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Data\"/>
    </mc:Choice>
  </mc:AlternateContent>
  <bookViews>
    <workbookView xWindow="0" yWindow="0" windowWidth="20430" windowHeight="8910" activeTab="4"/>
  </bookViews>
  <sheets>
    <sheet name="raw data" sheetId="1" r:id="rId1"/>
    <sheet name="PIVOT" sheetId="2" r:id="rId2"/>
    <sheet name="summary" sheetId="3" r:id="rId3"/>
    <sheet name="selected" sheetId="4" r:id="rId4"/>
    <sheet name="3class_cluster" sheetId="5" r:id="rId5"/>
  </sheets>
  <calcPr calcId="171027"/>
  <pivotCaches>
    <pivotCache cacheId="1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4" l="1"/>
  <c r="J38" i="4"/>
  <c r="I41" i="4"/>
  <c r="J41" i="4"/>
  <c r="I34" i="4"/>
  <c r="J34" i="4"/>
  <c r="I75" i="4"/>
  <c r="J75" i="4"/>
  <c r="I110" i="4"/>
  <c r="J110" i="4"/>
  <c r="I97" i="4"/>
  <c r="J97" i="4"/>
  <c r="I106" i="4"/>
  <c r="J106" i="4"/>
  <c r="I98" i="4"/>
  <c r="J98" i="4"/>
  <c r="I40" i="4"/>
  <c r="J40" i="4"/>
  <c r="I99" i="4"/>
  <c r="J99" i="4"/>
  <c r="I19" i="4"/>
  <c r="J19" i="4"/>
  <c r="I35" i="4"/>
  <c r="J35" i="4"/>
  <c r="I69" i="4"/>
  <c r="J69" i="4"/>
  <c r="I36" i="4"/>
  <c r="J36" i="4"/>
  <c r="I89" i="4"/>
  <c r="J89" i="4"/>
  <c r="I77" i="4"/>
  <c r="J77" i="4"/>
  <c r="I78" i="4"/>
  <c r="J78" i="4"/>
  <c r="I107" i="4"/>
  <c r="J107" i="4"/>
  <c r="I3" i="4"/>
  <c r="J3" i="4"/>
  <c r="I31" i="4"/>
  <c r="J31" i="4"/>
  <c r="I27" i="4"/>
  <c r="J27" i="4"/>
  <c r="I2" i="4"/>
  <c r="J2" i="4"/>
  <c r="I17" i="4"/>
  <c r="J17" i="4"/>
  <c r="I100" i="4"/>
  <c r="J100" i="4"/>
  <c r="I88" i="4"/>
  <c r="J88" i="4"/>
  <c r="I42" i="4"/>
  <c r="J42" i="4"/>
  <c r="I20" i="4"/>
  <c r="J20" i="4"/>
  <c r="I25" i="4"/>
  <c r="J25" i="4"/>
  <c r="I74" i="4"/>
  <c r="J74" i="4"/>
  <c r="I48" i="4"/>
  <c r="J48" i="4"/>
  <c r="I76" i="4"/>
  <c r="J76" i="4"/>
  <c r="I59" i="4"/>
  <c r="J59" i="4"/>
  <c r="I14" i="4"/>
  <c r="J14" i="4"/>
  <c r="I83" i="4"/>
  <c r="J83" i="4"/>
  <c r="I63" i="4"/>
  <c r="J63" i="4"/>
  <c r="I103" i="4"/>
  <c r="J103" i="4"/>
  <c r="I11" i="4"/>
  <c r="J11" i="4"/>
  <c r="I43" i="4"/>
  <c r="J43" i="4"/>
  <c r="I102" i="4"/>
  <c r="J102" i="4"/>
  <c r="I92" i="4"/>
  <c r="J92" i="4"/>
  <c r="I44" i="4"/>
  <c r="J44" i="4"/>
  <c r="I64" i="4"/>
  <c r="J64" i="4"/>
  <c r="I15" i="4"/>
  <c r="J15" i="4"/>
  <c r="I12" i="4"/>
  <c r="J12" i="4"/>
  <c r="I101" i="4"/>
  <c r="J101" i="4"/>
  <c r="I62" i="4"/>
  <c r="J62" i="4"/>
  <c r="I30" i="4"/>
  <c r="J30" i="4"/>
  <c r="I9" i="4"/>
  <c r="J9" i="4"/>
  <c r="I70" i="4"/>
  <c r="J70" i="4"/>
  <c r="I80" i="4"/>
  <c r="J80" i="4"/>
  <c r="I87" i="4"/>
  <c r="J87" i="4"/>
  <c r="I66" i="4"/>
  <c r="J66" i="4"/>
  <c r="I4" i="4"/>
  <c r="J4" i="4"/>
  <c r="I61" i="4"/>
  <c r="J61" i="4"/>
  <c r="I5" i="4"/>
  <c r="J5" i="4"/>
  <c r="I108" i="4"/>
  <c r="J108" i="4"/>
  <c r="I60" i="4"/>
  <c r="J60" i="4"/>
  <c r="I21" i="4"/>
  <c r="J21" i="4"/>
  <c r="I68" i="4"/>
  <c r="J68" i="4"/>
  <c r="I90" i="4"/>
  <c r="J90" i="4"/>
  <c r="I109" i="4"/>
  <c r="J109" i="4"/>
  <c r="I111" i="4"/>
  <c r="J111" i="4"/>
  <c r="I33" i="4"/>
  <c r="J33" i="4"/>
  <c r="I81" i="4"/>
  <c r="J81" i="4"/>
  <c r="I56" i="4"/>
  <c r="J56" i="4"/>
  <c r="I112" i="4"/>
  <c r="J112" i="4"/>
  <c r="I29" i="4"/>
  <c r="J29" i="4"/>
  <c r="I82" i="4"/>
  <c r="J82" i="4"/>
  <c r="I45" i="4"/>
  <c r="J45" i="4"/>
  <c r="I84" i="4"/>
  <c r="J84" i="4"/>
  <c r="I23" i="4"/>
  <c r="J23" i="4"/>
  <c r="I71" i="4"/>
  <c r="J71" i="4"/>
  <c r="I26" i="4"/>
  <c r="J26" i="4"/>
  <c r="I28" i="4"/>
  <c r="J28" i="4"/>
  <c r="I53" i="4"/>
  <c r="J53" i="4"/>
  <c r="I16" i="4"/>
  <c r="J16" i="4"/>
  <c r="I55" i="4"/>
  <c r="J55" i="4"/>
  <c r="I6" i="4"/>
  <c r="J6" i="4"/>
  <c r="I95" i="4"/>
  <c r="J95" i="4"/>
  <c r="I50" i="4"/>
  <c r="J50" i="4"/>
  <c r="I72" i="4"/>
  <c r="J72" i="4"/>
  <c r="I58" i="4"/>
  <c r="J58" i="4"/>
  <c r="I37" i="4"/>
  <c r="J37" i="4"/>
  <c r="I13" i="4"/>
  <c r="J13" i="4"/>
  <c r="I65" i="4"/>
  <c r="J65" i="4"/>
  <c r="I22" i="4"/>
  <c r="J22" i="4"/>
  <c r="I67" i="4"/>
  <c r="J67" i="4"/>
  <c r="I46" i="4"/>
  <c r="J46" i="4"/>
  <c r="I79" i="4"/>
  <c r="J79" i="4"/>
  <c r="I85" i="4"/>
  <c r="J85" i="4"/>
  <c r="I104" i="4"/>
  <c r="J104" i="4"/>
  <c r="I113" i="4"/>
  <c r="J113" i="4"/>
  <c r="I7" i="4"/>
  <c r="J7" i="4"/>
  <c r="I114" i="4"/>
  <c r="J114" i="4"/>
  <c r="I39" i="4"/>
  <c r="J39" i="4"/>
  <c r="I8" i="4"/>
  <c r="J8" i="4"/>
  <c r="I10" i="4"/>
  <c r="J10" i="4"/>
  <c r="I51" i="4"/>
  <c r="J51" i="4"/>
  <c r="I32" i="4"/>
  <c r="J32" i="4"/>
  <c r="I93" i="4"/>
  <c r="J93" i="4"/>
  <c r="I86" i="4"/>
  <c r="J86" i="4"/>
  <c r="I52" i="4"/>
  <c r="J52" i="4"/>
  <c r="I115" i="4"/>
  <c r="J115" i="4"/>
  <c r="I105" i="4"/>
  <c r="J105" i="4"/>
  <c r="I49" i="4"/>
  <c r="J49" i="4"/>
  <c r="I47" i="4"/>
  <c r="J47" i="4"/>
  <c r="I94" i="4"/>
  <c r="J94" i="4"/>
  <c r="I91" i="4"/>
  <c r="J91" i="4"/>
  <c r="I18" i="4"/>
  <c r="J18" i="4"/>
  <c r="I24" i="4"/>
  <c r="J24" i="4"/>
  <c r="I73" i="4"/>
  <c r="J73" i="4"/>
  <c r="I54" i="4"/>
  <c r="J54" i="4"/>
  <c r="I57" i="4"/>
  <c r="J57" i="4"/>
  <c r="I96" i="4"/>
  <c r="J96" i="4"/>
  <c r="H96" i="4"/>
  <c r="H38" i="4"/>
  <c r="H41" i="4"/>
  <c r="H34" i="4"/>
  <c r="H75" i="4"/>
  <c r="H110" i="4"/>
  <c r="H97" i="4"/>
  <c r="H106" i="4"/>
  <c r="H98" i="4"/>
  <c r="H40" i="4"/>
  <c r="H99" i="4"/>
  <c r="H19" i="4"/>
  <c r="H35" i="4"/>
  <c r="H69" i="4"/>
  <c r="H36" i="4"/>
  <c r="H89" i="4"/>
  <c r="H77" i="4"/>
  <c r="H78" i="4"/>
  <c r="H107" i="4"/>
  <c r="H3" i="4"/>
  <c r="H31" i="4"/>
  <c r="H27" i="4"/>
  <c r="H2" i="4"/>
  <c r="H17" i="4"/>
  <c r="H100" i="4"/>
  <c r="H88" i="4"/>
  <c r="H42" i="4"/>
  <c r="H20" i="4"/>
  <c r="H25" i="4"/>
  <c r="H74" i="4"/>
  <c r="H48" i="4"/>
  <c r="H76" i="4"/>
  <c r="H59" i="4"/>
  <c r="H14" i="4"/>
  <c r="H83" i="4"/>
  <c r="H63" i="4"/>
  <c r="H103" i="4"/>
  <c r="H11" i="4"/>
  <c r="H43" i="4"/>
  <c r="H102" i="4"/>
  <c r="H92" i="4"/>
  <c r="H44" i="4"/>
  <c r="H64" i="4"/>
  <c r="H15" i="4"/>
  <c r="H12" i="4"/>
  <c r="H101" i="4"/>
  <c r="H62" i="4"/>
  <c r="H30" i="4"/>
  <c r="H9" i="4"/>
  <c r="H70" i="4"/>
  <c r="H80" i="4"/>
  <c r="H87" i="4"/>
  <c r="H66" i="4"/>
  <c r="H4" i="4"/>
  <c r="H61" i="4"/>
  <c r="H5" i="4"/>
  <c r="H108" i="4"/>
  <c r="H60" i="4"/>
  <c r="H21" i="4"/>
  <c r="H68" i="4"/>
  <c r="H90" i="4"/>
  <c r="H109" i="4"/>
  <c r="H111" i="4"/>
  <c r="H33" i="4"/>
  <c r="H81" i="4"/>
  <c r="H56" i="4"/>
  <c r="H112" i="4"/>
  <c r="H29" i="4"/>
  <c r="H82" i="4"/>
  <c r="H45" i="4"/>
  <c r="H84" i="4"/>
  <c r="H23" i="4"/>
  <c r="H71" i="4"/>
  <c r="H26" i="4"/>
  <c r="H28" i="4"/>
  <c r="H53" i="4"/>
  <c r="H16" i="4"/>
  <c r="H55" i="4"/>
  <c r="H6" i="4"/>
  <c r="H95" i="4"/>
  <c r="H50" i="4"/>
  <c r="H72" i="4"/>
  <c r="H58" i="4"/>
  <c r="H37" i="4"/>
  <c r="H13" i="4"/>
  <c r="H65" i="4"/>
  <c r="H22" i="4"/>
  <c r="H67" i="4"/>
  <c r="H46" i="4"/>
  <c r="H79" i="4"/>
  <c r="H85" i="4"/>
  <c r="H104" i="4"/>
  <c r="H113" i="4"/>
  <c r="H7" i="4"/>
  <c r="H114" i="4"/>
  <c r="H39" i="4"/>
  <c r="H8" i="4"/>
  <c r="H10" i="4"/>
  <c r="H51" i="4"/>
  <c r="H32" i="4"/>
  <c r="H93" i="4"/>
  <c r="H86" i="4"/>
  <c r="H52" i="4"/>
  <c r="H115" i="4"/>
  <c r="H105" i="4"/>
  <c r="H49" i="4"/>
  <c r="H47" i="4"/>
  <c r="H94" i="4"/>
  <c r="H91" i="4"/>
  <c r="H18" i="4"/>
  <c r="H24" i="4"/>
  <c r="H73" i="4"/>
  <c r="H54" i="4"/>
  <c r="H57" i="4"/>
  <c r="G96" i="4"/>
  <c r="G38" i="4"/>
  <c r="G41" i="4"/>
  <c r="G34" i="4"/>
  <c r="G75" i="4"/>
  <c r="G110" i="4"/>
  <c r="G97" i="4"/>
  <c r="G106" i="4"/>
  <c r="G98" i="4"/>
  <c r="G40" i="4"/>
  <c r="G99" i="4"/>
  <c r="G19" i="4"/>
  <c r="G35" i="4"/>
  <c r="G69" i="4"/>
  <c r="G36" i="4"/>
  <c r="G89" i="4"/>
  <c r="G77" i="4"/>
  <c r="G78" i="4"/>
  <c r="G107" i="4"/>
  <c r="G3" i="4"/>
  <c r="G31" i="4"/>
  <c r="G27" i="4"/>
  <c r="G2" i="4"/>
  <c r="G17" i="4"/>
  <c r="G100" i="4"/>
  <c r="G88" i="4"/>
  <c r="G42" i="4"/>
  <c r="G20" i="4"/>
  <c r="G25" i="4"/>
  <c r="G74" i="4"/>
  <c r="G48" i="4"/>
  <c r="G76" i="4"/>
  <c r="G59" i="4"/>
  <c r="G14" i="4"/>
  <c r="G83" i="4"/>
  <c r="G63" i="4"/>
  <c r="G103" i="4"/>
  <c r="G11" i="4"/>
  <c r="G43" i="4"/>
  <c r="G102" i="4"/>
  <c r="G92" i="4"/>
  <c r="G44" i="4"/>
  <c r="G64" i="4"/>
  <c r="G15" i="4"/>
  <c r="G12" i="4"/>
  <c r="G101" i="4"/>
  <c r="G62" i="4"/>
  <c r="G30" i="4"/>
  <c r="G9" i="4"/>
  <c r="G70" i="4"/>
  <c r="G80" i="4"/>
  <c r="G87" i="4"/>
  <c r="G66" i="4"/>
  <c r="G4" i="4"/>
  <c r="G61" i="4"/>
  <c r="G5" i="4"/>
  <c r="G108" i="4"/>
  <c r="G60" i="4"/>
  <c r="G21" i="4"/>
  <c r="G68" i="4"/>
  <c r="G90" i="4"/>
  <c r="G109" i="4"/>
  <c r="G111" i="4"/>
  <c r="G33" i="4"/>
  <c r="G81" i="4"/>
  <c r="G56" i="4"/>
  <c r="G112" i="4"/>
  <c r="G29" i="4"/>
  <c r="G82" i="4"/>
  <c r="G45" i="4"/>
  <c r="G84" i="4"/>
  <c r="G23" i="4"/>
  <c r="G71" i="4"/>
  <c r="G26" i="4"/>
  <c r="G28" i="4"/>
  <c r="G53" i="4"/>
  <c r="G16" i="4"/>
  <c r="G55" i="4"/>
  <c r="G6" i="4"/>
  <c r="G95" i="4"/>
  <c r="G50" i="4"/>
  <c r="G72" i="4"/>
  <c r="G58" i="4"/>
  <c r="G37" i="4"/>
  <c r="G13" i="4"/>
  <c r="G65" i="4"/>
  <c r="G22" i="4"/>
  <c r="G67" i="4"/>
  <c r="G46" i="4"/>
  <c r="G79" i="4"/>
  <c r="G85" i="4"/>
  <c r="G104" i="4"/>
  <c r="G113" i="4"/>
  <c r="G7" i="4"/>
  <c r="G114" i="4"/>
  <c r="G39" i="4"/>
  <c r="G8" i="4"/>
  <c r="G10" i="4"/>
  <c r="G51" i="4"/>
  <c r="G32" i="4"/>
  <c r="G93" i="4"/>
  <c r="G86" i="4"/>
  <c r="G52" i="4"/>
  <c r="G115" i="4"/>
  <c r="G105" i="4"/>
  <c r="G49" i="4"/>
  <c r="G47" i="4"/>
  <c r="G94" i="4"/>
  <c r="G91" i="4"/>
  <c r="G18" i="4"/>
  <c r="G24" i="4"/>
  <c r="G73" i="4"/>
  <c r="G54" i="4"/>
  <c r="G57" i="4"/>
  <c r="F96" i="4"/>
  <c r="F38" i="4"/>
  <c r="F41" i="4"/>
  <c r="F34" i="4"/>
  <c r="F75" i="4"/>
  <c r="F110" i="4"/>
  <c r="F97" i="4"/>
  <c r="F106" i="4"/>
  <c r="F98" i="4"/>
  <c r="F40" i="4"/>
  <c r="F99" i="4"/>
  <c r="F19" i="4"/>
  <c r="F35" i="4"/>
  <c r="F69" i="4"/>
  <c r="F36" i="4"/>
  <c r="F89" i="4"/>
  <c r="F77" i="4"/>
  <c r="F78" i="4"/>
  <c r="F107" i="4"/>
  <c r="F3" i="4"/>
  <c r="F31" i="4"/>
  <c r="F27" i="4"/>
  <c r="F2" i="4"/>
  <c r="F17" i="4"/>
  <c r="F100" i="4"/>
  <c r="F88" i="4"/>
  <c r="F42" i="4"/>
  <c r="F20" i="4"/>
  <c r="F25" i="4"/>
  <c r="F74" i="4"/>
  <c r="F48" i="4"/>
  <c r="F76" i="4"/>
  <c r="F59" i="4"/>
  <c r="F14" i="4"/>
  <c r="F83" i="4"/>
  <c r="F63" i="4"/>
  <c r="F103" i="4"/>
  <c r="F11" i="4"/>
  <c r="F43" i="4"/>
  <c r="F102" i="4"/>
  <c r="F92" i="4"/>
  <c r="F44" i="4"/>
  <c r="F64" i="4"/>
  <c r="F15" i="4"/>
  <c r="F12" i="4"/>
  <c r="F101" i="4"/>
  <c r="F62" i="4"/>
  <c r="F30" i="4"/>
  <c r="F9" i="4"/>
  <c r="F70" i="4"/>
  <c r="F80" i="4"/>
  <c r="F87" i="4"/>
  <c r="F66" i="4"/>
  <c r="F4" i="4"/>
  <c r="F61" i="4"/>
  <c r="F5" i="4"/>
  <c r="F108" i="4"/>
  <c r="F60" i="4"/>
  <c r="F21" i="4"/>
  <c r="F68" i="4"/>
  <c r="F90" i="4"/>
  <c r="F109" i="4"/>
  <c r="F111" i="4"/>
  <c r="F33" i="4"/>
  <c r="F81" i="4"/>
  <c r="F56" i="4"/>
  <c r="F112" i="4"/>
  <c r="F29" i="4"/>
  <c r="F82" i="4"/>
  <c r="F45" i="4"/>
  <c r="F84" i="4"/>
  <c r="F23" i="4"/>
  <c r="F71" i="4"/>
  <c r="F26" i="4"/>
  <c r="F28" i="4"/>
  <c r="F53" i="4"/>
  <c r="F16" i="4"/>
  <c r="F55" i="4"/>
  <c r="F6" i="4"/>
  <c r="F95" i="4"/>
  <c r="F50" i="4"/>
  <c r="F72" i="4"/>
  <c r="F58" i="4"/>
  <c r="F37" i="4"/>
  <c r="F13" i="4"/>
  <c r="F65" i="4"/>
  <c r="F22" i="4"/>
  <c r="F67" i="4"/>
  <c r="F46" i="4"/>
  <c r="F79" i="4"/>
  <c r="F85" i="4"/>
  <c r="F104" i="4"/>
  <c r="F113" i="4"/>
  <c r="F7" i="4"/>
  <c r="F114" i="4"/>
  <c r="F39" i="4"/>
  <c r="F8" i="4"/>
  <c r="F10" i="4"/>
  <c r="F51" i="4"/>
  <c r="F32" i="4"/>
  <c r="F93" i="4"/>
  <c r="F86" i="4"/>
  <c r="F52" i="4"/>
  <c r="F115" i="4"/>
  <c r="F105" i="4"/>
  <c r="F49" i="4"/>
  <c r="F47" i="4"/>
  <c r="F94" i="4"/>
  <c r="F91" i="4"/>
  <c r="F18" i="4"/>
  <c r="F24" i="4"/>
  <c r="F73" i="4"/>
  <c r="F54" i="4"/>
  <c r="F57" i="4"/>
  <c r="E96" i="4"/>
  <c r="E38" i="4"/>
  <c r="E41" i="4"/>
  <c r="E34" i="4"/>
  <c r="E75" i="4"/>
  <c r="E110" i="4"/>
  <c r="E97" i="4"/>
  <c r="E106" i="4"/>
  <c r="E98" i="4"/>
  <c r="E40" i="4"/>
  <c r="E99" i="4"/>
  <c r="E19" i="4"/>
  <c r="E35" i="4"/>
  <c r="E69" i="4"/>
  <c r="E36" i="4"/>
  <c r="E89" i="4"/>
  <c r="E77" i="4"/>
  <c r="E78" i="4"/>
  <c r="E107" i="4"/>
  <c r="E3" i="4"/>
  <c r="E31" i="4"/>
  <c r="E27" i="4"/>
  <c r="E2" i="4"/>
  <c r="E17" i="4"/>
  <c r="E100" i="4"/>
  <c r="E88" i="4"/>
  <c r="E42" i="4"/>
  <c r="E20" i="4"/>
  <c r="E25" i="4"/>
  <c r="E74" i="4"/>
  <c r="E48" i="4"/>
  <c r="E76" i="4"/>
  <c r="E59" i="4"/>
  <c r="E14" i="4"/>
  <c r="E83" i="4"/>
  <c r="E63" i="4"/>
  <c r="E103" i="4"/>
  <c r="E11" i="4"/>
  <c r="E43" i="4"/>
  <c r="E102" i="4"/>
  <c r="E92" i="4"/>
  <c r="E44" i="4"/>
  <c r="E64" i="4"/>
  <c r="E15" i="4"/>
  <c r="E12" i="4"/>
  <c r="E101" i="4"/>
  <c r="E62" i="4"/>
  <c r="E30" i="4"/>
  <c r="E9" i="4"/>
  <c r="E70" i="4"/>
  <c r="E80" i="4"/>
  <c r="E87" i="4"/>
  <c r="E66" i="4"/>
  <c r="E4" i="4"/>
  <c r="E61" i="4"/>
  <c r="E5" i="4"/>
  <c r="E108" i="4"/>
  <c r="E60" i="4"/>
  <c r="E21" i="4"/>
  <c r="E68" i="4"/>
  <c r="E90" i="4"/>
  <c r="E109" i="4"/>
  <c r="E111" i="4"/>
  <c r="E33" i="4"/>
  <c r="E81" i="4"/>
  <c r="E56" i="4"/>
  <c r="E112" i="4"/>
  <c r="E29" i="4"/>
  <c r="E82" i="4"/>
  <c r="E45" i="4"/>
  <c r="E84" i="4"/>
  <c r="E23" i="4"/>
  <c r="E71" i="4"/>
  <c r="E26" i="4"/>
  <c r="E28" i="4"/>
  <c r="E53" i="4"/>
  <c r="E16" i="4"/>
  <c r="E55" i="4"/>
  <c r="E6" i="4"/>
  <c r="E95" i="4"/>
  <c r="E50" i="4"/>
  <c r="E72" i="4"/>
  <c r="E58" i="4"/>
  <c r="E37" i="4"/>
  <c r="E13" i="4"/>
  <c r="E65" i="4"/>
  <c r="E22" i="4"/>
  <c r="E67" i="4"/>
  <c r="E46" i="4"/>
  <c r="E79" i="4"/>
  <c r="E85" i="4"/>
  <c r="E104" i="4"/>
  <c r="E113" i="4"/>
  <c r="E7" i="4"/>
  <c r="E114" i="4"/>
  <c r="E39" i="4"/>
  <c r="E8" i="4"/>
  <c r="E10" i="4"/>
  <c r="E51" i="4"/>
  <c r="E32" i="4"/>
  <c r="E93" i="4"/>
  <c r="E86" i="4"/>
  <c r="E52" i="4"/>
  <c r="E115" i="4"/>
  <c r="E105" i="4"/>
  <c r="E49" i="4"/>
  <c r="E47" i="4"/>
  <c r="E94" i="4"/>
  <c r="E91" i="4"/>
  <c r="E18" i="4"/>
  <c r="E24" i="4"/>
  <c r="E73" i="4"/>
  <c r="E54" i="4"/>
  <c r="E57" i="4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E402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2" i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U2" i="3" l="1"/>
  <c r="U10" i="3"/>
  <c r="U18" i="3"/>
  <c r="U26" i="3"/>
  <c r="U34" i="3"/>
  <c r="U42" i="3"/>
  <c r="U50" i="3"/>
  <c r="U58" i="3"/>
  <c r="U66" i="3"/>
  <c r="U74" i="3"/>
  <c r="U82" i="3"/>
  <c r="U90" i="3"/>
  <c r="U98" i="3"/>
  <c r="U106" i="3"/>
  <c r="U114" i="3"/>
  <c r="U122" i="3"/>
  <c r="U130" i="3"/>
  <c r="U138" i="3"/>
  <c r="U146" i="3"/>
  <c r="U154" i="3"/>
  <c r="U162" i="3"/>
  <c r="U170" i="3"/>
  <c r="U178" i="3"/>
  <c r="U186" i="3"/>
  <c r="U194" i="3"/>
  <c r="U202" i="3"/>
  <c r="U210" i="3"/>
  <c r="U218" i="3"/>
  <c r="U226" i="3"/>
  <c r="U234" i="3"/>
  <c r="U242" i="3"/>
  <c r="U250" i="3"/>
  <c r="U258" i="3"/>
  <c r="U266" i="3"/>
  <c r="U274" i="3"/>
  <c r="U282" i="3"/>
  <c r="U290" i="3"/>
  <c r="U298" i="3"/>
  <c r="U306" i="3"/>
  <c r="U314" i="3"/>
  <c r="U322" i="3"/>
  <c r="U330" i="3"/>
  <c r="U338" i="3"/>
  <c r="U346" i="3"/>
  <c r="U354" i="3"/>
  <c r="U362" i="3"/>
  <c r="U370" i="3"/>
  <c r="U378" i="3"/>
  <c r="U386" i="3"/>
  <c r="U394" i="3"/>
  <c r="U402" i="3"/>
  <c r="U410" i="3"/>
  <c r="U418" i="3"/>
  <c r="U426" i="3"/>
  <c r="U434" i="3"/>
  <c r="U442" i="3"/>
  <c r="U450" i="3"/>
  <c r="U3" i="3"/>
  <c r="U11" i="3"/>
  <c r="U19" i="3"/>
  <c r="U27" i="3"/>
  <c r="U35" i="3"/>
  <c r="U43" i="3"/>
  <c r="U51" i="3"/>
  <c r="U59" i="3"/>
  <c r="U67" i="3"/>
  <c r="U75" i="3"/>
  <c r="U83" i="3"/>
  <c r="U91" i="3"/>
  <c r="U99" i="3"/>
  <c r="U107" i="3"/>
  <c r="U115" i="3"/>
  <c r="U123" i="3"/>
  <c r="U131" i="3"/>
  <c r="U139" i="3"/>
  <c r="U147" i="3"/>
  <c r="U155" i="3"/>
  <c r="U163" i="3"/>
  <c r="U171" i="3"/>
  <c r="U179" i="3"/>
  <c r="U187" i="3"/>
  <c r="U195" i="3"/>
  <c r="U203" i="3"/>
  <c r="U211" i="3"/>
  <c r="U219" i="3"/>
  <c r="U227" i="3"/>
  <c r="U235" i="3"/>
  <c r="U243" i="3"/>
  <c r="U251" i="3"/>
  <c r="U259" i="3"/>
  <c r="U267" i="3"/>
  <c r="U275" i="3"/>
  <c r="U283" i="3"/>
  <c r="U291" i="3"/>
  <c r="U299" i="3"/>
  <c r="U307" i="3"/>
  <c r="U315" i="3"/>
  <c r="U323" i="3"/>
  <c r="U331" i="3"/>
  <c r="U339" i="3"/>
  <c r="U347" i="3"/>
  <c r="U355" i="3"/>
  <c r="U363" i="3"/>
  <c r="U371" i="3"/>
  <c r="U379" i="3"/>
  <c r="U387" i="3"/>
  <c r="U395" i="3"/>
  <c r="U403" i="3"/>
  <c r="U411" i="3"/>
  <c r="U419" i="3"/>
  <c r="U427" i="3"/>
  <c r="U435" i="3"/>
  <c r="U443" i="3"/>
  <c r="U451" i="3"/>
  <c r="U459" i="3"/>
  <c r="U467" i="3"/>
  <c r="U475" i="3"/>
  <c r="U483" i="3"/>
  <c r="U491" i="3"/>
  <c r="U499" i="3"/>
  <c r="U507" i="3"/>
  <c r="U515" i="3"/>
  <c r="U523" i="3"/>
  <c r="U531" i="3"/>
  <c r="U539" i="3"/>
  <c r="U547" i="3"/>
  <c r="U555" i="3"/>
  <c r="U563" i="3"/>
  <c r="U571" i="3"/>
  <c r="U579" i="3"/>
  <c r="U587" i="3"/>
  <c r="U595" i="3"/>
  <c r="U603" i="3"/>
  <c r="U611" i="3"/>
  <c r="U619" i="3"/>
  <c r="U627" i="3"/>
  <c r="U4" i="3"/>
  <c r="U12" i="3"/>
  <c r="U20" i="3"/>
  <c r="U28" i="3"/>
  <c r="U36" i="3"/>
  <c r="U44" i="3"/>
  <c r="U52" i="3"/>
  <c r="U60" i="3"/>
  <c r="U68" i="3"/>
  <c r="U76" i="3"/>
  <c r="U84" i="3"/>
  <c r="U92" i="3"/>
  <c r="U100" i="3"/>
  <c r="U108" i="3"/>
  <c r="U116" i="3"/>
  <c r="U124" i="3"/>
  <c r="U132" i="3"/>
  <c r="U140" i="3"/>
  <c r="U148" i="3"/>
  <c r="U156" i="3"/>
  <c r="U164" i="3"/>
  <c r="U172" i="3"/>
  <c r="U180" i="3"/>
  <c r="U188" i="3"/>
  <c r="U196" i="3"/>
  <c r="U204" i="3"/>
  <c r="U212" i="3"/>
  <c r="U220" i="3"/>
  <c r="U228" i="3"/>
  <c r="U236" i="3"/>
  <c r="U244" i="3"/>
  <c r="U252" i="3"/>
  <c r="U260" i="3"/>
  <c r="U268" i="3"/>
  <c r="U276" i="3"/>
  <c r="U284" i="3"/>
  <c r="U292" i="3"/>
  <c r="U300" i="3"/>
  <c r="U308" i="3"/>
  <c r="U316" i="3"/>
  <c r="U324" i="3"/>
  <c r="U332" i="3"/>
  <c r="U340" i="3"/>
  <c r="U348" i="3"/>
  <c r="U356" i="3"/>
  <c r="U364" i="3"/>
  <c r="U372" i="3"/>
  <c r="U380" i="3"/>
  <c r="U388" i="3"/>
  <c r="U396" i="3"/>
  <c r="U404" i="3"/>
  <c r="U412" i="3"/>
  <c r="U420" i="3"/>
  <c r="U428" i="3"/>
  <c r="U436" i="3"/>
  <c r="U444" i="3"/>
  <c r="U452" i="3"/>
  <c r="U460" i="3"/>
  <c r="U468" i="3"/>
  <c r="U476" i="3"/>
  <c r="U484" i="3"/>
  <c r="U492" i="3"/>
  <c r="U500" i="3"/>
  <c r="U508" i="3"/>
  <c r="U516" i="3"/>
  <c r="U524" i="3"/>
  <c r="U532" i="3"/>
  <c r="U540" i="3"/>
  <c r="U548" i="3"/>
  <c r="U556" i="3"/>
  <c r="U564" i="3"/>
  <c r="U572" i="3"/>
  <c r="U580" i="3"/>
  <c r="U588" i="3"/>
  <c r="U596" i="3"/>
  <c r="U604" i="3"/>
  <c r="U612" i="3"/>
  <c r="U620" i="3"/>
  <c r="U628" i="3"/>
  <c r="U636" i="3"/>
  <c r="U5" i="3"/>
  <c r="U13" i="3"/>
  <c r="U21" i="3"/>
  <c r="U29" i="3"/>
  <c r="U37" i="3"/>
  <c r="U45" i="3"/>
  <c r="U53" i="3"/>
  <c r="U61" i="3"/>
  <c r="U69" i="3"/>
  <c r="U77" i="3"/>
  <c r="U85" i="3"/>
  <c r="U93" i="3"/>
  <c r="U101" i="3"/>
  <c r="U109" i="3"/>
  <c r="U117" i="3"/>
  <c r="U125" i="3"/>
  <c r="U133" i="3"/>
  <c r="U141" i="3"/>
  <c r="U149" i="3"/>
  <c r="U157" i="3"/>
  <c r="U165" i="3"/>
  <c r="U173" i="3"/>
  <c r="U181" i="3"/>
  <c r="U189" i="3"/>
  <c r="U197" i="3"/>
  <c r="U205" i="3"/>
  <c r="U213" i="3"/>
  <c r="U221" i="3"/>
  <c r="U229" i="3"/>
  <c r="U237" i="3"/>
  <c r="U245" i="3"/>
  <c r="U253" i="3"/>
  <c r="U261" i="3"/>
  <c r="U269" i="3"/>
  <c r="U277" i="3"/>
  <c r="U285" i="3"/>
  <c r="U293" i="3"/>
  <c r="U301" i="3"/>
  <c r="U309" i="3"/>
  <c r="U317" i="3"/>
  <c r="U325" i="3"/>
  <c r="U333" i="3"/>
  <c r="U341" i="3"/>
  <c r="U349" i="3"/>
  <c r="U357" i="3"/>
  <c r="U365" i="3"/>
  <c r="U373" i="3"/>
  <c r="U381" i="3"/>
  <c r="U389" i="3"/>
  <c r="U397" i="3"/>
  <c r="U405" i="3"/>
  <c r="U413" i="3"/>
  <c r="U421" i="3"/>
  <c r="U429" i="3"/>
  <c r="U437" i="3"/>
  <c r="U445" i="3"/>
  <c r="U453" i="3"/>
  <c r="U461" i="3"/>
  <c r="U469" i="3"/>
  <c r="U477" i="3"/>
  <c r="U485" i="3"/>
  <c r="U493" i="3"/>
  <c r="U501" i="3"/>
  <c r="U509" i="3"/>
  <c r="U517" i="3"/>
  <c r="U525" i="3"/>
  <c r="U533" i="3"/>
  <c r="U541" i="3"/>
  <c r="U549" i="3"/>
  <c r="U557" i="3"/>
  <c r="U565" i="3"/>
  <c r="U573" i="3"/>
  <c r="U581" i="3"/>
  <c r="U589" i="3"/>
  <c r="U597" i="3"/>
  <c r="U605" i="3"/>
  <c r="U613" i="3"/>
  <c r="U621" i="3"/>
  <c r="U629" i="3"/>
  <c r="U637" i="3"/>
  <c r="U645" i="3"/>
  <c r="U653" i="3"/>
  <c r="U661" i="3"/>
  <c r="U669" i="3"/>
  <c r="U677" i="3"/>
  <c r="U6" i="3"/>
  <c r="U14" i="3"/>
  <c r="U22" i="3"/>
  <c r="U30" i="3"/>
  <c r="U38" i="3"/>
  <c r="U46" i="3"/>
  <c r="U54" i="3"/>
  <c r="U62" i="3"/>
  <c r="U70" i="3"/>
  <c r="U78" i="3"/>
  <c r="U86" i="3"/>
  <c r="U94" i="3"/>
  <c r="U102" i="3"/>
  <c r="U110" i="3"/>
  <c r="U118" i="3"/>
  <c r="U126" i="3"/>
  <c r="U134" i="3"/>
  <c r="U142" i="3"/>
  <c r="U150" i="3"/>
  <c r="U158" i="3"/>
  <c r="U166" i="3"/>
  <c r="U174" i="3"/>
  <c r="U182" i="3"/>
  <c r="U190" i="3"/>
  <c r="U198" i="3"/>
  <c r="U206" i="3"/>
  <c r="U214" i="3"/>
  <c r="U222" i="3"/>
  <c r="U230" i="3"/>
  <c r="U238" i="3"/>
  <c r="U246" i="3"/>
  <c r="U254" i="3"/>
  <c r="U262" i="3"/>
  <c r="U270" i="3"/>
  <c r="U278" i="3"/>
  <c r="U286" i="3"/>
  <c r="U294" i="3"/>
  <c r="U302" i="3"/>
  <c r="U310" i="3"/>
  <c r="U318" i="3"/>
  <c r="U326" i="3"/>
  <c r="U334" i="3"/>
  <c r="U342" i="3"/>
  <c r="U350" i="3"/>
  <c r="U358" i="3"/>
  <c r="U366" i="3"/>
  <c r="U374" i="3"/>
  <c r="U382" i="3"/>
  <c r="U390" i="3"/>
  <c r="U398" i="3"/>
  <c r="U406" i="3"/>
  <c r="U414" i="3"/>
  <c r="U422" i="3"/>
  <c r="U430" i="3"/>
  <c r="U438" i="3"/>
  <c r="U446" i="3"/>
  <c r="U454" i="3"/>
  <c r="U462" i="3"/>
  <c r="U470" i="3"/>
  <c r="U478" i="3"/>
  <c r="U486" i="3"/>
  <c r="U494" i="3"/>
  <c r="U502" i="3"/>
  <c r="U510" i="3"/>
  <c r="U518" i="3"/>
  <c r="U526" i="3"/>
  <c r="U534" i="3"/>
  <c r="U542" i="3"/>
  <c r="U550" i="3"/>
  <c r="U558" i="3"/>
  <c r="U566" i="3"/>
  <c r="U574" i="3"/>
  <c r="U582" i="3"/>
  <c r="U590" i="3"/>
  <c r="U598" i="3"/>
  <c r="U606" i="3"/>
  <c r="U614" i="3"/>
  <c r="U622" i="3"/>
  <c r="U630" i="3"/>
  <c r="U638" i="3"/>
  <c r="U646" i="3"/>
  <c r="U7" i="3"/>
  <c r="U15" i="3"/>
  <c r="U23" i="3"/>
  <c r="U31" i="3"/>
  <c r="U39" i="3"/>
  <c r="U47" i="3"/>
  <c r="U55" i="3"/>
  <c r="U63" i="3"/>
  <c r="U71" i="3"/>
  <c r="U79" i="3"/>
  <c r="U87" i="3"/>
  <c r="U95" i="3"/>
  <c r="U103" i="3"/>
  <c r="U111" i="3"/>
  <c r="U119" i="3"/>
  <c r="U127" i="3"/>
  <c r="U135" i="3"/>
  <c r="U143" i="3"/>
  <c r="U151" i="3"/>
  <c r="U159" i="3"/>
  <c r="U167" i="3"/>
  <c r="U175" i="3"/>
  <c r="U183" i="3"/>
  <c r="U191" i="3"/>
  <c r="U199" i="3"/>
  <c r="U207" i="3"/>
  <c r="U215" i="3"/>
  <c r="U223" i="3"/>
  <c r="U231" i="3"/>
  <c r="U239" i="3"/>
  <c r="U247" i="3"/>
  <c r="U255" i="3"/>
  <c r="U263" i="3"/>
  <c r="U271" i="3"/>
  <c r="U279" i="3"/>
  <c r="U287" i="3"/>
  <c r="U295" i="3"/>
  <c r="U303" i="3"/>
  <c r="U311" i="3"/>
  <c r="U319" i="3"/>
  <c r="U327" i="3"/>
  <c r="U335" i="3"/>
  <c r="U343" i="3"/>
  <c r="U351" i="3"/>
  <c r="U359" i="3"/>
  <c r="U367" i="3"/>
  <c r="U375" i="3"/>
  <c r="U383" i="3"/>
  <c r="U391" i="3"/>
  <c r="U399" i="3"/>
  <c r="U407" i="3"/>
  <c r="U415" i="3"/>
  <c r="U423" i="3"/>
  <c r="U431" i="3"/>
  <c r="U439" i="3"/>
  <c r="U447" i="3"/>
  <c r="U455" i="3"/>
  <c r="U463" i="3"/>
  <c r="U471" i="3"/>
  <c r="U479" i="3"/>
  <c r="U487" i="3"/>
  <c r="U495" i="3"/>
  <c r="U503" i="3"/>
  <c r="U511" i="3"/>
  <c r="U519" i="3"/>
  <c r="U527" i="3"/>
  <c r="U535" i="3"/>
  <c r="U543" i="3"/>
  <c r="U551" i="3"/>
  <c r="U559" i="3"/>
  <c r="U567" i="3"/>
  <c r="U575" i="3"/>
  <c r="U583" i="3"/>
  <c r="U591" i="3"/>
  <c r="U599" i="3"/>
  <c r="U607" i="3"/>
  <c r="U615" i="3"/>
  <c r="U8" i="3"/>
  <c r="U40" i="3"/>
  <c r="U72" i="3"/>
  <c r="U104" i="3"/>
  <c r="U136" i="3"/>
  <c r="U168" i="3"/>
  <c r="U200" i="3"/>
  <c r="U232" i="3"/>
  <c r="U264" i="3"/>
  <c r="U296" i="3"/>
  <c r="U328" i="3"/>
  <c r="U360" i="3"/>
  <c r="U392" i="3"/>
  <c r="U424" i="3"/>
  <c r="U456" i="3"/>
  <c r="U474" i="3"/>
  <c r="U497" i="3"/>
  <c r="U520" i="3"/>
  <c r="U538" i="3"/>
  <c r="U561" i="3"/>
  <c r="U584" i="3"/>
  <c r="U602" i="3"/>
  <c r="U624" i="3"/>
  <c r="U639" i="3"/>
  <c r="U649" i="3"/>
  <c r="U658" i="3"/>
  <c r="U667" i="3"/>
  <c r="U676" i="3"/>
  <c r="U685" i="3"/>
  <c r="U693" i="3"/>
  <c r="U701" i="3"/>
  <c r="U709" i="3"/>
  <c r="U717" i="3"/>
  <c r="U725" i="3"/>
  <c r="U733" i="3"/>
  <c r="U741" i="3"/>
  <c r="U749" i="3"/>
  <c r="U757" i="3"/>
  <c r="U765" i="3"/>
  <c r="U773" i="3"/>
  <c r="U781" i="3"/>
  <c r="U789" i="3"/>
  <c r="U797" i="3"/>
  <c r="U805" i="3"/>
  <c r="T8" i="3"/>
  <c r="T16" i="3"/>
  <c r="T24" i="3"/>
  <c r="T32" i="3"/>
  <c r="T40" i="3"/>
  <c r="T48" i="3"/>
  <c r="T56" i="3"/>
  <c r="T64" i="3"/>
  <c r="T72" i="3"/>
  <c r="T80" i="3"/>
  <c r="T88" i="3"/>
  <c r="T96" i="3"/>
  <c r="T104" i="3"/>
  <c r="T112" i="3"/>
  <c r="T120" i="3"/>
  <c r="T128" i="3"/>
  <c r="T136" i="3"/>
  <c r="T144" i="3"/>
  <c r="T152" i="3"/>
  <c r="T160" i="3"/>
  <c r="T168" i="3"/>
  <c r="T176" i="3"/>
  <c r="T184" i="3"/>
  <c r="T192" i="3"/>
  <c r="T200" i="3"/>
  <c r="T208" i="3"/>
  <c r="T216" i="3"/>
  <c r="T224" i="3"/>
  <c r="T232" i="3"/>
  <c r="T240" i="3"/>
  <c r="T248" i="3"/>
  <c r="T256" i="3"/>
  <c r="T264" i="3"/>
  <c r="T272" i="3"/>
  <c r="T280" i="3"/>
  <c r="T288" i="3"/>
  <c r="T296" i="3"/>
  <c r="T304" i="3"/>
  <c r="T312" i="3"/>
  <c r="T320" i="3"/>
  <c r="T328" i="3"/>
  <c r="U9" i="3"/>
  <c r="U41" i="3"/>
  <c r="U73" i="3"/>
  <c r="U105" i="3"/>
  <c r="U137" i="3"/>
  <c r="U169" i="3"/>
  <c r="U201" i="3"/>
  <c r="U233" i="3"/>
  <c r="U265" i="3"/>
  <c r="U297" i="3"/>
  <c r="U329" i="3"/>
  <c r="U361" i="3"/>
  <c r="U393" i="3"/>
  <c r="U425" i="3"/>
  <c r="U457" i="3"/>
  <c r="U480" i="3"/>
  <c r="U498" i="3"/>
  <c r="U521" i="3"/>
  <c r="U544" i="3"/>
  <c r="U562" i="3"/>
  <c r="U585" i="3"/>
  <c r="U608" i="3"/>
  <c r="U625" i="3"/>
  <c r="U640" i="3"/>
  <c r="U650" i="3"/>
  <c r="U659" i="3"/>
  <c r="U668" i="3"/>
  <c r="U678" i="3"/>
  <c r="U686" i="3"/>
  <c r="U694" i="3"/>
  <c r="U702" i="3"/>
  <c r="U710" i="3"/>
  <c r="U718" i="3"/>
  <c r="U726" i="3"/>
  <c r="U734" i="3"/>
  <c r="U742" i="3"/>
  <c r="U750" i="3"/>
  <c r="U758" i="3"/>
  <c r="U766" i="3"/>
  <c r="U774" i="3"/>
  <c r="U782" i="3"/>
  <c r="U790" i="3"/>
  <c r="U798" i="3"/>
  <c r="U806" i="3"/>
  <c r="T9" i="3"/>
  <c r="T17" i="3"/>
  <c r="T25" i="3"/>
  <c r="T33" i="3"/>
  <c r="T41" i="3"/>
  <c r="T49" i="3"/>
  <c r="T57" i="3"/>
  <c r="T65" i="3"/>
  <c r="T73" i="3"/>
  <c r="T81" i="3"/>
  <c r="T89" i="3"/>
  <c r="T97" i="3"/>
  <c r="T105" i="3"/>
  <c r="T113" i="3"/>
  <c r="T121" i="3"/>
  <c r="T129" i="3"/>
  <c r="T137" i="3"/>
  <c r="T145" i="3"/>
  <c r="T153" i="3"/>
  <c r="T161" i="3"/>
  <c r="T169" i="3"/>
  <c r="T177" i="3"/>
  <c r="T185" i="3"/>
  <c r="T193" i="3"/>
  <c r="T201" i="3"/>
  <c r="T209" i="3"/>
  <c r="T217" i="3"/>
  <c r="T225" i="3"/>
  <c r="T233" i="3"/>
  <c r="T241" i="3"/>
  <c r="T249" i="3"/>
  <c r="T257" i="3"/>
  <c r="T265" i="3"/>
  <c r="T273" i="3"/>
  <c r="T281" i="3"/>
  <c r="T289" i="3"/>
  <c r="T297" i="3"/>
  <c r="T305" i="3"/>
  <c r="T313" i="3"/>
  <c r="T321" i="3"/>
  <c r="U16" i="3"/>
  <c r="U48" i="3"/>
  <c r="U80" i="3"/>
  <c r="U112" i="3"/>
  <c r="U144" i="3"/>
  <c r="U176" i="3"/>
  <c r="U208" i="3"/>
  <c r="U240" i="3"/>
  <c r="U272" i="3"/>
  <c r="U304" i="3"/>
  <c r="U336" i="3"/>
  <c r="U368" i="3"/>
  <c r="U400" i="3"/>
  <c r="U432" i="3"/>
  <c r="U458" i="3"/>
  <c r="U481" i="3"/>
  <c r="U504" i="3"/>
  <c r="U522" i="3"/>
  <c r="U545" i="3"/>
  <c r="U568" i="3"/>
  <c r="U586" i="3"/>
  <c r="U609" i="3"/>
  <c r="U626" i="3"/>
  <c r="U641" i="3"/>
  <c r="U651" i="3"/>
  <c r="U660" i="3"/>
  <c r="U670" i="3"/>
  <c r="U679" i="3"/>
  <c r="U687" i="3"/>
  <c r="U695" i="3"/>
  <c r="U703" i="3"/>
  <c r="U711" i="3"/>
  <c r="U719" i="3"/>
  <c r="U727" i="3"/>
  <c r="U735" i="3"/>
  <c r="U743" i="3"/>
  <c r="U751" i="3"/>
  <c r="U759" i="3"/>
  <c r="U767" i="3"/>
  <c r="U775" i="3"/>
  <c r="U783" i="3"/>
  <c r="U791" i="3"/>
  <c r="U799" i="3"/>
  <c r="T2" i="3"/>
  <c r="T10" i="3"/>
  <c r="T18" i="3"/>
  <c r="T26" i="3"/>
  <c r="T34" i="3"/>
  <c r="T42" i="3"/>
  <c r="T50" i="3"/>
  <c r="T58" i="3"/>
  <c r="T66" i="3"/>
  <c r="T74" i="3"/>
  <c r="T82" i="3"/>
  <c r="T90" i="3"/>
  <c r="T98" i="3"/>
  <c r="T106" i="3"/>
  <c r="T114" i="3"/>
  <c r="T122" i="3"/>
  <c r="T130" i="3"/>
  <c r="T138" i="3"/>
  <c r="T146" i="3"/>
  <c r="T154" i="3"/>
  <c r="T162" i="3"/>
  <c r="T170" i="3"/>
  <c r="T178" i="3"/>
  <c r="U17" i="3"/>
  <c r="U49" i="3"/>
  <c r="U81" i="3"/>
  <c r="U113" i="3"/>
  <c r="U145" i="3"/>
  <c r="U177" i="3"/>
  <c r="U209" i="3"/>
  <c r="U241" i="3"/>
  <c r="U273" i="3"/>
  <c r="U305" i="3"/>
  <c r="U337" i="3"/>
  <c r="U369" i="3"/>
  <c r="U401" i="3"/>
  <c r="U433" i="3"/>
  <c r="U464" i="3"/>
  <c r="U482" i="3"/>
  <c r="U505" i="3"/>
  <c r="U528" i="3"/>
  <c r="U546" i="3"/>
  <c r="U569" i="3"/>
  <c r="U592" i="3"/>
  <c r="U610" i="3"/>
  <c r="U631" i="3"/>
  <c r="U642" i="3"/>
  <c r="U652" i="3"/>
  <c r="U662" i="3"/>
  <c r="U671" i="3"/>
  <c r="U680" i="3"/>
  <c r="U688" i="3"/>
  <c r="U696" i="3"/>
  <c r="U704" i="3"/>
  <c r="U712" i="3"/>
  <c r="U720" i="3"/>
  <c r="U728" i="3"/>
  <c r="U736" i="3"/>
  <c r="U744" i="3"/>
  <c r="U752" i="3"/>
  <c r="U760" i="3"/>
  <c r="U768" i="3"/>
  <c r="U776" i="3"/>
  <c r="U784" i="3"/>
  <c r="U792" i="3"/>
  <c r="U800" i="3"/>
  <c r="T3" i="3"/>
  <c r="T11" i="3"/>
  <c r="T19" i="3"/>
  <c r="T27" i="3"/>
  <c r="T35" i="3"/>
  <c r="T43" i="3"/>
  <c r="T51" i="3"/>
  <c r="T59" i="3"/>
  <c r="T67" i="3"/>
  <c r="T75" i="3"/>
  <c r="T83" i="3"/>
  <c r="T91" i="3"/>
  <c r="T99" i="3"/>
  <c r="T107" i="3"/>
  <c r="T115" i="3"/>
  <c r="T123" i="3"/>
  <c r="T131" i="3"/>
  <c r="T139" i="3"/>
  <c r="T147" i="3"/>
  <c r="T155" i="3"/>
  <c r="T163" i="3"/>
  <c r="T171" i="3"/>
  <c r="T179" i="3"/>
  <c r="T187" i="3"/>
  <c r="T195" i="3"/>
  <c r="T203" i="3"/>
  <c r="T211" i="3"/>
  <c r="T219" i="3"/>
  <c r="T227" i="3"/>
  <c r="T235" i="3"/>
  <c r="T243" i="3"/>
  <c r="T251" i="3"/>
  <c r="T259" i="3"/>
  <c r="T267" i="3"/>
  <c r="T275" i="3"/>
  <c r="T283" i="3"/>
  <c r="T291" i="3"/>
  <c r="T299" i="3"/>
  <c r="T307" i="3"/>
  <c r="T315" i="3"/>
  <c r="T323" i="3"/>
  <c r="U24" i="3"/>
  <c r="U56" i="3"/>
  <c r="U88" i="3"/>
  <c r="U120" i="3"/>
  <c r="U152" i="3"/>
  <c r="U184" i="3"/>
  <c r="U216" i="3"/>
  <c r="U248" i="3"/>
  <c r="U280" i="3"/>
  <c r="U312" i="3"/>
  <c r="U344" i="3"/>
  <c r="U376" i="3"/>
  <c r="U408" i="3"/>
  <c r="U440" i="3"/>
  <c r="U465" i="3"/>
  <c r="U488" i="3"/>
  <c r="U506" i="3"/>
  <c r="U529" i="3"/>
  <c r="U552" i="3"/>
  <c r="U570" i="3"/>
  <c r="U593" i="3"/>
  <c r="U616" i="3"/>
  <c r="U632" i="3"/>
  <c r="U643" i="3"/>
  <c r="U654" i="3"/>
  <c r="U663" i="3"/>
  <c r="U672" i="3"/>
  <c r="U681" i="3"/>
  <c r="U689" i="3"/>
  <c r="U697" i="3"/>
  <c r="U705" i="3"/>
  <c r="U713" i="3"/>
  <c r="U721" i="3"/>
  <c r="U729" i="3"/>
  <c r="U737" i="3"/>
  <c r="U745" i="3"/>
  <c r="U753" i="3"/>
  <c r="U761" i="3"/>
  <c r="U769" i="3"/>
  <c r="U777" i="3"/>
  <c r="U785" i="3"/>
  <c r="U793" i="3"/>
  <c r="U801" i="3"/>
  <c r="T4" i="3"/>
  <c r="T12" i="3"/>
  <c r="T20" i="3"/>
  <c r="T28" i="3"/>
  <c r="T36" i="3"/>
  <c r="T44" i="3"/>
  <c r="T52" i="3"/>
  <c r="T60" i="3"/>
  <c r="T68" i="3"/>
  <c r="T76" i="3"/>
  <c r="T84" i="3"/>
  <c r="T92" i="3"/>
  <c r="T100" i="3"/>
  <c r="T108" i="3"/>
  <c r="T116" i="3"/>
  <c r="T124" i="3"/>
  <c r="T132" i="3"/>
  <c r="T140" i="3"/>
  <c r="T148" i="3"/>
  <c r="T156" i="3"/>
  <c r="T164" i="3"/>
  <c r="T172" i="3"/>
  <c r="T180" i="3"/>
  <c r="T188" i="3"/>
  <c r="T196" i="3"/>
  <c r="T204" i="3"/>
  <c r="T212" i="3"/>
  <c r="T220" i="3"/>
  <c r="T228" i="3"/>
  <c r="T236" i="3"/>
  <c r="T244" i="3"/>
  <c r="T252" i="3"/>
  <c r="T260" i="3"/>
  <c r="T268" i="3"/>
  <c r="T276" i="3"/>
  <c r="T284" i="3"/>
  <c r="T292" i="3"/>
  <c r="T300" i="3"/>
  <c r="T308" i="3"/>
  <c r="T316" i="3"/>
  <c r="T324" i="3"/>
  <c r="T332" i="3"/>
  <c r="U25" i="3"/>
  <c r="U57" i="3"/>
  <c r="U89" i="3"/>
  <c r="U121" i="3"/>
  <c r="U153" i="3"/>
  <c r="U185" i="3"/>
  <c r="U217" i="3"/>
  <c r="U249" i="3"/>
  <c r="U281" i="3"/>
  <c r="U313" i="3"/>
  <c r="U345" i="3"/>
  <c r="U377" i="3"/>
  <c r="U409" i="3"/>
  <c r="U441" i="3"/>
  <c r="U466" i="3"/>
  <c r="U489" i="3"/>
  <c r="U512" i="3"/>
  <c r="U530" i="3"/>
  <c r="U553" i="3"/>
  <c r="U576" i="3"/>
  <c r="U594" i="3"/>
  <c r="U617" i="3"/>
  <c r="U633" i="3"/>
  <c r="U644" i="3"/>
  <c r="U655" i="3"/>
  <c r="U664" i="3"/>
  <c r="U673" i="3"/>
  <c r="U682" i="3"/>
  <c r="U690" i="3"/>
  <c r="U698" i="3"/>
  <c r="U706" i="3"/>
  <c r="U714" i="3"/>
  <c r="U722" i="3"/>
  <c r="U730" i="3"/>
  <c r="U738" i="3"/>
  <c r="U746" i="3"/>
  <c r="U754" i="3"/>
  <c r="U762" i="3"/>
  <c r="U770" i="3"/>
  <c r="U778" i="3"/>
  <c r="U786" i="3"/>
  <c r="U794" i="3"/>
  <c r="U802" i="3"/>
  <c r="T5" i="3"/>
  <c r="T13" i="3"/>
  <c r="T21" i="3"/>
  <c r="T29" i="3"/>
  <c r="T37" i="3"/>
  <c r="T45" i="3"/>
  <c r="T53" i="3"/>
  <c r="T61" i="3"/>
  <c r="T69" i="3"/>
  <c r="T77" i="3"/>
  <c r="T85" i="3"/>
  <c r="T93" i="3"/>
  <c r="T101" i="3"/>
  <c r="T109" i="3"/>
  <c r="T117" i="3"/>
  <c r="T125" i="3"/>
  <c r="T133" i="3"/>
  <c r="T141" i="3"/>
  <c r="T149" i="3"/>
  <c r="T157" i="3"/>
  <c r="T165" i="3"/>
  <c r="T173" i="3"/>
  <c r="T181" i="3"/>
  <c r="T189" i="3"/>
  <c r="T197" i="3"/>
  <c r="T205" i="3"/>
  <c r="T213" i="3"/>
  <c r="T221" i="3"/>
  <c r="T229" i="3"/>
  <c r="T237" i="3"/>
  <c r="T245" i="3"/>
  <c r="T253" i="3"/>
  <c r="T261" i="3"/>
  <c r="T269" i="3"/>
  <c r="T277" i="3"/>
  <c r="T285" i="3"/>
  <c r="T293" i="3"/>
  <c r="T301" i="3"/>
  <c r="T309" i="3"/>
  <c r="T317" i="3"/>
  <c r="U32" i="3"/>
  <c r="U64" i="3"/>
  <c r="U96" i="3"/>
  <c r="U128" i="3"/>
  <c r="U160" i="3"/>
  <c r="U192" i="3"/>
  <c r="U224" i="3"/>
  <c r="U256" i="3"/>
  <c r="U288" i="3"/>
  <c r="U320" i="3"/>
  <c r="U352" i="3"/>
  <c r="U384" i="3"/>
  <c r="U416" i="3"/>
  <c r="U448" i="3"/>
  <c r="U472" i="3"/>
  <c r="U490" i="3"/>
  <c r="U513" i="3"/>
  <c r="U536" i="3"/>
  <c r="U554" i="3"/>
  <c r="U577" i="3"/>
  <c r="U600" i="3"/>
  <c r="U618" i="3"/>
  <c r="U634" i="3"/>
  <c r="U647" i="3"/>
  <c r="U656" i="3"/>
  <c r="U665" i="3"/>
  <c r="U674" i="3"/>
  <c r="U683" i="3"/>
  <c r="U691" i="3"/>
  <c r="U699" i="3"/>
  <c r="U707" i="3"/>
  <c r="U715" i="3"/>
  <c r="U723" i="3"/>
  <c r="U731" i="3"/>
  <c r="U739" i="3"/>
  <c r="U747" i="3"/>
  <c r="U755" i="3"/>
  <c r="U763" i="3"/>
  <c r="U771" i="3"/>
  <c r="U779" i="3"/>
  <c r="U787" i="3"/>
  <c r="U795" i="3"/>
  <c r="U803" i="3"/>
  <c r="T6" i="3"/>
  <c r="T14" i="3"/>
  <c r="T22" i="3"/>
  <c r="T30" i="3"/>
  <c r="T38" i="3"/>
  <c r="T46" i="3"/>
  <c r="T54" i="3"/>
  <c r="T62" i="3"/>
  <c r="T70" i="3"/>
  <c r="T78" i="3"/>
  <c r="T86" i="3"/>
  <c r="T94" i="3"/>
  <c r="T102" i="3"/>
  <c r="T110" i="3"/>
  <c r="T118" i="3"/>
  <c r="T126" i="3"/>
  <c r="T134" i="3"/>
  <c r="T142" i="3"/>
  <c r="T150" i="3"/>
  <c r="T158" i="3"/>
  <c r="T166" i="3"/>
  <c r="T174" i="3"/>
  <c r="T182" i="3"/>
  <c r="T190" i="3"/>
  <c r="T198" i="3"/>
  <c r="T206" i="3"/>
  <c r="T214" i="3"/>
  <c r="T222" i="3"/>
  <c r="T230" i="3"/>
  <c r="T238" i="3"/>
  <c r="T246" i="3"/>
  <c r="T254" i="3"/>
  <c r="T262" i="3"/>
  <c r="T270" i="3"/>
  <c r="T278" i="3"/>
  <c r="T286" i="3"/>
  <c r="T294" i="3"/>
  <c r="T302" i="3"/>
  <c r="T310" i="3"/>
  <c r="T318" i="3"/>
  <c r="T326" i="3"/>
  <c r="T334" i="3"/>
  <c r="U33" i="3"/>
  <c r="U289" i="3"/>
  <c r="U514" i="3"/>
  <c r="U657" i="3"/>
  <c r="U724" i="3"/>
  <c r="U788" i="3"/>
  <c r="T47" i="3"/>
  <c r="T111" i="3"/>
  <c r="T175" i="3"/>
  <c r="T210" i="3"/>
  <c r="T242" i="3"/>
  <c r="T274" i="3"/>
  <c r="T306" i="3"/>
  <c r="T330" i="3"/>
  <c r="T340" i="3"/>
  <c r="T348" i="3"/>
  <c r="T356" i="3"/>
  <c r="T364" i="3"/>
  <c r="T372" i="3"/>
  <c r="T380" i="3"/>
  <c r="T388" i="3"/>
  <c r="T396" i="3"/>
  <c r="T404" i="3"/>
  <c r="T412" i="3"/>
  <c r="T420" i="3"/>
  <c r="T428" i="3"/>
  <c r="T436" i="3"/>
  <c r="T444" i="3"/>
  <c r="T452" i="3"/>
  <c r="T460" i="3"/>
  <c r="T468" i="3"/>
  <c r="T476" i="3"/>
  <c r="T484" i="3"/>
  <c r="T492" i="3"/>
  <c r="T500" i="3"/>
  <c r="T508" i="3"/>
  <c r="T516" i="3"/>
  <c r="T524" i="3"/>
  <c r="T532" i="3"/>
  <c r="T540" i="3"/>
  <c r="T548" i="3"/>
  <c r="T556" i="3"/>
  <c r="T564" i="3"/>
  <c r="T572" i="3"/>
  <c r="T580" i="3"/>
  <c r="T588" i="3"/>
  <c r="T596" i="3"/>
  <c r="T604" i="3"/>
  <c r="T612" i="3"/>
  <c r="T620" i="3"/>
  <c r="T628" i="3"/>
  <c r="T636" i="3"/>
  <c r="T644" i="3"/>
  <c r="T652" i="3"/>
  <c r="T660" i="3"/>
  <c r="T668" i="3"/>
  <c r="T676" i="3"/>
  <c r="T684" i="3"/>
  <c r="T692" i="3"/>
  <c r="T700" i="3"/>
  <c r="T708" i="3"/>
  <c r="T716" i="3"/>
  <c r="T724" i="3"/>
  <c r="T732" i="3"/>
  <c r="T740" i="3"/>
  <c r="T748" i="3"/>
  <c r="T756" i="3"/>
  <c r="T764" i="3"/>
  <c r="T772" i="3"/>
  <c r="T780" i="3"/>
  <c r="T788" i="3"/>
  <c r="T796" i="3"/>
  <c r="T804" i="3"/>
  <c r="S7" i="3"/>
  <c r="S15" i="3"/>
  <c r="S23" i="3"/>
  <c r="S31" i="3"/>
  <c r="S39" i="3"/>
  <c r="S47" i="3"/>
  <c r="U65" i="3"/>
  <c r="U321" i="3"/>
  <c r="U537" i="3"/>
  <c r="U666" i="3"/>
  <c r="U732" i="3"/>
  <c r="U796" i="3"/>
  <c r="T55" i="3"/>
  <c r="T119" i="3"/>
  <c r="T183" i="3"/>
  <c r="T215" i="3"/>
  <c r="T247" i="3"/>
  <c r="T279" i="3"/>
  <c r="T311" i="3"/>
  <c r="T331" i="3"/>
  <c r="T341" i="3"/>
  <c r="T349" i="3"/>
  <c r="T357" i="3"/>
  <c r="T365" i="3"/>
  <c r="T373" i="3"/>
  <c r="T381" i="3"/>
  <c r="T389" i="3"/>
  <c r="T397" i="3"/>
  <c r="T405" i="3"/>
  <c r="T413" i="3"/>
  <c r="T421" i="3"/>
  <c r="T429" i="3"/>
  <c r="T437" i="3"/>
  <c r="T445" i="3"/>
  <c r="T453" i="3"/>
  <c r="T461" i="3"/>
  <c r="T469" i="3"/>
  <c r="T477" i="3"/>
  <c r="T485" i="3"/>
  <c r="T493" i="3"/>
  <c r="T501" i="3"/>
  <c r="T509" i="3"/>
  <c r="T517" i="3"/>
  <c r="T525" i="3"/>
  <c r="T533" i="3"/>
  <c r="T541" i="3"/>
  <c r="T549" i="3"/>
  <c r="T557" i="3"/>
  <c r="T565" i="3"/>
  <c r="T573" i="3"/>
  <c r="T581" i="3"/>
  <c r="T589" i="3"/>
  <c r="T597" i="3"/>
  <c r="T605" i="3"/>
  <c r="T613" i="3"/>
  <c r="T621" i="3"/>
  <c r="T629" i="3"/>
  <c r="T637" i="3"/>
  <c r="T645" i="3"/>
  <c r="T653" i="3"/>
  <c r="T661" i="3"/>
  <c r="T669" i="3"/>
  <c r="T677" i="3"/>
  <c r="T685" i="3"/>
  <c r="T693" i="3"/>
  <c r="T701" i="3"/>
  <c r="T709" i="3"/>
  <c r="T717" i="3"/>
  <c r="T725" i="3"/>
  <c r="T733" i="3"/>
  <c r="T741" i="3"/>
  <c r="T749" i="3"/>
  <c r="T757" i="3"/>
  <c r="T765" i="3"/>
  <c r="T773" i="3"/>
  <c r="T781" i="3"/>
  <c r="T789" i="3"/>
  <c r="T797" i="3"/>
  <c r="T805" i="3"/>
  <c r="S8" i="3"/>
  <c r="S16" i="3"/>
  <c r="S24" i="3"/>
  <c r="S32" i="3"/>
  <c r="S40" i="3"/>
  <c r="S48" i="3"/>
  <c r="S56" i="3"/>
  <c r="S64" i="3"/>
  <c r="S72" i="3"/>
  <c r="S80" i="3"/>
  <c r="S88" i="3"/>
  <c r="S96" i="3"/>
  <c r="U97" i="3"/>
  <c r="U353" i="3"/>
  <c r="U560" i="3"/>
  <c r="U675" i="3"/>
  <c r="U740" i="3"/>
  <c r="U804" i="3"/>
  <c r="T63" i="3"/>
  <c r="T127" i="3"/>
  <c r="T186" i="3"/>
  <c r="T218" i="3"/>
  <c r="T250" i="3"/>
  <c r="T282" i="3"/>
  <c r="T314" i="3"/>
  <c r="T333" i="3"/>
  <c r="T342" i="3"/>
  <c r="T350" i="3"/>
  <c r="T358" i="3"/>
  <c r="T366" i="3"/>
  <c r="T374" i="3"/>
  <c r="T382" i="3"/>
  <c r="T390" i="3"/>
  <c r="T398" i="3"/>
  <c r="T406" i="3"/>
  <c r="T414" i="3"/>
  <c r="T422" i="3"/>
  <c r="T430" i="3"/>
  <c r="T438" i="3"/>
  <c r="T446" i="3"/>
  <c r="T454" i="3"/>
  <c r="T462" i="3"/>
  <c r="T470" i="3"/>
  <c r="T478" i="3"/>
  <c r="T486" i="3"/>
  <c r="T494" i="3"/>
  <c r="T502" i="3"/>
  <c r="T510" i="3"/>
  <c r="T518" i="3"/>
  <c r="T526" i="3"/>
  <c r="T534" i="3"/>
  <c r="T542" i="3"/>
  <c r="T550" i="3"/>
  <c r="T558" i="3"/>
  <c r="T566" i="3"/>
  <c r="T574" i="3"/>
  <c r="T582" i="3"/>
  <c r="T590" i="3"/>
  <c r="T598" i="3"/>
  <c r="T606" i="3"/>
  <c r="T614" i="3"/>
  <c r="T622" i="3"/>
  <c r="T630" i="3"/>
  <c r="T638" i="3"/>
  <c r="T646" i="3"/>
  <c r="T654" i="3"/>
  <c r="T662" i="3"/>
  <c r="T670" i="3"/>
  <c r="T678" i="3"/>
  <c r="T686" i="3"/>
  <c r="T694" i="3"/>
  <c r="T702" i="3"/>
  <c r="T710" i="3"/>
  <c r="T718" i="3"/>
  <c r="T726" i="3"/>
  <c r="T734" i="3"/>
  <c r="T742" i="3"/>
  <c r="T750" i="3"/>
  <c r="T758" i="3"/>
  <c r="T766" i="3"/>
  <c r="T774" i="3"/>
  <c r="T782" i="3"/>
  <c r="T790" i="3"/>
  <c r="T798" i="3"/>
  <c r="T806" i="3"/>
  <c r="S9" i="3"/>
  <c r="S17" i="3"/>
  <c r="S25" i="3"/>
  <c r="S33" i="3"/>
  <c r="S41" i="3"/>
  <c r="S49" i="3"/>
  <c r="U129" i="3"/>
  <c r="U385" i="3"/>
  <c r="U578" i="3"/>
  <c r="U684" i="3"/>
  <c r="U748" i="3"/>
  <c r="T7" i="3"/>
  <c r="T71" i="3"/>
  <c r="T135" i="3"/>
  <c r="T191" i="3"/>
  <c r="T223" i="3"/>
  <c r="T255" i="3"/>
  <c r="T287" i="3"/>
  <c r="T319" i="3"/>
  <c r="T335" i="3"/>
  <c r="T343" i="3"/>
  <c r="T351" i="3"/>
  <c r="T359" i="3"/>
  <c r="T367" i="3"/>
  <c r="T375" i="3"/>
  <c r="T383" i="3"/>
  <c r="T391" i="3"/>
  <c r="T399" i="3"/>
  <c r="T407" i="3"/>
  <c r="T415" i="3"/>
  <c r="T423" i="3"/>
  <c r="T431" i="3"/>
  <c r="T439" i="3"/>
  <c r="T447" i="3"/>
  <c r="T455" i="3"/>
  <c r="T463" i="3"/>
  <c r="T471" i="3"/>
  <c r="T479" i="3"/>
  <c r="T487" i="3"/>
  <c r="T495" i="3"/>
  <c r="T503" i="3"/>
  <c r="T511" i="3"/>
  <c r="T519" i="3"/>
  <c r="T527" i="3"/>
  <c r="T535" i="3"/>
  <c r="T543" i="3"/>
  <c r="T551" i="3"/>
  <c r="T559" i="3"/>
  <c r="T567" i="3"/>
  <c r="T575" i="3"/>
  <c r="T583" i="3"/>
  <c r="T591" i="3"/>
  <c r="T599" i="3"/>
  <c r="T607" i="3"/>
  <c r="T615" i="3"/>
  <c r="T623" i="3"/>
  <c r="T631" i="3"/>
  <c r="T639" i="3"/>
  <c r="T647" i="3"/>
  <c r="T655" i="3"/>
  <c r="T663" i="3"/>
  <c r="T671" i="3"/>
  <c r="T679" i="3"/>
  <c r="T687" i="3"/>
  <c r="T695" i="3"/>
  <c r="T703" i="3"/>
  <c r="T711" i="3"/>
  <c r="T719" i="3"/>
  <c r="T727" i="3"/>
  <c r="T735" i="3"/>
  <c r="T743" i="3"/>
  <c r="T751" i="3"/>
  <c r="T759" i="3"/>
  <c r="T767" i="3"/>
  <c r="T775" i="3"/>
  <c r="T783" i="3"/>
  <c r="T791" i="3"/>
  <c r="T799" i="3"/>
  <c r="S2" i="3"/>
  <c r="U161" i="3"/>
  <c r="U417" i="3"/>
  <c r="U601" i="3"/>
  <c r="U692" i="3"/>
  <c r="U756" i="3"/>
  <c r="T15" i="3"/>
  <c r="T79" i="3"/>
  <c r="T143" i="3"/>
  <c r="T194" i="3"/>
  <c r="T226" i="3"/>
  <c r="T258" i="3"/>
  <c r="T290" i="3"/>
  <c r="T322" i="3"/>
  <c r="T336" i="3"/>
  <c r="T344" i="3"/>
  <c r="T352" i="3"/>
  <c r="T360" i="3"/>
  <c r="T368" i="3"/>
  <c r="T376" i="3"/>
  <c r="T384" i="3"/>
  <c r="T392" i="3"/>
  <c r="T400" i="3"/>
  <c r="T408" i="3"/>
  <c r="T416" i="3"/>
  <c r="T424" i="3"/>
  <c r="T432" i="3"/>
  <c r="T440" i="3"/>
  <c r="T448" i="3"/>
  <c r="T456" i="3"/>
  <c r="T464" i="3"/>
  <c r="T472" i="3"/>
  <c r="T480" i="3"/>
  <c r="T488" i="3"/>
  <c r="T496" i="3"/>
  <c r="T504" i="3"/>
  <c r="T512" i="3"/>
  <c r="T520" i="3"/>
  <c r="T528" i="3"/>
  <c r="T536" i="3"/>
  <c r="T544" i="3"/>
  <c r="T552" i="3"/>
  <c r="T560" i="3"/>
  <c r="T568" i="3"/>
  <c r="T576" i="3"/>
  <c r="T584" i="3"/>
  <c r="T592" i="3"/>
  <c r="T600" i="3"/>
  <c r="T608" i="3"/>
  <c r="T616" i="3"/>
  <c r="T624" i="3"/>
  <c r="T632" i="3"/>
  <c r="T640" i="3"/>
  <c r="T648" i="3"/>
  <c r="T656" i="3"/>
  <c r="T664" i="3"/>
  <c r="T672" i="3"/>
  <c r="T680" i="3"/>
  <c r="T688" i="3"/>
  <c r="T696" i="3"/>
  <c r="T704" i="3"/>
  <c r="T712" i="3"/>
  <c r="T720" i="3"/>
  <c r="T728" i="3"/>
  <c r="T736" i="3"/>
  <c r="T744" i="3"/>
  <c r="T752" i="3"/>
  <c r="T760" i="3"/>
  <c r="T768" i="3"/>
  <c r="T776" i="3"/>
  <c r="T784" i="3"/>
  <c r="T792" i="3"/>
  <c r="T800" i="3"/>
  <c r="S3" i="3"/>
  <c r="S11" i="3"/>
  <c r="S19" i="3"/>
  <c r="S27" i="3"/>
  <c r="S35" i="3"/>
  <c r="S43" i="3"/>
  <c r="S51" i="3"/>
  <c r="S59" i="3"/>
  <c r="S67" i="3"/>
  <c r="S75" i="3"/>
  <c r="S83" i="3"/>
  <c r="S91" i="3"/>
  <c r="S99" i="3"/>
  <c r="U193" i="3"/>
  <c r="U648" i="3"/>
  <c r="T31" i="3"/>
  <c r="T199" i="3"/>
  <c r="T271" i="3"/>
  <c r="T338" i="3"/>
  <c r="T361" i="3"/>
  <c r="T379" i="3"/>
  <c r="T402" i="3"/>
  <c r="T425" i="3"/>
  <c r="T443" i="3"/>
  <c r="T466" i="3"/>
  <c r="T489" i="3"/>
  <c r="T507" i="3"/>
  <c r="T530" i="3"/>
  <c r="T553" i="3"/>
  <c r="T571" i="3"/>
  <c r="T594" i="3"/>
  <c r="T617" i="3"/>
  <c r="T635" i="3"/>
  <c r="T658" i="3"/>
  <c r="T681" i="3"/>
  <c r="T699" i="3"/>
  <c r="T722" i="3"/>
  <c r="T745" i="3"/>
  <c r="T763" i="3"/>
  <c r="T786" i="3"/>
  <c r="S4" i="3"/>
  <c r="S20" i="3"/>
  <c r="S36" i="3"/>
  <c r="S52" i="3"/>
  <c r="S62" i="3"/>
  <c r="S73" i="3"/>
  <c r="S84" i="3"/>
  <c r="S94" i="3"/>
  <c r="S104" i="3"/>
  <c r="S112" i="3"/>
  <c r="S120" i="3"/>
  <c r="S128" i="3"/>
  <c r="S136" i="3"/>
  <c r="S144" i="3"/>
  <c r="S152" i="3"/>
  <c r="S160" i="3"/>
  <c r="S168" i="3"/>
  <c r="S176" i="3"/>
  <c r="S184" i="3"/>
  <c r="S192" i="3"/>
  <c r="S200" i="3"/>
  <c r="S208" i="3"/>
  <c r="S216" i="3"/>
  <c r="S224" i="3"/>
  <c r="S232" i="3"/>
  <c r="S240" i="3"/>
  <c r="S248" i="3"/>
  <c r="S256" i="3"/>
  <c r="S264" i="3"/>
  <c r="S272" i="3"/>
  <c r="S280" i="3"/>
  <c r="S288" i="3"/>
  <c r="S296" i="3"/>
  <c r="S304" i="3"/>
  <c r="S312" i="3"/>
  <c r="S320" i="3"/>
  <c r="S328" i="3"/>
  <c r="S336" i="3"/>
  <c r="S344" i="3"/>
  <c r="S352" i="3"/>
  <c r="S360" i="3"/>
  <c r="U225" i="3"/>
  <c r="U700" i="3"/>
  <c r="T39" i="3"/>
  <c r="T202" i="3"/>
  <c r="T295" i="3"/>
  <c r="T339" i="3"/>
  <c r="T362" i="3"/>
  <c r="T385" i="3"/>
  <c r="T403" i="3"/>
  <c r="T426" i="3"/>
  <c r="T449" i="3"/>
  <c r="T467" i="3"/>
  <c r="T490" i="3"/>
  <c r="T513" i="3"/>
  <c r="T531" i="3"/>
  <c r="T554" i="3"/>
  <c r="T577" i="3"/>
  <c r="T595" i="3"/>
  <c r="T618" i="3"/>
  <c r="T641" i="3"/>
  <c r="T659" i="3"/>
  <c r="T682" i="3"/>
  <c r="T705" i="3"/>
  <c r="T723" i="3"/>
  <c r="T746" i="3"/>
  <c r="T769" i="3"/>
  <c r="T787" i="3"/>
  <c r="S5" i="3"/>
  <c r="S21" i="3"/>
  <c r="S37" i="3"/>
  <c r="S53" i="3"/>
  <c r="S63" i="3"/>
  <c r="S74" i="3"/>
  <c r="S85" i="3"/>
  <c r="S95" i="3"/>
  <c r="S105" i="3"/>
  <c r="S113" i="3"/>
  <c r="S121" i="3"/>
  <c r="S129" i="3"/>
  <c r="S137" i="3"/>
  <c r="S145" i="3"/>
  <c r="S153" i="3"/>
  <c r="S161" i="3"/>
  <c r="S169" i="3"/>
  <c r="S177" i="3"/>
  <c r="S185" i="3"/>
  <c r="S193" i="3"/>
  <c r="S201" i="3"/>
  <c r="S209" i="3"/>
  <c r="S217" i="3"/>
  <c r="S225" i="3"/>
  <c r="S233" i="3"/>
  <c r="S241" i="3"/>
  <c r="S249" i="3"/>
  <c r="S257" i="3"/>
  <c r="S265" i="3"/>
  <c r="S273" i="3"/>
  <c r="S281" i="3"/>
  <c r="S289" i="3"/>
  <c r="S297" i="3"/>
  <c r="S305" i="3"/>
  <c r="S313" i="3"/>
  <c r="S321" i="3"/>
  <c r="S329" i="3"/>
  <c r="S337" i="3"/>
  <c r="S345" i="3"/>
  <c r="S353" i="3"/>
  <c r="S361" i="3"/>
  <c r="S369" i="3"/>
  <c r="S377" i="3"/>
  <c r="S385" i="3"/>
  <c r="S393" i="3"/>
  <c r="S401" i="3"/>
  <c r="S409" i="3"/>
  <c r="S417" i="3"/>
  <c r="S425" i="3"/>
  <c r="S433" i="3"/>
  <c r="S441" i="3"/>
  <c r="S449" i="3"/>
  <c r="S457" i="3"/>
  <c r="S465" i="3"/>
  <c r="S473" i="3"/>
  <c r="S481" i="3"/>
  <c r="S489" i="3"/>
  <c r="U257" i="3"/>
  <c r="U708" i="3"/>
  <c r="T87" i="3"/>
  <c r="T207" i="3"/>
  <c r="T298" i="3"/>
  <c r="T345" i="3"/>
  <c r="T363" i="3"/>
  <c r="T386" i="3"/>
  <c r="T409" i="3"/>
  <c r="T427" i="3"/>
  <c r="T450" i="3"/>
  <c r="T473" i="3"/>
  <c r="T491" i="3"/>
  <c r="T514" i="3"/>
  <c r="T537" i="3"/>
  <c r="T555" i="3"/>
  <c r="T578" i="3"/>
  <c r="T601" i="3"/>
  <c r="T619" i="3"/>
  <c r="T642" i="3"/>
  <c r="T665" i="3"/>
  <c r="T683" i="3"/>
  <c r="T706" i="3"/>
  <c r="T729" i="3"/>
  <c r="T747" i="3"/>
  <c r="T770" i="3"/>
  <c r="T793" i="3"/>
  <c r="S6" i="3"/>
  <c r="S22" i="3"/>
  <c r="S38" i="3"/>
  <c r="S54" i="3"/>
  <c r="S65" i="3"/>
  <c r="S76" i="3"/>
  <c r="S86" i="3"/>
  <c r="S97" i="3"/>
  <c r="S106" i="3"/>
  <c r="S114" i="3"/>
  <c r="S122" i="3"/>
  <c r="S130" i="3"/>
  <c r="S138" i="3"/>
  <c r="S146" i="3"/>
  <c r="S154" i="3"/>
  <c r="S162" i="3"/>
  <c r="S170" i="3"/>
  <c r="S178" i="3"/>
  <c r="S186" i="3"/>
  <c r="S194" i="3"/>
  <c r="S202" i="3"/>
  <c r="S210" i="3"/>
  <c r="S218" i="3"/>
  <c r="S226" i="3"/>
  <c r="S234" i="3"/>
  <c r="S242" i="3"/>
  <c r="S250" i="3"/>
  <c r="S258" i="3"/>
  <c r="S266" i="3"/>
  <c r="S274" i="3"/>
  <c r="S282" i="3"/>
  <c r="S290" i="3"/>
  <c r="S298" i="3"/>
  <c r="S306" i="3"/>
  <c r="S314" i="3"/>
  <c r="S322" i="3"/>
  <c r="S330" i="3"/>
  <c r="S338" i="3"/>
  <c r="S346" i="3"/>
  <c r="S354" i="3"/>
  <c r="S362" i="3"/>
  <c r="S370" i="3"/>
  <c r="S378" i="3"/>
  <c r="S386" i="3"/>
  <c r="S394" i="3"/>
  <c r="S402" i="3"/>
  <c r="S410" i="3"/>
  <c r="S418" i="3"/>
  <c r="S426" i="3"/>
  <c r="S434" i="3"/>
  <c r="S442" i="3"/>
  <c r="S450" i="3"/>
  <c r="S458" i="3"/>
  <c r="S466" i="3"/>
  <c r="S474" i="3"/>
  <c r="S482" i="3"/>
  <c r="S490" i="3"/>
  <c r="S498" i="3"/>
  <c r="U449" i="3"/>
  <c r="U716" i="3"/>
  <c r="T95" i="3"/>
  <c r="T231" i="3"/>
  <c r="T303" i="3"/>
  <c r="T346" i="3"/>
  <c r="T369" i="3"/>
  <c r="T387" i="3"/>
  <c r="T410" i="3"/>
  <c r="T433" i="3"/>
  <c r="T451" i="3"/>
  <c r="T474" i="3"/>
  <c r="T497" i="3"/>
  <c r="T515" i="3"/>
  <c r="T538" i="3"/>
  <c r="T561" i="3"/>
  <c r="T579" i="3"/>
  <c r="T602" i="3"/>
  <c r="T625" i="3"/>
  <c r="T643" i="3"/>
  <c r="T666" i="3"/>
  <c r="T689" i="3"/>
  <c r="T707" i="3"/>
  <c r="T730" i="3"/>
  <c r="T753" i="3"/>
  <c r="T771" i="3"/>
  <c r="T794" i="3"/>
  <c r="S10" i="3"/>
  <c r="S26" i="3"/>
  <c r="S42" i="3"/>
  <c r="S55" i="3"/>
  <c r="S66" i="3"/>
  <c r="S77" i="3"/>
  <c r="S87" i="3"/>
  <c r="S98" i="3"/>
  <c r="S107" i="3"/>
  <c r="S115" i="3"/>
  <c r="S123" i="3"/>
  <c r="S131" i="3"/>
  <c r="S139" i="3"/>
  <c r="S147" i="3"/>
  <c r="S155" i="3"/>
  <c r="S163" i="3"/>
  <c r="S171" i="3"/>
  <c r="S179" i="3"/>
  <c r="S187" i="3"/>
  <c r="S195" i="3"/>
  <c r="S203" i="3"/>
  <c r="S211" i="3"/>
  <c r="S219" i="3"/>
  <c r="S227" i="3"/>
  <c r="S235" i="3"/>
  <c r="S243" i="3"/>
  <c r="S251" i="3"/>
  <c r="S259" i="3"/>
  <c r="S267" i="3"/>
  <c r="S275" i="3"/>
  <c r="S283" i="3"/>
  <c r="S291" i="3"/>
  <c r="S299" i="3"/>
  <c r="S307" i="3"/>
  <c r="S315" i="3"/>
  <c r="S323" i="3"/>
  <c r="S331" i="3"/>
  <c r="S339" i="3"/>
  <c r="S347" i="3"/>
  <c r="S355" i="3"/>
  <c r="S363" i="3"/>
  <c r="S371" i="3"/>
  <c r="S379" i="3"/>
  <c r="S387" i="3"/>
  <c r="S395" i="3"/>
  <c r="S403" i="3"/>
  <c r="S411" i="3"/>
  <c r="S419" i="3"/>
  <c r="S427" i="3"/>
  <c r="S435" i="3"/>
  <c r="S443" i="3"/>
  <c r="S451" i="3"/>
  <c r="S459" i="3"/>
  <c r="S467" i="3"/>
  <c r="S475" i="3"/>
  <c r="S483" i="3"/>
  <c r="S491" i="3"/>
  <c r="U473" i="3"/>
  <c r="U764" i="3"/>
  <c r="T103" i="3"/>
  <c r="T234" i="3"/>
  <c r="T325" i="3"/>
  <c r="T347" i="3"/>
  <c r="T370" i="3"/>
  <c r="T393" i="3"/>
  <c r="T411" i="3"/>
  <c r="T434" i="3"/>
  <c r="T457" i="3"/>
  <c r="T475" i="3"/>
  <c r="T498" i="3"/>
  <c r="T521" i="3"/>
  <c r="T539" i="3"/>
  <c r="T562" i="3"/>
  <c r="T585" i="3"/>
  <c r="T603" i="3"/>
  <c r="T626" i="3"/>
  <c r="T649" i="3"/>
  <c r="T667" i="3"/>
  <c r="T690" i="3"/>
  <c r="T713" i="3"/>
  <c r="T731" i="3"/>
  <c r="T754" i="3"/>
  <c r="T777" i="3"/>
  <c r="T795" i="3"/>
  <c r="S12" i="3"/>
  <c r="S28" i="3"/>
  <c r="S44" i="3"/>
  <c r="S57" i="3"/>
  <c r="S68" i="3"/>
  <c r="S78" i="3"/>
  <c r="S89" i="3"/>
  <c r="S100" i="3"/>
  <c r="S108" i="3"/>
  <c r="S116" i="3"/>
  <c r="S124" i="3"/>
  <c r="S132" i="3"/>
  <c r="S140" i="3"/>
  <c r="S148" i="3"/>
  <c r="S156" i="3"/>
  <c r="S164" i="3"/>
  <c r="S172" i="3"/>
  <c r="S180" i="3"/>
  <c r="S188" i="3"/>
  <c r="S196" i="3"/>
  <c r="S204" i="3"/>
  <c r="S212" i="3"/>
  <c r="S220" i="3"/>
  <c r="S228" i="3"/>
  <c r="S236" i="3"/>
  <c r="S244" i="3"/>
  <c r="S252" i="3"/>
  <c r="S260" i="3"/>
  <c r="S268" i="3"/>
  <c r="S276" i="3"/>
  <c r="S284" i="3"/>
  <c r="S292" i="3"/>
  <c r="S300" i="3"/>
  <c r="S308" i="3"/>
  <c r="S316" i="3"/>
  <c r="S324" i="3"/>
  <c r="S332" i="3"/>
  <c r="S340" i="3"/>
  <c r="S348" i="3"/>
  <c r="S356" i="3"/>
  <c r="S364" i="3"/>
  <c r="S372" i="3"/>
  <c r="S380" i="3"/>
  <c r="S388" i="3"/>
  <c r="S396" i="3"/>
  <c r="S404" i="3"/>
  <c r="S412" i="3"/>
  <c r="S420" i="3"/>
  <c r="S428" i="3"/>
  <c r="S436" i="3"/>
  <c r="S444" i="3"/>
  <c r="S452" i="3"/>
  <c r="S460" i="3"/>
  <c r="S468" i="3"/>
  <c r="S476" i="3"/>
  <c r="S484" i="3"/>
  <c r="S492" i="3"/>
  <c r="U623" i="3"/>
  <c r="U780" i="3"/>
  <c r="T159" i="3"/>
  <c r="T263" i="3"/>
  <c r="T329" i="3"/>
  <c r="T354" i="3"/>
  <c r="T377" i="3"/>
  <c r="T395" i="3"/>
  <c r="T418" i="3"/>
  <c r="T441" i="3"/>
  <c r="T459" i="3"/>
  <c r="T482" i="3"/>
  <c r="T505" i="3"/>
  <c r="T523" i="3"/>
  <c r="T546" i="3"/>
  <c r="T569" i="3"/>
  <c r="T587" i="3"/>
  <c r="T610" i="3"/>
  <c r="T633" i="3"/>
  <c r="T651" i="3"/>
  <c r="T674" i="3"/>
  <c r="T697" i="3"/>
  <c r="T715" i="3"/>
  <c r="T738" i="3"/>
  <c r="T761" i="3"/>
  <c r="T779" i="3"/>
  <c r="T802" i="3"/>
  <c r="S14" i="3"/>
  <c r="S30" i="3"/>
  <c r="S46" i="3"/>
  <c r="S60" i="3"/>
  <c r="S70" i="3"/>
  <c r="S81" i="3"/>
  <c r="S92" i="3"/>
  <c r="S102" i="3"/>
  <c r="S110" i="3"/>
  <c r="S118" i="3"/>
  <c r="S126" i="3"/>
  <c r="S134" i="3"/>
  <c r="S142" i="3"/>
  <c r="S150" i="3"/>
  <c r="S158" i="3"/>
  <c r="S166" i="3"/>
  <c r="S174" i="3"/>
  <c r="S182" i="3"/>
  <c r="S190" i="3"/>
  <c r="S198" i="3"/>
  <c r="S206" i="3"/>
  <c r="S214" i="3"/>
  <c r="S222" i="3"/>
  <c r="S230" i="3"/>
  <c r="S238" i="3"/>
  <c r="S246" i="3"/>
  <c r="S254" i="3"/>
  <c r="S262" i="3"/>
  <c r="S270" i="3"/>
  <c r="S278" i="3"/>
  <c r="S286" i="3"/>
  <c r="S294" i="3"/>
  <c r="S302" i="3"/>
  <c r="S310" i="3"/>
  <c r="S318" i="3"/>
  <c r="S326" i="3"/>
  <c r="S334" i="3"/>
  <c r="S342" i="3"/>
  <c r="S350" i="3"/>
  <c r="S358" i="3"/>
  <c r="S366" i="3"/>
  <c r="S374" i="3"/>
  <c r="S382" i="3"/>
  <c r="S390" i="3"/>
  <c r="S398" i="3"/>
  <c r="S406" i="3"/>
  <c r="S414" i="3"/>
  <c r="S422" i="3"/>
  <c r="S430" i="3"/>
  <c r="S438" i="3"/>
  <c r="S446" i="3"/>
  <c r="S454" i="3"/>
  <c r="S462" i="3"/>
  <c r="S470" i="3"/>
  <c r="S478" i="3"/>
  <c r="S486" i="3"/>
  <c r="S494" i="3"/>
  <c r="U635" i="3"/>
  <c r="T23" i="3"/>
  <c r="T167" i="3"/>
  <c r="T266" i="3"/>
  <c r="T337" i="3"/>
  <c r="T355" i="3"/>
  <c r="T378" i="3"/>
  <c r="T401" i="3"/>
  <c r="T419" i="3"/>
  <c r="T442" i="3"/>
  <c r="T465" i="3"/>
  <c r="T483" i="3"/>
  <c r="T506" i="3"/>
  <c r="T529" i="3"/>
  <c r="T547" i="3"/>
  <c r="T570" i="3"/>
  <c r="T593" i="3"/>
  <c r="T611" i="3"/>
  <c r="T634" i="3"/>
  <c r="T657" i="3"/>
  <c r="T675" i="3"/>
  <c r="T698" i="3"/>
  <c r="T721" i="3"/>
  <c r="T739" i="3"/>
  <c r="T762" i="3"/>
  <c r="T785" i="3"/>
  <c r="T803" i="3"/>
  <c r="S18" i="3"/>
  <c r="S34" i="3"/>
  <c r="S50" i="3"/>
  <c r="S61" i="3"/>
  <c r="S71" i="3"/>
  <c r="S82" i="3"/>
  <c r="S93" i="3"/>
  <c r="S103" i="3"/>
  <c r="S111" i="3"/>
  <c r="S119" i="3"/>
  <c r="S127" i="3"/>
  <c r="S135" i="3"/>
  <c r="S143" i="3"/>
  <c r="S151" i="3"/>
  <c r="S159" i="3"/>
  <c r="S167" i="3"/>
  <c r="S175" i="3"/>
  <c r="S183" i="3"/>
  <c r="S191" i="3"/>
  <c r="S199" i="3"/>
  <c r="S207" i="3"/>
  <c r="S215" i="3"/>
  <c r="U496" i="3"/>
  <c r="T417" i="3"/>
  <c r="T586" i="3"/>
  <c r="T755" i="3"/>
  <c r="S79" i="3"/>
  <c r="S149" i="3"/>
  <c r="S213" i="3"/>
  <c r="S247" i="3"/>
  <c r="S279" i="3"/>
  <c r="S311" i="3"/>
  <c r="S343" i="3"/>
  <c r="S373" i="3"/>
  <c r="S392" i="3"/>
  <c r="S415" i="3"/>
  <c r="S437" i="3"/>
  <c r="S456" i="3"/>
  <c r="S479" i="3"/>
  <c r="S497" i="3"/>
  <c r="S506" i="3"/>
  <c r="S514" i="3"/>
  <c r="S522" i="3"/>
  <c r="S530" i="3"/>
  <c r="S538" i="3"/>
  <c r="S546" i="3"/>
  <c r="S554" i="3"/>
  <c r="S562" i="3"/>
  <c r="S570" i="3"/>
  <c r="S578" i="3"/>
  <c r="S586" i="3"/>
  <c r="S594" i="3"/>
  <c r="S602" i="3"/>
  <c r="S610" i="3"/>
  <c r="S618" i="3"/>
  <c r="S626" i="3"/>
  <c r="S634" i="3"/>
  <c r="S642" i="3"/>
  <c r="S650" i="3"/>
  <c r="S658" i="3"/>
  <c r="S666" i="3"/>
  <c r="S674" i="3"/>
  <c r="S682" i="3"/>
  <c r="S690" i="3"/>
  <c r="S698" i="3"/>
  <c r="S706" i="3"/>
  <c r="S714" i="3"/>
  <c r="S722" i="3"/>
  <c r="S730" i="3"/>
  <c r="S738" i="3"/>
  <c r="S746" i="3"/>
  <c r="S754" i="3"/>
  <c r="S762" i="3"/>
  <c r="S770" i="3"/>
  <c r="S778" i="3"/>
  <c r="S786" i="3"/>
  <c r="S794" i="3"/>
  <c r="S802" i="3"/>
  <c r="R5" i="3"/>
  <c r="R13" i="3"/>
  <c r="R21" i="3"/>
  <c r="R29" i="3"/>
  <c r="R37" i="3"/>
  <c r="R45" i="3"/>
  <c r="R53" i="3"/>
  <c r="R61" i="3"/>
  <c r="R69" i="3"/>
  <c r="R77" i="3"/>
  <c r="R85" i="3"/>
  <c r="R93" i="3"/>
  <c r="R101" i="3"/>
  <c r="R109" i="3"/>
  <c r="R117" i="3"/>
  <c r="R125" i="3"/>
  <c r="R133" i="3"/>
  <c r="R141" i="3"/>
  <c r="R149" i="3"/>
  <c r="R157" i="3"/>
  <c r="R165" i="3"/>
  <c r="R173" i="3"/>
  <c r="R181" i="3"/>
  <c r="U772" i="3"/>
  <c r="T435" i="3"/>
  <c r="T609" i="3"/>
  <c r="T778" i="3"/>
  <c r="S90" i="3"/>
  <c r="S157" i="3"/>
  <c r="S221" i="3"/>
  <c r="S253" i="3"/>
  <c r="S285" i="3"/>
  <c r="S317" i="3"/>
  <c r="S349" i="3"/>
  <c r="S375" i="3"/>
  <c r="S397" i="3"/>
  <c r="S416" i="3"/>
  <c r="S439" i="3"/>
  <c r="S461" i="3"/>
  <c r="S480" i="3"/>
  <c r="S499" i="3"/>
  <c r="S507" i="3"/>
  <c r="S515" i="3"/>
  <c r="S523" i="3"/>
  <c r="S531" i="3"/>
  <c r="S539" i="3"/>
  <c r="S547" i="3"/>
  <c r="S555" i="3"/>
  <c r="S563" i="3"/>
  <c r="S571" i="3"/>
  <c r="S579" i="3"/>
  <c r="S587" i="3"/>
  <c r="S595" i="3"/>
  <c r="S603" i="3"/>
  <c r="S611" i="3"/>
  <c r="S619" i="3"/>
  <c r="S627" i="3"/>
  <c r="S635" i="3"/>
  <c r="S643" i="3"/>
  <c r="S651" i="3"/>
  <c r="S659" i="3"/>
  <c r="S667" i="3"/>
  <c r="S675" i="3"/>
  <c r="S683" i="3"/>
  <c r="S691" i="3"/>
  <c r="S699" i="3"/>
  <c r="S707" i="3"/>
  <c r="S715" i="3"/>
  <c r="S723" i="3"/>
  <c r="S731" i="3"/>
  <c r="S739" i="3"/>
  <c r="S747" i="3"/>
  <c r="S755" i="3"/>
  <c r="S763" i="3"/>
  <c r="S771" i="3"/>
  <c r="S779" i="3"/>
  <c r="S787" i="3"/>
  <c r="S795" i="3"/>
  <c r="S803" i="3"/>
  <c r="R6" i="3"/>
  <c r="R14" i="3"/>
  <c r="R22" i="3"/>
  <c r="R30" i="3"/>
  <c r="R38" i="3"/>
  <c r="R46" i="3"/>
  <c r="R54" i="3"/>
  <c r="R62" i="3"/>
  <c r="R70" i="3"/>
  <c r="R78" i="3"/>
  <c r="R86" i="3"/>
  <c r="R94" i="3"/>
  <c r="R102" i="3"/>
  <c r="R110" i="3"/>
  <c r="R118" i="3"/>
  <c r="R126" i="3"/>
  <c r="R134" i="3"/>
  <c r="R142" i="3"/>
  <c r="R150" i="3"/>
  <c r="R158" i="3"/>
  <c r="R166" i="3"/>
  <c r="R174" i="3"/>
  <c r="R182" i="3"/>
  <c r="R190" i="3"/>
  <c r="R198" i="3"/>
  <c r="R206" i="3"/>
  <c r="R214" i="3"/>
  <c r="R222" i="3"/>
  <c r="R230" i="3"/>
  <c r="T151" i="3"/>
  <c r="T458" i="3"/>
  <c r="T627" i="3"/>
  <c r="T801" i="3"/>
  <c r="S101" i="3"/>
  <c r="S165" i="3"/>
  <c r="S223" i="3"/>
  <c r="S255" i="3"/>
  <c r="S287" i="3"/>
  <c r="S319" i="3"/>
  <c r="S351" i="3"/>
  <c r="S376" i="3"/>
  <c r="S399" i="3"/>
  <c r="S421" i="3"/>
  <c r="S440" i="3"/>
  <c r="S463" i="3"/>
  <c r="S485" i="3"/>
  <c r="S500" i="3"/>
  <c r="S508" i="3"/>
  <c r="S516" i="3"/>
  <c r="S524" i="3"/>
  <c r="S532" i="3"/>
  <c r="S540" i="3"/>
  <c r="S548" i="3"/>
  <c r="S556" i="3"/>
  <c r="S564" i="3"/>
  <c r="S572" i="3"/>
  <c r="S580" i="3"/>
  <c r="S588" i="3"/>
  <c r="S596" i="3"/>
  <c r="S604" i="3"/>
  <c r="S612" i="3"/>
  <c r="S620" i="3"/>
  <c r="S628" i="3"/>
  <c r="S636" i="3"/>
  <c r="S644" i="3"/>
  <c r="S652" i="3"/>
  <c r="S660" i="3"/>
  <c r="S668" i="3"/>
  <c r="S676" i="3"/>
  <c r="S684" i="3"/>
  <c r="S692" i="3"/>
  <c r="S700" i="3"/>
  <c r="S708" i="3"/>
  <c r="S716" i="3"/>
  <c r="S724" i="3"/>
  <c r="S732" i="3"/>
  <c r="S740" i="3"/>
  <c r="S748" i="3"/>
  <c r="S756" i="3"/>
  <c r="S764" i="3"/>
  <c r="S772" i="3"/>
  <c r="S780" i="3"/>
  <c r="S788" i="3"/>
  <c r="S796" i="3"/>
  <c r="S804" i="3"/>
  <c r="R7" i="3"/>
  <c r="R15" i="3"/>
  <c r="R23" i="3"/>
  <c r="R31" i="3"/>
  <c r="R39" i="3"/>
  <c r="R47" i="3"/>
  <c r="R55" i="3"/>
  <c r="R63" i="3"/>
  <c r="R71" i="3"/>
  <c r="R79" i="3"/>
  <c r="R87" i="3"/>
  <c r="R95" i="3"/>
  <c r="R103" i="3"/>
  <c r="R111" i="3"/>
  <c r="R119" i="3"/>
  <c r="R127" i="3"/>
  <c r="R135" i="3"/>
  <c r="R143" i="3"/>
  <c r="R151" i="3"/>
  <c r="R159" i="3"/>
  <c r="R167" i="3"/>
  <c r="R175" i="3"/>
  <c r="R183" i="3"/>
  <c r="R191" i="3"/>
  <c r="R199" i="3"/>
  <c r="R207" i="3"/>
  <c r="R215" i="3"/>
  <c r="T239" i="3"/>
  <c r="T481" i="3"/>
  <c r="T650" i="3"/>
  <c r="S13" i="3"/>
  <c r="S109" i="3"/>
  <c r="S173" i="3"/>
  <c r="S229" i="3"/>
  <c r="S261" i="3"/>
  <c r="S293" i="3"/>
  <c r="S325" i="3"/>
  <c r="S357" i="3"/>
  <c r="S381" i="3"/>
  <c r="S400" i="3"/>
  <c r="S423" i="3"/>
  <c r="S445" i="3"/>
  <c r="S464" i="3"/>
  <c r="S487" i="3"/>
  <c r="S501" i="3"/>
  <c r="S509" i="3"/>
  <c r="S517" i="3"/>
  <c r="S525" i="3"/>
  <c r="S533" i="3"/>
  <c r="S541" i="3"/>
  <c r="S549" i="3"/>
  <c r="S557" i="3"/>
  <c r="S565" i="3"/>
  <c r="S573" i="3"/>
  <c r="S581" i="3"/>
  <c r="S589" i="3"/>
  <c r="S597" i="3"/>
  <c r="S605" i="3"/>
  <c r="S613" i="3"/>
  <c r="S621" i="3"/>
  <c r="S629" i="3"/>
  <c r="S637" i="3"/>
  <c r="S645" i="3"/>
  <c r="S653" i="3"/>
  <c r="S661" i="3"/>
  <c r="S669" i="3"/>
  <c r="S677" i="3"/>
  <c r="S685" i="3"/>
  <c r="S693" i="3"/>
  <c r="S701" i="3"/>
  <c r="S709" i="3"/>
  <c r="S717" i="3"/>
  <c r="S725" i="3"/>
  <c r="S733" i="3"/>
  <c r="S741" i="3"/>
  <c r="S749" i="3"/>
  <c r="S757" i="3"/>
  <c r="S765" i="3"/>
  <c r="S773" i="3"/>
  <c r="S781" i="3"/>
  <c r="S789" i="3"/>
  <c r="S797" i="3"/>
  <c r="S805" i="3"/>
  <c r="R8" i="3"/>
  <c r="R16" i="3"/>
  <c r="R24" i="3"/>
  <c r="R32" i="3"/>
  <c r="R40" i="3"/>
  <c r="R48" i="3"/>
  <c r="R56" i="3"/>
  <c r="R64" i="3"/>
  <c r="R72" i="3"/>
  <c r="R80" i="3"/>
  <c r="R88" i="3"/>
  <c r="R96" i="3"/>
  <c r="R104" i="3"/>
  <c r="R112" i="3"/>
  <c r="R120" i="3"/>
  <c r="R128" i="3"/>
  <c r="R136" i="3"/>
  <c r="R144" i="3"/>
  <c r="R152" i="3"/>
  <c r="R160" i="3"/>
  <c r="R168" i="3"/>
  <c r="R176" i="3"/>
  <c r="R184" i="3"/>
  <c r="R192" i="3"/>
  <c r="R200" i="3"/>
  <c r="R208" i="3"/>
  <c r="R216" i="3"/>
  <c r="R224" i="3"/>
  <c r="T327" i="3"/>
  <c r="T499" i="3"/>
  <c r="T673" i="3"/>
  <c r="S29" i="3"/>
  <c r="S117" i="3"/>
  <c r="S181" i="3"/>
  <c r="S231" i="3"/>
  <c r="S263" i="3"/>
  <c r="S295" i="3"/>
  <c r="S327" i="3"/>
  <c r="S359" i="3"/>
  <c r="S383" i="3"/>
  <c r="S405" i="3"/>
  <c r="S424" i="3"/>
  <c r="S447" i="3"/>
  <c r="S469" i="3"/>
  <c r="S488" i="3"/>
  <c r="S502" i="3"/>
  <c r="S510" i="3"/>
  <c r="S518" i="3"/>
  <c r="S526" i="3"/>
  <c r="S534" i="3"/>
  <c r="S542" i="3"/>
  <c r="S550" i="3"/>
  <c r="S558" i="3"/>
  <c r="S566" i="3"/>
  <c r="S574" i="3"/>
  <c r="S582" i="3"/>
  <c r="S590" i="3"/>
  <c r="S598" i="3"/>
  <c r="S606" i="3"/>
  <c r="S614" i="3"/>
  <c r="S622" i="3"/>
  <c r="S630" i="3"/>
  <c r="S638" i="3"/>
  <c r="S646" i="3"/>
  <c r="S654" i="3"/>
  <c r="S662" i="3"/>
  <c r="S670" i="3"/>
  <c r="S678" i="3"/>
  <c r="S686" i="3"/>
  <c r="S694" i="3"/>
  <c r="S702" i="3"/>
  <c r="S710" i="3"/>
  <c r="S718" i="3"/>
  <c r="S726" i="3"/>
  <c r="S734" i="3"/>
  <c r="S742" i="3"/>
  <c r="S750" i="3"/>
  <c r="S758" i="3"/>
  <c r="S766" i="3"/>
  <c r="S774" i="3"/>
  <c r="S782" i="3"/>
  <c r="S790" i="3"/>
  <c r="S798" i="3"/>
  <c r="S806" i="3"/>
  <c r="R9" i="3"/>
  <c r="R17" i="3"/>
  <c r="R25" i="3"/>
  <c r="R33" i="3"/>
  <c r="R41" i="3"/>
  <c r="R49" i="3"/>
  <c r="R57" i="3"/>
  <c r="R65" i="3"/>
  <c r="R73" i="3"/>
  <c r="R81" i="3"/>
  <c r="R89" i="3"/>
  <c r="R97" i="3"/>
  <c r="R105" i="3"/>
  <c r="R113" i="3"/>
  <c r="R121" i="3"/>
  <c r="R129" i="3"/>
  <c r="R137" i="3"/>
  <c r="R145" i="3"/>
  <c r="R153" i="3"/>
  <c r="R161" i="3"/>
  <c r="T353" i="3"/>
  <c r="T522" i="3"/>
  <c r="T691" i="3"/>
  <c r="S45" i="3"/>
  <c r="S125" i="3"/>
  <c r="S189" i="3"/>
  <c r="S237" i="3"/>
  <c r="S269" i="3"/>
  <c r="S301" i="3"/>
  <c r="S333" i="3"/>
  <c r="S365" i="3"/>
  <c r="S384" i="3"/>
  <c r="S407" i="3"/>
  <c r="S429" i="3"/>
  <c r="S448" i="3"/>
  <c r="S471" i="3"/>
  <c r="S493" i="3"/>
  <c r="S503" i="3"/>
  <c r="S511" i="3"/>
  <c r="S519" i="3"/>
  <c r="S527" i="3"/>
  <c r="S535" i="3"/>
  <c r="S543" i="3"/>
  <c r="S551" i="3"/>
  <c r="S559" i="3"/>
  <c r="S567" i="3"/>
  <c r="S575" i="3"/>
  <c r="S583" i="3"/>
  <c r="S591" i="3"/>
  <c r="S599" i="3"/>
  <c r="S607" i="3"/>
  <c r="S615" i="3"/>
  <c r="S623" i="3"/>
  <c r="S631" i="3"/>
  <c r="S639" i="3"/>
  <c r="S647" i="3"/>
  <c r="S655" i="3"/>
  <c r="S663" i="3"/>
  <c r="S671" i="3"/>
  <c r="S679" i="3"/>
  <c r="S687" i="3"/>
  <c r="S695" i="3"/>
  <c r="S703" i="3"/>
  <c r="S711" i="3"/>
  <c r="S719" i="3"/>
  <c r="S727" i="3"/>
  <c r="S735" i="3"/>
  <c r="S743" i="3"/>
  <c r="S751" i="3"/>
  <c r="S759" i="3"/>
  <c r="S767" i="3"/>
  <c r="S775" i="3"/>
  <c r="S783" i="3"/>
  <c r="S791" i="3"/>
  <c r="S799" i="3"/>
  <c r="R2" i="3"/>
  <c r="R10" i="3"/>
  <c r="R18" i="3"/>
  <c r="R26" i="3"/>
  <c r="R34" i="3"/>
  <c r="R42" i="3"/>
  <c r="R50" i="3"/>
  <c r="R58" i="3"/>
  <c r="R66" i="3"/>
  <c r="R74" i="3"/>
  <c r="R82" i="3"/>
  <c r="R90" i="3"/>
  <c r="R98" i="3"/>
  <c r="R106" i="3"/>
  <c r="R114" i="3"/>
  <c r="R122" i="3"/>
  <c r="R130" i="3"/>
  <c r="R138" i="3"/>
  <c r="R146" i="3"/>
  <c r="R154" i="3"/>
  <c r="R162" i="3"/>
  <c r="R170" i="3"/>
  <c r="R178" i="3"/>
  <c r="R186" i="3"/>
  <c r="R194" i="3"/>
  <c r="R202" i="3"/>
  <c r="R210" i="3"/>
  <c r="T371" i="3"/>
  <c r="T545" i="3"/>
  <c r="T714" i="3"/>
  <c r="S58" i="3"/>
  <c r="S133" i="3"/>
  <c r="S197" i="3"/>
  <c r="S239" i="3"/>
  <c r="S271" i="3"/>
  <c r="S303" i="3"/>
  <c r="S335" i="3"/>
  <c r="S367" i="3"/>
  <c r="S389" i="3"/>
  <c r="S408" i="3"/>
  <c r="S431" i="3"/>
  <c r="S453" i="3"/>
  <c r="S472" i="3"/>
  <c r="S495" i="3"/>
  <c r="S504" i="3"/>
  <c r="S512" i="3"/>
  <c r="S520" i="3"/>
  <c r="S528" i="3"/>
  <c r="S536" i="3"/>
  <c r="S544" i="3"/>
  <c r="S552" i="3"/>
  <c r="S560" i="3"/>
  <c r="S568" i="3"/>
  <c r="S576" i="3"/>
  <c r="S584" i="3"/>
  <c r="S592" i="3"/>
  <c r="S600" i="3"/>
  <c r="S608" i="3"/>
  <c r="S616" i="3"/>
  <c r="S624" i="3"/>
  <c r="S632" i="3"/>
  <c r="S640" i="3"/>
  <c r="S648" i="3"/>
  <c r="S656" i="3"/>
  <c r="S664" i="3"/>
  <c r="S672" i="3"/>
  <c r="S680" i="3"/>
  <c r="S688" i="3"/>
  <c r="S696" i="3"/>
  <c r="S704" i="3"/>
  <c r="S712" i="3"/>
  <c r="S720" i="3"/>
  <c r="S728" i="3"/>
  <c r="S736" i="3"/>
  <c r="S744" i="3"/>
  <c r="S752" i="3"/>
  <c r="S760" i="3"/>
  <c r="S768" i="3"/>
  <c r="S776" i="3"/>
  <c r="S784" i="3"/>
  <c r="S792" i="3"/>
  <c r="S800" i="3"/>
  <c r="R3" i="3"/>
  <c r="R11" i="3"/>
  <c r="R19" i="3"/>
  <c r="R27" i="3"/>
  <c r="R35" i="3"/>
  <c r="R43" i="3"/>
  <c r="R51" i="3"/>
  <c r="R59" i="3"/>
  <c r="R67" i="3"/>
  <c r="R75" i="3"/>
  <c r="R83" i="3"/>
  <c r="R91" i="3"/>
  <c r="R99" i="3"/>
  <c r="R107" i="3"/>
  <c r="R115" i="3"/>
  <c r="R123" i="3"/>
  <c r="R131" i="3"/>
  <c r="R139" i="3"/>
  <c r="R147" i="3"/>
  <c r="R155" i="3"/>
  <c r="R163" i="3"/>
  <c r="R171" i="3"/>
  <c r="R179" i="3"/>
  <c r="R187" i="3"/>
  <c r="R195" i="3"/>
  <c r="R203" i="3"/>
  <c r="R211" i="3"/>
  <c r="T394" i="3"/>
  <c r="S309" i="3"/>
  <c r="S496" i="3"/>
  <c r="S561" i="3"/>
  <c r="S625" i="3"/>
  <c r="S689" i="3"/>
  <c r="S753" i="3"/>
  <c r="R12" i="3"/>
  <c r="R76" i="3"/>
  <c r="R140" i="3"/>
  <c r="R185" i="3"/>
  <c r="R205" i="3"/>
  <c r="R221" i="3"/>
  <c r="R232" i="3"/>
  <c r="R240" i="3"/>
  <c r="R248" i="3"/>
  <c r="R256" i="3"/>
  <c r="R264" i="3"/>
  <c r="R272" i="3"/>
  <c r="R280" i="3"/>
  <c r="R288" i="3"/>
  <c r="R296" i="3"/>
  <c r="R304" i="3"/>
  <c r="R312" i="3"/>
  <c r="R320" i="3"/>
  <c r="R328" i="3"/>
  <c r="R336" i="3"/>
  <c r="R344" i="3"/>
  <c r="R352" i="3"/>
  <c r="R360" i="3"/>
  <c r="R368" i="3"/>
  <c r="R376" i="3"/>
  <c r="R384" i="3"/>
  <c r="R392" i="3"/>
  <c r="R400" i="3"/>
  <c r="R408" i="3"/>
  <c r="R416" i="3"/>
  <c r="R424" i="3"/>
  <c r="R432" i="3"/>
  <c r="R440" i="3"/>
  <c r="R448" i="3"/>
  <c r="R456" i="3"/>
  <c r="R464" i="3"/>
  <c r="R472" i="3"/>
  <c r="R480" i="3"/>
  <c r="R488" i="3"/>
  <c r="R496" i="3"/>
  <c r="R504" i="3"/>
  <c r="R512" i="3"/>
  <c r="R520" i="3"/>
  <c r="R528" i="3"/>
  <c r="R536" i="3"/>
  <c r="R544" i="3"/>
  <c r="R552" i="3"/>
  <c r="R560" i="3"/>
  <c r="R568" i="3"/>
  <c r="R576" i="3"/>
  <c r="R584" i="3"/>
  <c r="R592" i="3"/>
  <c r="R600" i="3"/>
  <c r="R608" i="3"/>
  <c r="R616" i="3"/>
  <c r="R624" i="3"/>
  <c r="R632" i="3"/>
  <c r="R640" i="3"/>
  <c r="R648" i="3"/>
  <c r="R656" i="3"/>
  <c r="R664" i="3"/>
  <c r="R672" i="3"/>
  <c r="R680" i="3"/>
  <c r="R688" i="3"/>
  <c r="R696" i="3"/>
  <c r="R704" i="3"/>
  <c r="R712" i="3"/>
  <c r="R720" i="3"/>
  <c r="R728" i="3"/>
  <c r="R736" i="3"/>
  <c r="R744" i="3"/>
  <c r="R752" i="3"/>
  <c r="R760" i="3"/>
  <c r="R768" i="3"/>
  <c r="R776" i="3"/>
  <c r="R784" i="3"/>
  <c r="R792" i="3"/>
  <c r="R800" i="3"/>
  <c r="Q3" i="3"/>
  <c r="Q11" i="3"/>
  <c r="Q19" i="3"/>
  <c r="Q27" i="3"/>
  <c r="Q35" i="3"/>
  <c r="Q43" i="3"/>
  <c r="Q51" i="3"/>
  <c r="Q59" i="3"/>
  <c r="Q67" i="3"/>
  <c r="Q75" i="3"/>
  <c r="Q83" i="3"/>
  <c r="Q91" i="3"/>
  <c r="Q99" i="3"/>
  <c r="Q107" i="3"/>
  <c r="Q115" i="3"/>
  <c r="Q123" i="3"/>
  <c r="Q131" i="3"/>
  <c r="Q139" i="3"/>
  <c r="Q147" i="3"/>
  <c r="Q155" i="3"/>
  <c r="Q163" i="3"/>
  <c r="Q171" i="3"/>
  <c r="Q179" i="3"/>
  <c r="Q187" i="3"/>
  <c r="Q195" i="3"/>
  <c r="Q203" i="3"/>
  <c r="Q211" i="3"/>
  <c r="Q219" i="3"/>
  <c r="Q227" i="3"/>
  <c r="Q235" i="3"/>
  <c r="Q243" i="3"/>
  <c r="Q251" i="3"/>
  <c r="Q259" i="3"/>
  <c r="Q267" i="3"/>
  <c r="Q275" i="3"/>
  <c r="Q283" i="3"/>
  <c r="Q291" i="3"/>
  <c r="Q299" i="3"/>
  <c r="Q307" i="3"/>
  <c r="Q315" i="3"/>
  <c r="Q323" i="3"/>
  <c r="Q331" i="3"/>
  <c r="Q339" i="3"/>
  <c r="Q347" i="3"/>
  <c r="Q355" i="3"/>
  <c r="Q363" i="3"/>
  <c r="Q371" i="3"/>
  <c r="Q379" i="3"/>
  <c r="Q387" i="3"/>
  <c r="Q395" i="3"/>
  <c r="Q403" i="3"/>
  <c r="Q411" i="3"/>
  <c r="Q419" i="3"/>
  <c r="Q427" i="3"/>
  <c r="Q435" i="3"/>
  <c r="Q443" i="3"/>
  <c r="Q451" i="3"/>
  <c r="Q459" i="3"/>
  <c r="Q467" i="3"/>
  <c r="Q475" i="3"/>
  <c r="Q483" i="3"/>
  <c r="Q491" i="3"/>
  <c r="Q499" i="3"/>
  <c r="Q507" i="3"/>
  <c r="Q515" i="3"/>
  <c r="Q523" i="3"/>
  <c r="Q531" i="3"/>
  <c r="Q539" i="3"/>
  <c r="T563" i="3"/>
  <c r="S341" i="3"/>
  <c r="S505" i="3"/>
  <c r="S569" i="3"/>
  <c r="S633" i="3"/>
  <c r="S697" i="3"/>
  <c r="S761" i="3"/>
  <c r="R20" i="3"/>
  <c r="R84" i="3"/>
  <c r="R148" i="3"/>
  <c r="R188" i="3"/>
  <c r="R209" i="3"/>
  <c r="R223" i="3"/>
  <c r="R233" i="3"/>
  <c r="R241" i="3"/>
  <c r="R249" i="3"/>
  <c r="R257" i="3"/>
  <c r="R265" i="3"/>
  <c r="R273" i="3"/>
  <c r="R281" i="3"/>
  <c r="R289" i="3"/>
  <c r="R297" i="3"/>
  <c r="R305" i="3"/>
  <c r="R313" i="3"/>
  <c r="R321" i="3"/>
  <c r="R329" i="3"/>
  <c r="R337" i="3"/>
  <c r="R345" i="3"/>
  <c r="R353" i="3"/>
  <c r="R361" i="3"/>
  <c r="R369" i="3"/>
  <c r="R377" i="3"/>
  <c r="R385" i="3"/>
  <c r="R393" i="3"/>
  <c r="R401" i="3"/>
  <c r="R409" i="3"/>
  <c r="R417" i="3"/>
  <c r="R425" i="3"/>
  <c r="R433" i="3"/>
  <c r="R441" i="3"/>
  <c r="R449" i="3"/>
  <c r="R457" i="3"/>
  <c r="R465" i="3"/>
  <c r="R473" i="3"/>
  <c r="R481" i="3"/>
  <c r="R489" i="3"/>
  <c r="R497" i="3"/>
  <c r="R505" i="3"/>
  <c r="R513" i="3"/>
  <c r="R521" i="3"/>
  <c r="R529" i="3"/>
  <c r="R537" i="3"/>
  <c r="R545" i="3"/>
  <c r="R553" i="3"/>
  <c r="R561" i="3"/>
  <c r="R569" i="3"/>
  <c r="R577" i="3"/>
  <c r="R585" i="3"/>
  <c r="R593" i="3"/>
  <c r="R601" i="3"/>
  <c r="R609" i="3"/>
  <c r="R617" i="3"/>
  <c r="R625" i="3"/>
  <c r="R633" i="3"/>
  <c r="R641" i="3"/>
  <c r="R649" i="3"/>
  <c r="R657" i="3"/>
  <c r="R665" i="3"/>
  <c r="R673" i="3"/>
  <c r="R681" i="3"/>
  <c r="R689" i="3"/>
  <c r="R697" i="3"/>
  <c r="R705" i="3"/>
  <c r="R713" i="3"/>
  <c r="R721" i="3"/>
  <c r="R729" i="3"/>
  <c r="R737" i="3"/>
  <c r="R745" i="3"/>
  <c r="R753" i="3"/>
  <c r="R761" i="3"/>
  <c r="R769" i="3"/>
  <c r="R777" i="3"/>
  <c r="R785" i="3"/>
  <c r="R793" i="3"/>
  <c r="R801" i="3"/>
  <c r="Q4" i="3"/>
  <c r="Q12" i="3"/>
  <c r="Q20" i="3"/>
  <c r="Q28" i="3"/>
  <c r="Q36" i="3"/>
  <c r="Q44" i="3"/>
  <c r="Q52" i="3"/>
  <c r="Q60" i="3"/>
  <c r="Q68" i="3"/>
  <c r="Q76" i="3"/>
  <c r="Q84" i="3"/>
  <c r="Q92" i="3"/>
  <c r="Q100" i="3"/>
  <c r="Q108" i="3"/>
  <c r="Q116" i="3"/>
  <c r="Q124" i="3"/>
  <c r="Q132" i="3"/>
  <c r="Q140" i="3"/>
  <c r="Q148" i="3"/>
  <c r="Q156" i="3"/>
  <c r="Q164" i="3"/>
  <c r="Q172" i="3"/>
  <c r="Q180" i="3"/>
  <c r="Q188" i="3"/>
  <c r="Q196" i="3"/>
  <c r="Q204" i="3"/>
  <c r="Q212" i="3"/>
  <c r="Q220" i="3"/>
  <c r="Q228" i="3"/>
  <c r="Q236" i="3"/>
  <c r="Q244" i="3"/>
  <c r="Q252" i="3"/>
  <c r="Q260" i="3"/>
  <c r="Q268" i="3"/>
  <c r="Q276" i="3"/>
  <c r="Q284" i="3"/>
  <c r="Q292" i="3"/>
  <c r="Q300" i="3"/>
  <c r="Q308" i="3"/>
  <c r="Q316" i="3"/>
  <c r="Q324" i="3"/>
  <c r="Q332" i="3"/>
  <c r="Q340" i="3"/>
  <c r="Q348" i="3"/>
  <c r="Q356" i="3"/>
  <c r="Q364" i="3"/>
  <c r="Q372" i="3"/>
  <c r="Q380" i="3"/>
  <c r="Q388" i="3"/>
  <c r="Q396" i="3"/>
  <c r="Q404" i="3"/>
  <c r="Q412" i="3"/>
  <c r="Q420" i="3"/>
  <c r="Q428" i="3"/>
  <c r="Q436" i="3"/>
  <c r="Q444" i="3"/>
  <c r="Q452" i="3"/>
  <c r="Q460" i="3"/>
  <c r="Q468" i="3"/>
  <c r="Q476" i="3"/>
  <c r="Q484" i="3"/>
  <c r="Q492" i="3"/>
  <c r="Q500" i="3"/>
  <c r="Q508" i="3"/>
  <c r="Q516" i="3"/>
  <c r="Q524" i="3"/>
  <c r="Q532" i="3"/>
  <c r="T737" i="3"/>
  <c r="S368" i="3"/>
  <c r="S513" i="3"/>
  <c r="S577" i="3"/>
  <c r="S641" i="3"/>
  <c r="S705" i="3"/>
  <c r="S769" i="3"/>
  <c r="R28" i="3"/>
  <c r="R92" i="3"/>
  <c r="R156" i="3"/>
  <c r="R189" i="3"/>
  <c r="R212" i="3"/>
  <c r="R225" i="3"/>
  <c r="R234" i="3"/>
  <c r="R242" i="3"/>
  <c r="R250" i="3"/>
  <c r="R258" i="3"/>
  <c r="R266" i="3"/>
  <c r="R274" i="3"/>
  <c r="R282" i="3"/>
  <c r="R290" i="3"/>
  <c r="R298" i="3"/>
  <c r="R306" i="3"/>
  <c r="R314" i="3"/>
  <c r="R322" i="3"/>
  <c r="R330" i="3"/>
  <c r="R338" i="3"/>
  <c r="R346" i="3"/>
  <c r="R354" i="3"/>
  <c r="R362" i="3"/>
  <c r="R370" i="3"/>
  <c r="R378" i="3"/>
  <c r="R386" i="3"/>
  <c r="R394" i="3"/>
  <c r="R402" i="3"/>
  <c r="R410" i="3"/>
  <c r="R418" i="3"/>
  <c r="R426" i="3"/>
  <c r="R434" i="3"/>
  <c r="R442" i="3"/>
  <c r="R450" i="3"/>
  <c r="R458" i="3"/>
  <c r="R466" i="3"/>
  <c r="R474" i="3"/>
  <c r="R482" i="3"/>
  <c r="R490" i="3"/>
  <c r="R498" i="3"/>
  <c r="R506" i="3"/>
  <c r="R514" i="3"/>
  <c r="R522" i="3"/>
  <c r="R530" i="3"/>
  <c r="R538" i="3"/>
  <c r="R546" i="3"/>
  <c r="R554" i="3"/>
  <c r="R562" i="3"/>
  <c r="R570" i="3"/>
  <c r="R578" i="3"/>
  <c r="R586" i="3"/>
  <c r="R594" i="3"/>
  <c r="R602" i="3"/>
  <c r="R610" i="3"/>
  <c r="R618" i="3"/>
  <c r="R626" i="3"/>
  <c r="R634" i="3"/>
  <c r="R642" i="3"/>
  <c r="R650" i="3"/>
  <c r="R658" i="3"/>
  <c r="R666" i="3"/>
  <c r="R674" i="3"/>
  <c r="R682" i="3"/>
  <c r="R690" i="3"/>
  <c r="R698" i="3"/>
  <c r="R706" i="3"/>
  <c r="R714" i="3"/>
  <c r="R722" i="3"/>
  <c r="R730" i="3"/>
  <c r="R738" i="3"/>
  <c r="R746" i="3"/>
  <c r="R754" i="3"/>
  <c r="R762" i="3"/>
  <c r="R770" i="3"/>
  <c r="R778" i="3"/>
  <c r="R786" i="3"/>
  <c r="R794" i="3"/>
  <c r="R802" i="3"/>
  <c r="Q5" i="3"/>
  <c r="Q13" i="3"/>
  <c r="Q21" i="3"/>
  <c r="Q29" i="3"/>
  <c r="Q37" i="3"/>
  <c r="Q45" i="3"/>
  <c r="Q53" i="3"/>
  <c r="Q61" i="3"/>
  <c r="Q69" i="3"/>
  <c r="Q77" i="3"/>
  <c r="Q85" i="3"/>
  <c r="Q93" i="3"/>
  <c r="Q101" i="3"/>
  <c r="Q109" i="3"/>
  <c r="Q117" i="3"/>
  <c r="Q125" i="3"/>
  <c r="Q133" i="3"/>
  <c r="Q141" i="3"/>
  <c r="Q149" i="3"/>
  <c r="Q157" i="3"/>
  <c r="Q165" i="3"/>
  <c r="Q173" i="3"/>
  <c r="Q181" i="3"/>
  <c r="Q189" i="3"/>
  <c r="Q197" i="3"/>
  <c r="Q205" i="3"/>
  <c r="Q213" i="3"/>
  <c r="Q221" i="3"/>
  <c r="Q229" i="3"/>
  <c r="Q237" i="3"/>
  <c r="Q245" i="3"/>
  <c r="Q253" i="3"/>
  <c r="Q261" i="3"/>
  <c r="Q269" i="3"/>
  <c r="Q277" i="3"/>
  <c r="Q285" i="3"/>
  <c r="Q293" i="3"/>
  <c r="Q301" i="3"/>
  <c r="Q309" i="3"/>
  <c r="Q317" i="3"/>
  <c r="Q325" i="3"/>
  <c r="Q333" i="3"/>
  <c r="Q341" i="3"/>
  <c r="Q349" i="3"/>
  <c r="Q357" i="3"/>
  <c r="Q365" i="3"/>
  <c r="Q373" i="3"/>
  <c r="Q381" i="3"/>
  <c r="Q389" i="3"/>
  <c r="Q397" i="3"/>
  <c r="Q405" i="3"/>
  <c r="Q413" i="3"/>
  <c r="Q421" i="3"/>
  <c r="Q429" i="3"/>
  <c r="Q437" i="3"/>
  <c r="Q445" i="3"/>
  <c r="Q453" i="3"/>
  <c r="Q461" i="3"/>
  <c r="Q469" i="3"/>
  <c r="Q477" i="3"/>
  <c r="Q485" i="3"/>
  <c r="Q493" i="3"/>
  <c r="Q501" i="3"/>
  <c r="Q509" i="3"/>
  <c r="Q517" i="3"/>
  <c r="Q525" i="3"/>
  <c r="Q533" i="3"/>
  <c r="Q541" i="3"/>
  <c r="Q549" i="3"/>
  <c r="Q557" i="3"/>
  <c r="Q565" i="3"/>
  <c r="Q573" i="3"/>
  <c r="S69" i="3"/>
  <c r="S391" i="3"/>
  <c r="S521" i="3"/>
  <c r="S585" i="3"/>
  <c r="S649" i="3"/>
  <c r="S713" i="3"/>
  <c r="S777" i="3"/>
  <c r="R36" i="3"/>
  <c r="R100" i="3"/>
  <c r="R164" i="3"/>
  <c r="R193" i="3"/>
  <c r="R213" i="3"/>
  <c r="R226" i="3"/>
  <c r="R235" i="3"/>
  <c r="R243" i="3"/>
  <c r="R251" i="3"/>
  <c r="R259" i="3"/>
  <c r="R267" i="3"/>
  <c r="R275" i="3"/>
  <c r="R283" i="3"/>
  <c r="R291" i="3"/>
  <c r="R299" i="3"/>
  <c r="R307" i="3"/>
  <c r="R315" i="3"/>
  <c r="R323" i="3"/>
  <c r="R331" i="3"/>
  <c r="R339" i="3"/>
  <c r="R347" i="3"/>
  <c r="R355" i="3"/>
  <c r="R363" i="3"/>
  <c r="R371" i="3"/>
  <c r="R379" i="3"/>
  <c r="R387" i="3"/>
  <c r="R395" i="3"/>
  <c r="R403" i="3"/>
  <c r="R411" i="3"/>
  <c r="R419" i="3"/>
  <c r="R427" i="3"/>
  <c r="R435" i="3"/>
  <c r="R443" i="3"/>
  <c r="R451" i="3"/>
  <c r="R459" i="3"/>
  <c r="R467" i="3"/>
  <c r="R475" i="3"/>
  <c r="R483" i="3"/>
  <c r="R491" i="3"/>
  <c r="R499" i="3"/>
  <c r="R507" i="3"/>
  <c r="R515" i="3"/>
  <c r="R523" i="3"/>
  <c r="R531" i="3"/>
  <c r="R539" i="3"/>
  <c r="R547" i="3"/>
  <c r="R555" i="3"/>
  <c r="R563" i="3"/>
  <c r="R571" i="3"/>
  <c r="R579" i="3"/>
  <c r="R587" i="3"/>
  <c r="R595" i="3"/>
  <c r="R603" i="3"/>
  <c r="R611" i="3"/>
  <c r="R619" i="3"/>
  <c r="R627" i="3"/>
  <c r="R635" i="3"/>
  <c r="R643" i="3"/>
  <c r="R651" i="3"/>
  <c r="R659" i="3"/>
  <c r="R667" i="3"/>
  <c r="R675" i="3"/>
  <c r="R683" i="3"/>
  <c r="R691" i="3"/>
  <c r="R699" i="3"/>
  <c r="R707" i="3"/>
  <c r="R715" i="3"/>
  <c r="R723" i="3"/>
  <c r="R731" i="3"/>
  <c r="R739" i="3"/>
  <c r="R747" i="3"/>
  <c r="R755" i="3"/>
  <c r="R763" i="3"/>
  <c r="R771" i="3"/>
  <c r="R779" i="3"/>
  <c r="R787" i="3"/>
  <c r="R795" i="3"/>
  <c r="R803" i="3"/>
  <c r="Q6" i="3"/>
  <c r="Q14" i="3"/>
  <c r="Q22" i="3"/>
  <c r="Q30" i="3"/>
  <c r="Q38" i="3"/>
  <c r="Q46" i="3"/>
  <c r="Q54" i="3"/>
  <c r="Q62" i="3"/>
  <c r="Q70" i="3"/>
  <c r="Q78" i="3"/>
  <c r="Q86" i="3"/>
  <c r="Q94" i="3"/>
  <c r="Q102" i="3"/>
  <c r="Q110" i="3"/>
  <c r="Q118" i="3"/>
  <c r="Q126" i="3"/>
  <c r="Q134" i="3"/>
  <c r="Q142" i="3"/>
  <c r="Q150" i="3"/>
  <c r="Q158" i="3"/>
  <c r="Q166" i="3"/>
  <c r="Q174" i="3"/>
  <c r="Q182" i="3"/>
  <c r="Q190" i="3"/>
  <c r="Q198" i="3"/>
  <c r="Q206" i="3"/>
  <c r="Q214" i="3"/>
  <c r="Q222" i="3"/>
  <c r="Q230" i="3"/>
  <c r="Q238" i="3"/>
  <c r="Q246" i="3"/>
  <c r="Q254" i="3"/>
  <c r="Q262" i="3"/>
  <c r="Q270" i="3"/>
  <c r="Q278" i="3"/>
  <c r="Q286" i="3"/>
  <c r="Q294" i="3"/>
  <c r="Q302" i="3"/>
  <c r="Q310" i="3"/>
  <c r="Q318" i="3"/>
  <c r="Q326" i="3"/>
  <c r="Q334" i="3"/>
  <c r="Q342" i="3"/>
  <c r="Q350" i="3"/>
  <c r="Q358" i="3"/>
  <c r="Q366" i="3"/>
  <c r="Q374" i="3"/>
  <c r="Q382" i="3"/>
  <c r="Q390" i="3"/>
  <c r="Q398" i="3"/>
  <c r="Q406" i="3"/>
  <c r="Q414" i="3"/>
  <c r="Q422" i="3"/>
  <c r="Q430" i="3"/>
  <c r="Q438" i="3"/>
  <c r="Q446" i="3"/>
  <c r="Q454" i="3"/>
  <c r="Q462" i="3"/>
  <c r="Q470" i="3"/>
  <c r="Q478" i="3"/>
  <c r="Q486" i="3"/>
  <c r="Q494" i="3"/>
  <c r="Q502" i="3"/>
  <c r="Q510" i="3"/>
  <c r="Q518" i="3"/>
  <c r="Q526" i="3"/>
  <c r="Q534" i="3"/>
  <c r="Q542" i="3"/>
  <c r="Q550" i="3"/>
  <c r="Q558" i="3"/>
  <c r="Q566" i="3"/>
  <c r="Q574" i="3"/>
  <c r="Q582" i="3"/>
  <c r="S141" i="3"/>
  <c r="S413" i="3"/>
  <c r="S529" i="3"/>
  <c r="S593" i="3"/>
  <c r="S657" i="3"/>
  <c r="S721" i="3"/>
  <c r="S785" i="3"/>
  <c r="R44" i="3"/>
  <c r="R108" i="3"/>
  <c r="R169" i="3"/>
  <c r="R196" i="3"/>
  <c r="R217" i="3"/>
  <c r="R227" i="3"/>
  <c r="R236" i="3"/>
  <c r="R244" i="3"/>
  <c r="R252" i="3"/>
  <c r="R260" i="3"/>
  <c r="R268" i="3"/>
  <c r="R276" i="3"/>
  <c r="R284" i="3"/>
  <c r="R292" i="3"/>
  <c r="R300" i="3"/>
  <c r="R308" i="3"/>
  <c r="R316" i="3"/>
  <c r="R324" i="3"/>
  <c r="R332" i="3"/>
  <c r="R340" i="3"/>
  <c r="R348" i="3"/>
  <c r="R356" i="3"/>
  <c r="R364" i="3"/>
  <c r="R372" i="3"/>
  <c r="R380" i="3"/>
  <c r="R388" i="3"/>
  <c r="R396" i="3"/>
  <c r="R404" i="3"/>
  <c r="R412" i="3"/>
  <c r="R420" i="3"/>
  <c r="R428" i="3"/>
  <c r="R436" i="3"/>
  <c r="R444" i="3"/>
  <c r="R452" i="3"/>
  <c r="R460" i="3"/>
  <c r="R468" i="3"/>
  <c r="R476" i="3"/>
  <c r="R484" i="3"/>
  <c r="R492" i="3"/>
  <c r="R500" i="3"/>
  <c r="R508" i="3"/>
  <c r="R516" i="3"/>
  <c r="R524" i="3"/>
  <c r="R532" i="3"/>
  <c r="R540" i="3"/>
  <c r="R548" i="3"/>
  <c r="R556" i="3"/>
  <c r="R564" i="3"/>
  <c r="R572" i="3"/>
  <c r="R580" i="3"/>
  <c r="R588" i="3"/>
  <c r="R596" i="3"/>
  <c r="R604" i="3"/>
  <c r="R612" i="3"/>
  <c r="R620" i="3"/>
  <c r="R628" i="3"/>
  <c r="R636" i="3"/>
  <c r="R644" i="3"/>
  <c r="R652" i="3"/>
  <c r="R660" i="3"/>
  <c r="R668" i="3"/>
  <c r="R676" i="3"/>
  <c r="R684" i="3"/>
  <c r="R692" i="3"/>
  <c r="R700" i="3"/>
  <c r="R708" i="3"/>
  <c r="R716" i="3"/>
  <c r="R724" i="3"/>
  <c r="R732" i="3"/>
  <c r="R740" i="3"/>
  <c r="R748" i="3"/>
  <c r="R756" i="3"/>
  <c r="R764" i="3"/>
  <c r="R772" i="3"/>
  <c r="R780" i="3"/>
  <c r="R788" i="3"/>
  <c r="R796" i="3"/>
  <c r="R804" i="3"/>
  <c r="Q7" i="3"/>
  <c r="Q15" i="3"/>
  <c r="Q23" i="3"/>
  <c r="Q31" i="3"/>
  <c r="Q39" i="3"/>
  <c r="Q47" i="3"/>
  <c r="Q55" i="3"/>
  <c r="Q63" i="3"/>
  <c r="Q71" i="3"/>
  <c r="Q79" i="3"/>
  <c r="Q87" i="3"/>
  <c r="Q95" i="3"/>
  <c r="Q103" i="3"/>
  <c r="Q111" i="3"/>
  <c r="Q119" i="3"/>
  <c r="Q127" i="3"/>
  <c r="Q135" i="3"/>
  <c r="Q143" i="3"/>
  <c r="Q151" i="3"/>
  <c r="Q159" i="3"/>
  <c r="Q167" i="3"/>
  <c r="Q175" i="3"/>
  <c r="Q183" i="3"/>
  <c r="Q191" i="3"/>
  <c r="Q199" i="3"/>
  <c r="Q207" i="3"/>
  <c r="Q215" i="3"/>
  <c r="Q223" i="3"/>
  <c r="Q231" i="3"/>
  <c r="Q239" i="3"/>
  <c r="Q247" i="3"/>
  <c r="Q255" i="3"/>
  <c r="Q263" i="3"/>
  <c r="Q271" i="3"/>
  <c r="Q279" i="3"/>
  <c r="Q287" i="3"/>
  <c r="Q295" i="3"/>
  <c r="Q303" i="3"/>
  <c r="Q311" i="3"/>
  <c r="Q319" i="3"/>
  <c r="Q327" i="3"/>
  <c r="Q335" i="3"/>
  <c r="Q343" i="3"/>
  <c r="Q351" i="3"/>
  <c r="Q359" i="3"/>
  <c r="Q367" i="3"/>
  <c r="Q375" i="3"/>
  <c r="Q383" i="3"/>
  <c r="Q391" i="3"/>
  <c r="Q399" i="3"/>
  <c r="Q407" i="3"/>
  <c r="Q415" i="3"/>
  <c r="Q423" i="3"/>
  <c r="Q431" i="3"/>
  <c r="Q439" i="3"/>
  <c r="Q447" i="3"/>
  <c r="Q455" i="3"/>
  <c r="Q463" i="3"/>
  <c r="Q471" i="3"/>
  <c r="Q479" i="3"/>
  <c r="Q487" i="3"/>
  <c r="Q495" i="3"/>
  <c r="Q503" i="3"/>
  <c r="Q511" i="3"/>
  <c r="Q519" i="3"/>
  <c r="Q527" i="3"/>
  <c r="Q535" i="3"/>
  <c r="Q543" i="3"/>
  <c r="Q551" i="3"/>
  <c r="Q559" i="3"/>
  <c r="Q567" i="3"/>
  <c r="S205" i="3"/>
  <c r="S432" i="3"/>
  <c r="S537" i="3"/>
  <c r="S601" i="3"/>
  <c r="S665" i="3"/>
  <c r="S729" i="3"/>
  <c r="S793" i="3"/>
  <c r="R52" i="3"/>
  <c r="R116" i="3"/>
  <c r="R172" i="3"/>
  <c r="R197" i="3"/>
  <c r="R218" i="3"/>
  <c r="R228" i="3"/>
  <c r="R237" i="3"/>
  <c r="R245" i="3"/>
  <c r="R253" i="3"/>
  <c r="R261" i="3"/>
  <c r="R269" i="3"/>
  <c r="R277" i="3"/>
  <c r="R285" i="3"/>
  <c r="R293" i="3"/>
  <c r="R301" i="3"/>
  <c r="R309" i="3"/>
  <c r="R317" i="3"/>
  <c r="R325" i="3"/>
  <c r="R333" i="3"/>
  <c r="R341" i="3"/>
  <c r="R349" i="3"/>
  <c r="R357" i="3"/>
  <c r="R365" i="3"/>
  <c r="R373" i="3"/>
  <c r="R381" i="3"/>
  <c r="R389" i="3"/>
  <c r="R397" i="3"/>
  <c r="R405" i="3"/>
  <c r="R413" i="3"/>
  <c r="R421" i="3"/>
  <c r="R429" i="3"/>
  <c r="R437" i="3"/>
  <c r="R445" i="3"/>
  <c r="R453" i="3"/>
  <c r="R461" i="3"/>
  <c r="R469" i="3"/>
  <c r="R477" i="3"/>
  <c r="R485" i="3"/>
  <c r="R493" i="3"/>
  <c r="R501" i="3"/>
  <c r="R509" i="3"/>
  <c r="R517" i="3"/>
  <c r="R525" i="3"/>
  <c r="R533" i="3"/>
  <c r="R541" i="3"/>
  <c r="R549" i="3"/>
  <c r="R557" i="3"/>
  <c r="R565" i="3"/>
  <c r="R573" i="3"/>
  <c r="R581" i="3"/>
  <c r="R589" i="3"/>
  <c r="R597" i="3"/>
  <c r="R605" i="3"/>
  <c r="R613" i="3"/>
  <c r="R621" i="3"/>
  <c r="R629" i="3"/>
  <c r="R637" i="3"/>
  <c r="R645" i="3"/>
  <c r="R653" i="3"/>
  <c r="R661" i="3"/>
  <c r="R669" i="3"/>
  <c r="R677" i="3"/>
  <c r="R685" i="3"/>
  <c r="R693" i="3"/>
  <c r="R701" i="3"/>
  <c r="R709" i="3"/>
  <c r="R717" i="3"/>
  <c r="R725" i="3"/>
  <c r="R733" i="3"/>
  <c r="R741" i="3"/>
  <c r="R749" i="3"/>
  <c r="R757" i="3"/>
  <c r="R765" i="3"/>
  <c r="R773" i="3"/>
  <c r="R781" i="3"/>
  <c r="R789" i="3"/>
  <c r="R797" i="3"/>
  <c r="R805" i="3"/>
  <c r="S245" i="3"/>
  <c r="S455" i="3"/>
  <c r="S545" i="3"/>
  <c r="S609" i="3"/>
  <c r="S673" i="3"/>
  <c r="S737" i="3"/>
  <c r="S801" i="3"/>
  <c r="R60" i="3"/>
  <c r="R124" i="3"/>
  <c r="R177" i="3"/>
  <c r="R201" i="3"/>
  <c r="R219" i="3"/>
  <c r="R229" i="3"/>
  <c r="R238" i="3"/>
  <c r="R246" i="3"/>
  <c r="R254" i="3"/>
  <c r="R262" i="3"/>
  <c r="R270" i="3"/>
  <c r="R278" i="3"/>
  <c r="R286" i="3"/>
  <c r="R294" i="3"/>
  <c r="R302" i="3"/>
  <c r="R310" i="3"/>
  <c r="R318" i="3"/>
  <c r="R326" i="3"/>
  <c r="R334" i="3"/>
  <c r="R342" i="3"/>
  <c r="R350" i="3"/>
  <c r="R358" i="3"/>
  <c r="R366" i="3"/>
  <c r="R374" i="3"/>
  <c r="R382" i="3"/>
  <c r="R390" i="3"/>
  <c r="R398" i="3"/>
  <c r="R406" i="3"/>
  <c r="R414" i="3"/>
  <c r="R422" i="3"/>
  <c r="R430" i="3"/>
  <c r="R438" i="3"/>
  <c r="R446" i="3"/>
  <c r="R454" i="3"/>
  <c r="R462" i="3"/>
  <c r="R470" i="3"/>
  <c r="R478" i="3"/>
  <c r="R486" i="3"/>
  <c r="R494" i="3"/>
  <c r="R502" i="3"/>
  <c r="R510" i="3"/>
  <c r="R518" i="3"/>
  <c r="R526" i="3"/>
  <c r="R534" i="3"/>
  <c r="R542" i="3"/>
  <c r="R550" i="3"/>
  <c r="R558" i="3"/>
  <c r="R566" i="3"/>
  <c r="R574" i="3"/>
  <c r="R582" i="3"/>
  <c r="R590" i="3"/>
  <c r="R598" i="3"/>
  <c r="R606" i="3"/>
  <c r="R614" i="3"/>
  <c r="R622" i="3"/>
  <c r="R630" i="3"/>
  <c r="R638" i="3"/>
  <c r="R646" i="3"/>
  <c r="R654" i="3"/>
  <c r="R662" i="3"/>
  <c r="R670" i="3"/>
  <c r="R678" i="3"/>
  <c r="R686" i="3"/>
  <c r="R694" i="3"/>
  <c r="R702" i="3"/>
  <c r="R710" i="3"/>
  <c r="R718" i="3"/>
  <c r="R726" i="3"/>
  <c r="R734" i="3"/>
  <c r="R742" i="3"/>
  <c r="R750" i="3"/>
  <c r="R758" i="3"/>
  <c r="R766" i="3"/>
  <c r="R774" i="3"/>
  <c r="R782" i="3"/>
  <c r="R790" i="3"/>
  <c r="R798" i="3"/>
  <c r="R806" i="3"/>
  <c r="Q9" i="3"/>
  <c r="Q17" i="3"/>
  <c r="Q25" i="3"/>
  <c r="Q33" i="3"/>
  <c r="Q41" i="3"/>
  <c r="Q49" i="3"/>
  <c r="Q57" i="3"/>
  <c r="Q65" i="3"/>
  <c r="Q73" i="3"/>
  <c r="Q81" i="3"/>
  <c r="Q89" i="3"/>
  <c r="Q97" i="3"/>
  <c r="Q105" i="3"/>
  <c r="Q113" i="3"/>
  <c r="Q121" i="3"/>
  <c r="Q129" i="3"/>
  <c r="Q137" i="3"/>
  <c r="Q145" i="3"/>
  <c r="Q153" i="3"/>
  <c r="Q161" i="3"/>
  <c r="Q169" i="3"/>
  <c r="Q177" i="3"/>
  <c r="Q185" i="3"/>
  <c r="Q193" i="3"/>
  <c r="Q201" i="3"/>
  <c r="Q209" i="3"/>
  <c r="Q217" i="3"/>
  <c r="Q225" i="3"/>
  <c r="Q233" i="3"/>
  <c r="Q241" i="3"/>
  <c r="Q249" i="3"/>
  <c r="Q257" i="3"/>
  <c r="Q265" i="3"/>
  <c r="Q273" i="3"/>
  <c r="Q281" i="3"/>
  <c r="Q289" i="3"/>
  <c r="Q297" i="3"/>
  <c r="Q305" i="3"/>
  <c r="Q313" i="3"/>
  <c r="Q321" i="3"/>
  <c r="Q329" i="3"/>
  <c r="Q337" i="3"/>
  <c r="Q345" i="3"/>
  <c r="Q353" i="3"/>
  <c r="Q361" i="3"/>
  <c r="Q369" i="3"/>
  <c r="Q377" i="3"/>
  <c r="Q385" i="3"/>
  <c r="Q393" i="3"/>
  <c r="Q401" i="3"/>
  <c r="Q409" i="3"/>
  <c r="Q417" i="3"/>
  <c r="Q425" i="3"/>
  <c r="Q433" i="3"/>
  <c r="Q441" i="3"/>
  <c r="Q449" i="3"/>
  <c r="Q457" i="3"/>
  <c r="Q465" i="3"/>
  <c r="Q473" i="3"/>
  <c r="Q481" i="3"/>
  <c r="Q489" i="3"/>
  <c r="Q497" i="3"/>
  <c r="Q505" i="3"/>
  <c r="Q513" i="3"/>
  <c r="Q521" i="3"/>
  <c r="Q529" i="3"/>
  <c r="Q537" i="3"/>
  <c r="Q545" i="3"/>
  <c r="Q553" i="3"/>
  <c r="Q561" i="3"/>
  <c r="Q569" i="3"/>
  <c r="Q577" i="3"/>
  <c r="S277" i="3"/>
  <c r="R132" i="3"/>
  <c r="R263" i="3"/>
  <c r="R327" i="3"/>
  <c r="R391" i="3"/>
  <c r="R455" i="3"/>
  <c r="R519" i="3"/>
  <c r="R583" i="3"/>
  <c r="R647" i="3"/>
  <c r="R711" i="3"/>
  <c r="R775" i="3"/>
  <c r="Q18" i="3"/>
  <c r="Q50" i="3"/>
  <c r="Q82" i="3"/>
  <c r="Q114" i="3"/>
  <c r="Q146" i="3"/>
  <c r="Q178" i="3"/>
  <c r="Q210" i="3"/>
  <c r="Q242" i="3"/>
  <c r="Q274" i="3"/>
  <c r="Q306" i="3"/>
  <c r="Q338" i="3"/>
  <c r="Q370" i="3"/>
  <c r="Q402" i="3"/>
  <c r="Q434" i="3"/>
  <c r="Q466" i="3"/>
  <c r="Q498" i="3"/>
  <c r="Q530" i="3"/>
  <c r="Q552" i="3"/>
  <c r="Q568" i="3"/>
  <c r="Q580" i="3"/>
  <c r="Q589" i="3"/>
  <c r="Q597" i="3"/>
  <c r="Q605" i="3"/>
  <c r="Q613" i="3"/>
  <c r="Q621" i="3"/>
  <c r="Q629" i="3"/>
  <c r="Q637" i="3"/>
  <c r="Q645" i="3"/>
  <c r="Q653" i="3"/>
  <c r="Q661" i="3"/>
  <c r="Q669" i="3"/>
  <c r="Q677" i="3"/>
  <c r="Q685" i="3"/>
  <c r="Q693" i="3"/>
  <c r="Q701" i="3"/>
  <c r="Q709" i="3"/>
  <c r="Q717" i="3"/>
  <c r="Q725" i="3"/>
  <c r="Q733" i="3"/>
  <c r="Q741" i="3"/>
  <c r="Q749" i="3"/>
  <c r="Q757" i="3"/>
  <c r="Q765" i="3"/>
  <c r="Q773" i="3"/>
  <c r="Q781" i="3"/>
  <c r="Q789" i="3"/>
  <c r="Q797" i="3"/>
  <c r="Q805" i="3"/>
  <c r="S477" i="3"/>
  <c r="R180" i="3"/>
  <c r="R271" i="3"/>
  <c r="R335" i="3"/>
  <c r="R399" i="3"/>
  <c r="R463" i="3"/>
  <c r="R527" i="3"/>
  <c r="R591" i="3"/>
  <c r="R655" i="3"/>
  <c r="R719" i="3"/>
  <c r="R783" i="3"/>
  <c r="Q24" i="3"/>
  <c r="Q56" i="3"/>
  <c r="Q88" i="3"/>
  <c r="Q120" i="3"/>
  <c r="Q152" i="3"/>
  <c r="Q184" i="3"/>
  <c r="Q216" i="3"/>
  <c r="Q248" i="3"/>
  <c r="Q280" i="3"/>
  <c r="Q312" i="3"/>
  <c r="Q344" i="3"/>
  <c r="Q376" i="3"/>
  <c r="Q408" i="3"/>
  <c r="Q440" i="3"/>
  <c r="Q472" i="3"/>
  <c r="Q504" i="3"/>
  <c r="Q536" i="3"/>
  <c r="Q554" i="3"/>
  <c r="Q570" i="3"/>
  <c r="Q581" i="3"/>
  <c r="Q590" i="3"/>
  <c r="Q598" i="3"/>
  <c r="Q606" i="3"/>
  <c r="Q614" i="3"/>
  <c r="Q622" i="3"/>
  <c r="Q630" i="3"/>
  <c r="Q638" i="3"/>
  <c r="Q646" i="3"/>
  <c r="Q654" i="3"/>
  <c r="Q662" i="3"/>
  <c r="Q670" i="3"/>
  <c r="Q678" i="3"/>
  <c r="Q686" i="3"/>
  <c r="Q694" i="3"/>
  <c r="Q702" i="3"/>
  <c r="Q710" i="3"/>
  <c r="Q718" i="3"/>
  <c r="Q726" i="3"/>
  <c r="Q734" i="3"/>
  <c r="Q742" i="3"/>
  <c r="Q750" i="3"/>
  <c r="Q758" i="3"/>
  <c r="Q766" i="3"/>
  <c r="Q774" i="3"/>
  <c r="Q782" i="3"/>
  <c r="Q790" i="3"/>
  <c r="Q798" i="3"/>
  <c r="Q806" i="3"/>
  <c r="S553" i="3"/>
  <c r="R204" i="3"/>
  <c r="R279" i="3"/>
  <c r="R343" i="3"/>
  <c r="R407" i="3"/>
  <c r="R471" i="3"/>
  <c r="R535" i="3"/>
  <c r="R599" i="3"/>
  <c r="R663" i="3"/>
  <c r="R727" i="3"/>
  <c r="R791" i="3"/>
  <c r="Q26" i="3"/>
  <c r="Q58" i="3"/>
  <c r="Q90" i="3"/>
  <c r="Q122" i="3"/>
  <c r="Q154" i="3"/>
  <c r="Q186" i="3"/>
  <c r="Q218" i="3"/>
  <c r="Q250" i="3"/>
  <c r="Q282" i="3"/>
  <c r="Q314" i="3"/>
  <c r="Q346" i="3"/>
  <c r="Q378" i="3"/>
  <c r="Q410" i="3"/>
  <c r="Q442" i="3"/>
  <c r="Q474" i="3"/>
  <c r="Q506" i="3"/>
  <c r="Q538" i="3"/>
  <c r="Q555" i="3"/>
  <c r="Q571" i="3"/>
  <c r="Q583" i="3"/>
  <c r="Q591" i="3"/>
  <c r="Q599" i="3"/>
  <c r="Q607" i="3"/>
  <c r="Q615" i="3"/>
  <c r="Q623" i="3"/>
  <c r="Q631" i="3"/>
  <c r="Q639" i="3"/>
  <c r="Q647" i="3"/>
  <c r="Q655" i="3"/>
  <c r="Q663" i="3"/>
  <c r="Q671" i="3"/>
  <c r="Q679" i="3"/>
  <c r="Q687" i="3"/>
  <c r="Q695" i="3"/>
  <c r="Q703" i="3"/>
  <c r="Q711" i="3"/>
  <c r="Q719" i="3"/>
  <c r="Q727" i="3"/>
  <c r="Q735" i="3"/>
  <c r="Q743" i="3"/>
  <c r="Q751" i="3"/>
  <c r="Q759" i="3"/>
  <c r="Q767" i="3"/>
  <c r="Q775" i="3"/>
  <c r="Q783" i="3"/>
  <c r="Q791" i="3"/>
  <c r="Q799" i="3"/>
  <c r="S617" i="3"/>
  <c r="R220" i="3"/>
  <c r="R287" i="3"/>
  <c r="R351" i="3"/>
  <c r="R415" i="3"/>
  <c r="R479" i="3"/>
  <c r="R543" i="3"/>
  <c r="R607" i="3"/>
  <c r="R671" i="3"/>
  <c r="R735" i="3"/>
  <c r="R799" i="3"/>
  <c r="Q32" i="3"/>
  <c r="Q64" i="3"/>
  <c r="Q96" i="3"/>
  <c r="Q128" i="3"/>
  <c r="Q160" i="3"/>
  <c r="Q192" i="3"/>
  <c r="Q224" i="3"/>
  <c r="Q256" i="3"/>
  <c r="Q288" i="3"/>
  <c r="Q320" i="3"/>
  <c r="Q352" i="3"/>
  <c r="Q384" i="3"/>
  <c r="Q416" i="3"/>
  <c r="Q448" i="3"/>
  <c r="Q480" i="3"/>
  <c r="Q512" i="3"/>
  <c r="Q540" i="3"/>
  <c r="Q556" i="3"/>
  <c r="Q572" i="3"/>
  <c r="Q584" i="3"/>
  <c r="Q592" i="3"/>
  <c r="Q600" i="3"/>
  <c r="Q608" i="3"/>
  <c r="Q616" i="3"/>
  <c r="Q624" i="3"/>
  <c r="Q632" i="3"/>
  <c r="Q640" i="3"/>
  <c r="Q648" i="3"/>
  <c r="Q656" i="3"/>
  <c r="Q664" i="3"/>
  <c r="Q672" i="3"/>
  <c r="Q680" i="3"/>
  <c r="Q688" i="3"/>
  <c r="Q696" i="3"/>
  <c r="Q704" i="3"/>
  <c r="Q712" i="3"/>
  <c r="Q720" i="3"/>
  <c r="Q728" i="3"/>
  <c r="Q736" i="3"/>
  <c r="Q744" i="3"/>
  <c r="Q752" i="3"/>
  <c r="Q760" i="3"/>
  <c r="Q768" i="3"/>
  <c r="Q776" i="3"/>
  <c r="Q784" i="3"/>
  <c r="Q792" i="3"/>
  <c r="Q800" i="3"/>
  <c r="S681" i="3"/>
  <c r="R231" i="3"/>
  <c r="R295" i="3"/>
  <c r="R359" i="3"/>
  <c r="R423" i="3"/>
  <c r="R487" i="3"/>
  <c r="R551" i="3"/>
  <c r="R615" i="3"/>
  <c r="R679" i="3"/>
  <c r="R743" i="3"/>
  <c r="Q2" i="3"/>
  <c r="Q34" i="3"/>
  <c r="Q66" i="3"/>
  <c r="Q98" i="3"/>
  <c r="Q130" i="3"/>
  <c r="Q162" i="3"/>
  <c r="Q194" i="3"/>
  <c r="Q226" i="3"/>
  <c r="Q258" i="3"/>
  <c r="Q290" i="3"/>
  <c r="Q322" i="3"/>
  <c r="Q354" i="3"/>
  <c r="Q386" i="3"/>
  <c r="Q418" i="3"/>
  <c r="Q450" i="3"/>
  <c r="Q482" i="3"/>
  <c r="Q514" i="3"/>
  <c r="Q544" i="3"/>
  <c r="Q560" i="3"/>
  <c r="Q575" i="3"/>
  <c r="Q585" i="3"/>
  <c r="Q593" i="3"/>
  <c r="Q601" i="3"/>
  <c r="Q609" i="3"/>
  <c r="Q617" i="3"/>
  <c r="Q625" i="3"/>
  <c r="Q633" i="3"/>
  <c r="Q641" i="3"/>
  <c r="Q649" i="3"/>
  <c r="Q657" i="3"/>
  <c r="Q665" i="3"/>
  <c r="Q673" i="3"/>
  <c r="Q681" i="3"/>
  <c r="Q689" i="3"/>
  <c r="Q697" i="3"/>
  <c r="Q705" i="3"/>
  <c r="Q713" i="3"/>
  <c r="Q721" i="3"/>
  <c r="Q729" i="3"/>
  <c r="Q737" i="3"/>
  <c r="Q745" i="3"/>
  <c r="Q753" i="3"/>
  <c r="Q761" i="3"/>
  <c r="Q769" i="3"/>
  <c r="Q777" i="3"/>
  <c r="Q785" i="3"/>
  <c r="Q793" i="3"/>
  <c r="Q801" i="3"/>
  <c r="S745" i="3"/>
  <c r="R239" i="3"/>
  <c r="R303" i="3"/>
  <c r="R367" i="3"/>
  <c r="R431" i="3"/>
  <c r="R495" i="3"/>
  <c r="R559" i="3"/>
  <c r="R623" i="3"/>
  <c r="R687" i="3"/>
  <c r="R751" i="3"/>
  <c r="Q8" i="3"/>
  <c r="Q40" i="3"/>
  <c r="Q72" i="3"/>
  <c r="Q104" i="3"/>
  <c r="Q136" i="3"/>
  <c r="Q168" i="3"/>
  <c r="Q200" i="3"/>
  <c r="Q232" i="3"/>
  <c r="Q264" i="3"/>
  <c r="Q296" i="3"/>
  <c r="Q328" i="3"/>
  <c r="Q360" i="3"/>
  <c r="Q392" i="3"/>
  <c r="Q424" i="3"/>
  <c r="Q456" i="3"/>
  <c r="Q488" i="3"/>
  <c r="Q520" i="3"/>
  <c r="Q546" i="3"/>
  <c r="Q562" i="3"/>
  <c r="Q576" i="3"/>
  <c r="Q586" i="3"/>
  <c r="Q594" i="3"/>
  <c r="Q602" i="3"/>
  <c r="Q610" i="3"/>
  <c r="Q618" i="3"/>
  <c r="Q626" i="3"/>
  <c r="Q634" i="3"/>
  <c r="Q642" i="3"/>
  <c r="Q650" i="3"/>
  <c r="Q658" i="3"/>
  <c r="Q666" i="3"/>
  <c r="Q674" i="3"/>
  <c r="Q682" i="3"/>
  <c r="Q690" i="3"/>
  <c r="Q698" i="3"/>
  <c r="Q706" i="3"/>
  <c r="Q714" i="3"/>
  <c r="Q722" i="3"/>
  <c r="Q730" i="3"/>
  <c r="Q738" i="3"/>
  <c r="Q746" i="3"/>
  <c r="Q754" i="3"/>
  <c r="Q762" i="3"/>
  <c r="Q770" i="3"/>
  <c r="Q778" i="3"/>
  <c r="Q786" i="3"/>
  <c r="Q794" i="3"/>
  <c r="Q802" i="3"/>
  <c r="R4" i="3"/>
  <c r="R247" i="3"/>
  <c r="R311" i="3"/>
  <c r="R375" i="3"/>
  <c r="R439" i="3"/>
  <c r="R503" i="3"/>
  <c r="R567" i="3"/>
  <c r="R631" i="3"/>
  <c r="R695" i="3"/>
  <c r="R759" i="3"/>
  <c r="Q10" i="3"/>
  <c r="Q42" i="3"/>
  <c r="Q74" i="3"/>
  <c r="Q106" i="3"/>
  <c r="Q138" i="3"/>
  <c r="Q170" i="3"/>
  <c r="Q202" i="3"/>
  <c r="Q234" i="3"/>
  <c r="Q266" i="3"/>
  <c r="Q298" i="3"/>
  <c r="Q330" i="3"/>
  <c r="Q362" i="3"/>
  <c r="Q394" i="3"/>
  <c r="Q426" i="3"/>
  <c r="Q458" i="3"/>
  <c r="Q490" i="3"/>
  <c r="Q522" i="3"/>
  <c r="Q547" i="3"/>
  <c r="Q563" i="3"/>
  <c r="Q578" i="3"/>
  <c r="Q587" i="3"/>
  <c r="Q595" i="3"/>
  <c r="Q603" i="3"/>
  <c r="Q611" i="3"/>
  <c r="Q619" i="3"/>
  <c r="Q627" i="3"/>
  <c r="Q635" i="3"/>
  <c r="Q643" i="3"/>
  <c r="Q651" i="3"/>
  <c r="Q659" i="3"/>
  <c r="Q667" i="3"/>
  <c r="Q675" i="3"/>
  <c r="Q683" i="3"/>
  <c r="Q691" i="3"/>
  <c r="Q699" i="3"/>
  <c r="Q707" i="3"/>
  <c r="Q715" i="3"/>
  <c r="Q723" i="3"/>
  <c r="Q731" i="3"/>
  <c r="Q739" i="3"/>
  <c r="Q747" i="3"/>
  <c r="Q755" i="3"/>
  <c r="Q763" i="3"/>
  <c r="Q771" i="3"/>
  <c r="Q779" i="3"/>
  <c r="Q787" i="3"/>
  <c r="Q795" i="3"/>
  <c r="Q803" i="3"/>
  <c r="R68" i="3"/>
  <c r="R255" i="3"/>
  <c r="R319" i="3"/>
  <c r="R383" i="3"/>
  <c r="R447" i="3"/>
  <c r="R511" i="3"/>
  <c r="R575" i="3"/>
  <c r="R639" i="3"/>
  <c r="R703" i="3"/>
  <c r="R767" i="3"/>
  <c r="Q16" i="3"/>
  <c r="Q48" i="3"/>
  <c r="Q80" i="3"/>
  <c r="Q112" i="3"/>
  <c r="Q144" i="3"/>
  <c r="Q176" i="3"/>
  <c r="Q208" i="3"/>
  <c r="Q240" i="3"/>
  <c r="Q272" i="3"/>
  <c r="Q304" i="3"/>
  <c r="Q336" i="3"/>
  <c r="Q368" i="3"/>
  <c r="Q400" i="3"/>
  <c r="Q432" i="3"/>
  <c r="Q464" i="3"/>
  <c r="Q496" i="3"/>
  <c r="Q528" i="3"/>
  <c r="Q548" i="3"/>
  <c r="Q564" i="3"/>
  <c r="Q579" i="3"/>
  <c r="Q588" i="3"/>
  <c r="Q596" i="3"/>
  <c r="Q604" i="3"/>
  <c r="Q612" i="3"/>
  <c r="Q620" i="3"/>
  <c r="Q628" i="3"/>
  <c r="Q636" i="3"/>
  <c r="Q644" i="3"/>
  <c r="Q652" i="3"/>
  <c r="Q660" i="3"/>
  <c r="Q668" i="3"/>
  <c r="Q676" i="3"/>
  <c r="Q684" i="3"/>
  <c r="Q692" i="3"/>
  <c r="Q700" i="3"/>
  <c r="Q708" i="3"/>
  <c r="Q716" i="3"/>
  <c r="Q724" i="3"/>
  <c r="Q732" i="3"/>
  <c r="Q740" i="3"/>
  <c r="Q748" i="3"/>
  <c r="Q756" i="3"/>
  <c r="Q764" i="3"/>
  <c r="Q772" i="3"/>
  <c r="Q780" i="3"/>
  <c r="Q788" i="3"/>
  <c r="Q796" i="3"/>
  <c r="Q804" i="3"/>
</calcChain>
</file>

<file path=xl/sharedStrings.xml><?xml version="1.0" encoding="utf-8"?>
<sst xmlns="http://schemas.openxmlformats.org/spreadsheetml/2006/main" count="9203" uniqueCount="969">
  <si>
    <t>img_id</t>
  </si>
  <si>
    <t>rank</t>
  </si>
  <si>
    <t>scene</t>
  </si>
  <si>
    <t>score</t>
  </si>
  <si>
    <t>Row Labels</t>
  </si>
  <si>
    <t>Grand Total</t>
  </si>
  <si>
    <t>Column Labels</t>
  </si>
  <si>
    <t>img_path</t>
  </si>
  <si>
    <t>loc_id</t>
  </si>
  <si>
    <t>var</t>
  </si>
  <si>
    <t>PILOT/GSV_PILOT_13_1.jpg</t>
  </si>
  <si>
    <t>PILOT/GSV_PILOT_13_2.jpg</t>
  </si>
  <si>
    <t>PILOT/GSV_PILOT_13_3.jpg</t>
  </si>
  <si>
    <t>PILOT/GSV_PILOT_13_4.jpg</t>
  </si>
  <si>
    <t>PILOT/GSV_PILOT_15_1.jpg</t>
  </si>
  <si>
    <t>PILOT/GSV_PILOT_15_2.jpg</t>
  </si>
  <si>
    <t>PILOT/GSV_PILOT_15_3.jpg</t>
  </si>
  <si>
    <t>PILOT/GSV_PILOT_15_4.jpg</t>
  </si>
  <si>
    <t>PILOT/GSV_PILOT_2_1.jpg</t>
  </si>
  <si>
    <t>PILOT/GSV_PILOT_2_2.jpg</t>
  </si>
  <si>
    <t>PILOT/GSV_PILOT_2_3.jpg</t>
  </si>
  <si>
    <t>PILOT/GSV_PILOT_2_4.jpg</t>
  </si>
  <si>
    <t>PILOT/GSV_PILOT_21_1.jpg</t>
  </si>
  <si>
    <t>PILOT/GSV_PILOT_21_2.jpg</t>
  </si>
  <si>
    <t>PILOT/GSV_PILOT_21_3.jpg</t>
  </si>
  <si>
    <t>PILOT/GSV_PILOT_21_4.jpg</t>
  </si>
  <si>
    <t>PILOT/GSV_PILOT_25_1.jpg</t>
  </si>
  <si>
    <t>PILOT/GSV_PILOT_25_2.jpg</t>
  </si>
  <si>
    <t>PILOT/GSV_PILOT_25_3.jpg</t>
  </si>
  <si>
    <t>PILOT/GSV_PILOT_25_4.jpg</t>
  </si>
  <si>
    <t>PILOT/GSV_PILOT_26_1.jpg</t>
  </si>
  <si>
    <t>PILOT/GSV_PILOT_26_2.jpg</t>
  </si>
  <si>
    <t>PILOT/GSV_PILOT_26_3.jpg</t>
  </si>
  <si>
    <t>PILOT/GSV_PILOT_26_4.jpg</t>
  </si>
  <si>
    <t>PILOT/GSV_PILOT_28_1.jpg</t>
  </si>
  <si>
    <t>PILOT/GSV_PILOT_28_2.jpg</t>
  </si>
  <si>
    <t>PILOT/GSV_PILOT_28_3.jpg</t>
  </si>
  <si>
    <t>PILOT/GSV_PILOT_28_4.jpg</t>
  </si>
  <si>
    <t>PILOT/GSV_PILOT_30_1.jpg</t>
  </si>
  <si>
    <t>PILOT/GSV_PILOT_30_2.jpg</t>
  </si>
  <si>
    <t>PILOT/GSV_PILOT_30_3.jpg</t>
  </si>
  <si>
    <t>PILOT/GSV_PILOT_30_4.jpg</t>
  </si>
  <si>
    <t>PILOT/GSV_PILOT_34_1.jpg</t>
  </si>
  <si>
    <t>PILOT/GSV_PILOT_34_2.jpg</t>
  </si>
  <si>
    <t>PILOT/GSV_PILOT_34_3.jpg</t>
  </si>
  <si>
    <t>PILOT/GSV_PILOT_34_4.jpg</t>
  </si>
  <si>
    <t>PILOT/GSV_PILOT_35_1.jpg</t>
  </si>
  <si>
    <t>PILOT/GSV_PILOT_35_2.jpg</t>
  </si>
  <si>
    <t>PILOT/GSV_PILOT_35_3.jpg</t>
  </si>
  <si>
    <t>PILOT/GSV_PILOT_35_4.jpg</t>
  </si>
  <si>
    <t>PILOT/GSV_PILOT_40_1.jpg</t>
  </si>
  <si>
    <t>PILOT/GSV_PILOT_40_2.jpg</t>
  </si>
  <si>
    <t>PILOT/GSV_PILOT_40_3.jpg</t>
  </si>
  <si>
    <t>PILOT/GSV_PILOT_40_4.jpg</t>
  </si>
  <si>
    <t>PILOT/GSV_PILOT_43_1.jpg</t>
  </si>
  <si>
    <t>PILOT/GSV_PILOT_43_2.jpg</t>
  </si>
  <si>
    <t>PILOT/GSV_PILOT_43_3.jpg</t>
  </si>
  <si>
    <t>PILOT/GSV_PILOT_43_4.jpg</t>
  </si>
  <si>
    <t>PILOT/GSV_PILOT_51_1.jpg</t>
  </si>
  <si>
    <t>PILOT/GSV_PILOT_51_2.jpg</t>
  </si>
  <si>
    <t>PILOT/GSV_PILOT_51_3.jpg</t>
  </si>
  <si>
    <t>PILOT/GSV_PILOT_51_4.jpg</t>
  </si>
  <si>
    <t>PILOT/GSV_PILOT_52_1.jpg</t>
  </si>
  <si>
    <t>PILOT/GSV_PILOT_52_2.jpg</t>
  </si>
  <si>
    <t>PILOT/GSV_PILOT_52_3.jpg</t>
  </si>
  <si>
    <t>PILOT/GSV_PILOT_52_4.jpg</t>
  </si>
  <si>
    <t>PILOT/GSV_PILOT_6_1.jpg</t>
  </si>
  <si>
    <t>PILOT/GSV_PILOT_6_2.jpg</t>
  </si>
  <si>
    <t>PILOT/GSV_PILOT_6_3.jpg</t>
  </si>
  <si>
    <t>PILOT/GSV_PILOT_6_4.jpg</t>
  </si>
  <si>
    <t>PILOT/GSV_PILOT_61_1.jpg</t>
  </si>
  <si>
    <t>PILOT/GSV_PILOT_61_2.jpg</t>
  </si>
  <si>
    <t>PILOT/GSV_PILOT_61_3.jpg</t>
  </si>
  <si>
    <t>PILOT/GSV_PILOT_61_4.jpg</t>
  </si>
  <si>
    <t>PILOT/GSV_PILOT_64_1.jpg</t>
  </si>
  <si>
    <t>PILOT/GSV_PILOT_64_2.jpg</t>
  </si>
  <si>
    <t>PILOT/GSV_PILOT_64_3.jpg</t>
  </si>
  <si>
    <t>PILOT/GSV_PILOT_64_4.jpg</t>
  </si>
  <si>
    <t>PILOT/GSV_PILOT_75_1.jpg</t>
  </si>
  <si>
    <t>PILOT/GSV_PILOT_75_2.jpg</t>
  </si>
  <si>
    <t>PILOT/GSV_PILOT_75_3.jpg</t>
  </si>
  <si>
    <t>PILOT/GSV_PILOT_75_4.jpg</t>
  </si>
  <si>
    <t>PILOT/GSV_PILOT_8_1.jpg</t>
  </si>
  <si>
    <t>PILOT/GSV_PILOT_8_2.jpg</t>
  </si>
  <si>
    <t>PILOT/GSV_PILOT_8_3.jpg</t>
  </si>
  <si>
    <t>PILOT/GSV_PILOT_8_4.jpg</t>
  </si>
  <si>
    <t>PILOT/GSV_PILOT_93_1.jpg</t>
  </si>
  <si>
    <t>PILOT/GSV_PILOT_93_2.jpg</t>
  </si>
  <si>
    <t>PILOT/GSV_PILOT_93_3.jpg</t>
  </si>
  <si>
    <t>PILOT/GSV_PILOT_93_4.jpg</t>
  </si>
  <si>
    <t>PILOT/GSV_PILOT_201_1.jpg</t>
  </si>
  <si>
    <t>PILOT/GSV_PILOT_201_2.jpg</t>
  </si>
  <si>
    <t>PILOT/GSV_PILOT_201_3.jpg</t>
  </si>
  <si>
    <t>PILOT/GSV_PILOT_201_4.jpg</t>
  </si>
  <si>
    <t>PILOT/GSV_PILOT_202_1.jpg</t>
  </si>
  <si>
    <t>PILOT/GSV_PILOT_202_2.jpg</t>
  </si>
  <si>
    <t>PILOT/GSV_PILOT_202_3.jpg</t>
  </si>
  <si>
    <t>PILOT/GSV_PILOT_202_4.jpg</t>
  </si>
  <si>
    <t>PILOT/GSV_PILOT_203_1.jpg</t>
  </si>
  <si>
    <t>PILOT/GSV_PILOT_203_2.jpg</t>
  </si>
  <si>
    <t>PILOT/GSV_PILOT_203_3.jpg</t>
  </si>
  <si>
    <t>PILOT/GSV_PILOT_203_4.jpg</t>
  </si>
  <si>
    <t>PILOT/GSV_PILOT_205_1.jpg</t>
  </si>
  <si>
    <t>PILOT/GSV_PILOT_205_2.jpg</t>
  </si>
  <si>
    <t>PILOT/GSV_PILOT_205_3.jpg</t>
  </si>
  <si>
    <t>PILOT/GSV_PILOT_205_4.jpg</t>
  </si>
  <si>
    <t>PILOT/GSV_PILOT_206_1.jpg</t>
  </si>
  <si>
    <t>PILOT/GSV_PILOT_206_2.jpg</t>
  </si>
  <si>
    <t>PILOT/GSV_PILOT_206_3.jpg</t>
  </si>
  <si>
    <t>PILOT/GSV_PILOT_206_4.jpg</t>
  </si>
  <si>
    <t>PILOT/GSV_PILOT_208_1.jpg</t>
  </si>
  <si>
    <t>PILOT/GSV_PILOT_208_2.jpg</t>
  </si>
  <si>
    <t>PILOT/GSV_PILOT_208_3.jpg</t>
  </si>
  <si>
    <t>PILOT/GSV_PILOT_208_4.jpg</t>
  </si>
  <si>
    <t>PILOT/GSV_PILOT_209_1.jpg</t>
  </si>
  <si>
    <t>PILOT/GSV_PILOT_209_2.jpg</t>
  </si>
  <si>
    <t>PILOT/GSV_PILOT_209_3.jpg</t>
  </si>
  <si>
    <t>PILOT/GSV_PILOT_209_4.jpg</t>
  </si>
  <si>
    <t>PILOT/GSV_PILOT_210_1.jpg</t>
  </si>
  <si>
    <t>PILOT/GSV_PILOT_210_2.jpg</t>
  </si>
  <si>
    <t>PILOT/GSV_PILOT_210_3.jpg</t>
  </si>
  <si>
    <t>PILOT/GSV_PILOT_210_4.jpg</t>
  </si>
  <si>
    <t>PILOT/GSV_PILOT_212_1.jpg</t>
  </si>
  <si>
    <t>PILOT/GSV_PILOT_212_2.jpg</t>
  </si>
  <si>
    <t>PILOT/GSV_PILOT_212_3.jpg</t>
  </si>
  <si>
    <t>PILOT/GSV_PILOT_212_4.jpg</t>
  </si>
  <si>
    <t>PILOT/GSV_PILOT_213_1.jpg</t>
  </si>
  <si>
    <t>PILOT/GSV_PILOT_213_2.jpg</t>
  </si>
  <si>
    <t>PILOT/GSV_PILOT_213_3.jpg</t>
  </si>
  <si>
    <t>PILOT/GSV_PILOT_213_4.jpg</t>
  </si>
  <si>
    <t>PILOT/GSV_PILOT_215_1.jpg</t>
  </si>
  <si>
    <t>PILOT/GSV_PILOT_215_2.jpg</t>
  </si>
  <si>
    <t>PILOT/GSV_PILOT_215_3.jpg</t>
  </si>
  <si>
    <t>PILOT/GSV_PILOT_215_4.jpg</t>
  </si>
  <si>
    <t>PILOT/GSV_PILOT_216_1.jpg</t>
  </si>
  <si>
    <t>PILOT/GSV_PILOT_216_2.jpg</t>
  </si>
  <si>
    <t>PILOT/GSV_PILOT_216_3.jpg</t>
  </si>
  <si>
    <t>PILOT/GSV_PILOT_216_4.jpg</t>
  </si>
  <si>
    <t>PILOT/GSV_PILOT_217_1.jpg</t>
  </si>
  <si>
    <t>PILOT/GSV_PILOT_217_2.jpg</t>
  </si>
  <si>
    <t>PILOT/GSV_PILOT_217_3.jpg</t>
  </si>
  <si>
    <t>PILOT/GSV_PILOT_217_4.jpg</t>
  </si>
  <si>
    <t>PILOT/GSV_PILOT_220_1.jpg</t>
  </si>
  <si>
    <t>PILOT/GSV_PILOT_220_2.jpg</t>
  </si>
  <si>
    <t>PILOT/GSV_PILOT_220_3.jpg</t>
  </si>
  <si>
    <t>PILOT/GSV_PILOT_220_4.jpg</t>
  </si>
  <si>
    <t>PILOT/GSV_PILOT_221_1.jpg</t>
  </si>
  <si>
    <t>PILOT/GSV_PILOT_221_2.jpg</t>
  </si>
  <si>
    <t>PILOT/GSV_PILOT_221_3.jpg</t>
  </si>
  <si>
    <t>PILOT/GSV_PILOT_221_4.jpg</t>
  </si>
  <si>
    <t>PILOT/GSV_PILOT_222_1.jpg</t>
  </si>
  <si>
    <t>PILOT/GSV_PILOT_222_2.jpg</t>
  </si>
  <si>
    <t>PILOT/GSV_PILOT_222_3.jpg</t>
  </si>
  <si>
    <t>PILOT/GSV_PILOT_222_4.jpg</t>
  </si>
  <si>
    <t>PILOT/GSV_PILOT_223_1.jpg</t>
  </si>
  <si>
    <t>PILOT/GSV_PILOT_223_2.jpg</t>
  </si>
  <si>
    <t>PILOT/GSV_PILOT_223_3.jpg</t>
  </si>
  <si>
    <t>PILOT/GSV_PILOT_223_4.jpg</t>
  </si>
  <si>
    <t>PILOT/GSV_PILOT_224_1.jpg</t>
  </si>
  <si>
    <t>PILOT/GSV_PILOT_224_2.jpg</t>
  </si>
  <si>
    <t>PILOT/GSV_PILOT_224_3.jpg</t>
  </si>
  <si>
    <t>PILOT/GSV_PILOT_224_4.jpg</t>
  </si>
  <si>
    <t>PILOT/GSV_PILOT_225_1.jpg</t>
  </si>
  <si>
    <t>PILOT/GSV_PILOT_225_2.jpg</t>
  </si>
  <si>
    <t>PILOT/GSV_PILOT_225_3.jpg</t>
  </si>
  <si>
    <t>PILOT/GSV_PILOT_225_4.jpg</t>
  </si>
  <si>
    <t>PILOT/GSV_PILOT_226_1.jpg</t>
  </si>
  <si>
    <t>PILOT/GSV_PILOT_226_2.jpg</t>
  </si>
  <si>
    <t>PILOT/GSV_PILOT_226_3.jpg</t>
  </si>
  <si>
    <t>PILOT/GSV_PILOT_226_4.jpg</t>
  </si>
  <si>
    <t>PILOT/GSV_PILOT_228_1.jpg</t>
  </si>
  <si>
    <t>PILOT/GSV_PILOT_228_2.jpg</t>
  </si>
  <si>
    <t>PILOT/GSV_PILOT_228_3.jpg</t>
  </si>
  <si>
    <t>PILOT/GSV_PILOT_228_4.jpg</t>
  </si>
  <si>
    <t>PILOT/GSV_PILOT_229_1.jpg</t>
  </si>
  <si>
    <t>PILOT/GSV_PILOT_229_2.jpg</t>
  </si>
  <si>
    <t>PILOT/GSV_PILOT_229_3.jpg</t>
  </si>
  <si>
    <t>PILOT/GSV_PILOT_229_4.jpg</t>
  </si>
  <si>
    <t>PILOT/GSV_PILOT_251_1.jpg</t>
  </si>
  <si>
    <t>PILOT/GSV_PILOT_251_2.jpg</t>
  </si>
  <si>
    <t>PILOT/GSV_PILOT_251_3.jpg</t>
  </si>
  <si>
    <t>PILOT/GSV_PILOT_251_4.jpg</t>
  </si>
  <si>
    <t>PILOT/GSV_PILOT_252_1.jpg</t>
  </si>
  <si>
    <t>PILOT/GSV_PILOT_252_2.jpg</t>
  </si>
  <si>
    <t>PILOT/GSV_PILOT_252_3.jpg</t>
  </si>
  <si>
    <t>PILOT/GSV_PILOT_252_4.jpg</t>
  </si>
  <si>
    <t>PILOT/GSV_PILOT_253_1.jpg</t>
  </si>
  <si>
    <t>PILOT/GSV_PILOT_253_2.jpg</t>
  </si>
  <si>
    <t>PILOT/GSV_PILOT_253_3.jpg</t>
  </si>
  <si>
    <t>PILOT/GSV_PILOT_253_4.jpg</t>
  </si>
  <si>
    <t>PILOT/GSV_PILOT_271_1.jpg</t>
  </si>
  <si>
    <t>PILOT/GSV_PILOT_271_2.jpg</t>
  </si>
  <si>
    <t>PILOT/GSV_PILOT_271_3.jpg</t>
  </si>
  <si>
    <t>PILOT/GSV_PILOT_271_4.jpg</t>
  </si>
  <si>
    <t>PILOT/GSV_PILOT_272_1.jpg</t>
  </si>
  <si>
    <t>PILOT/GSV_PILOT_272_2.jpg</t>
  </si>
  <si>
    <t>PILOT/GSV_PILOT_272_3.jpg</t>
  </si>
  <si>
    <t>PILOT/GSV_PILOT_272_4.jpg</t>
  </si>
  <si>
    <t>PILOT/GSV_PILOT_273_1.jpg</t>
  </si>
  <si>
    <t>PILOT/GSV_PILOT_273_2.jpg</t>
  </si>
  <si>
    <t>PILOT/GSV_PILOT_273_3.jpg</t>
  </si>
  <si>
    <t>PILOT/GSV_PILOT_273_4.jpg</t>
  </si>
  <si>
    <t>PILOT/GSV_PILOT_274_1.jpg</t>
  </si>
  <si>
    <t>PILOT/GSV_PILOT_274_2.jpg</t>
  </si>
  <si>
    <t>PILOT/GSV_PILOT_274_3.jpg</t>
  </si>
  <si>
    <t>PILOT/GSV_PILOT_274_4.jpg</t>
  </si>
  <si>
    <t>PILOT/GSV_PILOT_277_1.jpg</t>
  </si>
  <si>
    <t>PILOT/GSV_PILOT_277_2.jpg</t>
  </si>
  <si>
    <t>PILOT/GSV_PILOT_277_3.jpg</t>
  </si>
  <si>
    <t>PILOT/GSV_PILOT_277_4.jpg</t>
  </si>
  <si>
    <t>PILOT/GSV_PILOT_304_1.jpg</t>
  </si>
  <si>
    <t>PILOT/GSV_PILOT_304_2.jpg</t>
  </si>
  <si>
    <t>PILOT/GSV_PILOT_304_3.jpg</t>
  </si>
  <si>
    <t>PILOT/GSV_PILOT_304_4.jpg</t>
  </si>
  <si>
    <t>PILOT/GSV_PILOT_307_1.jpg</t>
  </si>
  <si>
    <t>PILOT/GSV_PILOT_307_2.jpg</t>
  </si>
  <si>
    <t>PILOT/GSV_PILOT_307_3.jpg</t>
  </si>
  <si>
    <t>PILOT/GSV_PILOT_307_4.jpg</t>
  </si>
  <si>
    <t>PILOT/GSV_PILOT_308_1.jpg</t>
  </si>
  <si>
    <t>PILOT/GSV_PILOT_308_2.jpg</t>
  </si>
  <si>
    <t>PILOT/GSV_PILOT_308_3.jpg</t>
  </si>
  <si>
    <t>PILOT/GSV_PILOT_308_4.jpg</t>
  </si>
  <si>
    <t>PILOT/GSV_PILOT_310_1.jpg</t>
  </si>
  <si>
    <t>PILOT/GSV_PILOT_310_2.jpg</t>
  </si>
  <si>
    <t>PILOT/GSV_PILOT_310_3.jpg</t>
  </si>
  <si>
    <t>PILOT/GSV_PILOT_310_4.jpg</t>
  </si>
  <si>
    <t>PILOT/GSV_PILOT_311_1.jpg</t>
  </si>
  <si>
    <t>PILOT/GSV_PILOT_311_2.jpg</t>
  </si>
  <si>
    <t>PILOT/GSV_PILOT_311_3.jpg</t>
  </si>
  <si>
    <t>PILOT/GSV_PILOT_311_4.jpg</t>
  </si>
  <si>
    <t>PILOT/GSV_PILOT_313_1.jpg</t>
  </si>
  <si>
    <t>PILOT/GSV_PILOT_313_2.jpg</t>
  </si>
  <si>
    <t>PILOT/GSV_PILOT_313_3.jpg</t>
  </si>
  <si>
    <t>PILOT/GSV_PILOT_313_4.jpg</t>
  </si>
  <si>
    <t>PILOT/GSV_PILOT_314_1.jpg</t>
  </si>
  <si>
    <t>PILOT/GSV_PILOT_314_2.jpg</t>
  </si>
  <si>
    <t>PILOT/GSV_PILOT_314_3.jpg</t>
  </si>
  <si>
    <t>PILOT/GSV_PILOT_314_4.jpg</t>
  </si>
  <si>
    <t>PILOT/GSV_PILOT_315_1.jpg</t>
  </si>
  <si>
    <t>PILOT/GSV_PILOT_315_2.jpg</t>
  </si>
  <si>
    <t>PILOT/GSV_PILOT_315_3.jpg</t>
  </si>
  <si>
    <t>PILOT/GSV_PILOT_315_4.jpg</t>
  </si>
  <si>
    <t>PILOT/GSV_PILOT_319_1.jpg</t>
  </si>
  <si>
    <t>PILOT/GSV_PILOT_319_2.jpg</t>
  </si>
  <si>
    <t>PILOT/GSV_PILOT_319_3.jpg</t>
  </si>
  <si>
    <t>PILOT/GSV_PILOT_319_4.jpg</t>
  </si>
  <si>
    <t>PILOT/GSV_PILOT_320_1.jpg</t>
  </si>
  <si>
    <t>PILOT/GSV_PILOT_320_2.jpg</t>
  </si>
  <si>
    <t>PILOT/GSV_PILOT_320_3.jpg</t>
  </si>
  <si>
    <t>PILOT/GSV_PILOT_320_4.jpg</t>
  </si>
  <si>
    <t>PILOT/GSV_PILOT_322_1.jpg</t>
  </si>
  <si>
    <t>PILOT/GSV_PILOT_322_2.jpg</t>
  </si>
  <si>
    <t>PILOT/GSV_PILOT_322_3.jpg</t>
  </si>
  <si>
    <t>PILOT/GSV_PILOT_322_4.jpg</t>
  </si>
  <si>
    <t>PILOT/GSV_PILOT_323_1.jpg</t>
  </si>
  <si>
    <t>PILOT/GSV_PILOT_323_2.jpg</t>
  </si>
  <si>
    <t>PILOT/GSV_PILOT_323_3.jpg</t>
  </si>
  <si>
    <t>PILOT/GSV_PILOT_323_4.jpg</t>
  </si>
  <si>
    <t>PILOT/GSV_PILOT_324_1.jpg</t>
  </si>
  <si>
    <t>PILOT/GSV_PILOT_324_2.jpg</t>
  </si>
  <si>
    <t>PILOT/GSV_PILOT_324_3.jpg</t>
  </si>
  <si>
    <t>PILOT/GSV_PILOT_324_4.jpg</t>
  </si>
  <si>
    <t>PILOT/GSV_PILOT_326_1.jpg</t>
  </si>
  <si>
    <t>PILOT/GSV_PILOT_326_2.jpg</t>
  </si>
  <si>
    <t>PILOT/GSV_PILOT_326_3.jpg</t>
  </si>
  <si>
    <t>PILOT/GSV_PILOT_326_4.jpg</t>
  </si>
  <si>
    <t>PILOT/GSV_PILOT_328_1.jpg</t>
  </si>
  <si>
    <t>PILOT/GSV_PILOT_328_2.jpg</t>
  </si>
  <si>
    <t>PILOT/GSV_PILOT_328_3.jpg</t>
  </si>
  <si>
    <t>PILOT/GSV_PILOT_328_4.jpg</t>
  </si>
  <si>
    <t>PILOT/GSV_PILOT_329_1.jpg</t>
  </si>
  <si>
    <t>PILOT/GSV_PILOT_329_2.jpg</t>
  </si>
  <si>
    <t>PILOT/GSV_PILOT_329_3.jpg</t>
  </si>
  <si>
    <t>PILOT/GSV_PILOT_329_4.jpg</t>
  </si>
  <si>
    <t>PILOT/GSV_PILOT_330_1.jpg</t>
  </si>
  <si>
    <t>PILOT/GSV_PILOT_330_2.jpg</t>
  </si>
  <si>
    <t>PILOT/GSV_PILOT_330_3.jpg</t>
  </si>
  <si>
    <t>PILOT/GSV_PILOT_330_4.jpg</t>
  </si>
  <si>
    <t>PILOT/GSV_PILOT_331_1.jpg</t>
  </si>
  <si>
    <t>PILOT/GSV_PILOT_331_2.jpg</t>
  </si>
  <si>
    <t>PILOT/GSV_PILOT_331_3.jpg</t>
  </si>
  <si>
    <t>PILOT/GSV_PILOT_331_4.jpg</t>
  </si>
  <si>
    <t>PILOT/GSV_PILOT_333_1.jpg</t>
  </si>
  <si>
    <t>PILOT/GSV_PILOT_333_2.jpg</t>
  </si>
  <si>
    <t>PILOT/GSV_PILOT_333_3.jpg</t>
  </si>
  <si>
    <t>PILOT/GSV_PILOT_333_4.jpg</t>
  </si>
  <si>
    <t>PILOT/GSV_PILOT_334_1.jpg</t>
  </si>
  <si>
    <t>PILOT/GSV_PILOT_334_2.jpg</t>
  </si>
  <si>
    <t>PILOT/GSV_PILOT_334_3.jpg</t>
  </si>
  <si>
    <t>PILOT/GSV_PILOT_334_4.jpg</t>
  </si>
  <si>
    <t>PILOT/GSV_PILOT_335_1.jpg</t>
  </si>
  <si>
    <t>PILOT/GSV_PILOT_335_2.jpg</t>
  </si>
  <si>
    <t>PILOT/GSV_PILOT_335_3.jpg</t>
  </si>
  <si>
    <t>PILOT/GSV_PILOT_335_4.jpg</t>
  </si>
  <si>
    <t>PILOT/GSV_PILOT_336_1.jpg</t>
  </si>
  <si>
    <t>PILOT/GSV_PILOT_336_2.jpg</t>
  </si>
  <si>
    <t>PILOT/GSV_PILOT_336_3.jpg</t>
  </si>
  <si>
    <t>PILOT/GSV_PILOT_336_4.jpg</t>
  </si>
  <si>
    <t>PILOT/GSV_PILOT_337_1.jpg</t>
  </si>
  <si>
    <t>PILOT/GSV_PILOT_337_2.jpg</t>
  </si>
  <si>
    <t>PILOT/GSV_PILOT_337_3.jpg</t>
  </si>
  <si>
    <t>PILOT/GSV_PILOT_337_4.jpg</t>
  </si>
  <si>
    <t>PILOT/GSV_PILOT_338_1.jpg</t>
  </si>
  <si>
    <t>PILOT/GSV_PILOT_338_2.jpg</t>
  </si>
  <si>
    <t>PILOT/GSV_PILOT_338_3.jpg</t>
  </si>
  <si>
    <t>PILOT/GSV_PILOT_338_4.jpg</t>
  </si>
  <si>
    <t>PILOT/GSV_PILOT_341_1.jpg</t>
  </si>
  <si>
    <t>PILOT/GSV_PILOT_341_2.jpg</t>
  </si>
  <si>
    <t>PILOT/GSV_PILOT_341_3.jpg</t>
  </si>
  <si>
    <t>PILOT/GSV_PILOT_341_4.jpg</t>
  </si>
  <si>
    <t>PILOT/GSV_PILOT_342_1.jpg</t>
  </si>
  <si>
    <t>PILOT/GSV_PILOT_342_2.jpg</t>
  </si>
  <si>
    <t>PILOT/GSV_PILOT_342_3.jpg</t>
  </si>
  <si>
    <t>PILOT/GSV_PILOT_342_4.jpg</t>
  </si>
  <si>
    <t>PILOT/GSV_PILOT_343_1.jpg</t>
  </si>
  <si>
    <t>PILOT/GSV_PILOT_343_2.jpg</t>
  </si>
  <si>
    <t>PILOT/GSV_PILOT_343_3.jpg</t>
  </si>
  <si>
    <t>PILOT/GSV_PILOT_343_4.jpg</t>
  </si>
  <si>
    <t>PILOT/GSV_PILOT_344_1.jpg</t>
  </si>
  <si>
    <t>PILOT/GSV_PILOT_344_2.jpg</t>
  </si>
  <si>
    <t>PILOT/GSV_PILOT_344_3.jpg</t>
  </si>
  <si>
    <t>PILOT/GSV_PILOT_344_4.jpg</t>
  </si>
  <si>
    <t>PILOT/GSV_PILOT_345_1.jpg</t>
  </si>
  <si>
    <t>PILOT/GSV_PILOT_345_2.jpg</t>
  </si>
  <si>
    <t>PILOT/GSV_PILOT_345_3.jpg</t>
  </si>
  <si>
    <t>PILOT/GSV_PILOT_345_4.jpg</t>
  </si>
  <si>
    <t>PILOT/GSV_PILOT_346_1.jpg</t>
  </si>
  <si>
    <t>PILOT/GSV_PILOT_346_2.jpg</t>
  </si>
  <si>
    <t>PILOT/GSV_PILOT_346_3.jpg</t>
  </si>
  <si>
    <t>PILOT/GSV_PILOT_346_4.jpg</t>
  </si>
  <si>
    <t>PILOT/GSV_PILOT_402_1.jpg</t>
  </si>
  <si>
    <t>PILOT/GSV_PILOT_402_2.jpg</t>
  </si>
  <si>
    <t>PILOT/GSV_PILOT_402_3.jpg</t>
  </si>
  <si>
    <t>PILOT/GSV_PILOT_402_4.jpg</t>
  </si>
  <si>
    <t>PILOT/GSV_PILOT_405_1.jpg</t>
  </si>
  <si>
    <t>PILOT/GSV_PILOT_405_2.jpg</t>
  </si>
  <si>
    <t>PILOT/GSV_PILOT_405_3.jpg</t>
  </si>
  <si>
    <t>PILOT/GSV_PILOT_405_4.jpg</t>
  </si>
  <si>
    <t>PILOT/GSV_PILOT_407_1.jpg</t>
  </si>
  <si>
    <t>PILOT/GSV_PILOT_407_2.jpg</t>
  </si>
  <si>
    <t>PILOT/GSV_PILOT_407_3.jpg</t>
  </si>
  <si>
    <t>PILOT/GSV_PILOT_407_4.jpg</t>
  </si>
  <si>
    <t>PILOT/GSV_PILOT_409_1.jpg</t>
  </si>
  <si>
    <t>PILOT/GSV_PILOT_409_2.jpg</t>
  </si>
  <si>
    <t>PILOT/GSV_PILOT_409_3.jpg</t>
  </si>
  <si>
    <t>PILOT/GSV_PILOT_409_4.jpg</t>
  </si>
  <si>
    <t>PILOT/GSV_PILOT_414_1.jpg</t>
  </si>
  <si>
    <t>PILOT/GSV_PILOT_414_2.jpg</t>
  </si>
  <si>
    <t>PILOT/GSV_PILOT_414_3.jpg</t>
  </si>
  <si>
    <t>PILOT/GSV_PILOT_414_4.jpg</t>
  </si>
  <si>
    <t>PILOT/GSV_PILOT_415_1.jpg</t>
  </si>
  <si>
    <t>PILOT/GSV_PILOT_415_2.jpg</t>
  </si>
  <si>
    <t>PILOT/GSV_PILOT_415_3.jpg</t>
  </si>
  <si>
    <t>PILOT/GSV_PILOT_415_4.jpg</t>
  </si>
  <si>
    <t>PILOT/GSV_PILOT_416_1.jpg</t>
  </si>
  <si>
    <t>PILOT/GSV_PILOT_416_2.jpg</t>
  </si>
  <si>
    <t>PILOT/GSV_PILOT_416_3.jpg</t>
  </si>
  <si>
    <t>PILOT/GSV_PILOT_416_4.jpg</t>
  </si>
  <si>
    <t>PILOT/GSV_PILOT_418_1.jpg</t>
  </si>
  <si>
    <t>PILOT/GSV_PILOT_418_2.jpg</t>
  </si>
  <si>
    <t>PILOT/GSV_PILOT_418_3.jpg</t>
  </si>
  <si>
    <t>PILOT/GSV_PILOT_418_4.jpg</t>
  </si>
  <si>
    <t>PILOT/GSV_PILOT_421_1.jpg</t>
  </si>
  <si>
    <t>PILOT/GSV_PILOT_421_2.jpg</t>
  </si>
  <si>
    <t>PILOT/GSV_PILOT_421_3.jpg</t>
  </si>
  <si>
    <t>PILOT/GSV_PILOT_421_4.jpg</t>
  </si>
  <si>
    <t>PILOT/GSV_PILOT_422_1.jpg</t>
  </si>
  <si>
    <t>PILOT/GSV_PILOT_422_2.jpg</t>
  </si>
  <si>
    <t>PILOT/GSV_PILOT_422_3.jpg</t>
  </si>
  <si>
    <t>PILOT/GSV_PILOT_422_4.jpg</t>
  </si>
  <si>
    <t>PILOT/GSV_PILOT_425_1.jpg</t>
  </si>
  <si>
    <t>PILOT/GSV_PILOT_425_2.jpg</t>
  </si>
  <si>
    <t>PILOT/GSV_PILOT_425_3.jpg</t>
  </si>
  <si>
    <t>PILOT/GSV_PILOT_425_4.jpg</t>
  </si>
  <si>
    <t>PILOT/GSV_PILOT_426_1.jpg</t>
  </si>
  <si>
    <t>PILOT/GSV_PILOT_426_2.jpg</t>
  </si>
  <si>
    <t>PILOT/GSV_PILOT_426_3.jpg</t>
  </si>
  <si>
    <t>PILOT/GSV_PILOT_426_4.jpg</t>
  </si>
  <si>
    <t>PILOT/GSV_PILOT_427_1.jpg</t>
  </si>
  <si>
    <t>PILOT/GSV_PILOT_427_2.jpg</t>
  </si>
  <si>
    <t>PILOT/GSV_PILOT_427_3.jpg</t>
  </si>
  <si>
    <t>PILOT/GSV_PILOT_427_4.jpg</t>
  </si>
  <si>
    <t>PILOT/GSV_PILOT_428_1.jpg</t>
  </si>
  <si>
    <t>PILOT/GSV_PILOT_428_2.jpg</t>
  </si>
  <si>
    <t>PILOT/GSV_PILOT_428_3.jpg</t>
  </si>
  <si>
    <t>PILOT/GSV_PILOT_428_4.jpg</t>
  </si>
  <si>
    <t>PILOT/GSV_PILOT_429_1.jpg</t>
  </si>
  <si>
    <t>PILOT/GSV_PILOT_429_2.jpg</t>
  </si>
  <si>
    <t>PILOT/GSV_PILOT_429_3.jpg</t>
  </si>
  <si>
    <t>PILOT/GSV_PILOT_429_4.jpg</t>
  </si>
  <si>
    <t>PILOT/GSV_PILOT_430_1.jpg</t>
  </si>
  <si>
    <t>PILOT/GSV_PILOT_430_2.jpg</t>
  </si>
  <si>
    <t>PILOT/GSV_PILOT_430_3.jpg</t>
  </si>
  <si>
    <t>PILOT/GSV_PILOT_430_4.jpg</t>
  </si>
  <si>
    <t>PILOT/GSV_PILOT_432_1.jpg</t>
  </si>
  <si>
    <t>PILOT/GSV_PILOT_432_2.jpg</t>
  </si>
  <si>
    <t>PILOT/GSV_PILOT_432_3.jpg</t>
  </si>
  <si>
    <t>PILOT/GSV_PILOT_432_4.jpg</t>
  </si>
  <si>
    <t>PILOT/GSV_PILOT_434_1.jpg</t>
  </si>
  <si>
    <t>PILOT/GSV_PILOT_434_2.jpg</t>
  </si>
  <si>
    <t>PILOT/GSV_PILOT_434_3.jpg</t>
  </si>
  <si>
    <t>PILOT/GSV_PILOT_434_4.jpg</t>
  </si>
  <si>
    <t>PILOT/GSV_PILOT_436_1.jpg</t>
  </si>
  <si>
    <t>PILOT/GSV_PILOT_436_2.jpg</t>
  </si>
  <si>
    <t>PILOT/GSV_PILOT_436_3.jpg</t>
  </si>
  <si>
    <t>PILOT/GSV_PILOT_436_4.jpg</t>
  </si>
  <si>
    <t>PILOT/GSV_PILOT_437_1.jpg</t>
  </si>
  <si>
    <t>PILOT/GSV_PILOT_437_2.jpg</t>
  </si>
  <si>
    <t>PILOT/GSV_PILOT_437_3.jpg</t>
  </si>
  <si>
    <t>PILOT/GSV_PILOT_437_4.jpg</t>
  </si>
  <si>
    <t>PILOT/GSV_PILOT_438_1.jpg</t>
  </si>
  <si>
    <t>PILOT/GSV_PILOT_438_2.jpg</t>
  </si>
  <si>
    <t>PILOT/GSV_PILOT_438_3.jpg</t>
  </si>
  <si>
    <t>PILOT/GSV_PILOT_438_4.jpg</t>
  </si>
  <si>
    <t>PILOT/GSV_PILOT_439_1.jpg</t>
  </si>
  <si>
    <t>PILOT/GSV_PILOT_439_2.jpg</t>
  </si>
  <si>
    <t>PILOT/GSV_PILOT_439_3.jpg</t>
  </si>
  <si>
    <t>PILOT/GSV_PILOT_439_4.jpg</t>
  </si>
  <si>
    <t>PILOT/GSV_PILOT_443_1.jpg</t>
  </si>
  <si>
    <t>PILOT/GSV_PILOT_443_2.jpg</t>
  </si>
  <si>
    <t>PILOT/GSV_PILOT_443_3.jpg</t>
  </si>
  <si>
    <t>PILOT/GSV_PILOT_443_4.jpg</t>
  </si>
  <si>
    <t>PILOT/GSV_PILOT_444_1.jpg</t>
  </si>
  <si>
    <t>PILOT/GSV_PILOT_444_2.jpg</t>
  </si>
  <si>
    <t>PILOT/GSV_PILOT_444_3.jpg</t>
  </si>
  <si>
    <t>PILOT/GSV_PILOT_444_4.jpg</t>
  </si>
  <si>
    <t>PILOT/GSV_PILOT_448_1.jpg</t>
  </si>
  <si>
    <t>PILOT/GSV_PILOT_448_2.jpg</t>
  </si>
  <si>
    <t>PILOT/GSV_PILOT_448_3.jpg</t>
  </si>
  <si>
    <t>PILOT/GSV_PILOT_448_4.jpg</t>
  </si>
  <si>
    <t>PILOT/GSV_PILOT_449_1.jpg</t>
  </si>
  <si>
    <t>PILOT/GSV_PILOT_449_2.jpg</t>
  </si>
  <si>
    <t>PILOT/GSV_PILOT_449_3.jpg</t>
  </si>
  <si>
    <t>PILOT/GSV_PILOT_449_4.jpg</t>
  </si>
  <si>
    <t>PILOT/GSV_PILOT_453_1.jpg</t>
  </si>
  <si>
    <t>PILOT/GSV_PILOT_453_2.jpg</t>
  </si>
  <si>
    <t>PILOT/GSV_PILOT_453_3.jpg</t>
  </si>
  <si>
    <t>PILOT/GSV_PILOT_453_4.jpg</t>
  </si>
  <si>
    <t>PILOT/GSV_PILOT_454_1.jpg</t>
  </si>
  <si>
    <t>PILOT/GSV_PILOT_454_2.jpg</t>
  </si>
  <si>
    <t>PILOT/GSV_PILOT_454_3.jpg</t>
  </si>
  <si>
    <t>PILOT/GSV_PILOT_454_4.jpg</t>
  </si>
  <si>
    <t>PILOT/GSV_PILOT_459_1.jpg</t>
  </si>
  <si>
    <t>PILOT/GSV_PILOT_459_2.jpg</t>
  </si>
  <si>
    <t>PILOT/GSV_PILOT_459_3.jpg</t>
  </si>
  <si>
    <t>PILOT/GSV_PILOT_459_4.jpg</t>
  </si>
  <si>
    <t>PILOT/GSV_PILOT_465_1.jpg</t>
  </si>
  <si>
    <t>PILOT/GSV_PILOT_465_2.jpg</t>
  </si>
  <si>
    <t>PILOT/GSV_PILOT_465_3.jpg</t>
  </si>
  <si>
    <t>PILOT/GSV_PILOT_465_4.jpg</t>
  </si>
  <si>
    <t>PILOT/GSV_PILOT_466_1.jpg</t>
  </si>
  <si>
    <t>PILOT/GSV_PILOT_466_2.jpg</t>
  </si>
  <si>
    <t>PILOT/GSV_PILOT_466_3.jpg</t>
  </si>
  <si>
    <t>PILOT/GSV_PILOT_466_4.jpg</t>
  </si>
  <si>
    <t>PILOT/GSV_PILOT_467_1.jpg</t>
  </si>
  <si>
    <t>PILOT/GSV_PILOT_467_2.jpg</t>
  </si>
  <si>
    <t>PILOT/GSV_PILOT_467_3.jpg</t>
  </si>
  <si>
    <t>PILOT/GSV_PILOT_467_4.jpg</t>
  </si>
  <si>
    <t>PILOT/GSV_PILOT_472_1.jpg</t>
  </si>
  <si>
    <t>PILOT/GSV_PILOT_472_2.jpg</t>
  </si>
  <si>
    <t>PILOT/GSV_PILOT_472_3.jpg</t>
  </si>
  <si>
    <t>PILOT/GSV_PILOT_472_4.jpg</t>
  </si>
  <si>
    <t>PILOT/GSV_PILOT_473_1.jpg</t>
  </si>
  <si>
    <t>PILOT/GSV_PILOT_473_2.jpg</t>
  </si>
  <si>
    <t>PILOT/GSV_PILOT_473_3.jpg</t>
  </si>
  <si>
    <t>PILOT/GSV_PILOT_473_4.jpg</t>
  </si>
  <si>
    <t>PILOT/GSV_PILOT_476_1.jpg</t>
  </si>
  <si>
    <t>PILOT/GSV_PILOT_476_2.jpg</t>
  </si>
  <si>
    <t>PILOT/GSV_PILOT_476_3.jpg</t>
  </si>
  <si>
    <t>PILOT/GSV_PILOT_476_4.jpg</t>
  </si>
  <si>
    <t>PILOT/GSV_PILOT_477_1.jpg</t>
  </si>
  <si>
    <t>PILOT/GSV_PILOT_477_2.jpg</t>
  </si>
  <si>
    <t>PILOT/GSV_PILOT_477_3.jpg</t>
  </si>
  <si>
    <t>PILOT/GSV_PILOT_477_4.jpg</t>
  </si>
  <si>
    <t>PILOT/GSV_PILOT_479_1.jpg</t>
  </si>
  <si>
    <t>PILOT/GSV_PILOT_479_2.jpg</t>
  </si>
  <si>
    <t>PILOT/GSV_PILOT_479_3.jpg</t>
  </si>
  <si>
    <t>PILOT/GSV_PILOT_479_4.jpg</t>
  </si>
  <si>
    <t>PILOT/GSV_PILOT_481_1.jpg</t>
  </si>
  <si>
    <t>PILOT/GSV_PILOT_481_2.jpg</t>
  </si>
  <si>
    <t>PILOT/GSV_PILOT_481_3.jpg</t>
  </si>
  <si>
    <t>PILOT/GSV_PILOT_481_4.jpg</t>
  </si>
  <si>
    <t>PILOT/GSV_PILOT_484_1.jpg</t>
  </si>
  <si>
    <t>PILOT/GSV_PILOT_484_2.jpg</t>
  </si>
  <si>
    <t>PILOT/GSV_PILOT_484_3.jpg</t>
  </si>
  <si>
    <t>PILOT/GSV_PILOT_484_4.jpg</t>
  </si>
  <si>
    <t>PILOT/GSV_PILOT_485_1.jpg</t>
  </si>
  <si>
    <t>PILOT/GSV_PILOT_485_2.jpg</t>
  </si>
  <si>
    <t>PILOT/GSV_PILOT_485_3.jpg</t>
  </si>
  <si>
    <t>PILOT/GSV_PILOT_485_4.jpg</t>
  </si>
  <si>
    <t>PILOT/GSV_PILOT_492_1.jpg</t>
  </si>
  <si>
    <t>PILOT/GSV_PILOT_492_2.jpg</t>
  </si>
  <si>
    <t>PILOT/GSV_PILOT_492_3.jpg</t>
  </si>
  <si>
    <t>PILOT/GSV_PILOT_492_4.jpg</t>
  </si>
  <si>
    <t>PILOT/GSV_PILOT_496_1.jpg</t>
  </si>
  <si>
    <t>PILOT/GSV_PILOT_496_2.jpg</t>
  </si>
  <si>
    <t>PILOT/GSV_PILOT_496_3.jpg</t>
  </si>
  <si>
    <t>PILOT/GSV_PILOT_496_4.jpg</t>
  </si>
  <si>
    <t>PILOT/GSV_PILOT_497_1.jpg</t>
  </si>
  <si>
    <t>PILOT/GSV_PILOT_497_2.jpg</t>
  </si>
  <si>
    <t>PILOT/GSV_PILOT_497_3.jpg</t>
  </si>
  <si>
    <t>PILOT/GSV_PILOT_497_4.jpg</t>
  </si>
  <si>
    <t>PILOT/GSV_PILOT_499_1.jpg</t>
  </si>
  <si>
    <t>PILOT/GSV_PILOT_499_2.jpg</t>
  </si>
  <si>
    <t>PILOT/GSV_PILOT_499_3.jpg</t>
  </si>
  <si>
    <t>PILOT/GSV_PILOT_499_4.jpg</t>
  </si>
  <si>
    <t>PILOT/GSV_PILOT_500_1.jpg</t>
  </si>
  <si>
    <t>PILOT/GSV_PILOT_500_2.jpg</t>
  </si>
  <si>
    <t>PILOT/GSV_PILOT_500_3.jpg</t>
  </si>
  <si>
    <t>PILOT/GSV_PILOT_500_4.jpg</t>
  </si>
  <si>
    <t>PILOT/GSV_PILOT_503_1.jpg</t>
  </si>
  <si>
    <t>PILOT/GSV_PILOT_503_2.jpg</t>
  </si>
  <si>
    <t>PILOT/GSV_PILOT_503_3.jpg</t>
  </si>
  <si>
    <t>PILOT/GSV_PILOT_503_4.jpg</t>
  </si>
  <si>
    <t>PILOT/GSV_PILOT_507_1.jpg</t>
  </si>
  <si>
    <t>PILOT/GSV_PILOT_507_2.jpg</t>
  </si>
  <si>
    <t>PILOT/GSV_PILOT_507_3.jpg</t>
  </si>
  <si>
    <t>PILOT/GSV_PILOT_507_4.jpg</t>
  </si>
  <si>
    <t>PILOT/GSV_PILOT_508_1.jpg</t>
  </si>
  <si>
    <t>PILOT/GSV_PILOT_508_2.jpg</t>
  </si>
  <si>
    <t>PILOT/GSV_PILOT_508_3.jpg</t>
  </si>
  <si>
    <t>PILOT/GSV_PILOT_508_4.jpg</t>
  </si>
  <si>
    <t>PILOT/GSV_PILOT_511_1.jpg</t>
  </si>
  <si>
    <t>PILOT/GSV_PILOT_511_2.jpg</t>
  </si>
  <si>
    <t>PILOT/GSV_PILOT_511_3.jpg</t>
  </si>
  <si>
    <t>PILOT/GSV_PILOT_511_4.jpg</t>
  </si>
  <si>
    <t>PILOT/GSV_PILOT_512_1.jpg</t>
  </si>
  <si>
    <t>PILOT/GSV_PILOT_512_2.jpg</t>
  </si>
  <si>
    <t>PILOT/GSV_PILOT_512_3.jpg</t>
  </si>
  <si>
    <t>PILOT/GSV_PILOT_512_4.jpg</t>
  </si>
  <si>
    <t>PILOT/GSV_PILOT_514_1.jpg</t>
  </si>
  <si>
    <t>PILOT/GSV_PILOT_514_2.jpg</t>
  </si>
  <si>
    <t>PILOT/GSV_PILOT_514_3.jpg</t>
  </si>
  <si>
    <t>PILOT/GSV_PILOT_514_4.jpg</t>
  </si>
  <si>
    <t>PILOT/GSV_PILOT_515_1.jpg</t>
  </si>
  <si>
    <t>PILOT/GSV_PILOT_515_2.jpg</t>
  </si>
  <si>
    <t>PILOT/GSV_PILOT_515_3.jpg</t>
  </si>
  <si>
    <t>PILOT/GSV_PILOT_515_4.jpg</t>
  </si>
  <si>
    <t>PILOT/GSV_PILOT_516_1.jpg</t>
  </si>
  <si>
    <t>PILOT/GSV_PILOT_516_2.jpg</t>
  </si>
  <si>
    <t>PILOT/GSV_PILOT_516_3.jpg</t>
  </si>
  <si>
    <t>PILOT/GSV_PILOT_516_4.jpg</t>
  </si>
  <si>
    <t>PILOT/GSV_PILOT_517_1.jpg</t>
  </si>
  <si>
    <t>PILOT/GSV_PILOT_517_2.jpg</t>
  </si>
  <si>
    <t>PILOT/GSV_PILOT_517_3.jpg</t>
  </si>
  <si>
    <t>PILOT/GSV_PILOT_517_4.jpg</t>
  </si>
  <si>
    <t>PILOT/GSV_PILOT_520_1.jpg</t>
  </si>
  <si>
    <t>PILOT/GSV_PILOT_520_2.jpg</t>
  </si>
  <si>
    <t>PILOT/GSV_PILOT_520_3.jpg</t>
  </si>
  <si>
    <t>PILOT/GSV_PILOT_520_4.jpg</t>
  </si>
  <si>
    <t>PILOT/GSV_PILOT_523_1.jpg</t>
  </si>
  <si>
    <t>PILOT/GSV_PILOT_523_2.jpg</t>
  </si>
  <si>
    <t>PILOT/GSV_PILOT_523_3.jpg</t>
  </si>
  <si>
    <t>PILOT/GSV_PILOT_523_4.jpg</t>
  </si>
  <si>
    <t>PILOT/GSV_PILOT_527_1.jpg</t>
  </si>
  <si>
    <t>PILOT/GSV_PILOT_527_2.jpg</t>
  </si>
  <si>
    <t>PILOT/GSV_PILOT_527_3.jpg</t>
  </si>
  <si>
    <t>PILOT/GSV_PILOT_527_4.jpg</t>
  </si>
  <si>
    <t>PILOT/GSV_PILOT_529_1.jpg</t>
  </si>
  <si>
    <t>PILOT/GSV_PILOT_529_2.jpg</t>
  </si>
  <si>
    <t>PILOT/GSV_PILOT_529_3.jpg</t>
  </si>
  <si>
    <t>PILOT/GSV_PILOT_529_4.jpg</t>
  </si>
  <si>
    <t>PILOT/GSV_PILOT_530_1.jpg</t>
  </si>
  <si>
    <t>PILOT/GSV_PILOT_530_2.jpg</t>
  </si>
  <si>
    <t>PILOT/GSV_PILOT_530_3.jpg</t>
  </si>
  <si>
    <t>PILOT/GSV_PILOT_530_4.jpg</t>
  </si>
  <si>
    <t>PILOT/GSV_PILOT_533_1.jpg</t>
  </si>
  <si>
    <t>PILOT/GSV_PILOT_533_2.jpg</t>
  </si>
  <si>
    <t>PILOT/GSV_PILOT_533_3.jpg</t>
  </si>
  <si>
    <t>PILOT/GSV_PILOT_533_4.jpg</t>
  </si>
  <si>
    <t>PILOT/GSV_PILOT_536_1.jpg</t>
  </si>
  <si>
    <t>PILOT/GSV_PILOT_536_2.jpg</t>
  </si>
  <si>
    <t>PILOT/GSV_PILOT_536_3.jpg</t>
  </si>
  <si>
    <t>PILOT/GSV_PILOT_536_4.jpg</t>
  </si>
  <si>
    <t>PILOT/GSV_PILOT_538_1.jpg</t>
  </si>
  <si>
    <t>PILOT/GSV_PILOT_538_2.jpg</t>
  </si>
  <si>
    <t>PILOT/GSV_PILOT_538_3.jpg</t>
  </si>
  <si>
    <t>PILOT/GSV_PILOT_538_4.jpg</t>
  </si>
  <si>
    <t>PILOT/GSV_PILOT_539_1.jpg</t>
  </si>
  <si>
    <t>PILOT/GSV_PILOT_539_2.jpg</t>
  </si>
  <si>
    <t>PILOT/GSV_PILOT_539_3.jpg</t>
  </si>
  <si>
    <t>PILOT/GSV_PILOT_539_4.jpg</t>
  </si>
  <si>
    <t>PILOT/GSV_PILOT_540_1.jpg</t>
  </si>
  <si>
    <t>PILOT/GSV_PILOT_540_2.jpg</t>
  </si>
  <si>
    <t>PILOT/GSV_PILOT_540_3.jpg</t>
  </si>
  <si>
    <t>PILOT/GSV_PILOT_540_4.jpg</t>
  </si>
  <si>
    <t>PILOT/GSV_PILOT_547_1.jpg</t>
  </si>
  <si>
    <t>PILOT/GSV_PILOT_547_2.jpg</t>
  </si>
  <si>
    <t>PILOT/GSV_PILOT_547_3.jpg</t>
  </si>
  <si>
    <t>PILOT/GSV_PILOT_547_4.jpg</t>
  </si>
  <si>
    <t>PILOT/GSV_PILOT_548_1.jpg</t>
  </si>
  <si>
    <t>PILOT/GSV_PILOT_548_2.jpg</t>
  </si>
  <si>
    <t>PILOT/GSV_PILOT_548_3.jpg</t>
  </si>
  <si>
    <t>PILOT/GSV_PILOT_548_4.jpg</t>
  </si>
  <si>
    <t>PILOT/GSV_PILOT_555_1.jpg</t>
  </si>
  <si>
    <t>PILOT/GSV_PILOT_555_2.jpg</t>
  </si>
  <si>
    <t>PILOT/GSV_PILOT_555_3.jpg</t>
  </si>
  <si>
    <t>PILOT/GSV_PILOT_555_4.jpg</t>
  </si>
  <si>
    <t>PILOT/GSV_PILOT_556_1.jpg</t>
  </si>
  <si>
    <t>PILOT/GSV_PILOT_556_2.jpg</t>
  </si>
  <si>
    <t>PILOT/GSV_PILOT_556_3.jpg</t>
  </si>
  <si>
    <t>PILOT/GSV_PILOT_556_4.jpg</t>
  </si>
  <si>
    <t>PILOT/GSV_PILOT_559_1.jpg</t>
  </si>
  <si>
    <t>PILOT/GSV_PILOT_559_2.jpg</t>
  </si>
  <si>
    <t>PILOT/GSV_PILOT_559_3.jpg</t>
  </si>
  <si>
    <t>PILOT/GSV_PILOT_559_4.jpg</t>
  </si>
  <si>
    <t>PILOT/GSV_PILOT_561_1.jpg</t>
  </si>
  <si>
    <t>PILOT/GSV_PILOT_561_2.jpg</t>
  </si>
  <si>
    <t>PILOT/GSV_PILOT_561_3.jpg</t>
  </si>
  <si>
    <t>PILOT/GSV_PILOT_561_4.jpg</t>
  </si>
  <si>
    <t>PILOT/GSV_PILOT_564_1.jpg</t>
  </si>
  <si>
    <t>PILOT/GSV_PILOT_564_2.jpg</t>
  </si>
  <si>
    <t>PILOT/GSV_PILOT_564_3.jpg</t>
  </si>
  <si>
    <t>PILOT/GSV_PILOT_564_4.jpg</t>
  </si>
  <si>
    <t>PILOT/GSV_PILOT_567_1.jpg</t>
  </si>
  <si>
    <t>PILOT/GSV_PILOT_567_2.jpg</t>
  </si>
  <si>
    <t>PILOT/GSV_PILOT_567_3.jpg</t>
  </si>
  <si>
    <t>PILOT/GSV_PILOT_567_4.jpg</t>
  </si>
  <si>
    <t>PILOT/GSV_PILOT_569_1.jpg</t>
  </si>
  <si>
    <t>PILOT/GSV_PILOT_569_2.jpg</t>
  </si>
  <si>
    <t>PILOT/GSV_PILOT_569_3.jpg</t>
  </si>
  <si>
    <t>PILOT/GSV_PILOT_569_4.jpg</t>
  </si>
  <si>
    <t>PILOT/GSV_PILOT_570_1.jpg</t>
  </si>
  <si>
    <t>PILOT/GSV_PILOT_570_2.jpg</t>
  </si>
  <si>
    <t>PILOT/GSV_PILOT_570_3.jpg</t>
  </si>
  <si>
    <t>PILOT/GSV_PILOT_570_4.jpg</t>
  </si>
  <si>
    <t>PILOT/GSV_PILOT_578_1.jpg</t>
  </si>
  <si>
    <t>PILOT/GSV_PILOT_578_2.jpg</t>
  </si>
  <si>
    <t>PILOT/GSV_PILOT_578_3.jpg</t>
  </si>
  <si>
    <t>PILOT/GSV_PILOT_578_4.jpg</t>
  </si>
  <si>
    <t>PILOT/GSV_PILOT_579_1.jpg</t>
  </si>
  <si>
    <t>PILOT/GSV_PILOT_579_2.jpg</t>
  </si>
  <si>
    <t>PILOT/GSV_PILOT_579_3.jpg</t>
  </si>
  <si>
    <t>PILOT/GSV_PILOT_579_4.jpg</t>
  </si>
  <si>
    <t>PILOT/GSV_PILOT_582_1.jpg</t>
  </si>
  <si>
    <t>PILOT/GSV_PILOT_582_2.jpg</t>
  </si>
  <si>
    <t>PILOT/GSV_PILOT_582_3.jpg</t>
  </si>
  <si>
    <t>PILOT/GSV_PILOT_582_4.jpg</t>
  </si>
  <si>
    <t>PILOT/GSV_PILOT_587_1.jpg</t>
  </si>
  <si>
    <t>PILOT/GSV_PILOT_587_2.jpg</t>
  </si>
  <si>
    <t>PILOT/GSV_PILOT_587_3.jpg</t>
  </si>
  <si>
    <t>PILOT/GSV_PILOT_587_4.jpg</t>
  </si>
  <si>
    <t>PILOT/GSV_PILOT_589_1.jpg</t>
  </si>
  <si>
    <t>PILOT/GSV_PILOT_589_2.jpg</t>
  </si>
  <si>
    <t>PILOT/GSV_PILOT_589_3.jpg</t>
  </si>
  <si>
    <t>PILOT/GSV_PILOT_589_4.jpg</t>
  </si>
  <si>
    <t>PILOT/GSV_PILOT_594_1.jpg</t>
  </si>
  <si>
    <t>PILOT/GSV_PILOT_594_2.jpg</t>
  </si>
  <si>
    <t>PILOT/GSV_PILOT_594_3.jpg</t>
  </si>
  <si>
    <t>PILOT/GSV_PILOT_594_4.jpg</t>
  </si>
  <si>
    <t>PILOT/GSV_PILOT_595_1.jpg</t>
  </si>
  <si>
    <t>PILOT/GSV_PILOT_595_2.jpg</t>
  </si>
  <si>
    <t>PILOT/GSV_PILOT_595_3.jpg</t>
  </si>
  <si>
    <t>PILOT/GSV_PILOT_595_4.jpg</t>
  </si>
  <si>
    <t>PILOT/GSV_PILOT_598_1.jpg</t>
  </si>
  <si>
    <t>PILOT/GSV_PILOT_598_2.jpg</t>
  </si>
  <si>
    <t>PILOT/GSV_PILOT_598_3.jpg</t>
  </si>
  <si>
    <t>PILOT/GSV_PILOT_598_4.jpg</t>
  </si>
  <si>
    <t>PILOT/GSV_PILOT_599_1.jpg</t>
  </si>
  <si>
    <t>PILOT/GSV_PILOT_599_2.jpg</t>
  </si>
  <si>
    <t>PILOT/GSV_PILOT_599_3.jpg</t>
  </si>
  <si>
    <t>PILOT/GSV_PILOT_599_4.jpg</t>
  </si>
  <si>
    <t>PILOT/GSV_PILOT_600_1.jpg</t>
  </si>
  <si>
    <t>PILOT/GSV_PILOT_600_2.jpg</t>
  </si>
  <si>
    <t>PILOT/GSV_PILOT_600_3.jpg</t>
  </si>
  <si>
    <t>PILOT/GSV_PILOT_600_4.jpg</t>
  </si>
  <si>
    <t>PILOT/GSV_PILOT_602_1.jpg</t>
  </si>
  <si>
    <t>PILOT/GSV_PILOT_602_2.jpg</t>
  </si>
  <si>
    <t>PILOT/GSV_PILOT_602_3.jpg</t>
  </si>
  <si>
    <t>PILOT/GSV_PILOT_602_4.jpg</t>
  </si>
  <si>
    <t>PILOT/GSV_PILOT_606_1.jpg</t>
  </si>
  <si>
    <t>PILOT/GSV_PILOT_606_2.jpg</t>
  </si>
  <si>
    <t>PILOT/GSV_PILOT_606_3.jpg</t>
  </si>
  <si>
    <t>PILOT/GSV_PILOT_606_4.jpg</t>
  </si>
  <si>
    <t>PILOT/GSV_PILOT_607_1.jpg</t>
  </si>
  <si>
    <t>PILOT/GSV_PILOT_607_2.jpg</t>
  </si>
  <si>
    <t>PILOT/GSV_PILOT_607_3.jpg</t>
  </si>
  <si>
    <t>PILOT/GSV_PILOT_607_4.jpg</t>
  </si>
  <si>
    <t>PILOT/GSV_PILOT_610_1.jpg</t>
  </si>
  <si>
    <t>PILOT/GSV_PILOT_610_2.jpg</t>
  </si>
  <si>
    <t>PILOT/GSV_PILOT_610_3.jpg</t>
  </si>
  <si>
    <t>PILOT/GSV_PILOT_610_4.jpg</t>
  </si>
  <si>
    <t>PILOT/GSV_PILOT_611_1.jpg</t>
  </si>
  <si>
    <t>PILOT/GSV_PILOT_611_2.jpg</t>
  </si>
  <si>
    <t>PILOT/GSV_PILOT_611_3.jpg</t>
  </si>
  <si>
    <t>PILOT/GSV_PILOT_611_4.jpg</t>
  </si>
  <si>
    <t>PILOT/GSV_PILOT_612_1.jpg</t>
  </si>
  <si>
    <t>PILOT/GSV_PILOT_612_2.jpg</t>
  </si>
  <si>
    <t>PILOT/GSV_PILOT_612_3.jpg</t>
  </si>
  <si>
    <t>PILOT/GSV_PILOT_612_4.jpg</t>
  </si>
  <si>
    <t>PILOT/GSV_PILOT_615_1.jpg</t>
  </si>
  <si>
    <t>PILOT/GSV_PILOT_615_2.jpg</t>
  </si>
  <si>
    <t>PILOT/GSV_PILOT_615_3.jpg</t>
  </si>
  <si>
    <t>PILOT/GSV_PILOT_615_4.jpg</t>
  </si>
  <si>
    <t>PILOT/GSV_PILOT_620_1.jpg</t>
  </si>
  <si>
    <t>PILOT/GSV_PILOT_620_2.jpg</t>
  </si>
  <si>
    <t>PILOT/GSV_PILOT_620_3.jpg</t>
  </si>
  <si>
    <t>PILOT/GSV_PILOT_620_4.jpg</t>
  </si>
  <si>
    <t>PILOT/GSV_PILOT_623_1.jpg</t>
  </si>
  <si>
    <t>PILOT/GSV_PILOT_623_2.jpg</t>
  </si>
  <si>
    <t>PILOT/GSV_PILOT_623_3.jpg</t>
  </si>
  <si>
    <t>PILOT/GSV_PILOT_623_4.jpg</t>
  </si>
  <si>
    <t>PILOT/GSV_PILOT_624_1.jpg</t>
  </si>
  <si>
    <t>PILOT/GSV_PILOT_624_2.jpg</t>
  </si>
  <si>
    <t>PILOT/GSV_PILOT_624_3.jpg</t>
  </si>
  <si>
    <t>PILOT/GSV_PILOT_624_4.jpg</t>
  </si>
  <si>
    <t>PILOT/GSV_PILOT_628_1.jpg</t>
  </si>
  <si>
    <t>PILOT/GSV_PILOT_628_2.jpg</t>
  </si>
  <si>
    <t>PILOT/GSV_PILOT_628_3.jpg</t>
  </si>
  <si>
    <t>PILOT/GSV_PILOT_628_4.jpg</t>
  </si>
  <si>
    <t>PILOT/GSV_PILOT_634_1.jpg</t>
  </si>
  <si>
    <t>PILOT/GSV_PILOT_634_2.jpg</t>
  </si>
  <si>
    <t>PILOT/GSV_PILOT_634_3.jpg</t>
  </si>
  <si>
    <t>PILOT/GSV_PILOT_634_4.jpg</t>
  </si>
  <si>
    <t>PILOT/GSV_PILOT_640_1.jpg</t>
  </si>
  <si>
    <t>PILOT/GSV_PILOT_640_2.jpg</t>
  </si>
  <si>
    <t>PILOT/GSV_PILOT_640_3.jpg</t>
  </si>
  <si>
    <t>PILOT/GSV_PILOT_640_4.jpg</t>
  </si>
  <si>
    <t>PILOT/GSV_PILOT_641_1.jpg</t>
  </si>
  <si>
    <t>PILOT/GSV_PILOT_641_2.jpg</t>
  </si>
  <si>
    <t>PILOT/GSV_PILOT_641_3.jpg</t>
  </si>
  <si>
    <t>PILOT/GSV_PILOT_641_4.jpg</t>
  </si>
  <si>
    <t>PILOT/GSV_PILOT_642_1.jpg</t>
  </si>
  <si>
    <t>PILOT/GSV_PILOT_642_2.jpg</t>
  </si>
  <si>
    <t>PILOT/GSV_PILOT_642_3.jpg</t>
  </si>
  <si>
    <t>PILOT/GSV_PILOT_642_4.jpg</t>
  </si>
  <si>
    <t>PILOT/GSV_PILOT_644_1.jpg</t>
  </si>
  <si>
    <t>PILOT/GSV_PILOT_644_2.jpg</t>
  </si>
  <si>
    <t>PILOT/GSV_PILOT_644_3.jpg</t>
  </si>
  <si>
    <t>PILOT/GSV_PILOT_644_4.jpg</t>
  </si>
  <si>
    <t>PILOT/GSV_PILOT_646_1.jpg</t>
  </si>
  <si>
    <t>PILOT/GSV_PILOT_646_2.jpg</t>
  </si>
  <si>
    <t>PILOT/GSV_PILOT_646_3.jpg</t>
  </si>
  <si>
    <t>PILOT/GSV_PILOT_646_4.jpg</t>
  </si>
  <si>
    <t>PILOT/GSV_PILOT_649_1.jpg</t>
  </si>
  <si>
    <t>PILOT/GSV_PILOT_649_2.jpg</t>
  </si>
  <si>
    <t>PILOT/GSV_PILOT_649_3.jpg</t>
  </si>
  <si>
    <t>PILOT/GSV_PILOT_649_4.jpg</t>
  </si>
  <si>
    <t>PILOT/GSV_PILOT_650_1.jpg</t>
  </si>
  <si>
    <t>PILOT/GSV_PILOT_650_2.jpg</t>
  </si>
  <si>
    <t>PILOT/GSV_PILOT_650_3.jpg</t>
  </si>
  <si>
    <t>PILOT/GSV_PILOT_650_4.jpg</t>
  </si>
  <si>
    <t>PILOT/GSV_PILOT_653_1.jpg</t>
  </si>
  <si>
    <t>PILOT/GSV_PILOT_653_2.jpg</t>
  </si>
  <si>
    <t>PILOT/GSV_PILOT_653_3.jpg</t>
  </si>
  <si>
    <t>PILOT/GSV_PILOT_653_4.jpg</t>
  </si>
  <si>
    <t>PILOT/GSV_PILOT_654_1.jpg</t>
  </si>
  <si>
    <t>PILOT/GSV_PILOT_654_2.jpg</t>
  </si>
  <si>
    <t>PILOT/GSV_PILOT_654_3.jpg</t>
  </si>
  <si>
    <t>PILOT/GSV_PILOT_654_4.jpg</t>
  </si>
  <si>
    <t>PILOT/GSV_PILOT_655_1.jpg</t>
  </si>
  <si>
    <t>PILOT/GSV_PILOT_655_2.jpg</t>
  </si>
  <si>
    <t>PILOT/GSV_PILOT_655_3.jpg</t>
  </si>
  <si>
    <t>PILOT/GSV_PILOT_655_4.jpg</t>
  </si>
  <si>
    <t>PILOT/GSV_PILOT_662_1.jpg</t>
  </si>
  <si>
    <t>PILOT/GSV_PILOT_662_2.jpg</t>
  </si>
  <si>
    <t>PILOT/GSV_PILOT_662_3.jpg</t>
  </si>
  <si>
    <t>PILOT/GSV_PILOT_662_4.jpg</t>
  </si>
  <si>
    <t>PILOT/GSV_PILOT_666_1.jpg</t>
  </si>
  <si>
    <t>PILOT/GSV_PILOT_666_2.jpg</t>
  </si>
  <si>
    <t>PILOT/GSV_PILOT_666_3.jpg</t>
  </si>
  <si>
    <t>PILOT/GSV_PILOT_666_4.jpg</t>
  </si>
  <si>
    <t>PILOT/GSV_PILOT_668_1.jpg</t>
  </si>
  <si>
    <t>PILOT/GSV_PILOT_668_2.jpg</t>
  </si>
  <si>
    <t>PILOT/GSV_PILOT_668_3.jpg</t>
  </si>
  <si>
    <t>PILOT/GSV_PILOT_668_4.jpg</t>
  </si>
  <si>
    <t>PILOT/GSV_PILOT_669_1.jpg</t>
  </si>
  <si>
    <t>PILOT/GSV_PILOT_669_2.jpg</t>
  </si>
  <si>
    <t>PILOT/GSV_PILOT_669_3.jpg</t>
  </si>
  <si>
    <t>PILOT/GSV_PILOT_669_4.jpg</t>
  </si>
  <si>
    <t>PILOT/GSV_PILOT_670_1.jpg</t>
  </si>
  <si>
    <t>PILOT/GSV_PILOT_670_2.jpg</t>
  </si>
  <si>
    <t>PILOT/GSV_PILOT_670_3.jpg</t>
  </si>
  <si>
    <t>PILOT/GSV_PILOT_670_4.jpg</t>
  </si>
  <si>
    <t>PILOT/GSV_PILOT_673_1.jpg</t>
  </si>
  <si>
    <t>PILOT/GSV_PILOT_673_2.jpg</t>
  </si>
  <si>
    <t>PILOT/GSV_PILOT_673_3.jpg</t>
  </si>
  <si>
    <t>PILOT/GSV_PILOT_673_4.jpg</t>
  </si>
  <si>
    <t>PILOT/GSV_PILOT_675_1.jpg</t>
  </si>
  <si>
    <t>PILOT/GSV_PILOT_675_2.jpg</t>
  </si>
  <si>
    <t>PILOT/GSV_PILOT_675_3.jpg</t>
  </si>
  <si>
    <t>PILOT/GSV_PILOT_675_4.jpg</t>
  </si>
  <si>
    <t>PILOT/GSV_PILOT_681_1.jpg</t>
  </si>
  <si>
    <t>PILOT/GSV_PILOT_681_2.jpg</t>
  </si>
  <si>
    <t>PILOT/GSV_PILOT_681_3.jpg</t>
  </si>
  <si>
    <t>PILOT/GSV_PILOT_681_4.jpg</t>
  </si>
  <si>
    <t>PILOT/GSV_PILOT_684_1.jpg</t>
  </si>
  <si>
    <t>PILOT/GSV_PILOT_684_2.jpg</t>
  </si>
  <si>
    <t>PILOT/GSV_PILOT_684_3.jpg</t>
  </si>
  <si>
    <t>PILOT/GSV_PILOT_684_4.jpg</t>
  </si>
  <si>
    <t>PILOT/GSV_PILOT_685_1.jpg</t>
  </si>
  <si>
    <t>PILOT/GSV_PILOT_685_2.jpg</t>
  </si>
  <si>
    <t>PILOT/GSV_PILOT_685_3.jpg</t>
  </si>
  <si>
    <t>PILOT/GSV_PILOT_685_4.jpg</t>
  </si>
  <si>
    <t>PILOT/GSV_PILOT_686_1.jpg</t>
  </si>
  <si>
    <t>PILOT/GSV_PILOT_686_2.jpg</t>
  </si>
  <si>
    <t>PILOT/GSV_PILOT_686_3.jpg</t>
  </si>
  <si>
    <t>PILOT/GSV_PILOT_686_4.jpg</t>
  </si>
  <si>
    <t>PILOT/GSV_PILOT_687_1.jpg</t>
  </si>
  <si>
    <t>PILOT/GSV_PILOT_687_2.jpg</t>
  </si>
  <si>
    <t>PILOT/GSV_PILOT_687_3.jpg</t>
  </si>
  <si>
    <t>PILOT/GSV_PILOT_687_4.jpg</t>
  </si>
  <si>
    <t>PILOT/GSV_PILOT_689_1.jpg</t>
  </si>
  <si>
    <t>PILOT/GSV_PILOT_689_2.jpg</t>
  </si>
  <si>
    <t>PILOT/GSV_PILOT_689_3.jpg</t>
  </si>
  <si>
    <t>PILOT/GSV_PILOT_689_4.jpg</t>
  </si>
  <si>
    <t>PILOT/GSV_PILOT_699_1.jpg</t>
  </si>
  <si>
    <t>PILOT/GSV_PILOT_699_2.jpg</t>
  </si>
  <si>
    <t>PILOT/GSV_PILOT_699_3.jpg</t>
  </si>
  <si>
    <t>PILOT/GSV_PILOT_699_4.jpg</t>
  </si>
  <si>
    <t>Training/golden_1.jpg</t>
  </si>
  <si>
    <t>Training/golden_2.jpg</t>
  </si>
  <si>
    <t>Training/golden_3.jpg</t>
  </si>
  <si>
    <t>Training/golden_4.jpg</t>
  </si>
  <si>
    <t>Training/golden_5.jpg</t>
  </si>
  <si>
    <t>attractiveness</t>
  </si>
  <si>
    <t>attr_norm</t>
  </si>
  <si>
    <t>scene1</t>
  </si>
  <si>
    <t>scene2</t>
  </si>
  <si>
    <t>scene3</t>
  </si>
  <si>
    <t>scene4</t>
  </si>
  <si>
    <t>scene5</t>
  </si>
  <si>
    <t>p1</t>
  </si>
  <si>
    <t>p2</t>
  </si>
  <si>
    <t>p3</t>
  </si>
  <si>
    <t>p4</t>
  </si>
  <si>
    <t>p5</t>
  </si>
  <si>
    <t>key</t>
  </si>
  <si>
    <t>img_id2</t>
  </si>
  <si>
    <t>runway</t>
  </si>
  <si>
    <t>highway</t>
  </si>
  <si>
    <t>parking_lot</t>
  </si>
  <si>
    <t>sky</t>
  </si>
  <si>
    <t>racecourse</t>
  </si>
  <si>
    <t>wind_farm</t>
  </si>
  <si>
    <t>windmill</t>
  </si>
  <si>
    <t>bayou</t>
  </si>
  <si>
    <t>marsh</t>
  </si>
  <si>
    <t>pond</t>
  </si>
  <si>
    <t>river</t>
  </si>
  <si>
    <t>forest_road</t>
  </si>
  <si>
    <t>supermarket</t>
  </si>
  <si>
    <t>railroad_track</t>
  </si>
  <si>
    <t>boardwalk</t>
  </si>
  <si>
    <t>candy_store</t>
  </si>
  <si>
    <t>staircase</t>
  </si>
  <si>
    <t>crosswalk</t>
  </si>
  <si>
    <t>skyscraper</t>
  </si>
  <si>
    <t>office_building</t>
  </si>
  <si>
    <t>bridge</t>
  </si>
  <si>
    <t>mausoleum</t>
  </si>
  <si>
    <t>palace</t>
  </si>
  <si>
    <t>train_railway</t>
  </si>
  <si>
    <t>train_station</t>
  </si>
  <si>
    <t>hospital</t>
  </si>
  <si>
    <t>plaza</t>
  </si>
  <si>
    <t>building_facade</t>
  </si>
  <si>
    <t>stadium</t>
  </si>
  <si>
    <t>airport_terminal</t>
  </si>
  <si>
    <t>baseball_field</t>
  </si>
  <si>
    <t>motel</t>
  </si>
  <si>
    <t>apartment_building</t>
  </si>
  <si>
    <t>residential_neighborhood</t>
  </si>
  <si>
    <t>forest_path</t>
  </si>
  <si>
    <t>driveway</t>
  </si>
  <si>
    <t>rainforest</t>
  </si>
  <si>
    <t>swamp</t>
  </si>
  <si>
    <t>orchard</t>
  </si>
  <si>
    <t>tree_farm</t>
  </si>
  <si>
    <t>field</t>
  </si>
  <si>
    <t>botanical_garden</t>
  </si>
  <si>
    <t>chalet</t>
  </si>
  <si>
    <t>church</t>
  </si>
  <si>
    <t>inn</t>
  </si>
  <si>
    <t>alley</t>
  </si>
  <si>
    <t>restaurant_patio</t>
  </si>
  <si>
    <t>fire_escape</t>
  </si>
  <si>
    <t>yard</t>
  </si>
  <si>
    <t>mansion</t>
  </si>
  <si>
    <t>pavilion</t>
  </si>
  <si>
    <t>picnic_area</t>
  </si>
  <si>
    <t>amphitheater</t>
  </si>
  <si>
    <t>gas_station</t>
  </si>
  <si>
    <t>playground</t>
  </si>
  <si>
    <t>hotel</t>
  </si>
  <si>
    <t>boat_deck</t>
  </si>
  <si>
    <t>courtyard</t>
  </si>
  <si>
    <t>formal_garden</t>
  </si>
  <si>
    <t>cottage_garden</t>
  </si>
  <si>
    <t>dam</t>
  </si>
  <si>
    <t>campsite</t>
  </si>
  <si>
    <t>construction_site</t>
  </si>
  <si>
    <t>fire_station</t>
  </si>
  <si>
    <t>veranda</t>
  </si>
  <si>
    <t>shed</t>
  </si>
  <si>
    <t>dock</t>
  </si>
  <si>
    <t>watering_hole</t>
  </si>
  <si>
    <t>harbor</t>
  </si>
  <si>
    <t>fairway</t>
  </si>
  <si>
    <t>golf_course</t>
  </si>
  <si>
    <t>pasture</t>
  </si>
  <si>
    <t>cemetery</t>
  </si>
  <si>
    <t>fountain</t>
  </si>
  <si>
    <t>coast</t>
  </si>
  <si>
    <t>ocean</t>
  </si>
  <si>
    <t>water_tower</t>
  </si>
  <si>
    <t>doorway</t>
  </si>
  <si>
    <t>arch</t>
  </si>
  <si>
    <t>shopfront</t>
  </si>
  <si>
    <t>wheat_field</t>
  </si>
  <si>
    <t>corn_field</t>
  </si>
  <si>
    <t>castle</t>
  </si>
  <si>
    <t>courthouse</t>
  </si>
  <si>
    <t>viaduct</t>
  </si>
  <si>
    <t>market</t>
  </si>
  <si>
    <t>schoolhouse</t>
  </si>
  <si>
    <t>abbey</t>
  </si>
  <si>
    <t>patio</t>
  </si>
  <si>
    <t>topiary_garden</t>
  </si>
  <si>
    <t>coffee_shop</t>
  </si>
  <si>
    <t>bakery</t>
  </si>
  <si>
    <t>garbage_dump</t>
  </si>
  <si>
    <t>phone_booth</t>
  </si>
  <si>
    <t>creek</t>
  </si>
  <si>
    <t>vegetable_garden</t>
  </si>
  <si>
    <t>herb_garden</t>
  </si>
  <si>
    <t>rice_paddy</t>
  </si>
  <si>
    <t>excavation</t>
  </si>
  <si>
    <t>pagoda</t>
  </si>
  <si>
    <t>basilica</t>
  </si>
  <si>
    <t>valley</t>
  </si>
  <si>
    <t>trench</t>
  </si>
  <si>
    <t>lighthouse</t>
  </si>
  <si>
    <t>tower</t>
  </si>
  <si>
    <t>raft</t>
  </si>
  <si>
    <t>badlands</t>
  </si>
  <si>
    <t>track</t>
  </si>
  <si>
    <t>mountain_snowy</t>
  </si>
  <si>
    <t>mountain</t>
  </si>
  <si>
    <t>subway_station</t>
  </si>
  <si>
    <t>swimming_pool</t>
  </si>
  <si>
    <t>ice_skating_rink</t>
  </si>
  <si>
    <t>aqueduct</t>
  </si>
  <si>
    <t>locker_room</t>
  </si>
  <si>
    <t>attr</t>
  </si>
  <si>
    <t>score_abs</t>
  </si>
  <si>
    <t>s1</t>
  </si>
  <si>
    <t>s2</t>
  </si>
  <si>
    <t>s3</t>
  </si>
  <si>
    <t>s4</t>
  </si>
  <si>
    <t>s5</t>
  </si>
  <si>
    <t>Count of key</t>
  </si>
  <si>
    <t>accepted</t>
  </si>
  <si>
    <t>yes</t>
  </si>
  <si>
    <t>acene</t>
  </si>
  <si>
    <t>2</t>
  </si>
  <si>
    <t>3</t>
  </si>
  <si>
    <t>4</t>
  </si>
  <si>
    <t>ratio_unattractive</t>
  </si>
  <si>
    <t>ratio_neutral</t>
  </si>
  <si>
    <t>ratio_attractive</t>
  </si>
  <si>
    <t>portion_unattractive</t>
  </si>
  <si>
    <t>portion_neutral</t>
  </si>
  <si>
    <t>protion_attractive</t>
  </si>
  <si>
    <t>unattractive</t>
  </si>
  <si>
    <t>ratio</t>
  </si>
  <si>
    <t>portion</t>
  </si>
  <si>
    <t>neutral</t>
  </si>
  <si>
    <t>attractive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</si>
</sst>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0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164" fontId="0" fillId="0" borderId="0" xfId="1" applyNumberFormat="1" applyFont="1"/>
    <xf numFmtId="10" fontId="0" fillId="0" borderId="0" xfId="1" applyNumberFormat="1" applyFont="1"/>
    <xf numFmtId="167" fontId="0" fillId="0" borderId="0" xfId="0" applyNumberFormat="1"/>
  </cellXfs>
  <cellStyles count="2">
    <cellStyle name="Normal" xfId="0" builtinId="0"/>
    <cellStyle name="Percent" xfId="1" builtinId="5"/>
  </cellStyles>
  <dxfs count="34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965.699511574072" createdVersion="6" refreshedVersion="6" minRefreshableVersion="3" recordCount="4025">
  <cacheSource type="worksheet">
    <worksheetSource name="Table1"/>
  </cacheSource>
  <cacheFields count="9">
    <cacheField name="key" numFmtId="0">
      <sharedItems/>
    </cacheField>
    <cacheField name="img_id2" numFmtId="0">
      <sharedItems containsSemiMixedTypes="0" containsString="0" containsNumber="1" containsInteger="1" minValue="1" maxValue="10005"/>
    </cacheField>
    <cacheField name="rank" numFmtId="0">
      <sharedItems containsSemiMixedTypes="0" containsString="0" containsNumber="1" containsInteger="1" minValue="1" maxValue="5"/>
    </cacheField>
    <cacheField name="scene" numFmtId="0">
      <sharedItems count="115">
        <s v="runway"/>
        <s v="highway"/>
        <s v="parking_lot"/>
        <s v="sky"/>
        <s v="racecourse"/>
        <s v="wind_farm"/>
        <s v="windmill"/>
        <s v="bayou"/>
        <s v="marsh"/>
        <s v="pond"/>
        <s v="river"/>
        <s v="forest_road"/>
        <s v="supermarket"/>
        <s v="railroad_track"/>
        <s v="boardwalk"/>
        <s v="candy_store"/>
        <s v="staircase"/>
        <s v="crosswalk"/>
        <s v="skyscraper"/>
        <s v="office_building"/>
        <s v="bridge"/>
        <s v="mausoleum"/>
        <s v="palace"/>
        <s v="train_railway"/>
        <s v="train_station"/>
        <s v="hospital"/>
        <s v="plaza"/>
        <s v="building_facade"/>
        <s v="stadium"/>
        <s v="airport_terminal"/>
        <s v="baseball_field"/>
        <s v="motel"/>
        <s v="apartment_building"/>
        <s v="residential_neighborhood"/>
        <s v="forest_path"/>
        <s v="driveway"/>
        <s v="rainforest"/>
        <s v="swamp"/>
        <s v="orchard"/>
        <s v="tree_farm"/>
        <s v="field"/>
        <s v="botanical_garden"/>
        <s v="chalet"/>
        <s v="church"/>
        <s v="inn"/>
        <s v="alley"/>
        <s v="restaurant_patio"/>
        <s v="fire_escape"/>
        <s v="yard"/>
        <s v="mansion"/>
        <s v="pavilion"/>
        <s v="picnic_area"/>
        <s v="amphitheater"/>
        <s v="gas_station"/>
        <s v="playground"/>
        <s v="hotel"/>
        <s v="boat_deck"/>
        <s v="courtyard"/>
        <s v="formal_garden"/>
        <s v="cottage_garden"/>
        <s v="dam"/>
        <s v="campsite"/>
        <s v="construction_site"/>
        <s v="fire_station"/>
        <s v="veranda"/>
        <s v="shed"/>
        <s v="dock"/>
        <s v="watering_hole"/>
        <s v="harbor"/>
        <s v="fairway"/>
        <s v="golf_course"/>
        <s v="pasture"/>
        <s v="cemetery"/>
        <s v="fountain"/>
        <s v="coast"/>
        <s v="ocean"/>
        <s v="water_tower"/>
        <s v="doorway"/>
        <s v="arch"/>
        <s v="shopfront"/>
        <s v="wheat_field"/>
        <s v="corn_field"/>
        <s v="castle"/>
        <s v="courthouse"/>
        <s v="viaduct"/>
        <s v="market"/>
        <s v="schoolhouse"/>
        <s v="abbey"/>
        <s v="patio"/>
        <s v="topiary_garden"/>
        <s v="coffee_shop"/>
        <s v="bakery"/>
        <s v="garbage_dump"/>
        <s v="phone_booth"/>
        <s v="creek"/>
        <s v="vegetable_garden"/>
        <s v="herb_garden"/>
        <s v="rice_paddy"/>
        <s v="excavation"/>
        <s v="pagoda"/>
        <s v="basilica"/>
        <s v="valley"/>
        <s v="trench"/>
        <s v="lighthouse"/>
        <s v="tower"/>
        <s v="raft"/>
        <s v="badlands"/>
        <s v="track"/>
        <s v="mountain_snowy"/>
        <s v="mountain"/>
        <s v="subway_station"/>
        <s v="swimming_pool"/>
        <s v="ice_skating_rink"/>
        <s v="aqueduct"/>
        <s v="locker_room"/>
      </sharedItems>
    </cacheField>
    <cacheField name="score" numFmtId="0">
      <sharedItems containsSemiMixedTypes="0" containsString="0" containsNumber="1" minValue="5.3101993398700002E-4" maxValue="0.98938179016100003"/>
    </cacheField>
    <cacheField name="score_abs" numFmtId="0">
      <sharedItems containsSemiMixedTypes="0" containsString="0" containsNumber="1" minValue="0.94418448209799999" maxValue="0.99999964237200001"/>
    </cacheField>
    <cacheField name="attr" numFmtId="0">
      <sharedItems containsSemiMixedTypes="0" containsString="0" containsNumber="1" containsInteger="1" minValue="1" maxValue="5"/>
    </cacheField>
    <cacheField name="attr_norm" numFmtId="0">
      <sharedItems containsSemiMixedTypes="0" containsString="0" containsNumber="1" containsInteger="1" minValue="2" maxValue="4" count="3">
        <n v="4"/>
        <n v="2"/>
        <n v="3"/>
      </sharedItems>
    </cacheField>
    <cacheField name="accept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25">
  <r>
    <s v="1|1"/>
    <n v="1"/>
    <n v="1"/>
    <x v="0"/>
    <n v="0.88994145393400004"/>
    <n v="0.99997961521099998"/>
    <n v="4"/>
    <x v="0"/>
    <x v="0"/>
  </r>
  <r>
    <s v="1|2"/>
    <n v="1"/>
    <n v="2"/>
    <x v="1"/>
    <n v="3.3151768147900003E-2"/>
    <n v="0.99945217370999995"/>
    <n v="4"/>
    <x v="0"/>
    <x v="0"/>
  </r>
  <r>
    <s v="1|3"/>
    <n v="1"/>
    <n v="3"/>
    <x v="2"/>
    <n v="1.5624097548400001E-2"/>
    <n v="0.99883824586900005"/>
    <n v="4"/>
    <x v="0"/>
    <x v="0"/>
  </r>
  <r>
    <s v="1|4"/>
    <n v="1"/>
    <n v="4"/>
    <x v="3"/>
    <n v="1.09724802896E-2"/>
    <n v="0.99834656715400005"/>
    <n v="4"/>
    <x v="0"/>
    <x v="0"/>
  </r>
  <r>
    <s v="1|5"/>
    <n v="1"/>
    <n v="5"/>
    <x v="4"/>
    <n v="4.4609750621000003E-3"/>
    <n v="0.99594289064399999"/>
    <n v="4"/>
    <x v="0"/>
    <x v="0"/>
  </r>
  <r>
    <s v="2|1"/>
    <n v="2"/>
    <n v="1"/>
    <x v="0"/>
    <n v="0.54402464628199998"/>
    <n v="0.999992609024"/>
    <n v="2"/>
    <x v="1"/>
    <x v="0"/>
  </r>
  <r>
    <s v="2|2"/>
    <n v="2"/>
    <n v="2"/>
    <x v="1"/>
    <n v="0.35548979044000001"/>
    <n v="0.99998867511699996"/>
    <n v="2"/>
    <x v="1"/>
    <x v="0"/>
  </r>
  <r>
    <s v="2|3"/>
    <n v="2"/>
    <n v="3"/>
    <x v="5"/>
    <n v="3.0397301539800001E-2"/>
    <n v="0.999867200851"/>
    <n v="2"/>
    <x v="1"/>
    <x v="0"/>
  </r>
  <r>
    <s v="2|4"/>
    <n v="2"/>
    <n v="4"/>
    <x v="6"/>
    <n v="2.4738863110500001E-2"/>
    <n v="0.999836802483"/>
    <n v="2"/>
    <x v="1"/>
    <x v="0"/>
  </r>
  <r>
    <s v="2|5"/>
    <n v="2"/>
    <n v="5"/>
    <x v="3"/>
    <n v="1.9715493544900001E-2"/>
    <n v="0.99979525804500002"/>
    <n v="2"/>
    <x v="1"/>
    <x v="0"/>
  </r>
  <r>
    <s v="3|1"/>
    <n v="3"/>
    <n v="1"/>
    <x v="5"/>
    <n v="0.24007660150499999"/>
    <n v="0.99922823905900005"/>
    <n v="3"/>
    <x v="2"/>
    <x v="0"/>
  </r>
  <r>
    <s v="3|2"/>
    <n v="3"/>
    <n v="2"/>
    <x v="7"/>
    <n v="0.14577457308799999"/>
    <n v="0.99872964620600002"/>
    <n v="3"/>
    <x v="2"/>
    <x v="0"/>
  </r>
  <r>
    <s v="3|3"/>
    <n v="3"/>
    <n v="3"/>
    <x v="8"/>
    <n v="0.14392703771599999"/>
    <n v="0.99871337413799999"/>
    <n v="3"/>
    <x v="2"/>
    <x v="0"/>
  </r>
  <r>
    <s v="3|4"/>
    <n v="3"/>
    <n v="4"/>
    <x v="9"/>
    <n v="0.105301432312"/>
    <n v="0.99824237823499995"/>
    <n v="3"/>
    <x v="2"/>
    <x v="0"/>
  </r>
  <r>
    <s v="3|5"/>
    <n v="3"/>
    <n v="5"/>
    <x v="10"/>
    <n v="5.2992530167099997E-2"/>
    <n v="0.99651342630399997"/>
    <n v="3"/>
    <x v="2"/>
    <x v="0"/>
  </r>
  <r>
    <s v="4|1"/>
    <n v="4"/>
    <n v="1"/>
    <x v="1"/>
    <n v="0.93638521432900002"/>
    <n v="0.99999487400099996"/>
    <n v="3"/>
    <x v="2"/>
    <x v="0"/>
  </r>
  <r>
    <s v="4|2"/>
    <n v="4"/>
    <n v="2"/>
    <x v="11"/>
    <n v="3.1251884996900001E-2"/>
    <n v="0.99984669685399996"/>
    <n v="3"/>
    <x v="2"/>
    <x v="0"/>
  </r>
  <r>
    <s v="4|3"/>
    <n v="4"/>
    <n v="3"/>
    <x v="0"/>
    <n v="8.9183682575800002E-3"/>
    <n v="0.99946302175500001"/>
    <n v="3"/>
    <x v="2"/>
    <x v="0"/>
  </r>
  <r>
    <s v="4|4"/>
    <n v="4"/>
    <n v="4"/>
    <x v="3"/>
    <n v="4.7282502055200001E-3"/>
    <n v="0.99898773431800003"/>
    <n v="3"/>
    <x v="2"/>
    <x v="0"/>
  </r>
  <r>
    <s v="4|5"/>
    <n v="4"/>
    <n v="5"/>
    <x v="5"/>
    <n v="2.5547847617400001E-3"/>
    <n v="0.99812811613100005"/>
    <n v="3"/>
    <x v="2"/>
    <x v="0"/>
  </r>
  <r>
    <s v="5|1"/>
    <n v="5"/>
    <n v="1"/>
    <x v="12"/>
    <n v="0.25376734137500001"/>
    <n v="0.99934548139599999"/>
    <n v="2"/>
    <x v="1"/>
    <x v="0"/>
  </r>
  <r>
    <s v="5|2"/>
    <n v="5"/>
    <n v="2"/>
    <x v="13"/>
    <n v="0.246829986572"/>
    <n v="0.99932706356000001"/>
    <n v="2"/>
    <x v="1"/>
    <x v="0"/>
  </r>
  <r>
    <s v="5|3"/>
    <n v="5"/>
    <n v="3"/>
    <x v="14"/>
    <n v="6.8915389478200001E-2"/>
    <n v="0.99759405851399996"/>
    <n v="2"/>
    <x v="1"/>
    <x v="0"/>
  </r>
  <r>
    <s v="5|4"/>
    <n v="5"/>
    <n v="4"/>
    <x v="15"/>
    <n v="6.3793480396300006E-2"/>
    <n v="0.99740135669700003"/>
    <n v="2"/>
    <x v="1"/>
    <x v="0"/>
  </r>
  <r>
    <s v="5|5"/>
    <n v="5"/>
    <n v="5"/>
    <x v="16"/>
    <n v="5.1899131387499998E-2"/>
    <n v="0.99680769443499995"/>
    <n v="2"/>
    <x v="1"/>
    <x v="0"/>
  </r>
  <r>
    <s v="6|1"/>
    <n v="6"/>
    <n v="1"/>
    <x v="1"/>
    <n v="0.74451470375100004"/>
    <n v="0.99989902973199996"/>
    <n v="2"/>
    <x v="1"/>
    <x v="0"/>
  </r>
  <r>
    <s v="6|2"/>
    <n v="6"/>
    <n v="2"/>
    <x v="17"/>
    <n v="8.99138897657E-2"/>
    <n v="0.999164223671"/>
    <n v="2"/>
    <x v="1"/>
    <x v="0"/>
  </r>
  <r>
    <s v="6|3"/>
    <n v="6"/>
    <n v="3"/>
    <x v="18"/>
    <n v="1.55429588631E-2"/>
    <n v="0.99518424272499995"/>
    <n v="2"/>
    <x v="1"/>
    <x v="0"/>
  </r>
  <r>
    <s v="6|4"/>
    <n v="6"/>
    <n v="4"/>
    <x v="19"/>
    <n v="1.46429734305E-2"/>
    <n v="0.99488985538499997"/>
    <n v="2"/>
    <x v="1"/>
    <x v="0"/>
  </r>
  <r>
    <s v="6|5"/>
    <n v="6"/>
    <n v="5"/>
    <x v="20"/>
    <n v="1.4343658462199999E-2"/>
    <n v="0.99478369951199996"/>
    <n v="2"/>
    <x v="1"/>
    <x v="0"/>
  </r>
  <r>
    <s v="7|1"/>
    <n v="7"/>
    <n v="1"/>
    <x v="0"/>
    <n v="0.41877952218100001"/>
    <n v="0.99928659200699999"/>
    <n v="3"/>
    <x v="2"/>
    <x v="0"/>
  </r>
  <r>
    <s v="7|2"/>
    <n v="7"/>
    <n v="2"/>
    <x v="17"/>
    <n v="9.1801546513999993E-2"/>
    <n v="0.99675387144100003"/>
    <n v="3"/>
    <x v="2"/>
    <x v="0"/>
  </r>
  <r>
    <s v="7|3"/>
    <n v="7"/>
    <n v="3"/>
    <x v="21"/>
    <n v="8.6273714900000006E-2"/>
    <n v="0.99654656648600004"/>
    <n v="3"/>
    <x v="2"/>
    <x v="0"/>
  </r>
  <r>
    <s v="7|4"/>
    <n v="7"/>
    <n v="4"/>
    <x v="22"/>
    <n v="5.1647879183300001E-2"/>
    <n v="0.99424463510500005"/>
    <n v="3"/>
    <x v="2"/>
    <x v="0"/>
  </r>
  <r>
    <s v="7|5"/>
    <n v="7"/>
    <n v="5"/>
    <x v="19"/>
    <n v="4.4479731470300002E-2"/>
    <n v="0.99332338571500001"/>
    <n v="3"/>
    <x v="2"/>
    <x v="0"/>
  </r>
  <r>
    <s v="8|1"/>
    <n v="8"/>
    <n v="1"/>
    <x v="1"/>
    <n v="0.32159522175799998"/>
    <n v="0.99966669082600002"/>
    <n v="2"/>
    <x v="1"/>
    <x v="0"/>
  </r>
  <r>
    <s v="8|2"/>
    <n v="8"/>
    <n v="2"/>
    <x v="13"/>
    <n v="0.21240726113300001"/>
    <n v="0.99949538707700003"/>
    <n v="2"/>
    <x v="1"/>
    <x v="0"/>
  </r>
  <r>
    <s v="8|3"/>
    <n v="8"/>
    <n v="3"/>
    <x v="17"/>
    <n v="0.124225325882"/>
    <n v="0.99913752078999996"/>
    <n v="2"/>
    <x v="1"/>
    <x v="0"/>
  </r>
  <r>
    <s v="8|4"/>
    <n v="8"/>
    <n v="4"/>
    <x v="23"/>
    <n v="7.8965917229700006E-2"/>
    <n v="0.99864381551699999"/>
    <n v="2"/>
    <x v="1"/>
    <x v="0"/>
  </r>
  <r>
    <s v="8|5"/>
    <n v="8"/>
    <n v="5"/>
    <x v="24"/>
    <n v="7.5687795877500005E-2"/>
    <n v="0.99858522415200002"/>
    <n v="2"/>
    <x v="1"/>
    <x v="0"/>
  </r>
  <r>
    <s v="9|1"/>
    <n v="9"/>
    <n v="1"/>
    <x v="19"/>
    <n v="0.41605964302999998"/>
    <n v="0.999866008759"/>
    <n v="3"/>
    <x v="2"/>
    <x v="0"/>
  </r>
  <r>
    <s v="9|2"/>
    <n v="9"/>
    <n v="2"/>
    <x v="25"/>
    <n v="0.19856961071500001"/>
    <n v="0.99971920251799995"/>
    <n v="3"/>
    <x v="2"/>
    <x v="0"/>
  </r>
  <r>
    <s v="9|3"/>
    <n v="9"/>
    <n v="3"/>
    <x v="17"/>
    <n v="0.118774481118"/>
    <n v="0.99953079223600005"/>
    <n v="3"/>
    <x v="2"/>
    <x v="0"/>
  </r>
  <r>
    <s v="9|4"/>
    <n v="9"/>
    <n v="4"/>
    <x v="26"/>
    <n v="3.1521815806599997E-2"/>
    <n v="0.99823403358499996"/>
    <n v="3"/>
    <x v="2"/>
    <x v="0"/>
  </r>
  <r>
    <s v="9|5"/>
    <n v="9"/>
    <n v="5"/>
    <x v="1"/>
    <n v="3.1492777168800001E-2"/>
    <n v="0.99823254346800006"/>
    <n v="3"/>
    <x v="2"/>
    <x v="0"/>
  </r>
  <r>
    <s v="10|1"/>
    <n v="10"/>
    <n v="1"/>
    <x v="25"/>
    <n v="0.86988985538499997"/>
    <n v="0.99999761581400004"/>
    <n v="3"/>
    <x v="2"/>
    <x v="0"/>
  </r>
  <r>
    <s v="10|2"/>
    <n v="10"/>
    <n v="2"/>
    <x v="19"/>
    <n v="7.9390063881899994E-2"/>
    <n v="0.99997341632799996"/>
    <n v="3"/>
    <x v="2"/>
    <x v="0"/>
  </r>
  <r>
    <s v="10|3"/>
    <n v="10"/>
    <n v="3"/>
    <x v="2"/>
    <n v="3.51912193E-2"/>
    <n v="0.99994003772700002"/>
    <n v="3"/>
    <x v="2"/>
    <x v="0"/>
  </r>
  <r>
    <s v="10|4"/>
    <n v="10"/>
    <n v="4"/>
    <x v="27"/>
    <n v="4.0560290217399996E-3"/>
    <n v="0.99948042631099998"/>
    <n v="3"/>
    <x v="2"/>
    <x v="0"/>
  </r>
  <r>
    <s v="10|5"/>
    <n v="10"/>
    <n v="5"/>
    <x v="26"/>
    <n v="3.05874180049E-3"/>
    <n v="0.99931097030600002"/>
    <n v="3"/>
    <x v="2"/>
    <x v="0"/>
  </r>
  <r>
    <s v="11|1"/>
    <n v="11"/>
    <n v="1"/>
    <x v="2"/>
    <n v="0.43230509758000002"/>
    <n v="0.99990260601000003"/>
    <n v="2"/>
    <x v="1"/>
    <x v="0"/>
  </r>
  <r>
    <s v="11|2"/>
    <n v="11"/>
    <n v="2"/>
    <x v="1"/>
    <n v="0.178952798247"/>
    <n v="0.99976474046700003"/>
    <n v="2"/>
    <x v="1"/>
    <x v="0"/>
  </r>
  <r>
    <s v="11|3"/>
    <n v="11"/>
    <n v="3"/>
    <x v="25"/>
    <n v="0.12165209651"/>
    <n v="0.99965405464199997"/>
    <n v="2"/>
    <x v="1"/>
    <x v="0"/>
  </r>
  <r>
    <s v="11|4"/>
    <n v="11"/>
    <n v="4"/>
    <x v="19"/>
    <n v="6.5632797777699994E-2"/>
    <n v="0.99935895204500003"/>
    <n v="2"/>
    <x v="1"/>
    <x v="0"/>
  </r>
  <r>
    <s v="11|5"/>
    <n v="11"/>
    <n v="5"/>
    <x v="17"/>
    <n v="4.2867075651899997E-2"/>
    <n v="0.99901878833799995"/>
    <n v="2"/>
    <x v="1"/>
    <x v="0"/>
  </r>
  <r>
    <s v="12|1"/>
    <n v="12"/>
    <n v="1"/>
    <x v="28"/>
    <n v="0.11184543371199999"/>
    <n v="0.99612218141599995"/>
    <n v="2"/>
    <x v="1"/>
    <x v="0"/>
  </r>
  <r>
    <s v="12|2"/>
    <n v="12"/>
    <n v="2"/>
    <x v="28"/>
    <n v="0.111451148987"/>
    <n v="0.99610847234699995"/>
    <n v="2"/>
    <x v="1"/>
    <x v="0"/>
  </r>
  <r>
    <s v="12|3"/>
    <n v="12"/>
    <n v="3"/>
    <x v="29"/>
    <n v="0.10006063431499999"/>
    <n v="0.99566745758099995"/>
    <n v="2"/>
    <x v="1"/>
    <x v="0"/>
  </r>
  <r>
    <s v="12|4"/>
    <n v="12"/>
    <n v="4"/>
    <x v="30"/>
    <n v="8.6820058524599994E-2"/>
    <n v="0.99501001834900005"/>
    <n v="2"/>
    <x v="1"/>
    <x v="0"/>
  </r>
  <r>
    <s v="12|5"/>
    <n v="12"/>
    <n v="5"/>
    <x v="26"/>
    <n v="6.4095720648799995E-2"/>
    <n v="0.99325281381599995"/>
    <n v="2"/>
    <x v="1"/>
    <x v="0"/>
  </r>
  <r>
    <s v="13|1"/>
    <n v="13"/>
    <n v="1"/>
    <x v="2"/>
    <n v="0.835287094116"/>
    <n v="0.99998140335100005"/>
    <n v="2"/>
    <x v="1"/>
    <x v="0"/>
  </r>
  <r>
    <s v="13|2"/>
    <n v="13"/>
    <n v="2"/>
    <x v="25"/>
    <n v="3.7011612206699997E-2"/>
    <n v="0.999581754208"/>
    <n v="2"/>
    <x v="1"/>
    <x v="0"/>
  </r>
  <r>
    <s v="13|3"/>
    <n v="13"/>
    <n v="3"/>
    <x v="19"/>
    <n v="2.31921430677E-2"/>
    <n v="0.99933260679199998"/>
    <n v="2"/>
    <x v="1"/>
    <x v="0"/>
  </r>
  <r>
    <s v="13|4"/>
    <n v="13"/>
    <n v="4"/>
    <x v="31"/>
    <n v="2.3186735808799999E-2"/>
    <n v="0.99933248758299997"/>
    <n v="2"/>
    <x v="1"/>
    <x v="0"/>
  </r>
  <r>
    <s v="13|5"/>
    <n v="13"/>
    <n v="5"/>
    <x v="32"/>
    <n v="1.9953371956900001E-2"/>
    <n v="0.99922442436199999"/>
    <n v="2"/>
    <x v="1"/>
    <x v="0"/>
  </r>
  <r>
    <s v="14|1"/>
    <n v="14"/>
    <n v="1"/>
    <x v="2"/>
    <n v="0.37104162573799998"/>
    <n v="0.99990057945300004"/>
    <n v="2"/>
    <x v="1"/>
    <x v="0"/>
  </r>
  <r>
    <s v="14|2"/>
    <n v="14"/>
    <n v="2"/>
    <x v="33"/>
    <n v="0.28459224104899999"/>
    <n v="0.99987030029299995"/>
    <n v="2"/>
    <x v="1"/>
    <x v="0"/>
  </r>
  <r>
    <s v="14|3"/>
    <n v="14"/>
    <n v="3"/>
    <x v="32"/>
    <n v="0.123710803688"/>
    <n v="0.99970179796199998"/>
    <n v="2"/>
    <x v="1"/>
    <x v="0"/>
  </r>
  <r>
    <s v="14|4"/>
    <n v="14"/>
    <n v="4"/>
    <x v="25"/>
    <n v="3.3486805856200001E-2"/>
    <n v="0.99889922141999998"/>
    <n v="2"/>
    <x v="1"/>
    <x v="0"/>
  </r>
  <r>
    <s v="14|5"/>
    <n v="14"/>
    <n v="5"/>
    <x v="19"/>
    <n v="2.8718914836599999E-2"/>
    <n v="0.99871671199800005"/>
    <n v="2"/>
    <x v="1"/>
    <x v="0"/>
  </r>
  <r>
    <s v="15|1"/>
    <n v="15"/>
    <n v="1"/>
    <x v="2"/>
    <n v="0.48594769835500001"/>
    <n v="0.99998700618699998"/>
    <n v="2"/>
    <x v="1"/>
    <x v="0"/>
  </r>
  <r>
    <s v="15|2"/>
    <n v="15"/>
    <n v="2"/>
    <x v="32"/>
    <n v="0.249287813902"/>
    <n v="0.99997460842100006"/>
    <n v="2"/>
    <x v="1"/>
    <x v="0"/>
  </r>
  <r>
    <s v="15|3"/>
    <n v="15"/>
    <n v="3"/>
    <x v="31"/>
    <n v="7.5299695134199998E-2"/>
    <n v="0.99991595745100004"/>
    <n v="2"/>
    <x v="1"/>
    <x v="0"/>
  </r>
  <r>
    <s v="15|4"/>
    <n v="15"/>
    <n v="4"/>
    <x v="33"/>
    <n v="6.4943969249700001E-2"/>
    <n v="0.99990248680100002"/>
    <n v="2"/>
    <x v="1"/>
    <x v="0"/>
  </r>
  <r>
    <s v="15|5"/>
    <n v="15"/>
    <n v="5"/>
    <x v="19"/>
    <n v="2.7172802016099999E-2"/>
    <n v="0.99976700544399999"/>
    <n v="2"/>
    <x v="1"/>
    <x v="0"/>
  </r>
  <r>
    <s v="16|1"/>
    <n v="16"/>
    <n v="1"/>
    <x v="2"/>
    <n v="0.64984452724499997"/>
    <n v="0.99995589256299999"/>
    <n v="2"/>
    <x v="1"/>
    <x v="0"/>
  </r>
  <r>
    <s v="16|2"/>
    <n v="16"/>
    <n v="2"/>
    <x v="19"/>
    <n v="8.73844847083E-2"/>
    <n v="0.99967169761700003"/>
    <n v="2"/>
    <x v="1"/>
    <x v="0"/>
  </r>
  <r>
    <s v="16|3"/>
    <n v="16"/>
    <n v="3"/>
    <x v="33"/>
    <n v="5.48691600561E-2"/>
    <n v="0.99947720766100001"/>
    <n v="2"/>
    <x v="1"/>
    <x v="0"/>
  </r>
  <r>
    <s v="16|4"/>
    <n v="16"/>
    <n v="4"/>
    <x v="25"/>
    <n v="4.3166186660499997E-2"/>
    <n v="0.99933558702500003"/>
    <n v="2"/>
    <x v="1"/>
    <x v="0"/>
  </r>
  <r>
    <s v="16|5"/>
    <n v="16"/>
    <n v="5"/>
    <x v="32"/>
    <n v="3.2649148255600002E-2"/>
    <n v="0.99912172555900003"/>
    <n v="2"/>
    <x v="1"/>
    <x v="0"/>
  </r>
  <r>
    <s v="17|1"/>
    <n v="17"/>
    <n v="1"/>
    <x v="11"/>
    <n v="0.47845691442499999"/>
    <n v="0.99998772144299997"/>
    <n v="4"/>
    <x v="0"/>
    <x v="0"/>
  </r>
  <r>
    <s v="17|2"/>
    <n v="17"/>
    <n v="2"/>
    <x v="34"/>
    <n v="0.42974373698200002"/>
    <n v="0.99998641014099998"/>
    <n v="4"/>
    <x v="0"/>
    <x v="0"/>
  </r>
  <r>
    <s v="17|3"/>
    <n v="17"/>
    <n v="3"/>
    <x v="35"/>
    <n v="1.5650833025600001E-2"/>
    <n v="0.99962544441199996"/>
    <n v="4"/>
    <x v="0"/>
    <x v="0"/>
  </r>
  <r>
    <s v="17|4"/>
    <n v="17"/>
    <n v="4"/>
    <x v="36"/>
    <n v="1.54855065048E-2"/>
    <n v="0.99962139129600003"/>
    <n v="4"/>
    <x v="0"/>
    <x v="0"/>
  </r>
  <r>
    <s v="17|5"/>
    <n v="17"/>
    <n v="5"/>
    <x v="37"/>
    <n v="1.4427843503699999E-2"/>
    <n v="0.99959367513700004"/>
    <n v="4"/>
    <x v="0"/>
    <x v="0"/>
  </r>
  <r>
    <s v="18|1"/>
    <n v="18"/>
    <n v="1"/>
    <x v="38"/>
    <n v="0.420160382986"/>
    <n v="0.999715387821"/>
    <n v="3"/>
    <x v="2"/>
    <x v="0"/>
  </r>
  <r>
    <s v="18|2"/>
    <n v="18"/>
    <n v="2"/>
    <x v="34"/>
    <n v="9.1650456190099996E-2"/>
    <n v="0.99869650602299997"/>
    <n v="3"/>
    <x v="2"/>
    <x v="0"/>
  </r>
  <r>
    <s v="18|3"/>
    <n v="18"/>
    <n v="3"/>
    <x v="39"/>
    <n v="5.5739652365400003E-2"/>
    <n v="0.99785846471799999"/>
    <n v="3"/>
    <x v="2"/>
    <x v="0"/>
  </r>
  <r>
    <s v="18|4"/>
    <n v="18"/>
    <n v="4"/>
    <x v="40"/>
    <n v="5.38648106158E-2"/>
    <n v="0.99778407812100001"/>
    <n v="3"/>
    <x v="2"/>
    <x v="0"/>
  </r>
  <r>
    <s v="18|5"/>
    <n v="18"/>
    <n v="5"/>
    <x v="41"/>
    <n v="4.7171562910100003E-2"/>
    <n v="0.99747049808499999"/>
    <n v="3"/>
    <x v="2"/>
    <x v="0"/>
  </r>
  <r>
    <s v="19|1"/>
    <n v="19"/>
    <n v="1"/>
    <x v="11"/>
    <n v="0.63353300094599996"/>
    <n v="0.99998283386200004"/>
    <n v="4"/>
    <x v="0"/>
    <x v="0"/>
  </r>
  <r>
    <s v="19|2"/>
    <n v="19"/>
    <n v="2"/>
    <x v="34"/>
    <n v="0.19659993052499999"/>
    <n v="0.99994468689000005"/>
    <n v="4"/>
    <x v="0"/>
    <x v="0"/>
  </r>
  <r>
    <s v="19|3"/>
    <n v="19"/>
    <n v="3"/>
    <x v="35"/>
    <n v="3.3468663692499998E-2"/>
    <n v="0.99967527389499999"/>
    <n v="4"/>
    <x v="0"/>
    <x v="0"/>
  </r>
  <r>
    <s v="19|4"/>
    <n v="19"/>
    <n v="4"/>
    <x v="1"/>
    <n v="3.0726915225400001E-2"/>
    <n v="0.99964630603799998"/>
    <n v="4"/>
    <x v="0"/>
    <x v="0"/>
  </r>
  <r>
    <s v="19|5"/>
    <n v="19"/>
    <n v="5"/>
    <x v="40"/>
    <n v="2.72553861141E-2"/>
    <n v="0.99960130453100005"/>
    <n v="4"/>
    <x v="0"/>
    <x v="0"/>
  </r>
  <r>
    <s v="20|1"/>
    <n v="20"/>
    <n v="1"/>
    <x v="40"/>
    <n v="0.25587525963800001"/>
    <n v="0.999896764755"/>
    <n v="3"/>
    <x v="2"/>
    <x v="0"/>
  </r>
  <r>
    <s v="20|2"/>
    <n v="20"/>
    <n v="2"/>
    <x v="34"/>
    <n v="0.20122683048199999"/>
    <n v="0.99986875057199998"/>
    <n v="3"/>
    <x v="2"/>
    <x v="0"/>
  </r>
  <r>
    <s v="20|3"/>
    <n v="20"/>
    <n v="3"/>
    <x v="11"/>
    <n v="0.16362075507599999"/>
    <n v="0.99983859062199998"/>
    <n v="3"/>
    <x v="2"/>
    <x v="0"/>
  </r>
  <r>
    <s v="20|4"/>
    <n v="20"/>
    <n v="4"/>
    <x v="38"/>
    <n v="9.1737501323199994E-2"/>
    <n v="0.99971228838000004"/>
    <n v="3"/>
    <x v="2"/>
    <x v="0"/>
  </r>
  <r>
    <s v="20|5"/>
    <n v="20"/>
    <n v="5"/>
    <x v="40"/>
    <n v="5.1545906811999997E-2"/>
    <n v="0.99948799610100003"/>
    <n v="3"/>
    <x v="2"/>
    <x v="0"/>
  </r>
  <r>
    <s v="21|1"/>
    <n v="21"/>
    <n v="1"/>
    <x v="42"/>
    <n v="0.13532382249800001"/>
    <n v="0.99558591842699995"/>
    <n v="5"/>
    <x v="0"/>
    <x v="0"/>
  </r>
  <r>
    <s v="21|2"/>
    <n v="21"/>
    <n v="2"/>
    <x v="2"/>
    <n v="0.11232244223399999"/>
    <n v="0.99468684196500001"/>
    <n v="5"/>
    <x v="0"/>
    <x v="0"/>
  </r>
  <r>
    <s v="21|3"/>
    <n v="21"/>
    <n v="3"/>
    <x v="33"/>
    <n v="8.1482313573399995E-2"/>
    <n v="0.99269062280700004"/>
    <n v="5"/>
    <x v="0"/>
    <x v="0"/>
  </r>
  <r>
    <s v="21|4"/>
    <n v="21"/>
    <n v="4"/>
    <x v="43"/>
    <n v="5.9951506555100002E-2"/>
    <n v="0.99009156227100004"/>
    <n v="5"/>
    <x v="0"/>
    <x v="0"/>
  </r>
  <r>
    <s v="21|5"/>
    <n v="21"/>
    <n v="5"/>
    <x v="44"/>
    <n v="5.22581525147E-2"/>
    <n v="0.98864936828600003"/>
    <n v="5"/>
    <x v="0"/>
    <x v="1"/>
  </r>
  <r>
    <s v="22|1"/>
    <n v="22"/>
    <n v="1"/>
    <x v="45"/>
    <n v="0.20517399907100001"/>
    <n v="0.99926298856700002"/>
    <n v="4"/>
    <x v="0"/>
    <x v="0"/>
  </r>
  <r>
    <s v="22|2"/>
    <n v="22"/>
    <n v="2"/>
    <x v="33"/>
    <n v="0.16903029382199999"/>
    <n v="0.99910551309600004"/>
    <n v="4"/>
    <x v="0"/>
    <x v="0"/>
  </r>
  <r>
    <s v="22|3"/>
    <n v="22"/>
    <n v="3"/>
    <x v="17"/>
    <n v="0.15128047764300001"/>
    <n v="0.99900060892099996"/>
    <n v="4"/>
    <x v="0"/>
    <x v="0"/>
  </r>
  <r>
    <s v="22|4"/>
    <n v="22"/>
    <n v="4"/>
    <x v="32"/>
    <n v="0.11930584162500001"/>
    <n v="0.99873310327499998"/>
    <n v="4"/>
    <x v="0"/>
    <x v="0"/>
  </r>
  <r>
    <s v="22|5"/>
    <n v="22"/>
    <n v="5"/>
    <x v="19"/>
    <n v="7.5892195105599997E-2"/>
    <n v="0.99800986051600005"/>
    <n v="4"/>
    <x v="0"/>
    <x v="0"/>
  </r>
  <r>
    <s v="23|1"/>
    <n v="23"/>
    <n v="1"/>
    <x v="33"/>
    <n v="0.19130885601"/>
    <n v="0.99887603521299995"/>
    <n v="4"/>
    <x v="0"/>
    <x v="0"/>
  </r>
  <r>
    <s v="23|2"/>
    <n v="23"/>
    <n v="2"/>
    <x v="32"/>
    <n v="0.17011913657200001"/>
    <n v="0.99873620271700003"/>
    <n v="4"/>
    <x v="0"/>
    <x v="0"/>
  </r>
  <r>
    <s v="23|3"/>
    <n v="23"/>
    <n v="3"/>
    <x v="17"/>
    <n v="9.8383814096500002E-2"/>
    <n v="0.99781680107100001"/>
    <n v="4"/>
    <x v="0"/>
    <x v="0"/>
  </r>
  <r>
    <s v="23|4"/>
    <n v="23"/>
    <n v="4"/>
    <x v="19"/>
    <n v="8.7057396769500001E-2"/>
    <n v="0.99753344059000004"/>
    <n v="4"/>
    <x v="0"/>
    <x v="0"/>
  </r>
  <r>
    <s v="23|5"/>
    <n v="23"/>
    <n v="5"/>
    <x v="26"/>
    <n v="7.7501334249999998E-2"/>
    <n v="0.99723011255299998"/>
    <n v="4"/>
    <x v="0"/>
    <x v="0"/>
  </r>
  <r>
    <s v="24|1"/>
    <n v="24"/>
    <n v="1"/>
    <x v="17"/>
    <n v="0.155516117811"/>
    <n v="0.99813145399100001"/>
    <n v="4"/>
    <x v="0"/>
    <x v="0"/>
  </r>
  <r>
    <s v="24|2"/>
    <n v="24"/>
    <n v="2"/>
    <x v="2"/>
    <n v="0.13005375862099999"/>
    <n v="0.99776649475099999"/>
    <n v="4"/>
    <x v="0"/>
    <x v="0"/>
  </r>
  <r>
    <s v="24|3"/>
    <n v="24"/>
    <n v="3"/>
    <x v="33"/>
    <n v="0.113854333758"/>
    <n v="0.99744945764500004"/>
    <n v="4"/>
    <x v="0"/>
    <x v="0"/>
  </r>
  <r>
    <s v="24|4"/>
    <n v="24"/>
    <n v="4"/>
    <x v="46"/>
    <n v="9.1579884290700006E-2"/>
    <n v="0.99683111906099997"/>
    <n v="4"/>
    <x v="0"/>
    <x v="0"/>
  </r>
  <r>
    <s v="24|5"/>
    <n v="24"/>
    <n v="5"/>
    <x v="26"/>
    <n v="7.0500798523399993E-2"/>
    <n v="0.99588745832400005"/>
    <n v="4"/>
    <x v="0"/>
    <x v="0"/>
  </r>
  <r>
    <s v="25|1"/>
    <n v="25"/>
    <n v="1"/>
    <x v="47"/>
    <n v="0.19677172601199999"/>
    <n v="0.99727112054800005"/>
    <n v="2"/>
    <x v="1"/>
    <x v="0"/>
  </r>
  <r>
    <s v="25|2"/>
    <n v="25"/>
    <n v="2"/>
    <x v="31"/>
    <n v="0.189364492893"/>
    <n v="0.99716466665299996"/>
    <n v="2"/>
    <x v="1"/>
    <x v="0"/>
  </r>
  <r>
    <s v="25|3"/>
    <n v="25"/>
    <n v="3"/>
    <x v="48"/>
    <n v="6.3444890081900004E-2"/>
    <n v="0.99158477783200005"/>
    <n v="2"/>
    <x v="1"/>
    <x v="0"/>
  </r>
  <r>
    <s v="25|4"/>
    <n v="25"/>
    <n v="4"/>
    <x v="27"/>
    <n v="6.1681810766499999E-2"/>
    <n v="0.99134629964800003"/>
    <n v="2"/>
    <x v="1"/>
    <x v="0"/>
  </r>
  <r>
    <s v="25|5"/>
    <n v="25"/>
    <n v="5"/>
    <x v="49"/>
    <n v="4.37336154282E-2"/>
    <n v="0.987838029861"/>
    <n v="2"/>
    <x v="1"/>
    <x v="1"/>
  </r>
  <r>
    <s v="26|1"/>
    <n v="26"/>
    <n v="1"/>
    <x v="33"/>
    <n v="0.51421296596499999"/>
    <n v="0.99994492530800005"/>
    <n v="2"/>
    <x v="1"/>
    <x v="0"/>
  </r>
  <r>
    <s v="26|2"/>
    <n v="26"/>
    <n v="2"/>
    <x v="2"/>
    <n v="0.14847840368699999"/>
    <n v="0.99980944395100002"/>
    <n v="2"/>
    <x v="1"/>
    <x v="0"/>
  </r>
  <r>
    <s v="26|3"/>
    <n v="26"/>
    <n v="3"/>
    <x v="32"/>
    <n v="7.9113185405700004E-2"/>
    <n v="0.99964237213100005"/>
    <n v="2"/>
    <x v="1"/>
    <x v="0"/>
  </r>
  <r>
    <s v="26|4"/>
    <n v="26"/>
    <n v="4"/>
    <x v="19"/>
    <n v="3.6068916320799997E-2"/>
    <n v="0.99921584129300001"/>
    <n v="2"/>
    <x v="1"/>
    <x v="0"/>
  </r>
  <r>
    <s v="26|5"/>
    <n v="26"/>
    <n v="5"/>
    <x v="27"/>
    <n v="3.3099140971899997E-2"/>
    <n v="0.99914550781199996"/>
    <n v="2"/>
    <x v="1"/>
    <x v="0"/>
  </r>
  <r>
    <s v="27|1"/>
    <n v="27"/>
    <n v="1"/>
    <x v="35"/>
    <n v="0.21829645335699999"/>
    <n v="0.99981790781000002"/>
    <n v="3"/>
    <x v="2"/>
    <x v="0"/>
  </r>
  <r>
    <s v="27|2"/>
    <n v="27"/>
    <n v="2"/>
    <x v="32"/>
    <n v="0.159120738506"/>
    <n v="0.99975019693400002"/>
    <n v="3"/>
    <x v="2"/>
    <x v="0"/>
  </r>
  <r>
    <s v="27|3"/>
    <n v="27"/>
    <n v="3"/>
    <x v="2"/>
    <n v="0.15842287242399999"/>
    <n v="0.99974912405000005"/>
    <n v="3"/>
    <x v="2"/>
    <x v="0"/>
  </r>
  <r>
    <s v="27|4"/>
    <n v="27"/>
    <n v="4"/>
    <x v="31"/>
    <n v="0.11875478923299999"/>
    <n v="0.99966537952400003"/>
    <n v="3"/>
    <x v="2"/>
    <x v="0"/>
  </r>
  <r>
    <s v="27|5"/>
    <n v="27"/>
    <n v="5"/>
    <x v="33"/>
    <n v="0.105796642601"/>
    <n v="0.99962437152899997"/>
    <n v="3"/>
    <x v="2"/>
    <x v="0"/>
  </r>
  <r>
    <s v="28|1"/>
    <n v="28"/>
    <n v="1"/>
    <x v="2"/>
    <n v="0.36154738068600001"/>
    <n v="0.99985027313200003"/>
    <n v="3"/>
    <x v="2"/>
    <x v="0"/>
  </r>
  <r>
    <s v="28|2"/>
    <n v="28"/>
    <n v="2"/>
    <x v="25"/>
    <n v="0.21506124734900001"/>
    <n v="0.99974840879399995"/>
    <n v="3"/>
    <x v="2"/>
    <x v="0"/>
  </r>
  <r>
    <s v="28|3"/>
    <n v="28"/>
    <n v="3"/>
    <x v="19"/>
    <n v="9.4251252710799996E-2"/>
    <n v="0.99942600727099995"/>
    <n v="3"/>
    <x v="2"/>
    <x v="0"/>
  </r>
  <r>
    <s v="28|4"/>
    <n v="28"/>
    <n v="4"/>
    <x v="26"/>
    <n v="8.1006363034200002E-2"/>
    <n v="0.99933224916499996"/>
    <n v="3"/>
    <x v="2"/>
    <x v="0"/>
  </r>
  <r>
    <s v="28|5"/>
    <n v="28"/>
    <n v="5"/>
    <x v="1"/>
    <n v="5.7472471147799999E-2"/>
    <n v="0.99905902147299996"/>
    <n v="3"/>
    <x v="2"/>
    <x v="0"/>
  </r>
  <r>
    <s v="29|1"/>
    <n v="29"/>
    <n v="1"/>
    <x v="50"/>
    <n v="0.71499276161199998"/>
    <n v="0.99999856948900001"/>
    <n v="4"/>
    <x v="0"/>
    <x v="0"/>
  </r>
  <r>
    <s v="29|2"/>
    <n v="29"/>
    <n v="2"/>
    <x v="51"/>
    <n v="0.27675771713300001"/>
    <n v="0.99999642372099995"/>
    <n v="4"/>
    <x v="0"/>
    <x v="0"/>
  </r>
  <r>
    <s v="29|3"/>
    <n v="29"/>
    <n v="3"/>
    <x v="52"/>
    <n v="2.0160258282000002E-3"/>
    <n v="0.99951136112200001"/>
    <n v="4"/>
    <x v="0"/>
    <x v="0"/>
  </r>
  <r>
    <s v="29|4"/>
    <n v="29"/>
    <n v="4"/>
    <x v="53"/>
    <n v="1.9022772321499999E-3"/>
    <n v="0.99948221445100005"/>
    <n v="4"/>
    <x v="0"/>
    <x v="0"/>
  </r>
  <r>
    <s v="29|5"/>
    <n v="29"/>
    <n v="5"/>
    <x v="54"/>
    <n v="6.8564189132299996E-4"/>
    <n v="0.99856466054899995"/>
    <n v="4"/>
    <x v="0"/>
    <x v="0"/>
  </r>
  <r>
    <s v="30|1"/>
    <n v="30"/>
    <n v="1"/>
    <x v="35"/>
    <n v="0.45403602719300001"/>
    <n v="0.99953234195700003"/>
    <n v="4"/>
    <x v="0"/>
    <x v="0"/>
  </r>
  <r>
    <s v="30|2"/>
    <n v="30"/>
    <n v="2"/>
    <x v="11"/>
    <n v="0.16909857094299999"/>
    <n v="0.99874520301799996"/>
    <n v="4"/>
    <x v="0"/>
    <x v="0"/>
  </r>
  <r>
    <s v="30|3"/>
    <n v="30"/>
    <n v="3"/>
    <x v="1"/>
    <n v="6.4378231763800003E-2"/>
    <n v="0.99671089649199995"/>
    <n v="4"/>
    <x v="0"/>
    <x v="0"/>
  </r>
  <r>
    <s v="30|4"/>
    <n v="30"/>
    <n v="4"/>
    <x v="39"/>
    <n v="3.3663488924500003E-2"/>
    <n v="0.99372875690499995"/>
    <n v="4"/>
    <x v="0"/>
    <x v="0"/>
  </r>
  <r>
    <s v="30|5"/>
    <n v="30"/>
    <n v="5"/>
    <x v="41"/>
    <n v="2.56652329117E-2"/>
    <n v="0.99179053306599996"/>
    <n v="4"/>
    <x v="0"/>
    <x v="0"/>
  </r>
  <r>
    <s v="31|1"/>
    <n v="31"/>
    <n v="1"/>
    <x v="51"/>
    <n v="0.71758258342699999"/>
    <n v="0.99993193149600001"/>
    <n v="4"/>
    <x v="0"/>
    <x v="0"/>
  </r>
  <r>
    <s v="31|2"/>
    <n v="31"/>
    <n v="2"/>
    <x v="50"/>
    <n v="6.9749489426600003E-2"/>
    <n v="0.99929988384199997"/>
    <n v="4"/>
    <x v="0"/>
    <x v="0"/>
  </r>
  <r>
    <s v="31|3"/>
    <n v="31"/>
    <n v="3"/>
    <x v="11"/>
    <n v="3.0829600989800001E-2"/>
    <n v="0.99841737747199999"/>
    <n v="4"/>
    <x v="0"/>
    <x v="0"/>
  </r>
  <r>
    <s v="31|4"/>
    <n v="31"/>
    <n v="4"/>
    <x v="34"/>
    <n v="2.4287544190899998E-2"/>
    <n v="0.99799191951800004"/>
    <n v="4"/>
    <x v="0"/>
    <x v="0"/>
  </r>
  <r>
    <s v="31|5"/>
    <n v="31"/>
    <n v="5"/>
    <x v="41"/>
    <n v="2.1087797358599999E-2"/>
    <n v="0.99768793582899995"/>
    <n v="4"/>
    <x v="0"/>
    <x v="0"/>
  </r>
  <r>
    <s v="32|1"/>
    <n v="32"/>
    <n v="1"/>
    <x v="11"/>
    <n v="0.32943049073199998"/>
    <n v="0.99973326921500005"/>
    <n v="4"/>
    <x v="0"/>
    <x v="0"/>
  </r>
  <r>
    <s v="32|2"/>
    <n v="32"/>
    <n v="2"/>
    <x v="35"/>
    <n v="0.17075884342200001"/>
    <n v="0.99948549270599996"/>
    <n v="4"/>
    <x v="0"/>
    <x v="0"/>
  </r>
  <r>
    <s v="32|3"/>
    <n v="32"/>
    <n v="3"/>
    <x v="51"/>
    <n v="8.4112070500899999E-2"/>
    <n v="0.99895608425100002"/>
    <n v="4"/>
    <x v="0"/>
    <x v="0"/>
  </r>
  <r>
    <s v="32|4"/>
    <n v="32"/>
    <n v="4"/>
    <x v="34"/>
    <n v="6.8318352103200003E-2"/>
    <n v="0.99871504306799996"/>
    <n v="4"/>
    <x v="0"/>
    <x v="0"/>
  </r>
  <r>
    <s v="32|5"/>
    <n v="32"/>
    <n v="5"/>
    <x v="1"/>
    <n v="6.4463719725599999E-2"/>
    <n v="0.99863833188999995"/>
    <n v="4"/>
    <x v="0"/>
    <x v="0"/>
  </r>
  <r>
    <s v="33|1"/>
    <n v="33"/>
    <n v="1"/>
    <x v="2"/>
    <n v="0.86322623491299999"/>
    <n v="0.99997508525800005"/>
    <n v="2"/>
    <x v="1"/>
    <x v="0"/>
  </r>
  <r>
    <s v="33|2"/>
    <n v="33"/>
    <n v="2"/>
    <x v="1"/>
    <n v="7.9925686120999997E-2"/>
    <n v="0.99973124265699997"/>
    <n v="2"/>
    <x v="1"/>
    <x v="0"/>
  </r>
  <r>
    <s v="33|3"/>
    <n v="33"/>
    <n v="3"/>
    <x v="33"/>
    <n v="1.61648225039E-2"/>
    <n v="0.99867272377000005"/>
    <n v="2"/>
    <x v="1"/>
    <x v="0"/>
  </r>
  <r>
    <s v="33|4"/>
    <n v="33"/>
    <n v="4"/>
    <x v="17"/>
    <n v="1.46282166243E-2"/>
    <n v="0.99853348732000002"/>
    <n v="2"/>
    <x v="1"/>
    <x v="0"/>
  </r>
  <r>
    <s v="33|5"/>
    <n v="33"/>
    <n v="5"/>
    <x v="35"/>
    <n v="4.9602831713899996E-3"/>
    <n v="0.99568754434600004"/>
    <n v="2"/>
    <x v="1"/>
    <x v="0"/>
  </r>
  <r>
    <s v="34|1"/>
    <n v="34"/>
    <n v="1"/>
    <x v="33"/>
    <n v="0.32499405741699999"/>
    <n v="0.999751985073"/>
    <n v="2"/>
    <x v="1"/>
    <x v="0"/>
  </r>
  <r>
    <s v="34|2"/>
    <n v="34"/>
    <n v="2"/>
    <x v="32"/>
    <n v="0.27196487784399997"/>
    <n v="0.99970358610200005"/>
    <n v="2"/>
    <x v="1"/>
    <x v="0"/>
  </r>
  <r>
    <s v="34|3"/>
    <n v="34"/>
    <n v="3"/>
    <x v="47"/>
    <n v="0.105804495513"/>
    <n v="0.999238491058"/>
    <n v="2"/>
    <x v="1"/>
    <x v="0"/>
  </r>
  <r>
    <s v="34|4"/>
    <n v="34"/>
    <n v="4"/>
    <x v="31"/>
    <n v="8.1637218594600006E-2"/>
    <n v="0.99901318550100005"/>
    <n v="2"/>
    <x v="1"/>
    <x v="0"/>
  </r>
  <r>
    <s v="34|5"/>
    <n v="34"/>
    <n v="5"/>
    <x v="2"/>
    <n v="3.0443344265200002E-2"/>
    <n v="0.99735826253899995"/>
    <n v="2"/>
    <x v="1"/>
    <x v="0"/>
  </r>
  <r>
    <s v="35|1"/>
    <n v="35"/>
    <n v="1"/>
    <x v="33"/>
    <n v="0.35731497407000001"/>
    <n v="0.99964916706100004"/>
    <n v="2"/>
    <x v="1"/>
    <x v="0"/>
  </r>
  <r>
    <s v="35|2"/>
    <n v="35"/>
    <n v="2"/>
    <x v="32"/>
    <n v="0.20423153042799999"/>
    <n v="0.999386310577"/>
    <n v="2"/>
    <x v="1"/>
    <x v="0"/>
  </r>
  <r>
    <s v="35|3"/>
    <n v="35"/>
    <n v="3"/>
    <x v="45"/>
    <n v="0.10912113636699999"/>
    <n v="0.99885201454200001"/>
    <n v="2"/>
    <x v="1"/>
    <x v="0"/>
  </r>
  <r>
    <s v="35|4"/>
    <n v="35"/>
    <n v="4"/>
    <x v="55"/>
    <n v="4.5621722936600002E-2"/>
    <n v="0.99725842475899995"/>
    <n v="2"/>
    <x v="1"/>
    <x v="0"/>
  </r>
  <r>
    <s v="35|5"/>
    <n v="35"/>
    <n v="5"/>
    <x v="44"/>
    <n v="4.49294373393E-2"/>
    <n v="0.99721634388000002"/>
    <n v="2"/>
    <x v="1"/>
    <x v="0"/>
  </r>
  <r>
    <s v="36|1"/>
    <n v="36"/>
    <n v="1"/>
    <x v="2"/>
    <n v="0.81052964925799997"/>
    <n v="0.99986732006099999"/>
    <n v="2"/>
    <x v="1"/>
    <x v="0"/>
  </r>
  <r>
    <s v="36|2"/>
    <n v="36"/>
    <n v="2"/>
    <x v="35"/>
    <n v="4.7235231846600001E-2"/>
    <n v="0.99772876501100005"/>
    <n v="2"/>
    <x v="1"/>
    <x v="0"/>
  </r>
  <r>
    <s v="36|3"/>
    <n v="36"/>
    <n v="3"/>
    <x v="1"/>
    <n v="1.9039927050500002E-2"/>
    <n v="0.99438440799700001"/>
    <n v="2"/>
    <x v="1"/>
    <x v="0"/>
  </r>
  <r>
    <s v="36|4"/>
    <n v="36"/>
    <n v="4"/>
    <x v="56"/>
    <n v="1.40726137906E-2"/>
    <n v="0.99241721630099999"/>
    <n v="2"/>
    <x v="1"/>
    <x v="0"/>
  </r>
  <r>
    <s v="36|5"/>
    <n v="36"/>
    <n v="5"/>
    <x v="53"/>
    <n v="1.20665347204E-2"/>
    <n v="0.99116766452799998"/>
    <n v="2"/>
    <x v="1"/>
    <x v="0"/>
  </r>
  <r>
    <s v="37|1"/>
    <n v="37"/>
    <n v="1"/>
    <x v="48"/>
    <n v="0.38900765776599999"/>
    <n v="0.99988234043099999"/>
    <n v="4"/>
    <x v="0"/>
    <x v="0"/>
  </r>
  <r>
    <s v="37|2"/>
    <n v="37"/>
    <n v="2"/>
    <x v="57"/>
    <n v="0.176793083549"/>
    <n v="0.99974125623700005"/>
    <n v="4"/>
    <x v="0"/>
    <x v="0"/>
  </r>
  <r>
    <s v="37|3"/>
    <n v="37"/>
    <n v="3"/>
    <x v="35"/>
    <n v="0.155110493302"/>
    <n v="0.99970501661300004"/>
    <n v="4"/>
    <x v="0"/>
    <x v="0"/>
  </r>
  <r>
    <s v="37|4"/>
    <n v="37"/>
    <n v="4"/>
    <x v="58"/>
    <n v="6.3887231051900001E-2"/>
    <n v="0.99928420782100003"/>
    <n v="4"/>
    <x v="0"/>
    <x v="0"/>
  </r>
  <r>
    <s v="37|5"/>
    <n v="37"/>
    <n v="5"/>
    <x v="59"/>
    <n v="3.94108109176E-2"/>
    <n v="0.99884015321700004"/>
    <n v="4"/>
    <x v="0"/>
    <x v="0"/>
  </r>
  <r>
    <s v="38|1"/>
    <n v="38"/>
    <n v="1"/>
    <x v="1"/>
    <n v="0.46409812569600001"/>
    <n v="0.99987530708299999"/>
    <n v="4"/>
    <x v="0"/>
    <x v="0"/>
  </r>
  <r>
    <s v="38|2"/>
    <n v="38"/>
    <n v="2"/>
    <x v="10"/>
    <n v="0.17913457751299999"/>
    <n v="0.99967706203499995"/>
    <n v="4"/>
    <x v="0"/>
    <x v="0"/>
  </r>
  <r>
    <s v="38|3"/>
    <n v="38"/>
    <n v="3"/>
    <x v="7"/>
    <n v="0.118926897645"/>
    <n v="0.99951362609899996"/>
    <n v="4"/>
    <x v="0"/>
    <x v="0"/>
  </r>
  <r>
    <s v="38|4"/>
    <n v="38"/>
    <n v="4"/>
    <x v="20"/>
    <n v="4.3865188956299997E-2"/>
    <n v="0.99868232011799996"/>
    <n v="4"/>
    <x v="0"/>
    <x v="0"/>
  </r>
  <r>
    <s v="38|5"/>
    <n v="38"/>
    <n v="5"/>
    <x v="60"/>
    <n v="3.15930582583E-2"/>
    <n v="0.99817132949800003"/>
    <n v="4"/>
    <x v="0"/>
    <x v="0"/>
  </r>
  <r>
    <s v="39|1"/>
    <n v="39"/>
    <n v="1"/>
    <x v="1"/>
    <n v="0.24666959047299999"/>
    <n v="0.99941194057500005"/>
    <n v="4"/>
    <x v="0"/>
    <x v="0"/>
  </r>
  <r>
    <s v="39|2"/>
    <n v="39"/>
    <n v="2"/>
    <x v="10"/>
    <n v="0.183381482959"/>
    <n v="0.99920910596800006"/>
    <n v="4"/>
    <x v="0"/>
    <x v="0"/>
  </r>
  <r>
    <s v="39|3"/>
    <n v="39"/>
    <n v="3"/>
    <x v="2"/>
    <n v="9.6475854516000006E-2"/>
    <n v="0.99849772453300001"/>
    <n v="4"/>
    <x v="0"/>
    <x v="0"/>
  </r>
  <r>
    <s v="39|4"/>
    <n v="39"/>
    <n v="4"/>
    <x v="11"/>
    <n v="9.4601005315799999E-2"/>
    <n v="0.99846798181499996"/>
    <n v="4"/>
    <x v="0"/>
    <x v="0"/>
  </r>
  <r>
    <s v="39|5"/>
    <n v="39"/>
    <n v="5"/>
    <x v="35"/>
    <n v="5.1840212196100001E-2"/>
    <n v="0.997207820415"/>
    <n v="4"/>
    <x v="0"/>
    <x v="0"/>
  </r>
  <r>
    <s v="40|1"/>
    <n v="40"/>
    <n v="1"/>
    <x v="61"/>
    <n v="0.35850045084999999"/>
    <n v="0.99971622228599999"/>
    <n v="2"/>
    <x v="1"/>
    <x v="0"/>
  </r>
  <r>
    <s v="40|2"/>
    <n v="40"/>
    <n v="2"/>
    <x v="42"/>
    <n v="0.19261136650999999"/>
    <n v="0.99947196245199998"/>
    <n v="2"/>
    <x v="1"/>
    <x v="0"/>
  </r>
  <r>
    <s v="40|3"/>
    <n v="40"/>
    <n v="3"/>
    <x v="48"/>
    <n v="8.4249414503600004E-2"/>
    <n v="0.99879360199"/>
    <n v="2"/>
    <x v="1"/>
    <x v="0"/>
  </r>
  <r>
    <s v="40|4"/>
    <n v="40"/>
    <n v="4"/>
    <x v="11"/>
    <n v="5.81841245294E-2"/>
    <n v="0.99825412035000005"/>
    <n v="2"/>
    <x v="1"/>
    <x v="0"/>
  </r>
  <r>
    <s v="40|5"/>
    <n v="40"/>
    <n v="5"/>
    <x v="33"/>
    <n v="5.1064778119299999E-2"/>
    <n v="0.99801111221299998"/>
    <n v="2"/>
    <x v="1"/>
    <x v="0"/>
  </r>
  <r>
    <s v="41|1"/>
    <n v="41"/>
    <n v="1"/>
    <x v="25"/>
    <n v="0.30102783441499997"/>
    <n v="0.99996197223700001"/>
    <n v="2"/>
    <x v="1"/>
    <x v="0"/>
  </r>
  <r>
    <s v="41|2"/>
    <n v="41"/>
    <n v="2"/>
    <x v="32"/>
    <n v="0.20609840750700001"/>
    <n v="0.99994444847099995"/>
    <n v="2"/>
    <x v="1"/>
    <x v="0"/>
  </r>
  <r>
    <s v="41|3"/>
    <n v="41"/>
    <n v="3"/>
    <x v="19"/>
    <n v="0.13509047031400001"/>
    <n v="0.99991524219500005"/>
    <n v="2"/>
    <x v="1"/>
    <x v="0"/>
  </r>
  <r>
    <s v="41|4"/>
    <n v="41"/>
    <n v="4"/>
    <x v="33"/>
    <n v="0.103639900684"/>
    <n v="0.99988949298899998"/>
    <n v="2"/>
    <x v="1"/>
    <x v="0"/>
  </r>
  <r>
    <s v="41|5"/>
    <n v="41"/>
    <n v="5"/>
    <x v="31"/>
    <n v="6.0754019766999998E-2"/>
    <n v="0.99981158971799999"/>
    <n v="2"/>
    <x v="1"/>
    <x v="0"/>
  </r>
  <r>
    <s v="42|1"/>
    <n v="42"/>
    <n v="1"/>
    <x v="2"/>
    <n v="0.22508448362399999"/>
    <n v="0.99966132640799998"/>
    <n v="2"/>
    <x v="1"/>
    <x v="0"/>
  </r>
  <r>
    <s v="42|2"/>
    <n v="42"/>
    <n v="2"/>
    <x v="19"/>
    <n v="0.192926645279"/>
    <n v="0.99960500001899999"/>
    <n v="2"/>
    <x v="1"/>
    <x v="0"/>
  </r>
  <r>
    <s v="42|3"/>
    <n v="42"/>
    <n v="3"/>
    <x v="25"/>
    <n v="0.15359230339499999"/>
    <n v="0.999503850937"/>
    <n v="2"/>
    <x v="1"/>
    <x v="0"/>
  </r>
  <r>
    <s v="42|4"/>
    <n v="42"/>
    <n v="4"/>
    <x v="33"/>
    <n v="9.9508225917799994E-2"/>
    <n v="0.99923431873299995"/>
    <n v="2"/>
    <x v="1"/>
    <x v="0"/>
  </r>
  <r>
    <s v="42|5"/>
    <n v="42"/>
    <n v="5"/>
    <x v="32"/>
    <n v="8.9752644300500006E-2"/>
    <n v="0.99915122985799998"/>
    <n v="2"/>
    <x v="1"/>
    <x v="0"/>
  </r>
  <r>
    <s v="43|1"/>
    <n v="43"/>
    <n v="1"/>
    <x v="19"/>
    <n v="0.283647239208"/>
    <n v="0.999248683453"/>
    <n v="2"/>
    <x v="1"/>
    <x v="0"/>
  </r>
  <r>
    <s v="43|2"/>
    <n v="43"/>
    <n v="2"/>
    <x v="25"/>
    <n v="0.13450832665000001"/>
    <n v="0.998417139053"/>
    <n v="2"/>
    <x v="1"/>
    <x v="0"/>
  </r>
  <r>
    <s v="43|3"/>
    <n v="43"/>
    <n v="3"/>
    <x v="32"/>
    <n v="9.5921576023100003E-2"/>
    <n v="0.99778181314500003"/>
    <n v="2"/>
    <x v="1"/>
    <x v="0"/>
  </r>
  <r>
    <s v="43|4"/>
    <n v="43"/>
    <n v="4"/>
    <x v="27"/>
    <n v="8.4343723952800001E-2"/>
    <n v="0.99747806787500004"/>
    <n v="2"/>
    <x v="1"/>
    <x v="0"/>
  </r>
  <r>
    <s v="43|5"/>
    <n v="43"/>
    <n v="5"/>
    <x v="62"/>
    <n v="5.3403038531499997E-2"/>
    <n v="0.99602270126299997"/>
    <n v="2"/>
    <x v="1"/>
    <x v="0"/>
  </r>
  <r>
    <s v="44|1"/>
    <n v="44"/>
    <n v="1"/>
    <x v="19"/>
    <n v="0.40122532844499997"/>
    <n v="0.99985146522500001"/>
    <n v="2"/>
    <x v="1"/>
    <x v="0"/>
  </r>
  <r>
    <s v="44|2"/>
    <n v="44"/>
    <n v="2"/>
    <x v="25"/>
    <n v="0.168732583523"/>
    <n v="0.99964678287499997"/>
    <n v="2"/>
    <x v="1"/>
    <x v="0"/>
  </r>
  <r>
    <s v="44|3"/>
    <n v="44"/>
    <n v="3"/>
    <x v="32"/>
    <n v="0.11885192245200001"/>
    <n v="0.99949860572799998"/>
    <n v="2"/>
    <x v="1"/>
    <x v="0"/>
  </r>
  <r>
    <s v="44|4"/>
    <n v="44"/>
    <n v="4"/>
    <x v="2"/>
    <n v="7.8948602080299995E-2"/>
    <n v="0.999245405197"/>
    <n v="2"/>
    <x v="1"/>
    <x v="0"/>
  </r>
  <r>
    <s v="44|5"/>
    <n v="44"/>
    <n v="5"/>
    <x v="62"/>
    <n v="4.96403425932E-2"/>
    <n v="0.99880039691900002"/>
    <n v="2"/>
    <x v="1"/>
    <x v="0"/>
  </r>
  <r>
    <s v="45|1"/>
    <n v="45"/>
    <n v="1"/>
    <x v="31"/>
    <n v="0.61698591709100004"/>
    <n v="0.99995207786600004"/>
    <n v="3"/>
    <x v="2"/>
    <x v="0"/>
  </r>
  <r>
    <s v="45|2"/>
    <n v="45"/>
    <n v="2"/>
    <x v="32"/>
    <n v="8.1886447966100007E-2"/>
    <n v="0.99963915348099996"/>
    <n v="3"/>
    <x v="2"/>
    <x v="0"/>
  </r>
  <r>
    <s v="45|3"/>
    <n v="45"/>
    <n v="3"/>
    <x v="44"/>
    <n v="6.6897511482199995E-2"/>
    <n v="0.99955826997800001"/>
    <n v="3"/>
    <x v="2"/>
    <x v="0"/>
  </r>
  <r>
    <s v="45|4"/>
    <n v="45"/>
    <n v="4"/>
    <x v="25"/>
    <n v="6.2423344701500003E-2"/>
    <n v="0.999526619911"/>
    <n v="3"/>
    <x v="2"/>
    <x v="0"/>
  </r>
  <r>
    <s v="45|5"/>
    <n v="45"/>
    <n v="5"/>
    <x v="2"/>
    <n v="3.80210243165E-2"/>
    <n v="0.99922311306"/>
    <n v="3"/>
    <x v="2"/>
    <x v="0"/>
  </r>
  <r>
    <s v="46|1"/>
    <n v="46"/>
    <n v="1"/>
    <x v="1"/>
    <n v="0.368911683559"/>
    <n v="0.99960511922799999"/>
    <n v="2"/>
    <x v="1"/>
    <x v="0"/>
  </r>
  <r>
    <s v="46|2"/>
    <n v="46"/>
    <n v="2"/>
    <x v="33"/>
    <n v="0.32194852828999998"/>
    <n v="0.99954754114199995"/>
    <n v="2"/>
    <x v="1"/>
    <x v="0"/>
  </r>
  <r>
    <s v="46|3"/>
    <n v="46"/>
    <n v="3"/>
    <x v="17"/>
    <n v="5.0694987177800001E-2"/>
    <n v="0.99713337421399995"/>
    <n v="2"/>
    <x v="1"/>
    <x v="0"/>
  </r>
  <r>
    <s v="46|4"/>
    <n v="46"/>
    <n v="4"/>
    <x v="11"/>
    <n v="5.0341986119699998E-2"/>
    <n v="0.99711334705400001"/>
    <n v="2"/>
    <x v="1"/>
    <x v="0"/>
  </r>
  <r>
    <s v="46|5"/>
    <n v="46"/>
    <n v="5"/>
    <x v="2"/>
    <n v="2.89622973651E-2"/>
    <n v="0.99499315023400003"/>
    <n v="2"/>
    <x v="1"/>
    <x v="0"/>
  </r>
  <r>
    <s v="47|1"/>
    <n v="47"/>
    <n v="1"/>
    <x v="33"/>
    <n v="0.41391992569000002"/>
    <n v="0.99977010488499995"/>
    <n v="3"/>
    <x v="2"/>
    <x v="0"/>
  </r>
  <r>
    <s v="47|2"/>
    <n v="47"/>
    <n v="2"/>
    <x v="35"/>
    <n v="0.171702772379"/>
    <n v="0.99944597482700004"/>
    <n v="3"/>
    <x v="2"/>
    <x v="0"/>
  </r>
  <r>
    <s v="47|3"/>
    <n v="47"/>
    <n v="3"/>
    <x v="31"/>
    <n v="8.2865178585099994E-2"/>
    <n v="0.998852849007"/>
    <n v="3"/>
    <x v="2"/>
    <x v="0"/>
  </r>
  <r>
    <s v="47|4"/>
    <n v="47"/>
    <n v="4"/>
    <x v="44"/>
    <n v="4.5952718704900003E-2"/>
    <n v="0.99793326854700004"/>
    <n v="3"/>
    <x v="2"/>
    <x v="0"/>
  </r>
  <r>
    <s v="47|5"/>
    <n v="47"/>
    <n v="5"/>
    <x v="49"/>
    <n v="3.8977440446600002E-2"/>
    <n v="0.99756431579600002"/>
    <n v="3"/>
    <x v="2"/>
    <x v="0"/>
  </r>
  <r>
    <s v="48|1"/>
    <n v="48"/>
    <n v="1"/>
    <x v="33"/>
    <n v="0.28953963518100001"/>
    <n v="0.99907279014600003"/>
    <n v="3"/>
    <x v="2"/>
    <x v="0"/>
  </r>
  <r>
    <s v="48|2"/>
    <n v="48"/>
    <n v="2"/>
    <x v="1"/>
    <n v="0.21559780836100001"/>
    <n v="0.99875521659900002"/>
    <n v="3"/>
    <x v="2"/>
    <x v="0"/>
  </r>
  <r>
    <s v="48|3"/>
    <n v="48"/>
    <n v="3"/>
    <x v="35"/>
    <n v="8.5695110261400004E-2"/>
    <n v="0.99687421321900005"/>
    <n v="3"/>
    <x v="2"/>
    <x v="0"/>
  </r>
  <r>
    <s v="48|4"/>
    <n v="48"/>
    <n v="4"/>
    <x v="2"/>
    <n v="5.7075701654E-2"/>
    <n v="0.99531435966500004"/>
    <n v="3"/>
    <x v="2"/>
    <x v="0"/>
  </r>
  <r>
    <s v="48|5"/>
    <n v="48"/>
    <n v="5"/>
    <x v="17"/>
    <n v="2.9791194945600001E-2"/>
    <n v="0.99106127023699997"/>
    <n v="3"/>
    <x v="2"/>
    <x v="0"/>
  </r>
  <r>
    <s v="49|1"/>
    <n v="49"/>
    <n v="1"/>
    <x v="31"/>
    <n v="0.25265708565700001"/>
    <n v="0.99949157237999997"/>
    <n v="2"/>
    <x v="1"/>
    <x v="0"/>
  </r>
  <r>
    <s v="49|2"/>
    <n v="49"/>
    <n v="2"/>
    <x v="2"/>
    <n v="0.203285366297"/>
    <n v="0.99936825036999999"/>
    <n v="2"/>
    <x v="1"/>
    <x v="0"/>
  </r>
  <r>
    <s v="49|3"/>
    <n v="49"/>
    <n v="3"/>
    <x v="63"/>
    <n v="7.9796992242299997E-2"/>
    <n v="0.99839204549799998"/>
    <n v="2"/>
    <x v="1"/>
    <x v="0"/>
  </r>
  <r>
    <s v="49|4"/>
    <n v="49"/>
    <n v="4"/>
    <x v="45"/>
    <n v="7.5541406869900005E-2"/>
    <n v="0.99830162525199995"/>
    <n v="2"/>
    <x v="1"/>
    <x v="0"/>
  </r>
  <r>
    <s v="49|5"/>
    <n v="49"/>
    <n v="5"/>
    <x v="25"/>
    <n v="6.4229793846600006E-2"/>
    <n v="0.99800306558600005"/>
    <n v="2"/>
    <x v="1"/>
    <x v="0"/>
  </r>
  <r>
    <s v="50|1"/>
    <n v="50"/>
    <n v="1"/>
    <x v="63"/>
    <n v="0.153483480215"/>
    <n v="0.99797719717"/>
    <n v="2"/>
    <x v="1"/>
    <x v="0"/>
  </r>
  <r>
    <s v="50|2"/>
    <n v="50"/>
    <n v="2"/>
    <x v="19"/>
    <n v="0.111633181572"/>
    <n v="0.99722099304199996"/>
    <n v="2"/>
    <x v="1"/>
    <x v="0"/>
  </r>
  <r>
    <s v="50|3"/>
    <n v="50"/>
    <n v="3"/>
    <x v="27"/>
    <n v="8.4833115339300005E-2"/>
    <n v="0.99634629488000004"/>
    <n v="2"/>
    <x v="1"/>
    <x v="0"/>
  </r>
  <r>
    <s v="50|4"/>
    <n v="50"/>
    <n v="4"/>
    <x v="25"/>
    <n v="8.2057870924499995E-2"/>
    <n v="0.99622321128799995"/>
    <n v="2"/>
    <x v="1"/>
    <x v="0"/>
  </r>
  <r>
    <s v="50|5"/>
    <n v="50"/>
    <n v="5"/>
    <x v="32"/>
    <n v="6.9199264049499998E-2"/>
    <n v="0.995524525642"/>
    <n v="2"/>
    <x v="1"/>
    <x v="0"/>
  </r>
  <r>
    <s v="51|1"/>
    <n v="51"/>
    <n v="1"/>
    <x v="25"/>
    <n v="0.105389364064"/>
    <n v="0.99766111373900002"/>
    <n v="3"/>
    <x v="2"/>
    <x v="0"/>
  </r>
  <r>
    <s v="51|2"/>
    <n v="51"/>
    <n v="2"/>
    <x v="19"/>
    <n v="0.103354990482"/>
    <n v="0.99761521816300003"/>
    <n v="3"/>
    <x v="2"/>
    <x v="0"/>
  </r>
  <r>
    <s v="51|3"/>
    <n v="51"/>
    <n v="3"/>
    <x v="27"/>
    <n v="9.4256684184100006E-2"/>
    <n v="0.99738556146599999"/>
    <n v="3"/>
    <x v="2"/>
    <x v="0"/>
  </r>
  <r>
    <s v="51|4"/>
    <n v="51"/>
    <n v="4"/>
    <x v="1"/>
    <n v="8.5745155811300003E-2"/>
    <n v="0.99712675809899998"/>
    <n v="3"/>
    <x v="2"/>
    <x v="0"/>
  </r>
  <r>
    <s v="51|5"/>
    <n v="51"/>
    <n v="5"/>
    <x v="63"/>
    <n v="7.1437433361999994E-2"/>
    <n v="0.99655330181099999"/>
    <n v="3"/>
    <x v="2"/>
    <x v="0"/>
  </r>
  <r>
    <s v="52|1"/>
    <n v="52"/>
    <n v="1"/>
    <x v="32"/>
    <n v="0.53673005104100002"/>
    <n v="0.99997162818899998"/>
    <n v="2"/>
    <x v="1"/>
    <x v="0"/>
  </r>
  <r>
    <s v="52|2"/>
    <n v="52"/>
    <n v="2"/>
    <x v="33"/>
    <n v="0.16532094776600001"/>
    <n v="0.99990773201000005"/>
    <n v="2"/>
    <x v="1"/>
    <x v="0"/>
  </r>
  <r>
    <s v="52|3"/>
    <n v="52"/>
    <n v="3"/>
    <x v="19"/>
    <n v="7.63378888369E-2"/>
    <n v="0.99980014562599995"/>
    <n v="2"/>
    <x v="1"/>
    <x v="0"/>
  </r>
  <r>
    <s v="52|4"/>
    <n v="52"/>
    <n v="4"/>
    <x v="25"/>
    <n v="7.61239230633E-2"/>
    <n v="0.99979966878899995"/>
    <n v="2"/>
    <x v="1"/>
    <x v="0"/>
  </r>
  <r>
    <s v="52|5"/>
    <n v="52"/>
    <n v="5"/>
    <x v="27"/>
    <n v="5.7035941630600002E-2"/>
    <n v="0.99973255395899996"/>
    <n v="2"/>
    <x v="1"/>
    <x v="0"/>
  </r>
  <r>
    <s v="53|1"/>
    <n v="53"/>
    <n v="1"/>
    <x v="2"/>
    <n v="0.17356285452799999"/>
    <n v="0.99732154607800005"/>
    <n v="2"/>
    <x v="1"/>
    <x v="0"/>
  </r>
  <r>
    <s v="53|2"/>
    <n v="53"/>
    <n v="2"/>
    <x v="25"/>
    <n v="0.16601830720899999"/>
    <n v="0.99720013141599995"/>
    <n v="2"/>
    <x v="1"/>
    <x v="0"/>
  </r>
  <r>
    <s v="53|3"/>
    <n v="53"/>
    <n v="3"/>
    <x v="19"/>
    <n v="0.14633274078399999"/>
    <n v="0.99682474136400001"/>
    <n v="2"/>
    <x v="1"/>
    <x v="0"/>
  </r>
  <r>
    <s v="53|4"/>
    <n v="53"/>
    <n v="4"/>
    <x v="27"/>
    <n v="0.10070259124"/>
    <n v="0.99539256095899997"/>
    <n v="2"/>
    <x v="1"/>
    <x v="0"/>
  </r>
  <r>
    <s v="53|5"/>
    <n v="53"/>
    <n v="5"/>
    <x v="35"/>
    <n v="4.45739030838E-2"/>
    <n v="0.989650726318"/>
    <n v="2"/>
    <x v="1"/>
    <x v="1"/>
  </r>
  <r>
    <s v="54|1"/>
    <n v="54"/>
    <n v="1"/>
    <x v="1"/>
    <n v="0.78910428285599998"/>
    <n v="0.99992024898499998"/>
    <n v="3"/>
    <x v="2"/>
    <x v="0"/>
  </r>
  <r>
    <s v="54|2"/>
    <n v="54"/>
    <n v="2"/>
    <x v="2"/>
    <n v="4.9370855093000002E-2"/>
    <n v="0.99872654676399997"/>
    <n v="3"/>
    <x v="2"/>
    <x v="0"/>
  </r>
  <r>
    <s v="54|3"/>
    <n v="54"/>
    <n v="3"/>
    <x v="11"/>
    <n v="4.2787913232999998E-2"/>
    <n v="0.99853086471600006"/>
    <n v="3"/>
    <x v="2"/>
    <x v="0"/>
  </r>
  <r>
    <s v="54|4"/>
    <n v="54"/>
    <n v="4"/>
    <x v="33"/>
    <n v="3.8208898156899998E-2"/>
    <n v="0.99835509061799999"/>
    <n v="3"/>
    <x v="2"/>
    <x v="0"/>
  </r>
  <r>
    <s v="54|5"/>
    <n v="54"/>
    <n v="5"/>
    <x v="13"/>
    <n v="1.1133386753500001E-2"/>
    <n v="0.99437731504399995"/>
    <n v="3"/>
    <x v="2"/>
    <x v="0"/>
  </r>
  <r>
    <s v="55|1"/>
    <n v="55"/>
    <n v="1"/>
    <x v="2"/>
    <n v="0.87457394599899996"/>
    <n v="0.99999058246600003"/>
    <n v="3"/>
    <x v="2"/>
    <x v="0"/>
  </r>
  <r>
    <s v="55|2"/>
    <n v="55"/>
    <n v="2"/>
    <x v="1"/>
    <n v="7.6419934630400005E-2"/>
    <n v="0.99989283084900005"/>
    <n v="3"/>
    <x v="2"/>
    <x v="0"/>
  </r>
  <r>
    <s v="55|3"/>
    <n v="55"/>
    <n v="3"/>
    <x v="33"/>
    <n v="1.42641048878E-2"/>
    <n v="0.99942612647999995"/>
    <n v="3"/>
    <x v="2"/>
    <x v="0"/>
  </r>
  <r>
    <s v="55|4"/>
    <n v="55"/>
    <n v="4"/>
    <x v="31"/>
    <n v="1.2710141949400001E-2"/>
    <n v="0.99935609102199996"/>
    <n v="3"/>
    <x v="2"/>
    <x v="0"/>
  </r>
  <r>
    <s v="55|5"/>
    <n v="55"/>
    <n v="5"/>
    <x v="35"/>
    <n v="5.4134083911799996E-3"/>
    <n v="0.99848937988300002"/>
    <n v="3"/>
    <x v="2"/>
    <x v="0"/>
  </r>
  <r>
    <s v="56|1"/>
    <n v="56"/>
    <n v="1"/>
    <x v="1"/>
    <n v="0.26000934839200002"/>
    <n v="0.99875187873799998"/>
    <n v="3"/>
    <x v="2"/>
    <x v="0"/>
  </r>
  <r>
    <s v="56|2"/>
    <n v="56"/>
    <n v="2"/>
    <x v="33"/>
    <n v="0.22803184390100001"/>
    <n v="0.99857711792000003"/>
    <n v="3"/>
    <x v="2"/>
    <x v="0"/>
  </r>
  <r>
    <s v="56|3"/>
    <n v="56"/>
    <n v="3"/>
    <x v="17"/>
    <n v="5.8848813176199999E-2"/>
    <n v="0.99450904130899997"/>
    <n v="3"/>
    <x v="2"/>
    <x v="0"/>
  </r>
  <r>
    <s v="56|4"/>
    <n v="56"/>
    <n v="4"/>
    <x v="46"/>
    <n v="5.5993527174000003E-2"/>
    <n v="0.99423062801399997"/>
    <n v="3"/>
    <x v="2"/>
    <x v="0"/>
  </r>
  <r>
    <s v="56|5"/>
    <n v="56"/>
    <n v="5"/>
    <x v="64"/>
    <n v="3.4948114305700002E-2"/>
    <n v="0.99078828096399996"/>
    <n v="3"/>
    <x v="2"/>
    <x v="0"/>
  </r>
  <r>
    <s v="57|1"/>
    <n v="57"/>
    <n v="1"/>
    <x v="2"/>
    <n v="0.34118330478699999"/>
    <n v="0.99993765354200004"/>
    <n v="3"/>
    <x v="2"/>
    <x v="0"/>
  </r>
  <r>
    <s v="57|2"/>
    <n v="57"/>
    <n v="2"/>
    <x v="33"/>
    <n v="0.23182822763899999"/>
    <n v="0.99990820884700005"/>
    <n v="3"/>
    <x v="2"/>
    <x v="0"/>
  </r>
  <r>
    <s v="57|3"/>
    <n v="57"/>
    <n v="3"/>
    <x v="17"/>
    <n v="0.21688792109499999"/>
    <n v="0.99990189075500002"/>
    <n v="3"/>
    <x v="2"/>
    <x v="0"/>
  </r>
  <r>
    <s v="57|4"/>
    <n v="57"/>
    <n v="4"/>
    <x v="1"/>
    <n v="0.114905565977"/>
    <n v="0.99981480836900005"/>
    <n v="3"/>
    <x v="2"/>
    <x v="0"/>
  </r>
  <r>
    <s v="57|5"/>
    <n v="57"/>
    <n v="5"/>
    <x v="26"/>
    <n v="1.9722968339900001E-2"/>
    <n v="0.99892210960399996"/>
    <n v="3"/>
    <x v="2"/>
    <x v="0"/>
  </r>
  <r>
    <s v="58|1"/>
    <n v="58"/>
    <n v="1"/>
    <x v="2"/>
    <n v="0.54232704639399998"/>
    <n v="0.99995696544599999"/>
    <n v="3"/>
    <x v="2"/>
    <x v="0"/>
  </r>
  <r>
    <s v="58|2"/>
    <n v="58"/>
    <n v="2"/>
    <x v="35"/>
    <n v="0.209227919579"/>
    <n v="0.999888300896"/>
    <n v="3"/>
    <x v="2"/>
    <x v="0"/>
  </r>
  <r>
    <s v="58|3"/>
    <n v="58"/>
    <n v="3"/>
    <x v="33"/>
    <n v="0.16691368818300001"/>
    <n v="0.99986004829399999"/>
    <n v="3"/>
    <x v="2"/>
    <x v="0"/>
  </r>
  <r>
    <s v="58|4"/>
    <n v="58"/>
    <n v="4"/>
    <x v="31"/>
    <n v="1.7535913735600001E-2"/>
    <n v="0.99866950511899999"/>
    <n v="3"/>
    <x v="2"/>
    <x v="0"/>
  </r>
  <r>
    <s v="58|5"/>
    <n v="58"/>
    <n v="5"/>
    <x v="1"/>
    <n v="1.62616036832E-2"/>
    <n v="0.99856537580500004"/>
    <n v="3"/>
    <x v="2"/>
    <x v="0"/>
  </r>
  <r>
    <s v="59|1"/>
    <n v="59"/>
    <n v="1"/>
    <x v="33"/>
    <n v="0.26396378874799997"/>
    <n v="0.99914443492899996"/>
    <n v="3"/>
    <x v="2"/>
    <x v="0"/>
  </r>
  <r>
    <s v="59|2"/>
    <n v="59"/>
    <n v="2"/>
    <x v="2"/>
    <n v="0.115722224116"/>
    <n v="0.99805057048800006"/>
    <n v="3"/>
    <x v="2"/>
    <x v="0"/>
  </r>
  <r>
    <s v="59|3"/>
    <n v="59"/>
    <n v="3"/>
    <x v="45"/>
    <n v="0.105520233512"/>
    <n v="0.99786251783400004"/>
    <n v="3"/>
    <x v="2"/>
    <x v="0"/>
  </r>
  <r>
    <s v="59|4"/>
    <n v="59"/>
    <n v="4"/>
    <x v="32"/>
    <n v="6.8320952355899994E-2"/>
    <n v="0.99670249223700003"/>
    <n v="3"/>
    <x v="2"/>
    <x v="0"/>
  </r>
  <r>
    <s v="59|5"/>
    <n v="59"/>
    <n v="5"/>
    <x v="35"/>
    <n v="5.7146552950100002E-2"/>
    <n v="0.996060192585"/>
    <n v="3"/>
    <x v="2"/>
    <x v="0"/>
  </r>
  <r>
    <s v="60|1"/>
    <n v="60"/>
    <n v="1"/>
    <x v="17"/>
    <n v="0.58657729625699995"/>
    <n v="0.999825537205"/>
    <n v="2"/>
    <x v="1"/>
    <x v="0"/>
  </r>
  <r>
    <s v="60|2"/>
    <n v="60"/>
    <n v="2"/>
    <x v="2"/>
    <n v="0.183618500829"/>
    <n v="0.99944287538499998"/>
    <n v="2"/>
    <x v="1"/>
    <x v="0"/>
  </r>
  <r>
    <s v="60|3"/>
    <n v="60"/>
    <n v="3"/>
    <x v="0"/>
    <n v="4.6154223382499998E-2"/>
    <n v="0.99778711795800001"/>
    <n v="2"/>
    <x v="1"/>
    <x v="0"/>
  </r>
  <r>
    <s v="60|4"/>
    <n v="60"/>
    <n v="4"/>
    <x v="1"/>
    <n v="4.1313845664299999E-2"/>
    <n v="0.99752861261400005"/>
    <n v="2"/>
    <x v="1"/>
    <x v="0"/>
  </r>
  <r>
    <s v="60|5"/>
    <n v="60"/>
    <n v="5"/>
    <x v="53"/>
    <n v="2.4737466126700001E-2"/>
    <n v="0.995879292488"/>
    <n v="2"/>
    <x v="1"/>
    <x v="0"/>
  </r>
  <r>
    <s v="61|1"/>
    <n v="61"/>
    <n v="1"/>
    <x v="33"/>
    <n v="0.179443791509"/>
    <n v="0.99506783485399997"/>
    <n v="4"/>
    <x v="0"/>
    <x v="0"/>
  </r>
  <r>
    <s v="61|2"/>
    <n v="61"/>
    <n v="2"/>
    <x v="35"/>
    <n v="0.107274033129"/>
    <n v="0.99177706241600005"/>
    <n v="4"/>
    <x v="0"/>
    <x v="0"/>
  </r>
  <r>
    <s v="61|3"/>
    <n v="61"/>
    <n v="3"/>
    <x v="49"/>
    <n v="5.4419238120300001E-2"/>
    <n v="0.98391896486300001"/>
    <n v="4"/>
    <x v="0"/>
    <x v="1"/>
  </r>
  <r>
    <s v="61|4"/>
    <n v="61"/>
    <n v="4"/>
    <x v="10"/>
    <n v="4.9749709665800002E-2"/>
    <n v="0.98243606090500002"/>
    <n v="4"/>
    <x v="0"/>
    <x v="1"/>
  </r>
  <r>
    <s v="61|5"/>
    <n v="61"/>
    <n v="5"/>
    <x v="48"/>
    <n v="3.8043811917299997E-2"/>
    <n v="0.97715520858799998"/>
    <n v="4"/>
    <x v="0"/>
    <x v="1"/>
  </r>
  <r>
    <s v="62|1"/>
    <n v="62"/>
    <n v="1"/>
    <x v="42"/>
    <n v="0.289637595415"/>
    <n v="0.99919575452800002"/>
    <n v="4"/>
    <x v="0"/>
    <x v="0"/>
  </r>
  <r>
    <s v="62|2"/>
    <n v="62"/>
    <n v="2"/>
    <x v="59"/>
    <n v="0.11339342594100001"/>
    <n v="0.99794822931299998"/>
    <n v="4"/>
    <x v="0"/>
    <x v="0"/>
  </r>
  <r>
    <s v="62|3"/>
    <n v="62"/>
    <n v="3"/>
    <x v="48"/>
    <n v="0.11179065704299999"/>
    <n v="0.99791890382799997"/>
    <n v="4"/>
    <x v="0"/>
    <x v="0"/>
  </r>
  <r>
    <s v="62|4"/>
    <n v="62"/>
    <n v="4"/>
    <x v="65"/>
    <n v="7.9174093902100007E-2"/>
    <n v="0.99706405401200005"/>
    <n v="4"/>
    <x v="0"/>
    <x v="0"/>
  </r>
  <r>
    <s v="62|5"/>
    <n v="62"/>
    <n v="5"/>
    <x v="9"/>
    <n v="5.7527117431200002E-2"/>
    <n v="0.99596369266499996"/>
    <n v="4"/>
    <x v="0"/>
    <x v="0"/>
  </r>
  <r>
    <s v="63|1"/>
    <n v="63"/>
    <n v="1"/>
    <x v="11"/>
    <n v="0.33953356742899998"/>
    <n v="0.99955409765199998"/>
    <n v="4"/>
    <x v="0"/>
    <x v="0"/>
  </r>
  <r>
    <s v="63|2"/>
    <n v="63"/>
    <n v="2"/>
    <x v="1"/>
    <n v="0.15011313557600001"/>
    <n v="0.99899202585199998"/>
    <n v="4"/>
    <x v="0"/>
    <x v="0"/>
  </r>
  <r>
    <s v="63|3"/>
    <n v="63"/>
    <n v="3"/>
    <x v="39"/>
    <n v="7.4190974235500001E-2"/>
    <n v="0.99796271324200003"/>
    <n v="4"/>
    <x v="0"/>
    <x v="0"/>
  </r>
  <r>
    <s v="63|4"/>
    <n v="63"/>
    <n v="4"/>
    <x v="35"/>
    <n v="6.5032683312900005E-2"/>
    <n v="0.99767643213299995"/>
    <n v="4"/>
    <x v="0"/>
    <x v="0"/>
  </r>
  <r>
    <s v="63|5"/>
    <n v="63"/>
    <n v="5"/>
    <x v="10"/>
    <n v="4.2789872735700001E-2"/>
    <n v="0.99647289514500004"/>
    <n v="4"/>
    <x v="0"/>
    <x v="0"/>
  </r>
  <r>
    <s v="64|1"/>
    <n v="64"/>
    <n v="1"/>
    <x v="66"/>
    <n v="0.48117667436599998"/>
    <n v="0.99961405992499996"/>
    <n v="4"/>
    <x v="0"/>
    <x v="0"/>
  </r>
  <r>
    <s v="64|2"/>
    <n v="64"/>
    <n v="2"/>
    <x v="9"/>
    <n v="0.19640424847599999"/>
    <n v="0.99905484914800002"/>
    <n v="4"/>
    <x v="0"/>
    <x v="0"/>
  </r>
  <r>
    <s v="64|3"/>
    <n v="64"/>
    <n v="3"/>
    <x v="8"/>
    <n v="5.3094170987599998E-2"/>
    <n v="0.99651247262999998"/>
    <n v="4"/>
    <x v="0"/>
    <x v="0"/>
  </r>
  <r>
    <s v="64|4"/>
    <n v="64"/>
    <n v="4"/>
    <x v="67"/>
    <n v="4.27929833531E-2"/>
    <n v="0.99567657709099999"/>
    <n v="4"/>
    <x v="0"/>
    <x v="0"/>
  </r>
  <r>
    <s v="64|5"/>
    <n v="64"/>
    <n v="5"/>
    <x v="10"/>
    <n v="3.3103007823199998E-2"/>
    <n v="0.99441814422599994"/>
    <n v="4"/>
    <x v="0"/>
    <x v="0"/>
  </r>
  <r>
    <s v="65|1"/>
    <n v="65"/>
    <n v="1"/>
    <x v="33"/>
    <n v="0.248412325978"/>
    <n v="0.99940979480699998"/>
    <n v="2"/>
    <x v="1"/>
    <x v="0"/>
  </r>
  <r>
    <s v="65|2"/>
    <n v="65"/>
    <n v="2"/>
    <x v="32"/>
    <n v="0.16615779697899999"/>
    <n v="0.99911779165299996"/>
    <n v="2"/>
    <x v="1"/>
    <x v="0"/>
  </r>
  <r>
    <s v="65|3"/>
    <n v="65"/>
    <n v="3"/>
    <x v="17"/>
    <n v="0.12396517395999999"/>
    <n v="0.99881798028900004"/>
    <n v="2"/>
    <x v="1"/>
    <x v="0"/>
  </r>
  <r>
    <s v="65|4"/>
    <n v="65"/>
    <n v="4"/>
    <x v="2"/>
    <n v="6.4098805189099994E-2"/>
    <n v="0.99771654605899995"/>
    <n v="2"/>
    <x v="1"/>
    <x v="0"/>
  </r>
  <r>
    <s v="65|5"/>
    <n v="65"/>
    <n v="5"/>
    <x v="19"/>
    <n v="6.2938772141899996E-2"/>
    <n v="0.99767452478399998"/>
    <n v="2"/>
    <x v="1"/>
    <x v="0"/>
  </r>
  <r>
    <s v="66|1"/>
    <n v="66"/>
    <n v="1"/>
    <x v="2"/>
    <n v="0.256884872913"/>
    <n v="0.99975699186300004"/>
    <n v="3"/>
    <x v="2"/>
    <x v="0"/>
  </r>
  <r>
    <s v="66|2"/>
    <n v="66"/>
    <n v="2"/>
    <x v="33"/>
    <n v="0.188943967223"/>
    <n v="0.99966955184899997"/>
    <n v="3"/>
    <x v="2"/>
    <x v="0"/>
  </r>
  <r>
    <s v="66|3"/>
    <n v="66"/>
    <n v="3"/>
    <x v="31"/>
    <n v="0.124312661588"/>
    <n v="0.99949789047199999"/>
    <n v="3"/>
    <x v="2"/>
    <x v="0"/>
  </r>
  <r>
    <s v="66|4"/>
    <n v="66"/>
    <n v="4"/>
    <x v="32"/>
    <n v="8.4453158080599999E-2"/>
    <n v="0.99926108121900004"/>
    <n v="3"/>
    <x v="2"/>
    <x v="0"/>
  </r>
  <r>
    <s v="66|5"/>
    <n v="66"/>
    <n v="5"/>
    <x v="17"/>
    <n v="5.7318434119199999E-2"/>
    <n v="0.99891161918600002"/>
    <n v="3"/>
    <x v="2"/>
    <x v="0"/>
  </r>
  <r>
    <s v="67|1"/>
    <n v="67"/>
    <n v="1"/>
    <x v="2"/>
    <n v="0.18192908167800001"/>
    <n v="0.99682801961900003"/>
    <n v="3"/>
    <x v="2"/>
    <x v="0"/>
  </r>
  <r>
    <s v="67|2"/>
    <n v="67"/>
    <n v="2"/>
    <x v="25"/>
    <n v="0.152488693595"/>
    <n v="0.99621790647499997"/>
    <n v="3"/>
    <x v="2"/>
    <x v="0"/>
  </r>
  <r>
    <s v="67|3"/>
    <n v="67"/>
    <n v="3"/>
    <x v="26"/>
    <n v="0.112965941429"/>
    <n v="0.99490141868600002"/>
    <n v="3"/>
    <x v="2"/>
    <x v="0"/>
  </r>
  <r>
    <s v="67|4"/>
    <n v="67"/>
    <n v="4"/>
    <x v="19"/>
    <n v="5.81658035517E-2"/>
    <n v="0.990145325661"/>
    <n v="3"/>
    <x v="2"/>
    <x v="0"/>
  </r>
  <r>
    <s v="67|5"/>
    <n v="67"/>
    <n v="5"/>
    <x v="33"/>
    <n v="5.0079096108699997E-2"/>
    <n v="0.98857212066699995"/>
    <n v="3"/>
    <x v="2"/>
    <x v="1"/>
  </r>
  <r>
    <s v="68|1"/>
    <n v="68"/>
    <n v="1"/>
    <x v="35"/>
    <n v="0.14795820414999999"/>
    <n v="0.99881434440600003"/>
    <n v="3"/>
    <x v="2"/>
    <x v="0"/>
  </r>
  <r>
    <s v="68|2"/>
    <n v="68"/>
    <n v="2"/>
    <x v="31"/>
    <n v="0.11865878105200001"/>
    <n v="0.99852198362400002"/>
    <n v="3"/>
    <x v="2"/>
    <x v="0"/>
  </r>
  <r>
    <s v="68|3"/>
    <n v="68"/>
    <n v="3"/>
    <x v="44"/>
    <n v="0.11798095703100001"/>
    <n v="0.99851340055500004"/>
    <n v="3"/>
    <x v="2"/>
    <x v="0"/>
  </r>
  <r>
    <s v="68|4"/>
    <n v="68"/>
    <n v="4"/>
    <x v="57"/>
    <n v="7.89075046778E-2"/>
    <n v="0.99777895212199996"/>
    <n v="3"/>
    <x v="2"/>
    <x v="0"/>
  </r>
  <r>
    <s v="68|5"/>
    <n v="68"/>
    <n v="5"/>
    <x v="48"/>
    <n v="7.4485734105099996E-2"/>
    <n v="0.99764746427499995"/>
    <n v="3"/>
    <x v="2"/>
    <x v="0"/>
  </r>
  <r>
    <s v="69|1"/>
    <n v="69"/>
    <n v="1"/>
    <x v="25"/>
    <n v="0.20288656652000001"/>
    <n v="0.99941837787599996"/>
    <n v="2"/>
    <x v="1"/>
    <x v="0"/>
  </r>
  <r>
    <s v="69|2"/>
    <n v="69"/>
    <n v="2"/>
    <x v="32"/>
    <n v="0.181182965636"/>
    <n v="0.99934870004700005"/>
    <n v="2"/>
    <x v="1"/>
    <x v="0"/>
  </r>
  <r>
    <s v="69|3"/>
    <n v="69"/>
    <n v="3"/>
    <x v="27"/>
    <n v="0.12665919959499999"/>
    <n v="0.99906855821600005"/>
    <n v="2"/>
    <x v="1"/>
    <x v="0"/>
  </r>
  <r>
    <s v="69|4"/>
    <n v="69"/>
    <n v="4"/>
    <x v="33"/>
    <n v="0.11193406581900001"/>
    <n v="0.99894613027599999"/>
    <n v="2"/>
    <x v="1"/>
    <x v="0"/>
  </r>
  <r>
    <s v="69|5"/>
    <n v="69"/>
    <n v="5"/>
    <x v="19"/>
    <n v="0.108619309962"/>
    <n v="0.99891400337199998"/>
    <n v="2"/>
    <x v="1"/>
    <x v="0"/>
  </r>
  <r>
    <s v="70|1"/>
    <n v="70"/>
    <n v="1"/>
    <x v="33"/>
    <n v="0.45421987772"/>
    <n v="0.99990499019599999"/>
    <n v="2"/>
    <x v="1"/>
    <x v="0"/>
  </r>
  <r>
    <s v="70|2"/>
    <n v="70"/>
    <n v="2"/>
    <x v="19"/>
    <n v="9.8211564123600006E-2"/>
    <n v="0.99956101179099999"/>
    <n v="2"/>
    <x v="1"/>
    <x v="0"/>
  </r>
  <r>
    <s v="70|3"/>
    <n v="70"/>
    <n v="3"/>
    <x v="17"/>
    <n v="8.3820745348899994E-2"/>
    <n v="0.99948561191600005"/>
    <n v="2"/>
    <x v="1"/>
    <x v="0"/>
  </r>
  <r>
    <s v="70|4"/>
    <n v="70"/>
    <n v="4"/>
    <x v="32"/>
    <n v="8.3072096109400001E-2"/>
    <n v="0.99948102235799996"/>
    <n v="2"/>
    <x v="1"/>
    <x v="0"/>
  </r>
  <r>
    <s v="70|5"/>
    <n v="70"/>
    <n v="5"/>
    <x v="26"/>
    <n v="7.0236012339600001E-2"/>
    <n v="0.999386191368"/>
    <n v="2"/>
    <x v="1"/>
    <x v="0"/>
  </r>
  <r>
    <s v="71|1"/>
    <n v="71"/>
    <n v="1"/>
    <x v="68"/>
    <n v="0.51135396957400003"/>
    <n v="0.99984705448199995"/>
    <n v="4"/>
    <x v="0"/>
    <x v="0"/>
  </r>
  <r>
    <s v="71|2"/>
    <n v="71"/>
    <n v="2"/>
    <x v="66"/>
    <n v="0.18327917158599999"/>
    <n v="0.99957352876700001"/>
    <n v="4"/>
    <x v="0"/>
    <x v="0"/>
  </r>
  <r>
    <s v="71|3"/>
    <n v="71"/>
    <n v="3"/>
    <x v="10"/>
    <n v="8.5796505212799995E-2"/>
    <n v="0.99908936023700001"/>
    <n v="4"/>
    <x v="0"/>
    <x v="0"/>
  </r>
  <r>
    <s v="71|4"/>
    <n v="71"/>
    <n v="4"/>
    <x v="56"/>
    <n v="7.3112502694099996E-2"/>
    <n v="0.998931586742"/>
    <n v="4"/>
    <x v="0"/>
    <x v="0"/>
  </r>
  <r>
    <s v="71|5"/>
    <n v="71"/>
    <n v="5"/>
    <x v="32"/>
    <n v="1.3795020058799999E-2"/>
    <n v="0.99436330795299999"/>
    <n v="4"/>
    <x v="0"/>
    <x v="0"/>
  </r>
  <r>
    <s v="72|1"/>
    <n v="72"/>
    <n v="1"/>
    <x v="32"/>
    <n v="0.127282112837"/>
    <n v="0.99564063549000004"/>
    <n v="4"/>
    <x v="0"/>
    <x v="0"/>
  </r>
  <r>
    <s v="72|2"/>
    <n v="72"/>
    <n v="2"/>
    <x v="55"/>
    <n v="0.11753296852099999"/>
    <n v="0.99528068304100004"/>
    <n v="4"/>
    <x v="0"/>
    <x v="0"/>
  </r>
  <r>
    <s v="72|3"/>
    <n v="72"/>
    <n v="3"/>
    <x v="44"/>
    <n v="0.101637810469"/>
    <n v="0.99454665184000002"/>
    <n v="4"/>
    <x v="0"/>
    <x v="0"/>
  </r>
  <r>
    <s v="72|4"/>
    <n v="72"/>
    <n v="4"/>
    <x v="33"/>
    <n v="7.9654946923299996E-2"/>
    <n v="0.99305212497700002"/>
    <n v="4"/>
    <x v="0"/>
    <x v="0"/>
  </r>
  <r>
    <s v="72|5"/>
    <n v="72"/>
    <n v="5"/>
    <x v="49"/>
    <n v="6.7769818007899996E-2"/>
    <n v="0.991843640804"/>
    <n v="4"/>
    <x v="0"/>
    <x v="0"/>
  </r>
  <r>
    <s v="73|1"/>
    <n v="73"/>
    <n v="1"/>
    <x v="2"/>
    <n v="0.76696538925199997"/>
    <n v="0.99991512298600005"/>
    <n v="3"/>
    <x v="2"/>
    <x v="0"/>
  </r>
  <r>
    <s v="73|2"/>
    <n v="73"/>
    <n v="2"/>
    <x v="33"/>
    <n v="9.7071096301100002E-2"/>
    <n v="0.99932992458299996"/>
    <n v="3"/>
    <x v="2"/>
    <x v="0"/>
  </r>
  <r>
    <s v="73|3"/>
    <n v="73"/>
    <n v="3"/>
    <x v="17"/>
    <n v="2.90201362222E-2"/>
    <n v="0.99776196479799995"/>
    <n v="3"/>
    <x v="2"/>
    <x v="0"/>
  </r>
  <r>
    <s v="73|4"/>
    <n v="73"/>
    <n v="4"/>
    <x v="1"/>
    <n v="2.81135495752E-2"/>
    <n v="0.99768996238700003"/>
    <n v="3"/>
    <x v="2"/>
    <x v="0"/>
  </r>
  <r>
    <s v="73|5"/>
    <n v="73"/>
    <n v="5"/>
    <x v="35"/>
    <n v="2.1963167935599999E-2"/>
    <n v="0.99704498052599999"/>
    <n v="3"/>
    <x v="2"/>
    <x v="0"/>
  </r>
  <r>
    <s v="74|1"/>
    <n v="74"/>
    <n v="1"/>
    <x v="49"/>
    <n v="0.246707603335"/>
    <n v="0.99885582923899996"/>
    <n v="4"/>
    <x v="0"/>
    <x v="0"/>
  </r>
  <r>
    <s v="74|2"/>
    <n v="74"/>
    <n v="2"/>
    <x v="57"/>
    <n v="0.113570429385"/>
    <n v="0.99751794338199995"/>
    <n v="4"/>
    <x v="0"/>
    <x v="0"/>
  </r>
  <r>
    <s v="74|3"/>
    <n v="74"/>
    <n v="3"/>
    <x v="44"/>
    <n v="0.101191498339"/>
    <n v="0.99721515178700004"/>
    <n v="4"/>
    <x v="0"/>
    <x v="0"/>
  </r>
  <r>
    <s v="74|4"/>
    <n v="74"/>
    <n v="4"/>
    <x v="32"/>
    <n v="5.7180639356399998E-2"/>
    <n v="0.99508225917799997"/>
    <n v="4"/>
    <x v="0"/>
    <x v="0"/>
  </r>
  <r>
    <s v="74|5"/>
    <n v="74"/>
    <n v="5"/>
    <x v="55"/>
    <n v="4.7426503151700002E-2"/>
    <n v="0.99407684802999996"/>
    <n v="4"/>
    <x v="0"/>
    <x v="0"/>
  </r>
  <r>
    <s v="75|1"/>
    <n v="75"/>
    <n v="1"/>
    <x v="51"/>
    <n v="0.27251482009900002"/>
    <n v="0.99927359819399997"/>
    <n v="4"/>
    <x v="0"/>
    <x v="0"/>
  </r>
  <r>
    <s v="75|2"/>
    <n v="75"/>
    <n v="2"/>
    <x v="48"/>
    <n v="0.25857630372000001"/>
    <n v="0.99923455715200005"/>
    <n v="4"/>
    <x v="0"/>
    <x v="0"/>
  </r>
  <r>
    <s v="75|3"/>
    <n v="75"/>
    <n v="3"/>
    <x v="69"/>
    <n v="8.7230235338199999E-2"/>
    <n v="0.99773418903400002"/>
    <n v="4"/>
    <x v="0"/>
    <x v="0"/>
  </r>
  <r>
    <s v="75|4"/>
    <n v="75"/>
    <n v="4"/>
    <x v="70"/>
    <n v="8.4356732666499998E-2"/>
    <n v="0.99765717983199997"/>
    <n v="4"/>
    <x v="0"/>
    <x v="0"/>
  </r>
  <r>
    <s v="75|5"/>
    <n v="75"/>
    <n v="5"/>
    <x v="71"/>
    <n v="3.3259231597199998E-2"/>
    <n v="0.99407923221600003"/>
    <n v="4"/>
    <x v="0"/>
    <x v="0"/>
  </r>
  <r>
    <s v="76|1"/>
    <n v="76"/>
    <n v="1"/>
    <x v="2"/>
    <n v="0.23928239941599999"/>
    <n v="0.99990200996400003"/>
    <n v="2"/>
    <x v="1"/>
    <x v="0"/>
  </r>
  <r>
    <s v="76|2"/>
    <n v="76"/>
    <n v="2"/>
    <x v="33"/>
    <n v="0.14521905779800001"/>
    <n v="0.99983859062199998"/>
    <n v="2"/>
    <x v="1"/>
    <x v="0"/>
  </r>
  <r>
    <s v="76|3"/>
    <n v="76"/>
    <n v="3"/>
    <x v="44"/>
    <n v="0.118323870003"/>
    <n v="0.99980193376500004"/>
    <n v="2"/>
    <x v="1"/>
    <x v="0"/>
  </r>
  <r>
    <s v="76|4"/>
    <n v="76"/>
    <n v="4"/>
    <x v="31"/>
    <n v="8.7095588445700006E-2"/>
    <n v="0.99973088502899998"/>
    <n v="2"/>
    <x v="1"/>
    <x v="0"/>
  </r>
  <r>
    <s v="76|5"/>
    <n v="76"/>
    <n v="5"/>
    <x v="49"/>
    <n v="7.1110978722599999E-2"/>
    <n v="0.99967038631399996"/>
    <n v="2"/>
    <x v="1"/>
    <x v="0"/>
  </r>
  <r>
    <s v="77|1"/>
    <n v="77"/>
    <n v="1"/>
    <x v="9"/>
    <n v="0.55180740356400004"/>
    <n v="0.99982672929799998"/>
    <n v="4"/>
    <x v="0"/>
    <x v="0"/>
  </r>
  <r>
    <s v="77|2"/>
    <n v="77"/>
    <n v="2"/>
    <x v="71"/>
    <n v="6.2517948448699998E-2"/>
    <n v="0.998471915722"/>
    <n v="4"/>
    <x v="0"/>
    <x v="0"/>
  </r>
  <r>
    <s v="77|3"/>
    <n v="77"/>
    <n v="3"/>
    <x v="10"/>
    <n v="5.5015090853E-2"/>
    <n v="0.99826389551200001"/>
    <n v="4"/>
    <x v="0"/>
    <x v="0"/>
  </r>
  <r>
    <s v="77|4"/>
    <n v="77"/>
    <n v="4"/>
    <x v="39"/>
    <n v="4.6906240284399998E-2"/>
    <n v="0.99796438217200001"/>
    <n v="4"/>
    <x v="0"/>
    <x v="0"/>
  </r>
  <r>
    <s v="77|5"/>
    <n v="77"/>
    <n v="5"/>
    <x v="67"/>
    <n v="3.51859889925E-2"/>
    <n v="0.99728822708099996"/>
    <n v="4"/>
    <x v="0"/>
    <x v="0"/>
  </r>
  <r>
    <s v="78|1"/>
    <n v="78"/>
    <n v="1"/>
    <x v="51"/>
    <n v="0.38123932480799999"/>
    <n v="0.99958389997499997"/>
    <n v="4"/>
    <x v="0"/>
    <x v="0"/>
  </r>
  <r>
    <s v="78|2"/>
    <n v="78"/>
    <n v="2"/>
    <x v="69"/>
    <n v="0.14831238985100001"/>
    <n v="0.99893122911499999"/>
    <n v="4"/>
    <x v="0"/>
    <x v="0"/>
  </r>
  <r>
    <s v="78|3"/>
    <n v="78"/>
    <n v="3"/>
    <x v="70"/>
    <n v="0.14232842624200001"/>
    <n v="0.99888628721200001"/>
    <n v="4"/>
    <x v="0"/>
    <x v="0"/>
  </r>
  <r>
    <s v="78|4"/>
    <n v="78"/>
    <n v="4"/>
    <x v="11"/>
    <n v="5.9202477335899999E-2"/>
    <n v="0.99732685089100004"/>
    <n v="4"/>
    <x v="0"/>
    <x v="0"/>
  </r>
  <r>
    <s v="78|5"/>
    <n v="78"/>
    <n v="5"/>
    <x v="41"/>
    <n v="4.34838943183E-2"/>
    <n v="0.996364057064"/>
    <n v="4"/>
    <x v="0"/>
    <x v="0"/>
  </r>
  <r>
    <s v="79|1"/>
    <n v="79"/>
    <n v="1"/>
    <x v="72"/>
    <n v="0.23482707142799999"/>
    <n v="0.99915254116100005"/>
    <n v="4"/>
    <x v="0"/>
    <x v="0"/>
  </r>
  <r>
    <s v="79|2"/>
    <n v="79"/>
    <n v="2"/>
    <x v="41"/>
    <n v="0.13614597916599999"/>
    <n v="0.99853920936600005"/>
    <n v="4"/>
    <x v="0"/>
    <x v="0"/>
  </r>
  <r>
    <s v="79|3"/>
    <n v="79"/>
    <n v="3"/>
    <x v="51"/>
    <n v="0.10270077735200001"/>
    <n v="0.99806433916100001"/>
    <n v="4"/>
    <x v="0"/>
    <x v="0"/>
  </r>
  <r>
    <s v="79|4"/>
    <n v="79"/>
    <n v="4"/>
    <x v="73"/>
    <n v="9.2818178236500001E-2"/>
    <n v="0.997858703136"/>
    <n v="4"/>
    <x v="0"/>
    <x v="0"/>
  </r>
  <r>
    <s v="79|5"/>
    <n v="79"/>
    <n v="5"/>
    <x v="69"/>
    <n v="7.2003670036799999E-2"/>
    <n v="0.99724149703999998"/>
    <n v="4"/>
    <x v="0"/>
    <x v="0"/>
  </r>
  <r>
    <s v="80|1"/>
    <n v="80"/>
    <n v="1"/>
    <x v="9"/>
    <n v="0.16374100744699999"/>
    <n v="0.99818217754399996"/>
    <n v="4"/>
    <x v="0"/>
    <x v="0"/>
  </r>
  <r>
    <s v="80|2"/>
    <n v="80"/>
    <n v="2"/>
    <x v="72"/>
    <n v="0.14784412086000001"/>
    <n v="0.99798715114600001"/>
    <n v="4"/>
    <x v="0"/>
    <x v="0"/>
  </r>
  <r>
    <s v="80|3"/>
    <n v="80"/>
    <n v="3"/>
    <x v="7"/>
    <n v="7.5878962874400005E-2"/>
    <n v="0.99608552455900001"/>
    <n v="4"/>
    <x v="0"/>
    <x v="0"/>
  </r>
  <r>
    <s v="80|4"/>
    <n v="80"/>
    <n v="4"/>
    <x v="51"/>
    <n v="4.9101203679999997E-2"/>
    <n v="0.99396353959999995"/>
    <n v="4"/>
    <x v="0"/>
    <x v="0"/>
  </r>
  <r>
    <s v="80|5"/>
    <n v="80"/>
    <n v="5"/>
    <x v="41"/>
    <n v="4.8385158181199997E-2"/>
    <n v="0.99387484788900005"/>
    <n v="4"/>
    <x v="0"/>
    <x v="0"/>
  </r>
  <r>
    <s v="10001|1"/>
    <n v="10001"/>
    <n v="1"/>
    <x v="33"/>
    <n v="0.38684523105599999"/>
    <n v="0.99975806474700002"/>
    <n v="4"/>
    <x v="0"/>
    <x v="0"/>
  </r>
  <r>
    <s v="10001|2"/>
    <n v="10001"/>
    <n v="2"/>
    <x v="2"/>
    <n v="0.16992329061"/>
    <n v="0.999449431896"/>
    <n v="4"/>
    <x v="0"/>
    <x v="0"/>
  </r>
  <r>
    <s v="10001|3"/>
    <n v="10001"/>
    <n v="3"/>
    <x v="45"/>
    <n v="9.7011797130099997E-2"/>
    <n v="0.99903619289400003"/>
    <n v="4"/>
    <x v="0"/>
    <x v="0"/>
  </r>
  <r>
    <s v="10001|4"/>
    <n v="10001"/>
    <n v="4"/>
    <x v="1"/>
    <n v="6.4509354531799998E-2"/>
    <n v="0.99855118989900005"/>
    <n v="4"/>
    <x v="0"/>
    <x v="0"/>
  </r>
  <r>
    <s v="10001|5"/>
    <n v="10001"/>
    <n v="5"/>
    <x v="32"/>
    <n v="2.1747950464499999E-2"/>
    <n v="0.99571460485499996"/>
    <n v="4"/>
    <x v="0"/>
    <x v="0"/>
  </r>
  <r>
    <s v="10002|1"/>
    <n v="10002"/>
    <n v="1"/>
    <x v="32"/>
    <n v="0.37281784415199998"/>
    <n v="0.99982964992500001"/>
    <n v="3"/>
    <x v="2"/>
    <x v="0"/>
  </r>
  <r>
    <s v="10002|2"/>
    <n v="10002"/>
    <n v="2"/>
    <x v="19"/>
    <n v="0.22974687814700001"/>
    <n v="0.99972361326199999"/>
    <n v="3"/>
    <x v="2"/>
    <x v="0"/>
  </r>
  <r>
    <s v="10002|3"/>
    <n v="10002"/>
    <n v="3"/>
    <x v="27"/>
    <n v="0.110180154443"/>
    <n v="0.99942386150399998"/>
    <n v="3"/>
    <x v="2"/>
    <x v="0"/>
  </r>
  <r>
    <s v="10002|4"/>
    <n v="10002"/>
    <n v="4"/>
    <x v="25"/>
    <n v="6.7798763513599994E-2"/>
    <n v="0.99906414747200001"/>
    <n v="3"/>
    <x v="2"/>
    <x v="0"/>
  </r>
  <r>
    <s v="10002|5"/>
    <n v="10002"/>
    <n v="5"/>
    <x v="55"/>
    <n v="3.8241952657700001E-2"/>
    <n v="0.99834191799200001"/>
    <n v="3"/>
    <x v="2"/>
    <x v="0"/>
  </r>
  <r>
    <s v="10003|1"/>
    <n v="10003"/>
    <n v="1"/>
    <x v="17"/>
    <n v="0.23907731473400001"/>
    <n v="0.99932038783999999"/>
    <n v="3"/>
    <x v="2"/>
    <x v="0"/>
  </r>
  <r>
    <s v="10003|2"/>
    <n v="10003"/>
    <n v="2"/>
    <x v="25"/>
    <n v="0.13715000450600001"/>
    <n v="0.998815774918"/>
    <n v="3"/>
    <x v="2"/>
    <x v="0"/>
  </r>
  <r>
    <s v="10003|3"/>
    <n v="10003"/>
    <n v="3"/>
    <x v="33"/>
    <n v="0.13038347661499999"/>
    <n v="0.99875438213300005"/>
    <n v="3"/>
    <x v="2"/>
    <x v="0"/>
  </r>
  <r>
    <s v="10003|4"/>
    <n v="10003"/>
    <n v="4"/>
    <x v="32"/>
    <n v="9.6584863960699999E-2"/>
    <n v="0.99831920862199997"/>
    <n v="3"/>
    <x v="2"/>
    <x v="0"/>
  </r>
  <r>
    <s v="10003|5"/>
    <n v="10003"/>
    <n v="5"/>
    <x v="19"/>
    <n v="7.7498398721199999E-2"/>
    <n v="0.99790620803800001"/>
    <n v="3"/>
    <x v="2"/>
    <x v="0"/>
  </r>
  <r>
    <s v="10004|1"/>
    <n v="10004"/>
    <n v="1"/>
    <x v="66"/>
    <n v="0.50462800264399998"/>
    <n v="0.99998128414200005"/>
    <n v="4"/>
    <x v="0"/>
    <x v="0"/>
  </r>
  <r>
    <s v="10004|2"/>
    <n v="10004"/>
    <n v="2"/>
    <x v="68"/>
    <n v="0.42032086849200001"/>
    <n v="0.99997746944400001"/>
    <n v="4"/>
    <x v="0"/>
    <x v="0"/>
  </r>
  <r>
    <s v="10004|3"/>
    <n v="10004"/>
    <n v="3"/>
    <x v="74"/>
    <n v="1.7201824113699998E-2"/>
    <n v="0.99945062398899998"/>
    <n v="4"/>
    <x v="0"/>
    <x v="0"/>
  </r>
  <r>
    <s v="10004|4"/>
    <n v="10004"/>
    <n v="4"/>
    <x v="10"/>
    <n v="1.52692850679E-2"/>
    <n v="0.99938118457799996"/>
    <n v="4"/>
    <x v="0"/>
    <x v="0"/>
  </r>
  <r>
    <s v="10004|5"/>
    <n v="10004"/>
    <n v="5"/>
    <x v="75"/>
    <n v="1.12924203277E-2"/>
    <n v="0.99916338920600001"/>
    <n v="4"/>
    <x v="0"/>
    <x v="0"/>
  </r>
  <r>
    <s v="10005|1"/>
    <n v="10005"/>
    <n v="1"/>
    <x v="54"/>
    <n v="0.18361863493899999"/>
    <n v="0.99821656942400006"/>
    <n v="4"/>
    <x v="0"/>
    <x v="0"/>
  </r>
  <r>
    <s v="10005|2"/>
    <n v="10005"/>
    <n v="2"/>
    <x v="62"/>
    <n v="0.15490031242399999"/>
    <n v="0.99788671731900003"/>
    <n v="4"/>
    <x v="0"/>
    <x v="0"/>
  </r>
  <r>
    <s v="10005|3"/>
    <n v="10005"/>
    <n v="3"/>
    <x v="53"/>
    <n v="0.110957033932"/>
    <n v="0.99705219268800005"/>
    <n v="4"/>
    <x v="0"/>
    <x v="0"/>
  </r>
  <r>
    <s v="10005|4"/>
    <n v="10005"/>
    <n v="4"/>
    <x v="76"/>
    <n v="0.100291103125"/>
    <n v="0.99673968553500003"/>
    <n v="4"/>
    <x v="0"/>
    <x v="0"/>
  </r>
  <r>
    <s v="10005|5"/>
    <n v="10005"/>
    <n v="5"/>
    <x v="29"/>
    <n v="6.0368996113500002E-2"/>
    <n v="0.994595348835"/>
    <n v="4"/>
    <x v="0"/>
    <x v="0"/>
  </r>
  <r>
    <s v="81|1"/>
    <n v="81"/>
    <n v="1"/>
    <x v="1"/>
    <n v="0.27641454338999999"/>
    <n v="0.99871051311500003"/>
    <n v="3"/>
    <x v="2"/>
    <x v="0"/>
  </r>
  <r>
    <s v="81|2"/>
    <n v="81"/>
    <n v="2"/>
    <x v="33"/>
    <n v="9.6450410783299995E-2"/>
    <n v="0.99631351232499998"/>
    <n v="3"/>
    <x v="2"/>
    <x v="0"/>
  </r>
  <r>
    <s v="81|3"/>
    <n v="81"/>
    <n v="3"/>
    <x v="25"/>
    <n v="8.0598443746599996E-2"/>
    <n v="0.99559158086800004"/>
    <n v="3"/>
    <x v="2"/>
    <x v="0"/>
  </r>
  <r>
    <s v="81|4"/>
    <n v="81"/>
    <n v="4"/>
    <x v="19"/>
    <n v="5.4739870130999999E-2"/>
    <n v="0.99352264404299995"/>
    <n v="3"/>
    <x v="2"/>
    <x v="0"/>
  </r>
  <r>
    <s v="81|5"/>
    <n v="81"/>
    <n v="5"/>
    <x v="26"/>
    <n v="5.2554856985800001E-2"/>
    <n v="0.99325513839699997"/>
    <n v="3"/>
    <x v="2"/>
    <x v="0"/>
  </r>
  <r>
    <s v="82|1"/>
    <n v="82"/>
    <n v="1"/>
    <x v="33"/>
    <n v="0.24653346836600001"/>
    <n v="0.99969768524199998"/>
    <n v="3"/>
    <x v="2"/>
    <x v="0"/>
  </r>
  <r>
    <s v="82|2"/>
    <n v="82"/>
    <n v="2"/>
    <x v="2"/>
    <n v="0.105898626149"/>
    <n v="0.99929654598200002"/>
    <n v="3"/>
    <x v="2"/>
    <x v="0"/>
  </r>
  <r>
    <s v="82|3"/>
    <n v="82"/>
    <n v="3"/>
    <x v="17"/>
    <n v="8.9327007532100003E-2"/>
    <n v="0.99916613101999996"/>
    <n v="3"/>
    <x v="2"/>
    <x v="0"/>
  </r>
  <r>
    <s v="82|4"/>
    <n v="82"/>
    <n v="4"/>
    <x v="25"/>
    <n v="8.14834609628E-2"/>
    <n v="0.99908590316799994"/>
    <n v="3"/>
    <x v="2"/>
    <x v="0"/>
  </r>
  <r>
    <s v="82|5"/>
    <n v="82"/>
    <n v="5"/>
    <x v="19"/>
    <n v="7.5036130845499996E-2"/>
    <n v="0.99900752305999996"/>
    <n v="3"/>
    <x v="2"/>
    <x v="0"/>
  </r>
  <r>
    <s v="83|1"/>
    <n v="83"/>
    <n v="1"/>
    <x v="1"/>
    <n v="0.16885519027699999"/>
    <n v="0.99904996156699999"/>
    <n v="4"/>
    <x v="0"/>
    <x v="0"/>
  </r>
  <r>
    <s v="83|2"/>
    <n v="83"/>
    <n v="2"/>
    <x v="19"/>
    <n v="0.167375698686"/>
    <n v="0.99904149770700001"/>
    <n v="4"/>
    <x v="0"/>
    <x v="0"/>
  </r>
  <r>
    <s v="83|3"/>
    <n v="83"/>
    <n v="3"/>
    <x v="17"/>
    <n v="0.149090439081"/>
    <n v="0.998924076557"/>
    <n v="4"/>
    <x v="0"/>
    <x v="0"/>
  </r>
  <r>
    <s v="83|4"/>
    <n v="83"/>
    <n v="4"/>
    <x v="32"/>
    <n v="8.7404228746900001E-2"/>
    <n v="0.99816626310300005"/>
    <n v="4"/>
    <x v="0"/>
    <x v="0"/>
  </r>
  <r>
    <s v="83|5"/>
    <n v="83"/>
    <n v="5"/>
    <x v="31"/>
    <n v="8.1510387360999997E-2"/>
    <n v="0.99803394079200003"/>
    <n v="4"/>
    <x v="0"/>
    <x v="0"/>
  </r>
  <r>
    <s v="84|1"/>
    <n v="84"/>
    <n v="1"/>
    <x v="2"/>
    <n v="0.71067035198200001"/>
    <n v="0.99995052814499996"/>
    <n v="4"/>
    <x v="0"/>
    <x v="0"/>
  </r>
  <r>
    <s v="84|2"/>
    <n v="84"/>
    <n v="2"/>
    <x v="1"/>
    <n v="0.14619360864200001"/>
    <n v="0.999759376049"/>
    <n v="4"/>
    <x v="0"/>
    <x v="0"/>
  </r>
  <r>
    <s v="84|3"/>
    <n v="84"/>
    <n v="3"/>
    <x v="17"/>
    <n v="5.5345900356800003E-2"/>
    <n v="0.99936467409100005"/>
    <n v="4"/>
    <x v="0"/>
    <x v="0"/>
  </r>
  <r>
    <s v="84|4"/>
    <n v="84"/>
    <n v="4"/>
    <x v="33"/>
    <n v="3.0152762308699999E-2"/>
    <n v="0.99883443117100001"/>
    <n v="4"/>
    <x v="0"/>
    <x v="0"/>
  </r>
  <r>
    <s v="84|5"/>
    <n v="84"/>
    <n v="5"/>
    <x v="35"/>
    <n v="1.2534616514999999E-2"/>
    <n v="0.99720072746300004"/>
    <n v="4"/>
    <x v="0"/>
    <x v="0"/>
  </r>
  <r>
    <s v="85|1"/>
    <n v="85"/>
    <n v="1"/>
    <x v="31"/>
    <n v="0.24581770598899999"/>
    <n v="0.999189913273"/>
    <n v="3"/>
    <x v="2"/>
    <x v="0"/>
  </r>
  <r>
    <s v="85|2"/>
    <n v="85"/>
    <n v="2"/>
    <x v="26"/>
    <n v="9.8056353628600004E-2"/>
    <n v="0.99797159433399996"/>
    <n v="3"/>
    <x v="2"/>
    <x v="0"/>
  </r>
  <r>
    <s v="85|3"/>
    <n v="85"/>
    <n v="3"/>
    <x v="44"/>
    <n v="8.2433372736000002E-2"/>
    <n v="0.997588157654"/>
    <n v="3"/>
    <x v="2"/>
    <x v="0"/>
  </r>
  <r>
    <s v="85|4"/>
    <n v="85"/>
    <n v="4"/>
    <x v="33"/>
    <n v="7.1269348263700003E-2"/>
    <n v="0.99721139669400005"/>
    <n v="3"/>
    <x v="2"/>
    <x v="0"/>
  </r>
  <r>
    <s v="85|5"/>
    <n v="85"/>
    <n v="5"/>
    <x v="32"/>
    <n v="6.5935216844100003E-2"/>
    <n v="0.99698644876499998"/>
    <n v="3"/>
    <x v="2"/>
    <x v="0"/>
  </r>
  <r>
    <s v="86|1"/>
    <n v="86"/>
    <n v="1"/>
    <x v="45"/>
    <n v="0.49139475822399997"/>
    <n v="0.99991452693899996"/>
    <n v="3"/>
    <x v="2"/>
    <x v="0"/>
  </r>
  <r>
    <s v="86|2"/>
    <n v="86"/>
    <n v="2"/>
    <x v="27"/>
    <n v="0.12774631381000001"/>
    <n v="0.99967145919800005"/>
    <n v="3"/>
    <x v="2"/>
    <x v="0"/>
  </r>
  <r>
    <s v="86|3"/>
    <n v="86"/>
    <n v="3"/>
    <x v="33"/>
    <n v="0.101413495839"/>
    <n v="0.99958616495099994"/>
    <n v="3"/>
    <x v="2"/>
    <x v="0"/>
  </r>
  <r>
    <s v="86|4"/>
    <n v="86"/>
    <n v="4"/>
    <x v="19"/>
    <n v="6.4238101244000007E-2"/>
    <n v="0.99934679269799997"/>
    <n v="3"/>
    <x v="2"/>
    <x v="0"/>
  </r>
  <r>
    <s v="86|5"/>
    <n v="86"/>
    <n v="5"/>
    <x v="32"/>
    <n v="4.3239627033499997E-2"/>
    <n v="0.99902999401100001"/>
    <n v="3"/>
    <x v="2"/>
    <x v="0"/>
  </r>
  <r>
    <s v="87|1"/>
    <n v="87"/>
    <n v="1"/>
    <x v="77"/>
    <n v="0.17540422081900001"/>
    <n v="0.99985241889999998"/>
    <n v="3"/>
    <x v="2"/>
    <x v="0"/>
  </r>
  <r>
    <s v="87|2"/>
    <n v="87"/>
    <n v="2"/>
    <x v="27"/>
    <n v="0.17118093371400001"/>
    <n v="0.99984872341200004"/>
    <n v="3"/>
    <x v="2"/>
    <x v="0"/>
  </r>
  <r>
    <s v="87|3"/>
    <n v="87"/>
    <n v="3"/>
    <x v="32"/>
    <n v="0.13050681352599999"/>
    <n v="0.99980169534700003"/>
    <n v="3"/>
    <x v="2"/>
    <x v="0"/>
  </r>
  <r>
    <s v="87|4"/>
    <n v="87"/>
    <n v="4"/>
    <x v="78"/>
    <n v="0.104990564287"/>
    <n v="0.99975341558499997"/>
    <n v="3"/>
    <x v="2"/>
    <x v="0"/>
  </r>
  <r>
    <s v="87|5"/>
    <n v="87"/>
    <n v="5"/>
    <x v="49"/>
    <n v="6.6188059747200004E-2"/>
    <n v="0.99960893392600003"/>
    <n v="3"/>
    <x v="2"/>
    <x v="0"/>
  </r>
  <r>
    <s v="88|1"/>
    <n v="88"/>
    <n v="1"/>
    <x v="33"/>
    <n v="0.23984754085500001"/>
    <n v="0.99961709976199997"/>
    <n v="3"/>
    <x v="2"/>
    <x v="0"/>
  </r>
  <r>
    <s v="88|2"/>
    <n v="88"/>
    <n v="2"/>
    <x v="26"/>
    <n v="0.209917113185"/>
    <n v="0.99956256151199996"/>
    <n v="3"/>
    <x v="2"/>
    <x v="0"/>
  </r>
  <r>
    <s v="88|3"/>
    <n v="88"/>
    <n v="3"/>
    <x v="32"/>
    <n v="0.109638750553"/>
    <n v="0.99916279315900003"/>
    <n v="3"/>
    <x v="2"/>
    <x v="0"/>
  </r>
  <r>
    <s v="88|4"/>
    <n v="88"/>
    <n v="4"/>
    <x v="19"/>
    <n v="5.9466499835300002E-2"/>
    <n v="0.99845743179299995"/>
    <n v="3"/>
    <x v="2"/>
    <x v="0"/>
  </r>
  <r>
    <s v="88|5"/>
    <n v="88"/>
    <n v="5"/>
    <x v="17"/>
    <n v="4.0730703622099997E-2"/>
    <n v="0.99774938821799997"/>
    <n v="3"/>
    <x v="2"/>
    <x v="0"/>
  </r>
  <r>
    <s v="89|1"/>
    <n v="89"/>
    <n v="1"/>
    <x v="19"/>
    <n v="0.192587047815"/>
    <n v="0.99941504001600001"/>
    <n v="2"/>
    <x v="1"/>
    <x v="0"/>
  </r>
  <r>
    <s v="89|2"/>
    <n v="89"/>
    <n v="2"/>
    <x v="27"/>
    <n v="0.17279987037200001"/>
    <n v="0.99934798479099995"/>
    <n v="2"/>
    <x v="1"/>
    <x v="0"/>
  </r>
  <r>
    <s v="89|3"/>
    <n v="89"/>
    <n v="3"/>
    <x v="31"/>
    <n v="0.114719159901"/>
    <n v="0.99901819229099997"/>
    <n v="2"/>
    <x v="1"/>
    <x v="0"/>
  </r>
  <r>
    <s v="89|4"/>
    <n v="89"/>
    <n v="4"/>
    <x v="26"/>
    <n v="0.108667492867"/>
    <n v="0.998963594437"/>
    <n v="2"/>
    <x v="1"/>
    <x v="0"/>
  </r>
  <r>
    <s v="89|5"/>
    <n v="89"/>
    <n v="5"/>
    <x v="32"/>
    <n v="9.6196092665200003E-2"/>
    <n v="0.99882942438099998"/>
    <n v="2"/>
    <x v="1"/>
    <x v="0"/>
  </r>
  <r>
    <s v="90|1"/>
    <n v="90"/>
    <n v="1"/>
    <x v="25"/>
    <n v="0.651300907135"/>
    <n v="0.99996626377099995"/>
    <n v="2"/>
    <x v="1"/>
    <x v="0"/>
  </r>
  <r>
    <s v="90|2"/>
    <n v="90"/>
    <n v="2"/>
    <x v="57"/>
    <n v="9.6660554408999996E-2"/>
    <n v="0.99977248907100003"/>
    <n v="2"/>
    <x v="1"/>
    <x v="0"/>
  </r>
  <r>
    <s v="90|3"/>
    <n v="90"/>
    <n v="3"/>
    <x v="19"/>
    <n v="7.8290127217800001E-2"/>
    <n v="0.99971908330899995"/>
    <n v="2"/>
    <x v="1"/>
    <x v="0"/>
  </r>
  <r>
    <s v="90|4"/>
    <n v="90"/>
    <n v="4"/>
    <x v="31"/>
    <n v="5.4510135203599999E-2"/>
    <n v="0.999596655369"/>
    <n v="2"/>
    <x v="1"/>
    <x v="0"/>
  </r>
  <r>
    <s v="90|5"/>
    <n v="90"/>
    <n v="5"/>
    <x v="2"/>
    <n v="2.4206448346400001E-2"/>
    <n v="0.99909210205099996"/>
    <n v="2"/>
    <x v="1"/>
    <x v="0"/>
  </r>
  <r>
    <s v="91|1"/>
    <n v="91"/>
    <n v="1"/>
    <x v="33"/>
    <n v="0.23234610259499999"/>
    <n v="0.99957770109199995"/>
    <n v="3"/>
    <x v="2"/>
    <x v="0"/>
  </r>
  <r>
    <s v="91|2"/>
    <n v="91"/>
    <n v="2"/>
    <x v="25"/>
    <n v="0.16164046526"/>
    <n v="0.999393105507"/>
    <n v="3"/>
    <x v="2"/>
    <x v="0"/>
  </r>
  <r>
    <s v="91|3"/>
    <n v="91"/>
    <n v="3"/>
    <x v="19"/>
    <n v="0.14404679834799999"/>
    <n v="0.99931907653800001"/>
    <n v="3"/>
    <x v="2"/>
    <x v="0"/>
  </r>
  <r>
    <s v="91|4"/>
    <n v="91"/>
    <n v="4"/>
    <x v="32"/>
    <n v="8.0926820635800006E-2"/>
    <n v="0.99878865480400003"/>
    <n v="3"/>
    <x v="2"/>
    <x v="0"/>
  </r>
  <r>
    <s v="91|5"/>
    <n v="91"/>
    <n v="5"/>
    <x v="49"/>
    <n v="5.4282031953300003E-2"/>
    <n v="0.99819511175200004"/>
    <n v="3"/>
    <x v="2"/>
    <x v="0"/>
  </r>
  <r>
    <s v="92|1"/>
    <n v="92"/>
    <n v="1"/>
    <x v="25"/>
    <n v="0.44727182388300002"/>
    <n v="0.999851703644"/>
    <n v="2"/>
    <x v="1"/>
    <x v="0"/>
  </r>
  <r>
    <s v="92|2"/>
    <n v="92"/>
    <n v="2"/>
    <x v="2"/>
    <n v="0.17373384535299999"/>
    <n v="0.99961853027299996"/>
    <n v="2"/>
    <x v="1"/>
    <x v="0"/>
  </r>
  <r>
    <s v="92|3"/>
    <n v="92"/>
    <n v="3"/>
    <x v="19"/>
    <n v="0.14214837551100001"/>
    <n v="0.99953377246899999"/>
    <n v="2"/>
    <x v="1"/>
    <x v="0"/>
  </r>
  <r>
    <s v="92|4"/>
    <n v="92"/>
    <n v="4"/>
    <x v="31"/>
    <n v="3.9972715079799999E-2"/>
    <n v="0.99834406375899998"/>
    <n v="2"/>
    <x v="1"/>
    <x v="0"/>
  </r>
  <r>
    <s v="92|5"/>
    <n v="92"/>
    <n v="5"/>
    <x v="33"/>
    <n v="3.6140244454100003E-2"/>
    <n v="0.99816870689399995"/>
    <n v="2"/>
    <x v="1"/>
    <x v="0"/>
  </r>
  <r>
    <s v="93|1"/>
    <n v="93"/>
    <n v="1"/>
    <x v="79"/>
    <n v="0.31977501511599998"/>
    <n v="0.99959152936899998"/>
    <n v="1"/>
    <x v="1"/>
    <x v="0"/>
  </r>
  <r>
    <s v="93|2"/>
    <n v="93"/>
    <n v="2"/>
    <x v="27"/>
    <n v="0.16343259811399999"/>
    <n v="0.99920099973700005"/>
    <n v="1"/>
    <x v="1"/>
    <x v="0"/>
  </r>
  <r>
    <s v="93|3"/>
    <n v="93"/>
    <n v="3"/>
    <x v="17"/>
    <n v="9.2664860188999998E-2"/>
    <n v="0.99859160184899998"/>
    <n v="1"/>
    <x v="1"/>
    <x v="0"/>
  </r>
  <r>
    <s v="93|4"/>
    <n v="93"/>
    <n v="4"/>
    <x v="45"/>
    <n v="7.4737749993800007E-2"/>
    <n v="0.99825435876799995"/>
    <n v="1"/>
    <x v="1"/>
    <x v="0"/>
  </r>
  <r>
    <s v="93|5"/>
    <n v="93"/>
    <n v="5"/>
    <x v="19"/>
    <n v="5.9380799531900001E-2"/>
    <n v="0.99780386686300004"/>
    <n v="1"/>
    <x v="1"/>
    <x v="0"/>
  </r>
  <r>
    <s v="94|1"/>
    <n v="94"/>
    <n v="1"/>
    <x v="17"/>
    <n v="0.154315143824"/>
    <n v="0.99764329195000001"/>
    <n v="4"/>
    <x v="0"/>
    <x v="0"/>
  </r>
  <r>
    <s v="94|2"/>
    <n v="94"/>
    <n v="2"/>
    <x v="19"/>
    <n v="0.147037133574"/>
    <n v="0.99752706289299997"/>
    <n v="4"/>
    <x v="0"/>
    <x v="0"/>
  </r>
  <r>
    <s v="94|3"/>
    <n v="94"/>
    <n v="3"/>
    <x v="1"/>
    <n v="7.8201577067399997E-2"/>
    <n v="0.99536031484599996"/>
    <n v="4"/>
    <x v="0"/>
    <x v="0"/>
  </r>
  <r>
    <s v="94|4"/>
    <n v="94"/>
    <n v="4"/>
    <x v="27"/>
    <n v="6.4060345292100002E-2"/>
    <n v="0.99434185028099997"/>
    <n v="4"/>
    <x v="0"/>
    <x v="0"/>
  </r>
  <r>
    <s v="94|5"/>
    <n v="94"/>
    <n v="5"/>
    <x v="62"/>
    <n v="5.4005626589099999E-2"/>
    <n v="0.99329549074199996"/>
    <n v="4"/>
    <x v="0"/>
    <x v="0"/>
  </r>
  <r>
    <s v="95|1"/>
    <n v="95"/>
    <n v="1"/>
    <x v="19"/>
    <n v="0.25428086519199999"/>
    <n v="0.99978381395299998"/>
    <n v="3"/>
    <x v="2"/>
    <x v="0"/>
  </r>
  <r>
    <s v="95|2"/>
    <n v="95"/>
    <n v="2"/>
    <x v="27"/>
    <n v="0.13320435583599999"/>
    <n v="0.99958747625400002"/>
    <n v="3"/>
    <x v="2"/>
    <x v="0"/>
  </r>
  <r>
    <s v="95|3"/>
    <n v="95"/>
    <n v="3"/>
    <x v="32"/>
    <n v="0.118989214301"/>
    <n v="0.99953818321200005"/>
    <n v="3"/>
    <x v="2"/>
    <x v="0"/>
  </r>
  <r>
    <s v="95|4"/>
    <n v="95"/>
    <n v="4"/>
    <x v="25"/>
    <n v="0.115421228111"/>
    <n v="0.99952387809800003"/>
    <n v="3"/>
    <x v="2"/>
    <x v="0"/>
  </r>
  <r>
    <s v="95|5"/>
    <n v="95"/>
    <n v="5"/>
    <x v="17"/>
    <n v="0.110955104232"/>
    <n v="0.999504804611"/>
    <n v="3"/>
    <x v="2"/>
    <x v="0"/>
  </r>
  <r>
    <s v="96|1"/>
    <n v="96"/>
    <n v="1"/>
    <x v="19"/>
    <n v="0.29901400208500001"/>
    <n v="0.99982798099500003"/>
    <n v="3"/>
    <x v="2"/>
    <x v="0"/>
  </r>
  <r>
    <s v="96|2"/>
    <n v="96"/>
    <n v="2"/>
    <x v="17"/>
    <n v="0.13841155171399999"/>
    <n v="0.99962866306300002"/>
    <n v="3"/>
    <x v="2"/>
    <x v="0"/>
  </r>
  <r>
    <s v="96|3"/>
    <n v="96"/>
    <n v="3"/>
    <x v="27"/>
    <n v="0.13242404162900001"/>
    <n v="0.99961191415799999"/>
    <n v="3"/>
    <x v="2"/>
    <x v="0"/>
  </r>
  <r>
    <s v="96|4"/>
    <n v="96"/>
    <n v="4"/>
    <x v="22"/>
    <n v="8.0784335732500004E-2"/>
    <n v="0.99936383962599995"/>
    <n v="3"/>
    <x v="2"/>
    <x v="0"/>
  </r>
  <r>
    <s v="96|5"/>
    <n v="96"/>
    <n v="5"/>
    <x v="32"/>
    <n v="7.3368623852700002E-2"/>
    <n v="0.99929964542399996"/>
    <n v="3"/>
    <x v="2"/>
    <x v="0"/>
  </r>
  <r>
    <s v="97|1"/>
    <n v="97"/>
    <n v="1"/>
    <x v="80"/>
    <n v="0.63147145509699998"/>
    <n v="0.99999773502300005"/>
    <n v="4"/>
    <x v="0"/>
    <x v="0"/>
  </r>
  <r>
    <s v="97|2"/>
    <n v="97"/>
    <n v="2"/>
    <x v="81"/>
    <n v="0.29899004101799997"/>
    <n v="0.99999523162799997"/>
    <n v="4"/>
    <x v="0"/>
    <x v="0"/>
  </r>
  <r>
    <s v="97|3"/>
    <n v="97"/>
    <n v="3"/>
    <x v="40"/>
    <n v="3.1976595520999997E-2"/>
    <n v="0.999955415726"/>
    <n v="4"/>
    <x v="0"/>
    <x v="0"/>
  </r>
  <r>
    <s v="97|4"/>
    <n v="97"/>
    <n v="4"/>
    <x v="40"/>
    <n v="1.7818069085499998E-2"/>
    <n v="0.99992012977599998"/>
    <n v="4"/>
    <x v="0"/>
    <x v="0"/>
  </r>
  <r>
    <s v="97|5"/>
    <n v="97"/>
    <n v="5"/>
    <x v="71"/>
    <n v="8.1345560029099998E-3"/>
    <n v="0.99982506036800001"/>
    <n v="4"/>
    <x v="0"/>
    <x v="0"/>
  </r>
  <r>
    <s v="98|1"/>
    <n v="98"/>
    <n v="1"/>
    <x v="11"/>
    <n v="0.38386231660800002"/>
    <n v="0.99992620944999999"/>
    <n v="4"/>
    <x v="0"/>
    <x v="0"/>
  </r>
  <r>
    <s v="98|2"/>
    <n v="98"/>
    <n v="2"/>
    <x v="1"/>
    <n v="0.33462199568700002"/>
    <n v="0.99991536140399995"/>
    <n v="4"/>
    <x v="0"/>
    <x v="0"/>
  </r>
  <r>
    <s v="98|3"/>
    <n v="98"/>
    <n v="3"/>
    <x v="35"/>
    <n v="8.2375161349799997E-2"/>
    <n v="0.99965631961800006"/>
    <n v="4"/>
    <x v="0"/>
    <x v="0"/>
  </r>
  <r>
    <s v="98|4"/>
    <n v="98"/>
    <n v="4"/>
    <x v="0"/>
    <n v="4.5583687722700002E-2"/>
    <n v="0.99937915801999999"/>
    <n v="4"/>
    <x v="0"/>
    <x v="0"/>
  </r>
  <r>
    <s v="98|5"/>
    <n v="98"/>
    <n v="5"/>
    <x v="81"/>
    <n v="3.9028245955700001E-2"/>
    <n v="0.99927490949599995"/>
    <n v="4"/>
    <x v="0"/>
    <x v="0"/>
  </r>
  <r>
    <s v="99|1"/>
    <n v="99"/>
    <n v="1"/>
    <x v="81"/>
    <n v="0.67452996969199996"/>
    <n v="0.99997520446800003"/>
    <n v="4"/>
    <x v="0"/>
    <x v="0"/>
  </r>
  <r>
    <s v="99|2"/>
    <n v="99"/>
    <n v="2"/>
    <x v="80"/>
    <n v="0.131247475743"/>
    <n v="0.99987256526900004"/>
    <n v="4"/>
    <x v="0"/>
    <x v="0"/>
  </r>
  <r>
    <s v="99|3"/>
    <n v="99"/>
    <n v="3"/>
    <x v="40"/>
    <n v="6.6822044551400006E-2"/>
    <n v="0.99974960088700005"/>
    <n v="4"/>
    <x v="0"/>
    <x v="0"/>
  </r>
  <r>
    <s v="99|4"/>
    <n v="99"/>
    <n v="4"/>
    <x v="40"/>
    <n v="4.1738033294700001E-2"/>
    <n v="0.99959927797299997"/>
    <n v="4"/>
    <x v="0"/>
    <x v="0"/>
  </r>
  <r>
    <s v="99|5"/>
    <n v="99"/>
    <n v="5"/>
    <x v="71"/>
    <n v="2.3262606933700001E-2"/>
    <n v="0.99928122758899995"/>
    <n v="4"/>
    <x v="0"/>
    <x v="0"/>
  </r>
  <r>
    <s v="100|1"/>
    <n v="100"/>
    <n v="1"/>
    <x v="80"/>
    <n v="0.47901749610900002"/>
    <n v="0.99996376037599999"/>
    <n v="4"/>
    <x v="0"/>
    <x v="0"/>
  </r>
  <r>
    <s v="100|2"/>
    <n v="100"/>
    <n v="2"/>
    <x v="81"/>
    <n v="0.207399845123"/>
    <n v="0.99991643428800003"/>
    <n v="4"/>
    <x v="0"/>
    <x v="0"/>
  </r>
  <r>
    <s v="100|3"/>
    <n v="100"/>
    <n v="3"/>
    <x v="40"/>
    <n v="8.6064063012600001E-2"/>
    <n v="0.99979859590499998"/>
    <n v="4"/>
    <x v="0"/>
    <x v="0"/>
  </r>
  <r>
    <s v="100|4"/>
    <n v="100"/>
    <n v="4"/>
    <x v="39"/>
    <n v="6.0191303491599998E-2"/>
    <n v="0.99971193075200004"/>
    <n v="4"/>
    <x v="0"/>
    <x v="0"/>
  </r>
  <r>
    <s v="100|5"/>
    <n v="100"/>
    <n v="5"/>
    <x v="1"/>
    <n v="4.3955877423299997E-2"/>
    <n v="0.99960559606599997"/>
    <n v="4"/>
    <x v="0"/>
    <x v="0"/>
  </r>
  <r>
    <s v="101|1"/>
    <n v="101"/>
    <n v="1"/>
    <x v="25"/>
    <n v="0.28570541739499999"/>
    <n v="0.99878245592100001"/>
    <n v="3"/>
    <x v="2"/>
    <x v="0"/>
  </r>
  <r>
    <s v="101|2"/>
    <n v="101"/>
    <n v="2"/>
    <x v="17"/>
    <n v="0.118462376297"/>
    <n v="0.99706870317499996"/>
    <n v="3"/>
    <x v="2"/>
    <x v="0"/>
  </r>
  <r>
    <s v="101|3"/>
    <n v="101"/>
    <n v="3"/>
    <x v="19"/>
    <n v="6.9421485066400002E-2"/>
    <n v="0.99500823020899998"/>
    <n v="3"/>
    <x v="2"/>
    <x v="0"/>
  </r>
  <r>
    <s v="101|4"/>
    <n v="101"/>
    <n v="4"/>
    <x v="33"/>
    <n v="6.5453186631200005E-2"/>
    <n v="0.99470722675300005"/>
    <n v="3"/>
    <x v="2"/>
    <x v="0"/>
  </r>
  <r>
    <s v="101|5"/>
    <n v="101"/>
    <n v="5"/>
    <x v="26"/>
    <n v="5.2431952208299999E-2"/>
    <n v="0.99340146780000005"/>
    <n v="3"/>
    <x v="2"/>
    <x v="0"/>
  </r>
  <r>
    <s v="102|1"/>
    <n v="102"/>
    <n v="1"/>
    <x v="1"/>
    <n v="0.19945681095100001"/>
    <n v="0.99727457761799998"/>
    <n v="4"/>
    <x v="0"/>
    <x v="0"/>
  </r>
  <r>
    <s v="102|2"/>
    <n v="102"/>
    <n v="2"/>
    <x v="43"/>
    <n v="8.8495172560199994E-2"/>
    <n v="0.99387806653999999"/>
    <n v="4"/>
    <x v="0"/>
    <x v="0"/>
  </r>
  <r>
    <s v="102|3"/>
    <n v="102"/>
    <n v="3"/>
    <x v="33"/>
    <n v="5.3376901894800002E-2"/>
    <n v="0.98989105224600005"/>
    <n v="4"/>
    <x v="0"/>
    <x v="1"/>
  </r>
  <r>
    <s v="102|4"/>
    <n v="102"/>
    <n v="4"/>
    <x v="19"/>
    <n v="4.4915504753599997E-2"/>
    <n v="0.98800939321500003"/>
    <n v="4"/>
    <x v="0"/>
    <x v="1"/>
  </r>
  <r>
    <s v="102|5"/>
    <n v="102"/>
    <n v="5"/>
    <x v="21"/>
    <n v="3.2164137810500003E-2"/>
    <n v="0.98333501815799995"/>
    <n v="4"/>
    <x v="0"/>
    <x v="1"/>
  </r>
  <r>
    <s v="103|1"/>
    <n v="103"/>
    <n v="1"/>
    <x v="17"/>
    <n v="0.51947325468100003"/>
    <n v="0.99996161460900002"/>
    <n v="3"/>
    <x v="2"/>
    <x v="0"/>
  </r>
  <r>
    <s v="103|2"/>
    <n v="103"/>
    <n v="2"/>
    <x v="19"/>
    <n v="0.14698503911499999"/>
    <n v="0.99986457824700004"/>
    <n v="3"/>
    <x v="2"/>
    <x v="0"/>
  </r>
  <r>
    <s v="103|3"/>
    <n v="103"/>
    <n v="3"/>
    <x v="25"/>
    <n v="9.3691162765000002E-2"/>
    <n v="0.99978750944100003"/>
    <n v="3"/>
    <x v="2"/>
    <x v="0"/>
  </r>
  <r>
    <s v="103|4"/>
    <n v="103"/>
    <n v="4"/>
    <x v="32"/>
    <n v="5.4074190557000003E-2"/>
    <n v="0.99963188171399997"/>
    <n v="3"/>
    <x v="2"/>
    <x v="0"/>
  </r>
  <r>
    <s v="103|5"/>
    <n v="103"/>
    <n v="5"/>
    <x v="33"/>
    <n v="3.2979037612699998E-2"/>
    <n v="0.99939656257599996"/>
    <n v="3"/>
    <x v="2"/>
    <x v="0"/>
  </r>
  <r>
    <s v="104|1"/>
    <n v="104"/>
    <n v="1"/>
    <x v="17"/>
    <n v="0.76518774032600001"/>
    <n v="0.99998748302499996"/>
    <n v="4"/>
    <x v="0"/>
    <x v="0"/>
  </r>
  <r>
    <s v="104|2"/>
    <n v="104"/>
    <n v="2"/>
    <x v="33"/>
    <n v="8.2549534738100006E-2"/>
    <n v="0.99988448619799997"/>
    <n v="4"/>
    <x v="0"/>
    <x v="0"/>
  </r>
  <r>
    <s v="104|3"/>
    <n v="104"/>
    <n v="3"/>
    <x v="2"/>
    <n v="5.2227146923500001E-2"/>
    <n v="0.99981755018200003"/>
    <n v="4"/>
    <x v="0"/>
    <x v="0"/>
  </r>
  <r>
    <s v="104|4"/>
    <n v="104"/>
    <n v="4"/>
    <x v="32"/>
    <n v="2.0300570875399999E-2"/>
    <n v="0.99953067302700005"/>
    <n v="4"/>
    <x v="0"/>
    <x v="0"/>
  </r>
  <r>
    <s v="104|5"/>
    <n v="104"/>
    <n v="5"/>
    <x v="25"/>
    <n v="1.5866084024299999E-2"/>
    <n v="0.99939954280900001"/>
    <n v="4"/>
    <x v="0"/>
    <x v="0"/>
  </r>
  <r>
    <s v="105|1"/>
    <n v="105"/>
    <n v="1"/>
    <x v="17"/>
    <n v="0.2185202986"/>
    <n v="0.99935084581400002"/>
    <n v="3"/>
    <x v="2"/>
    <x v="0"/>
  </r>
  <r>
    <s v="105|2"/>
    <n v="105"/>
    <n v="2"/>
    <x v="33"/>
    <n v="0.12564527988400001"/>
    <n v="0.99887150526000001"/>
    <n v="3"/>
    <x v="2"/>
    <x v="0"/>
  </r>
  <r>
    <s v="105|3"/>
    <n v="105"/>
    <n v="3"/>
    <x v="32"/>
    <n v="0.11315049231099999"/>
    <n v="0.99874711036700003"/>
    <n v="3"/>
    <x v="2"/>
    <x v="0"/>
  </r>
  <r>
    <s v="105|4"/>
    <n v="105"/>
    <n v="4"/>
    <x v="19"/>
    <n v="9.1993547975999998E-2"/>
    <n v="0.99845945835100003"/>
    <n v="3"/>
    <x v="2"/>
    <x v="0"/>
  </r>
  <r>
    <s v="105|5"/>
    <n v="105"/>
    <n v="5"/>
    <x v="1"/>
    <n v="6.0335535556100002E-2"/>
    <n v="0.99765294790299996"/>
    <n v="3"/>
    <x v="2"/>
    <x v="0"/>
  </r>
  <r>
    <s v="106|1"/>
    <n v="106"/>
    <n v="1"/>
    <x v="79"/>
    <n v="0.29105472564700002"/>
    <n v="0.99816387891799996"/>
    <n v="4"/>
    <x v="0"/>
    <x v="0"/>
  </r>
  <r>
    <s v="106|2"/>
    <n v="106"/>
    <n v="2"/>
    <x v="27"/>
    <n v="0.12819005549000001"/>
    <n v="0.99584072828299997"/>
    <n v="4"/>
    <x v="0"/>
    <x v="0"/>
  </r>
  <r>
    <s v="106|3"/>
    <n v="106"/>
    <n v="3"/>
    <x v="19"/>
    <n v="9.7041048109499997E-2"/>
    <n v="0.99451303482099995"/>
    <n v="4"/>
    <x v="0"/>
    <x v="0"/>
  </r>
  <r>
    <s v="106|4"/>
    <n v="106"/>
    <n v="4"/>
    <x v="32"/>
    <n v="6.0372620820999999E-2"/>
    <n v="0.99120974540700002"/>
    <n v="4"/>
    <x v="0"/>
    <x v="0"/>
  </r>
  <r>
    <s v="106|5"/>
    <n v="106"/>
    <n v="5"/>
    <x v="26"/>
    <n v="3.4452613443100001E-2"/>
    <n v="0.98469758033800003"/>
    <n v="4"/>
    <x v="0"/>
    <x v="1"/>
  </r>
  <r>
    <s v="107|1"/>
    <n v="107"/>
    <n v="1"/>
    <x v="27"/>
    <n v="0.19621318578700001"/>
    <n v="0.99935823679000002"/>
    <n v="4"/>
    <x v="0"/>
    <x v="0"/>
  </r>
  <r>
    <s v="107|2"/>
    <n v="107"/>
    <n v="2"/>
    <x v="79"/>
    <n v="0.16887459158900001"/>
    <n v="0.99925440549900002"/>
    <n v="4"/>
    <x v="0"/>
    <x v="0"/>
  </r>
  <r>
    <s v="107|3"/>
    <n v="107"/>
    <n v="3"/>
    <x v="19"/>
    <n v="0.122671321034"/>
    <n v="0.99897396564499996"/>
    <n v="4"/>
    <x v="0"/>
    <x v="0"/>
  </r>
  <r>
    <s v="107|4"/>
    <n v="107"/>
    <n v="4"/>
    <x v="45"/>
    <n v="7.6927743852099995E-2"/>
    <n v="0.99836474657100005"/>
    <n v="4"/>
    <x v="0"/>
    <x v="0"/>
  </r>
  <r>
    <s v="107|5"/>
    <n v="107"/>
    <n v="5"/>
    <x v="32"/>
    <n v="6.9646783173099996E-2"/>
    <n v="0.99819415807699996"/>
    <n v="4"/>
    <x v="0"/>
    <x v="0"/>
  </r>
  <r>
    <s v="108|1"/>
    <n v="108"/>
    <n v="1"/>
    <x v="22"/>
    <n v="0.31162196397800002"/>
    <n v="0.99967455863999999"/>
    <n v="4"/>
    <x v="0"/>
    <x v="0"/>
  </r>
  <r>
    <s v="108|2"/>
    <n v="108"/>
    <n v="2"/>
    <x v="26"/>
    <n v="0.16149291396099999"/>
    <n v="0.99937206506700005"/>
    <n v="4"/>
    <x v="0"/>
    <x v="0"/>
  </r>
  <r>
    <s v="108|3"/>
    <n v="108"/>
    <n v="3"/>
    <x v="49"/>
    <n v="0.122684568167"/>
    <n v="0.99917358160000003"/>
    <n v="4"/>
    <x v="0"/>
    <x v="0"/>
  </r>
  <r>
    <s v="108|4"/>
    <n v="108"/>
    <n v="4"/>
    <x v="82"/>
    <n v="7.3243245482399993E-2"/>
    <n v="0.99861657619499999"/>
    <n v="4"/>
    <x v="0"/>
    <x v="0"/>
  </r>
  <r>
    <s v="108|5"/>
    <n v="108"/>
    <n v="5"/>
    <x v="27"/>
    <n v="7.2004400193699997E-2"/>
    <n v="0.99859279394099998"/>
    <n v="4"/>
    <x v="0"/>
    <x v="0"/>
  </r>
  <r>
    <s v="109|1"/>
    <n v="109"/>
    <n v="1"/>
    <x v="2"/>
    <n v="0.50902652740499998"/>
    <n v="0.99972754716900003"/>
    <n v="3"/>
    <x v="2"/>
    <x v="0"/>
  </r>
  <r>
    <s v="109|2"/>
    <n v="109"/>
    <n v="2"/>
    <x v="26"/>
    <n v="0.118542551994"/>
    <n v="0.99883145093900005"/>
    <n v="3"/>
    <x v="2"/>
    <x v="0"/>
  </r>
  <r>
    <s v="109|3"/>
    <n v="109"/>
    <n v="3"/>
    <x v="57"/>
    <n v="8.3699487149700005E-2"/>
    <n v="0.99834573268899995"/>
    <n v="3"/>
    <x v="2"/>
    <x v="0"/>
  </r>
  <r>
    <s v="109|4"/>
    <n v="109"/>
    <n v="4"/>
    <x v="17"/>
    <n v="6.3056074082899996E-2"/>
    <n v="0.99780529737500001"/>
    <n v="3"/>
    <x v="2"/>
    <x v="0"/>
  </r>
  <r>
    <s v="109|5"/>
    <n v="109"/>
    <n v="5"/>
    <x v="31"/>
    <n v="6.1277911067E-2"/>
    <n v="0.99774181842800003"/>
    <n v="3"/>
    <x v="2"/>
    <x v="0"/>
  </r>
  <r>
    <s v="110|1"/>
    <n v="110"/>
    <n v="1"/>
    <x v="21"/>
    <n v="0.12680400908"/>
    <n v="0.99442589283000005"/>
    <n v="3"/>
    <x v="2"/>
    <x v="0"/>
  </r>
  <r>
    <s v="110|2"/>
    <n v="110"/>
    <n v="2"/>
    <x v="78"/>
    <n v="0.10361865162800001"/>
    <n v="0.99318718910199999"/>
    <n v="3"/>
    <x v="2"/>
    <x v="0"/>
  </r>
  <r>
    <s v="110|3"/>
    <n v="110"/>
    <n v="3"/>
    <x v="76"/>
    <n v="5.6193754077000002E-2"/>
    <n v="0.98750919103599999"/>
    <n v="3"/>
    <x v="2"/>
    <x v="1"/>
  </r>
  <r>
    <s v="110|4"/>
    <n v="110"/>
    <n v="4"/>
    <x v="50"/>
    <n v="5.4862931370700002E-2"/>
    <n v="0.98721015453299998"/>
    <n v="3"/>
    <x v="2"/>
    <x v="1"/>
  </r>
  <r>
    <s v="110|5"/>
    <n v="110"/>
    <n v="5"/>
    <x v="2"/>
    <n v="5.2751477807799999E-2"/>
    <n v="0.98670500516899995"/>
    <n v="3"/>
    <x v="2"/>
    <x v="1"/>
  </r>
  <r>
    <s v="111|1"/>
    <n v="111"/>
    <n v="1"/>
    <x v="2"/>
    <n v="0.42732784151999997"/>
    <n v="0.99980443716"/>
    <n v="3"/>
    <x v="2"/>
    <x v="0"/>
  </r>
  <r>
    <s v="111|2"/>
    <n v="111"/>
    <n v="2"/>
    <x v="63"/>
    <n v="0.18905794620499999"/>
    <n v="0.99955803155900003"/>
    <n v="3"/>
    <x v="2"/>
    <x v="0"/>
  </r>
  <r>
    <s v="111|3"/>
    <n v="111"/>
    <n v="3"/>
    <x v="83"/>
    <n v="5.3236585110399998E-2"/>
    <n v="0.99843209981900005"/>
    <n v="3"/>
    <x v="2"/>
    <x v="0"/>
  </r>
  <r>
    <s v="111|4"/>
    <n v="111"/>
    <n v="4"/>
    <x v="19"/>
    <n v="5.0429373979599998E-2"/>
    <n v="0.99834501743299997"/>
    <n v="3"/>
    <x v="2"/>
    <x v="0"/>
  </r>
  <r>
    <s v="111|5"/>
    <n v="111"/>
    <n v="5"/>
    <x v="25"/>
    <n v="4.3002091348200003E-2"/>
    <n v="0.99805968999899997"/>
    <n v="3"/>
    <x v="2"/>
    <x v="0"/>
  </r>
  <r>
    <s v="112|1"/>
    <n v="112"/>
    <n v="1"/>
    <x v="17"/>
    <n v="0.35021308064500001"/>
    <n v="0.99955981969800001"/>
    <n v="3"/>
    <x v="2"/>
    <x v="0"/>
  </r>
  <r>
    <s v="112|2"/>
    <n v="112"/>
    <n v="2"/>
    <x v="33"/>
    <n v="0.17951825261099999"/>
    <n v="0.999141573906"/>
    <n v="3"/>
    <x v="2"/>
    <x v="0"/>
  </r>
  <r>
    <s v="112|3"/>
    <n v="112"/>
    <n v="3"/>
    <x v="19"/>
    <n v="4.74888011813E-2"/>
    <n v="0.99676275253299995"/>
    <n v="3"/>
    <x v="2"/>
    <x v="0"/>
  </r>
  <r>
    <s v="112|4"/>
    <n v="112"/>
    <n v="4"/>
    <x v="1"/>
    <n v="4.5073289424199997E-2"/>
    <n v="0.996589899063"/>
    <n v="3"/>
    <x v="2"/>
    <x v="0"/>
  </r>
  <r>
    <s v="112|5"/>
    <n v="112"/>
    <n v="5"/>
    <x v="26"/>
    <n v="4.5061793178300003E-2"/>
    <n v="0.99658906459800001"/>
    <n v="3"/>
    <x v="2"/>
    <x v="0"/>
  </r>
  <r>
    <s v="113|1"/>
    <n v="113"/>
    <n v="1"/>
    <x v="19"/>
    <n v="0.24833166599299999"/>
    <n v="0.999781429768"/>
    <n v="3"/>
    <x v="2"/>
    <x v="0"/>
  </r>
  <r>
    <s v="113|2"/>
    <n v="113"/>
    <n v="2"/>
    <x v="25"/>
    <n v="0.22432886064099999"/>
    <n v="0.99975806474700002"/>
    <n v="3"/>
    <x v="2"/>
    <x v="0"/>
  </r>
  <r>
    <s v="113|3"/>
    <n v="113"/>
    <n v="3"/>
    <x v="83"/>
    <n v="0.14864964783199999"/>
    <n v="0.99963498115500005"/>
    <n v="3"/>
    <x v="2"/>
    <x v="0"/>
  </r>
  <r>
    <s v="113|4"/>
    <n v="113"/>
    <n v="4"/>
    <x v="26"/>
    <n v="8.3275698125400005E-2"/>
    <n v="0.99934858083699996"/>
    <n v="3"/>
    <x v="2"/>
    <x v="0"/>
  </r>
  <r>
    <s v="113|5"/>
    <n v="113"/>
    <n v="5"/>
    <x v="27"/>
    <n v="8.0517597496500004E-2"/>
    <n v="0.999326348305"/>
    <n v="3"/>
    <x v="2"/>
    <x v="0"/>
  </r>
  <r>
    <s v="114|1"/>
    <n v="114"/>
    <n v="1"/>
    <x v="1"/>
    <n v="0.84864956140500003"/>
    <n v="0.99992513656600002"/>
    <n v="3"/>
    <x v="2"/>
    <x v="0"/>
  </r>
  <r>
    <s v="114|2"/>
    <n v="114"/>
    <n v="2"/>
    <x v="33"/>
    <n v="2.0795494317999999E-2"/>
    <n v="0.99695646762800005"/>
    <n v="3"/>
    <x v="2"/>
    <x v="0"/>
  </r>
  <r>
    <s v="114|3"/>
    <n v="114"/>
    <n v="3"/>
    <x v="31"/>
    <n v="1.89598109573E-2"/>
    <n v="0.99666267633399996"/>
    <n v="3"/>
    <x v="2"/>
    <x v="0"/>
  </r>
  <r>
    <s v="114|4"/>
    <n v="114"/>
    <n v="4"/>
    <x v="17"/>
    <n v="1.8448604270800001E-2"/>
    <n v="0.99657058715799995"/>
    <n v="3"/>
    <x v="2"/>
    <x v="0"/>
  </r>
  <r>
    <s v="114|5"/>
    <n v="114"/>
    <n v="5"/>
    <x v="11"/>
    <n v="1.4538474381E-2"/>
    <n v="0.99565225839600002"/>
    <n v="3"/>
    <x v="2"/>
    <x v="0"/>
  </r>
  <r>
    <s v="115|1"/>
    <n v="115"/>
    <n v="1"/>
    <x v="2"/>
    <n v="0.76881659030899996"/>
    <n v="0.999881863594"/>
    <n v="3"/>
    <x v="2"/>
    <x v="0"/>
  </r>
  <r>
    <s v="115|2"/>
    <n v="115"/>
    <n v="2"/>
    <x v="1"/>
    <n v="9.6810519695299996E-2"/>
    <n v="0.99906259775200001"/>
    <n v="3"/>
    <x v="2"/>
    <x v="0"/>
  </r>
  <r>
    <s v="115|3"/>
    <n v="115"/>
    <n v="3"/>
    <x v="33"/>
    <n v="2.32978370041E-2"/>
    <n v="0.99611639976499999"/>
    <n v="3"/>
    <x v="2"/>
    <x v="0"/>
  </r>
  <r>
    <s v="115|4"/>
    <n v="115"/>
    <n v="4"/>
    <x v="31"/>
    <n v="2.2378116846099999E-2"/>
    <n v="0.995957434177"/>
    <n v="3"/>
    <x v="2"/>
    <x v="0"/>
  </r>
  <r>
    <s v="115|5"/>
    <n v="115"/>
    <n v="5"/>
    <x v="19"/>
    <n v="1.4299958944300001E-2"/>
    <n v="0.99368816614199995"/>
    <n v="3"/>
    <x v="2"/>
    <x v="0"/>
  </r>
  <r>
    <s v="116|1"/>
    <n v="116"/>
    <n v="1"/>
    <x v="1"/>
    <n v="0.49490159750000001"/>
    <n v="0.99952781200399998"/>
    <n v="2"/>
    <x v="1"/>
    <x v="0"/>
  </r>
  <r>
    <s v="116|2"/>
    <n v="116"/>
    <n v="2"/>
    <x v="17"/>
    <n v="7.8382171690500005E-2"/>
    <n v="0.99702602624900005"/>
    <n v="2"/>
    <x v="1"/>
    <x v="0"/>
  </r>
  <r>
    <s v="116|3"/>
    <n v="116"/>
    <n v="3"/>
    <x v="33"/>
    <n v="6.7801743745800003E-2"/>
    <n v="0.99656361341499999"/>
    <n v="2"/>
    <x v="1"/>
    <x v="0"/>
  </r>
  <r>
    <s v="116|4"/>
    <n v="116"/>
    <n v="4"/>
    <x v="19"/>
    <n v="3.9201531559199997E-2"/>
    <n v="0.99407130479799999"/>
    <n v="2"/>
    <x v="1"/>
    <x v="0"/>
  </r>
  <r>
    <s v="116|5"/>
    <n v="116"/>
    <n v="5"/>
    <x v="84"/>
    <n v="3.7135321646899998E-2"/>
    <n v="0.99374347925200002"/>
    <n v="2"/>
    <x v="1"/>
    <x v="0"/>
  </r>
  <r>
    <s v="117|1"/>
    <n v="117"/>
    <n v="1"/>
    <x v="33"/>
    <n v="0.42681297659900003"/>
    <n v="0.99967455863999999"/>
    <n v="4"/>
    <x v="0"/>
    <x v="0"/>
  </r>
  <r>
    <s v="117|2"/>
    <n v="117"/>
    <n v="2"/>
    <x v="32"/>
    <n v="7.6683811843399993E-2"/>
    <n v="0.99819093942600001"/>
    <n v="4"/>
    <x v="0"/>
    <x v="0"/>
  </r>
  <r>
    <s v="117|3"/>
    <n v="117"/>
    <n v="3"/>
    <x v="27"/>
    <n v="5.9068553149699998E-2"/>
    <n v="0.99765270948399998"/>
    <n v="4"/>
    <x v="0"/>
    <x v="0"/>
  </r>
  <r>
    <s v="117|4"/>
    <n v="117"/>
    <n v="4"/>
    <x v="19"/>
    <n v="5.2421644330000003E-2"/>
    <n v="0.99735593795800004"/>
    <n v="4"/>
    <x v="0"/>
    <x v="0"/>
  </r>
  <r>
    <s v="117|5"/>
    <n v="117"/>
    <n v="5"/>
    <x v="49"/>
    <n v="4.8589553684000003E-2"/>
    <n v="0.997147977352"/>
    <n v="4"/>
    <x v="0"/>
    <x v="0"/>
  </r>
  <r>
    <s v="118|1"/>
    <n v="118"/>
    <n v="1"/>
    <x v="26"/>
    <n v="0.17017756402500001"/>
    <n v="0.99911957979199995"/>
    <n v="4"/>
    <x v="0"/>
    <x v="0"/>
  </r>
  <r>
    <s v="118|2"/>
    <n v="118"/>
    <n v="2"/>
    <x v="57"/>
    <n v="0.16452598571800001"/>
    <n v="0.99908936023700001"/>
    <n v="4"/>
    <x v="0"/>
    <x v="0"/>
  </r>
  <r>
    <s v="118|3"/>
    <n v="118"/>
    <n v="3"/>
    <x v="43"/>
    <n v="0.112185299397"/>
    <n v="0.99866497516599995"/>
    <n v="4"/>
    <x v="0"/>
    <x v="0"/>
  </r>
  <r>
    <s v="118|4"/>
    <n v="118"/>
    <n v="4"/>
    <x v="83"/>
    <n v="8.3310388028599996E-2"/>
    <n v="0.99820315837899998"/>
    <n v="4"/>
    <x v="0"/>
    <x v="0"/>
  </r>
  <r>
    <s v="118|5"/>
    <n v="118"/>
    <n v="5"/>
    <x v="63"/>
    <n v="6.1322726309300003E-2"/>
    <n v="0.99756038188899998"/>
    <n v="4"/>
    <x v="0"/>
    <x v="0"/>
  </r>
  <r>
    <s v="119|1"/>
    <n v="119"/>
    <n v="1"/>
    <x v="33"/>
    <n v="0.26668938994399999"/>
    <n v="0.99788409471499995"/>
    <n v="4"/>
    <x v="0"/>
    <x v="0"/>
  </r>
  <r>
    <s v="119|2"/>
    <n v="119"/>
    <n v="2"/>
    <x v="26"/>
    <n v="0.12584312260200001"/>
    <n v="0.99552661180500002"/>
    <n v="4"/>
    <x v="0"/>
    <x v="0"/>
  </r>
  <r>
    <s v="119|3"/>
    <n v="119"/>
    <n v="3"/>
    <x v="2"/>
    <n v="5.6088462472E-2"/>
    <n v="0.99001884460400003"/>
    <n v="4"/>
    <x v="0"/>
    <x v="0"/>
  </r>
  <r>
    <s v="119|4"/>
    <n v="119"/>
    <n v="4"/>
    <x v="85"/>
    <n v="4.0101822465700002E-2"/>
    <n v="0.98609519004799995"/>
    <n v="4"/>
    <x v="0"/>
    <x v="1"/>
  </r>
  <r>
    <s v="119|5"/>
    <n v="119"/>
    <n v="5"/>
    <x v="32"/>
    <n v="3.7590496241999997E-2"/>
    <n v="0.98518002033200003"/>
    <n v="4"/>
    <x v="0"/>
    <x v="1"/>
  </r>
  <r>
    <s v="120|1"/>
    <n v="120"/>
    <n v="1"/>
    <x v="33"/>
    <n v="0.33222508430499997"/>
    <n v="0.99993419647199999"/>
    <n v="3"/>
    <x v="2"/>
    <x v="0"/>
  </r>
  <r>
    <s v="120|2"/>
    <n v="120"/>
    <n v="2"/>
    <x v="2"/>
    <n v="0.28512814641000001"/>
    <n v="0.99992334842700004"/>
    <n v="3"/>
    <x v="2"/>
    <x v="0"/>
  </r>
  <r>
    <s v="120|3"/>
    <n v="120"/>
    <n v="3"/>
    <x v="32"/>
    <n v="0.146072223783"/>
    <n v="0.99985039234200002"/>
    <n v="3"/>
    <x v="2"/>
    <x v="0"/>
  </r>
  <r>
    <s v="120|4"/>
    <n v="120"/>
    <n v="4"/>
    <x v="35"/>
    <n v="3.7256602197900002E-2"/>
    <n v="0.99941372871400003"/>
    <n v="3"/>
    <x v="2"/>
    <x v="0"/>
  </r>
  <r>
    <s v="120|5"/>
    <n v="120"/>
    <n v="5"/>
    <x v="17"/>
    <n v="3.0555963516200001E-2"/>
    <n v="0.99928528070400002"/>
    <n v="3"/>
    <x v="2"/>
    <x v="0"/>
  </r>
  <r>
    <s v="121|1"/>
    <n v="121"/>
    <n v="1"/>
    <x v="1"/>
    <n v="0.54552710056300002"/>
    <n v="0.99971956014600005"/>
    <n v="3"/>
    <x v="2"/>
    <x v="0"/>
  </r>
  <r>
    <s v="121|2"/>
    <n v="121"/>
    <n v="2"/>
    <x v="2"/>
    <n v="0.22326330840600001"/>
    <n v="0.99931514263200005"/>
    <n v="3"/>
    <x v="2"/>
    <x v="0"/>
  </r>
  <r>
    <s v="121|3"/>
    <n v="121"/>
    <n v="3"/>
    <x v="25"/>
    <n v="4.1242823004700002E-2"/>
    <n v="0.99630391597699997"/>
    <n v="3"/>
    <x v="2"/>
    <x v="0"/>
  </r>
  <r>
    <s v="121|4"/>
    <n v="121"/>
    <n v="4"/>
    <x v="17"/>
    <n v="2.04839520156E-2"/>
    <n v="0.99258595704999997"/>
    <n v="3"/>
    <x v="2"/>
    <x v="0"/>
  </r>
  <r>
    <s v="121|5"/>
    <n v="121"/>
    <n v="5"/>
    <x v="63"/>
    <n v="1.47612718865E-2"/>
    <n v="0.98974108695999996"/>
    <n v="3"/>
    <x v="2"/>
    <x v="1"/>
  </r>
  <r>
    <s v="122|1"/>
    <n v="122"/>
    <n v="1"/>
    <x v="25"/>
    <n v="0.264352321625"/>
    <n v="0.99841380119300005"/>
    <n v="4"/>
    <x v="0"/>
    <x v="0"/>
  </r>
  <r>
    <s v="122|2"/>
    <n v="122"/>
    <n v="2"/>
    <x v="35"/>
    <n v="0.104430243373"/>
    <n v="0.99599444866200004"/>
    <n v="4"/>
    <x v="0"/>
    <x v="0"/>
  </r>
  <r>
    <s v="122|3"/>
    <n v="122"/>
    <n v="3"/>
    <x v="2"/>
    <n v="8.1270582974E-2"/>
    <n v="0.99485886096999998"/>
    <n v="4"/>
    <x v="0"/>
    <x v="0"/>
  </r>
  <r>
    <s v="122|4"/>
    <n v="122"/>
    <n v="4"/>
    <x v="19"/>
    <n v="5.6012425571699997E-2"/>
    <n v="0.992557644844"/>
    <n v="4"/>
    <x v="0"/>
    <x v="0"/>
  </r>
  <r>
    <s v="122|5"/>
    <n v="122"/>
    <n v="5"/>
    <x v="32"/>
    <n v="5.0848275423000001E-2"/>
    <n v="0.99180811643599998"/>
    <n v="4"/>
    <x v="0"/>
    <x v="0"/>
  </r>
  <r>
    <s v="123|1"/>
    <n v="123"/>
    <n v="1"/>
    <x v="1"/>
    <n v="0.61946690082599998"/>
    <n v="0.999874472618"/>
    <n v="4"/>
    <x v="0"/>
    <x v="0"/>
  </r>
  <r>
    <s v="123|2"/>
    <n v="123"/>
    <n v="2"/>
    <x v="33"/>
    <n v="0.12063741684"/>
    <n v="0.99935585260399995"/>
    <n v="4"/>
    <x v="0"/>
    <x v="0"/>
  </r>
  <r>
    <s v="123|3"/>
    <n v="123"/>
    <n v="3"/>
    <x v="2"/>
    <n v="7.8581802546999993E-2"/>
    <n v="0.99901139736199995"/>
    <n v="4"/>
    <x v="0"/>
    <x v="0"/>
  </r>
  <r>
    <s v="123|4"/>
    <n v="123"/>
    <n v="4"/>
    <x v="17"/>
    <n v="5.20115420222E-2"/>
    <n v="0.99850720167200002"/>
    <n v="4"/>
    <x v="0"/>
    <x v="0"/>
  </r>
  <r>
    <s v="123|5"/>
    <n v="123"/>
    <n v="5"/>
    <x v="11"/>
    <n v="3.51096838713E-2"/>
    <n v="0.99779009818999997"/>
    <n v="4"/>
    <x v="0"/>
    <x v="0"/>
  </r>
  <r>
    <s v="124|1"/>
    <n v="124"/>
    <n v="1"/>
    <x v="1"/>
    <n v="0.28085988760000002"/>
    <n v="0.99898439645799997"/>
    <n v="4"/>
    <x v="0"/>
    <x v="0"/>
  </r>
  <r>
    <s v="124|2"/>
    <n v="124"/>
    <n v="2"/>
    <x v="2"/>
    <n v="0.24221417307900001"/>
    <n v="0.99882251024199997"/>
    <n v="4"/>
    <x v="0"/>
    <x v="0"/>
  </r>
  <r>
    <s v="124|3"/>
    <n v="124"/>
    <n v="3"/>
    <x v="0"/>
    <n v="4.5188643038300003E-2"/>
    <n v="0.99372076988199998"/>
    <n v="4"/>
    <x v="0"/>
    <x v="0"/>
  </r>
  <r>
    <s v="124|4"/>
    <n v="124"/>
    <n v="4"/>
    <x v="11"/>
    <n v="4.32281009853E-2"/>
    <n v="0.99343782663299995"/>
    <n v="4"/>
    <x v="0"/>
    <x v="0"/>
  </r>
  <r>
    <s v="124|5"/>
    <n v="124"/>
    <n v="5"/>
    <x v="74"/>
    <n v="3.7445340305599997E-2"/>
    <n v="0.992432117462"/>
    <n v="4"/>
    <x v="0"/>
    <x v="0"/>
  </r>
  <r>
    <s v="125|1"/>
    <n v="125"/>
    <n v="1"/>
    <x v="44"/>
    <n v="0.33095198869699999"/>
    <n v="0.99975627660800004"/>
    <n v="3"/>
    <x v="2"/>
    <x v="0"/>
  </r>
  <r>
    <s v="125|2"/>
    <n v="125"/>
    <n v="2"/>
    <x v="59"/>
    <n v="0.129177629948"/>
    <n v="0.99937576055499999"/>
    <n v="3"/>
    <x v="2"/>
    <x v="0"/>
  </r>
  <r>
    <s v="125|3"/>
    <n v="125"/>
    <n v="3"/>
    <x v="57"/>
    <n v="0.104035235941"/>
    <n v="0.99922490119899998"/>
    <n v="3"/>
    <x v="2"/>
    <x v="0"/>
  </r>
  <r>
    <s v="125|4"/>
    <n v="125"/>
    <n v="4"/>
    <x v="31"/>
    <n v="0.101568035781"/>
    <n v="0.99920612573599998"/>
    <n v="3"/>
    <x v="2"/>
    <x v="0"/>
  </r>
  <r>
    <s v="125|5"/>
    <n v="125"/>
    <n v="5"/>
    <x v="42"/>
    <n v="4.2149361222999997E-2"/>
    <n v="0.99808901548399998"/>
    <n v="3"/>
    <x v="2"/>
    <x v="0"/>
  </r>
  <r>
    <s v="126|1"/>
    <n v="126"/>
    <n v="1"/>
    <x v="33"/>
    <n v="0.34034690260900002"/>
    <n v="0.99918860197100001"/>
    <n v="4"/>
    <x v="0"/>
    <x v="0"/>
  </r>
  <r>
    <s v="126|2"/>
    <n v="126"/>
    <n v="2"/>
    <x v="44"/>
    <n v="0.114324636757"/>
    <n v="0.997588276863"/>
    <n v="4"/>
    <x v="0"/>
    <x v="0"/>
  </r>
  <r>
    <s v="126|3"/>
    <n v="126"/>
    <n v="3"/>
    <x v="35"/>
    <n v="6.8622589111299995E-2"/>
    <n v="0.99598842859299996"/>
    <n v="4"/>
    <x v="0"/>
    <x v="0"/>
  </r>
  <r>
    <s v="126|4"/>
    <n v="126"/>
    <n v="4"/>
    <x v="42"/>
    <n v="5.9807870536999999E-2"/>
    <n v="0.99539989233000004"/>
    <n v="4"/>
    <x v="0"/>
    <x v="0"/>
  </r>
  <r>
    <s v="126|5"/>
    <n v="126"/>
    <n v="5"/>
    <x v="2"/>
    <n v="5.51969110966E-2"/>
    <n v="0.99501758813899999"/>
    <n v="4"/>
    <x v="0"/>
    <x v="0"/>
  </r>
  <r>
    <s v="127|1"/>
    <n v="127"/>
    <n v="1"/>
    <x v="35"/>
    <n v="0.40792772173899999"/>
    <n v="0.99986159801499996"/>
    <n v="4"/>
    <x v="0"/>
    <x v="0"/>
  </r>
  <r>
    <s v="127|2"/>
    <n v="127"/>
    <n v="2"/>
    <x v="33"/>
    <n v="0.21327184140700001"/>
    <n v="0.99973529577300002"/>
    <n v="4"/>
    <x v="0"/>
    <x v="0"/>
  </r>
  <r>
    <s v="127|3"/>
    <n v="127"/>
    <n v="3"/>
    <x v="48"/>
    <n v="8.4046483039900005E-2"/>
    <n v="0.99932873249099996"/>
    <n v="4"/>
    <x v="0"/>
    <x v="0"/>
  </r>
  <r>
    <s v="127|4"/>
    <n v="127"/>
    <n v="4"/>
    <x v="49"/>
    <n v="4.4247608631800002E-2"/>
    <n v="0.99872559308999997"/>
    <n v="4"/>
    <x v="0"/>
    <x v="0"/>
  </r>
  <r>
    <s v="127|5"/>
    <n v="127"/>
    <n v="5"/>
    <x v="86"/>
    <n v="3.3059008419499998E-2"/>
    <n v="0.998295128345"/>
    <n v="4"/>
    <x v="0"/>
    <x v="0"/>
  </r>
  <r>
    <s v="128|1"/>
    <n v="128"/>
    <n v="1"/>
    <x v="33"/>
    <n v="0.19908374547999999"/>
    <n v="0.99829739332199996"/>
    <n v="3"/>
    <x v="2"/>
    <x v="0"/>
  </r>
  <r>
    <s v="128|2"/>
    <n v="128"/>
    <n v="2"/>
    <x v="42"/>
    <n v="0.12608389556399999"/>
    <n v="0.99731415510200006"/>
    <n v="3"/>
    <x v="2"/>
    <x v="0"/>
  </r>
  <r>
    <s v="128|3"/>
    <n v="128"/>
    <n v="3"/>
    <x v="35"/>
    <n v="0.103544875979"/>
    <n v="0.99673151969899998"/>
    <n v="3"/>
    <x v="2"/>
    <x v="0"/>
  </r>
  <r>
    <s v="128|4"/>
    <n v="128"/>
    <n v="4"/>
    <x v="31"/>
    <n v="8.3048485219500007E-2"/>
    <n v="0.99592810869199999"/>
    <n v="3"/>
    <x v="2"/>
    <x v="0"/>
  </r>
  <r>
    <s v="128|5"/>
    <n v="128"/>
    <n v="5"/>
    <x v="49"/>
    <n v="7.3369719088099999E-2"/>
    <n v="0.99539351463299997"/>
    <n v="3"/>
    <x v="2"/>
    <x v="0"/>
  </r>
  <r>
    <s v="129|1"/>
    <n v="129"/>
    <n v="1"/>
    <x v="31"/>
    <n v="0.22539342939900001"/>
    <n v="0.99969935417199995"/>
    <n v="2"/>
    <x v="1"/>
    <x v="0"/>
  </r>
  <r>
    <s v="129|2"/>
    <n v="129"/>
    <n v="2"/>
    <x v="33"/>
    <n v="0.22208215296299999"/>
    <n v="0.99969482421900002"/>
    <n v="2"/>
    <x v="1"/>
    <x v="0"/>
  </r>
  <r>
    <s v="129|3"/>
    <n v="129"/>
    <n v="3"/>
    <x v="2"/>
    <n v="0.15425130724899999"/>
    <n v="0.999560654163"/>
    <n v="2"/>
    <x v="1"/>
    <x v="0"/>
  </r>
  <r>
    <s v="129|4"/>
    <n v="129"/>
    <n v="4"/>
    <x v="32"/>
    <n v="6.0829360037999998E-2"/>
    <n v="0.99888676404999999"/>
    <n v="2"/>
    <x v="1"/>
    <x v="0"/>
  </r>
  <r>
    <s v="129|5"/>
    <n v="129"/>
    <n v="5"/>
    <x v="19"/>
    <n v="5.8707177638999998E-2"/>
    <n v="0.998846530914"/>
    <n v="2"/>
    <x v="1"/>
    <x v="0"/>
  </r>
  <r>
    <s v="130|1"/>
    <n v="130"/>
    <n v="1"/>
    <x v="31"/>
    <n v="0.567179739475"/>
    <n v="0.99983870983099998"/>
    <n v="2"/>
    <x v="1"/>
    <x v="0"/>
  </r>
  <r>
    <s v="130|2"/>
    <n v="130"/>
    <n v="2"/>
    <x v="44"/>
    <n v="6.6612169146500005E-2"/>
    <n v="0.99862909317000004"/>
    <n v="2"/>
    <x v="1"/>
    <x v="0"/>
  </r>
  <r>
    <s v="130|3"/>
    <n v="130"/>
    <n v="3"/>
    <x v="35"/>
    <n v="5.2419845014800001E-2"/>
    <n v="0.99825853109399998"/>
    <n v="2"/>
    <x v="1"/>
    <x v="0"/>
  </r>
  <r>
    <s v="130|4"/>
    <n v="130"/>
    <n v="4"/>
    <x v="25"/>
    <n v="3.83310839534E-2"/>
    <n v="0.99761992692900003"/>
    <n v="2"/>
    <x v="1"/>
    <x v="0"/>
  </r>
  <r>
    <s v="130|5"/>
    <n v="130"/>
    <n v="5"/>
    <x v="2"/>
    <n v="3.2663989812100003E-2"/>
    <n v="0.99720805883399999"/>
    <n v="2"/>
    <x v="1"/>
    <x v="0"/>
  </r>
  <r>
    <s v="131|1"/>
    <n v="131"/>
    <n v="1"/>
    <x v="1"/>
    <n v="0.22860905528100001"/>
    <n v="0.99968671798700004"/>
    <n v="3"/>
    <x v="2"/>
    <x v="0"/>
  </r>
  <r>
    <s v="131|2"/>
    <n v="131"/>
    <n v="2"/>
    <x v="33"/>
    <n v="0.22689686715599999"/>
    <n v="0.99968433380099997"/>
    <n v="3"/>
    <x v="2"/>
    <x v="0"/>
  </r>
  <r>
    <s v="131|3"/>
    <n v="131"/>
    <n v="3"/>
    <x v="19"/>
    <n v="0.13288192451"/>
    <n v="0.99946111440700003"/>
    <n v="3"/>
    <x v="2"/>
    <x v="0"/>
  </r>
  <r>
    <s v="131|4"/>
    <n v="131"/>
    <n v="4"/>
    <x v="32"/>
    <n v="8.4694288670999998E-2"/>
    <n v="0.99915480613700003"/>
    <n v="3"/>
    <x v="2"/>
    <x v="0"/>
  </r>
  <r>
    <s v="131|5"/>
    <n v="131"/>
    <n v="5"/>
    <x v="25"/>
    <n v="6.8180218338999996E-2"/>
    <n v="0.99895042181000004"/>
    <n v="3"/>
    <x v="2"/>
    <x v="0"/>
  </r>
  <r>
    <s v="132|1"/>
    <n v="132"/>
    <n v="1"/>
    <x v="31"/>
    <n v="0.90560328960400005"/>
    <n v="0.99999415874499997"/>
    <n v="2"/>
    <x v="1"/>
    <x v="0"/>
  </r>
  <r>
    <s v="132|2"/>
    <n v="132"/>
    <n v="2"/>
    <x v="44"/>
    <n v="1.61100104451E-2"/>
    <n v="0.99966871738399998"/>
    <n v="2"/>
    <x v="1"/>
    <x v="0"/>
  </r>
  <r>
    <s v="132|3"/>
    <n v="132"/>
    <n v="3"/>
    <x v="25"/>
    <n v="1.4646190218600001E-2"/>
    <n v="0.99963569641100003"/>
    <n v="2"/>
    <x v="1"/>
    <x v="0"/>
  </r>
  <r>
    <s v="132|4"/>
    <n v="132"/>
    <n v="4"/>
    <x v="27"/>
    <n v="1.0246256366399999E-2"/>
    <n v="0.99947935342799998"/>
    <n v="2"/>
    <x v="1"/>
    <x v="0"/>
  </r>
  <r>
    <s v="132|5"/>
    <n v="132"/>
    <n v="5"/>
    <x v="49"/>
    <n v="7.0021250285200003E-3"/>
    <n v="0.99923825263999999"/>
    <n v="2"/>
    <x v="1"/>
    <x v="0"/>
  </r>
  <r>
    <s v="133|1"/>
    <n v="133"/>
    <n v="1"/>
    <x v="1"/>
    <n v="0.67054921388599997"/>
    <n v="0.99975103139900001"/>
    <n v="2"/>
    <x v="1"/>
    <x v="0"/>
  </r>
  <r>
    <s v="133|2"/>
    <n v="133"/>
    <n v="2"/>
    <x v="19"/>
    <n v="2.9068568721400002E-2"/>
    <n v="0.99428951740299998"/>
    <n v="2"/>
    <x v="1"/>
    <x v="0"/>
  </r>
  <r>
    <s v="133|3"/>
    <n v="133"/>
    <n v="3"/>
    <x v="45"/>
    <n v="2.5461262092E-2"/>
    <n v="0.993485748768"/>
    <n v="2"/>
    <x v="1"/>
    <x v="0"/>
  </r>
  <r>
    <s v="133|4"/>
    <n v="133"/>
    <n v="4"/>
    <x v="27"/>
    <n v="2.3924324661500001E-2"/>
    <n v="0.99307006597500003"/>
    <n v="2"/>
    <x v="1"/>
    <x v="0"/>
  </r>
  <r>
    <s v="133|5"/>
    <n v="133"/>
    <n v="5"/>
    <x v="25"/>
    <n v="2.1208090707700002E-2"/>
    <n v="0.99218952655799997"/>
    <n v="2"/>
    <x v="1"/>
    <x v="0"/>
  </r>
  <r>
    <s v="134|1"/>
    <n v="134"/>
    <n v="1"/>
    <x v="6"/>
    <n v="0.20938912034000001"/>
    <n v="0.99806147813799995"/>
    <n v="2"/>
    <x v="1"/>
    <x v="0"/>
  </r>
  <r>
    <s v="134|2"/>
    <n v="134"/>
    <n v="2"/>
    <x v="5"/>
    <n v="0.169151857495"/>
    <n v="0.99760144948999996"/>
    <n v="2"/>
    <x v="1"/>
    <x v="0"/>
  </r>
  <r>
    <s v="134|3"/>
    <n v="134"/>
    <n v="3"/>
    <x v="1"/>
    <n v="0.147363066673"/>
    <n v="0.99724775552699996"/>
    <n v="2"/>
    <x v="1"/>
    <x v="0"/>
  </r>
  <r>
    <s v="134|4"/>
    <n v="134"/>
    <n v="4"/>
    <x v="76"/>
    <n v="7.3585219681299996E-2"/>
    <n v="0.994503378868"/>
    <n v="2"/>
    <x v="1"/>
    <x v="0"/>
  </r>
  <r>
    <s v="134|5"/>
    <n v="134"/>
    <n v="5"/>
    <x v="0"/>
    <n v="4.2438171804000002E-2"/>
    <n v="0.99050748348200002"/>
    <n v="2"/>
    <x v="1"/>
    <x v="0"/>
  </r>
  <r>
    <s v="135|1"/>
    <n v="135"/>
    <n v="1"/>
    <x v="1"/>
    <n v="0.63316267728800002"/>
    <n v="0.99973243474999995"/>
    <n v="3"/>
    <x v="2"/>
    <x v="0"/>
  </r>
  <r>
    <s v="135|2"/>
    <n v="135"/>
    <n v="2"/>
    <x v="76"/>
    <n v="6.7122451961000001E-2"/>
    <n v="0.99748224019999998"/>
    <n v="3"/>
    <x v="2"/>
    <x v="0"/>
  </r>
  <r>
    <s v="135|3"/>
    <n v="135"/>
    <n v="3"/>
    <x v="74"/>
    <n v="4.2658098041999999E-2"/>
    <n v="0.99604392051699997"/>
    <n v="3"/>
    <x v="2"/>
    <x v="0"/>
  </r>
  <r>
    <s v="135|4"/>
    <n v="135"/>
    <n v="4"/>
    <x v="2"/>
    <n v="2.3583305999599999E-2"/>
    <n v="0.99286699295000003"/>
    <n v="3"/>
    <x v="2"/>
    <x v="0"/>
  </r>
  <r>
    <s v="135|5"/>
    <n v="135"/>
    <n v="5"/>
    <x v="75"/>
    <n v="2.23642420024E-2"/>
    <n v="0.99248111248000004"/>
    <n v="3"/>
    <x v="2"/>
    <x v="0"/>
  </r>
  <r>
    <s v="136|1"/>
    <n v="136"/>
    <n v="1"/>
    <x v="65"/>
    <n v="0.96139246225399999"/>
    <n v="0.99999868869800002"/>
    <n v="1"/>
    <x v="1"/>
    <x v="0"/>
  </r>
  <r>
    <s v="136|2"/>
    <n v="136"/>
    <n v="2"/>
    <x v="77"/>
    <n v="2.5538226589600001E-2"/>
    <n v="0.99995148181899995"/>
    <n v="1"/>
    <x v="1"/>
    <x v="0"/>
  </r>
  <r>
    <s v="136|3"/>
    <n v="136"/>
    <n v="3"/>
    <x v="42"/>
    <n v="4.8719416372499996E-3"/>
    <n v="0.99974566698099998"/>
    <n v="1"/>
    <x v="1"/>
    <x v="0"/>
  </r>
  <r>
    <s v="136|4"/>
    <n v="136"/>
    <n v="4"/>
    <x v="35"/>
    <n v="3.6351059097800001E-3"/>
    <n v="0.99965918064100001"/>
    <n v="1"/>
    <x v="1"/>
    <x v="0"/>
  </r>
  <r>
    <s v="136|5"/>
    <n v="136"/>
    <n v="5"/>
    <x v="86"/>
    <n v="1.1165254982199999E-3"/>
    <n v="0.99889129400300003"/>
    <n v="1"/>
    <x v="1"/>
    <x v="0"/>
  </r>
  <r>
    <s v="137|1"/>
    <n v="137"/>
    <n v="1"/>
    <x v="33"/>
    <n v="0.29699882864999999"/>
    <n v="0.99950110912300005"/>
    <n v="3"/>
    <x v="2"/>
    <x v="0"/>
  </r>
  <r>
    <s v="137|2"/>
    <n v="137"/>
    <n v="2"/>
    <x v="32"/>
    <n v="0.17157717049099999"/>
    <n v="0.99913686513900002"/>
    <n v="3"/>
    <x v="2"/>
    <x v="0"/>
  </r>
  <r>
    <s v="137|3"/>
    <n v="137"/>
    <n v="3"/>
    <x v="25"/>
    <n v="6.2509767711199996E-2"/>
    <n v="0.99763429164899997"/>
    <n v="3"/>
    <x v="2"/>
    <x v="0"/>
  </r>
  <r>
    <s v="137|4"/>
    <n v="137"/>
    <n v="4"/>
    <x v="2"/>
    <n v="6.1395879834899997E-2"/>
    <n v="0.99759149551399995"/>
    <n v="3"/>
    <x v="2"/>
    <x v="0"/>
  </r>
  <r>
    <s v="137|5"/>
    <n v="137"/>
    <n v="5"/>
    <x v="1"/>
    <n v="5.7845339178999998E-2"/>
    <n v="0.99744403362300005"/>
    <n v="3"/>
    <x v="2"/>
    <x v="0"/>
  </r>
  <r>
    <s v="138|1"/>
    <n v="138"/>
    <n v="1"/>
    <x v="33"/>
    <n v="0.38032871484800002"/>
    <n v="0.99982738494900003"/>
    <n v="3"/>
    <x v="2"/>
    <x v="0"/>
  </r>
  <r>
    <s v="138|2"/>
    <n v="138"/>
    <n v="2"/>
    <x v="35"/>
    <n v="0.13420505821699999"/>
    <n v="0.99951100349400002"/>
    <n v="3"/>
    <x v="2"/>
    <x v="0"/>
  </r>
  <r>
    <s v="138|3"/>
    <n v="138"/>
    <n v="3"/>
    <x v="26"/>
    <n v="9.0373381972299993E-2"/>
    <n v="0.99927395582199996"/>
    <n v="3"/>
    <x v="2"/>
    <x v="0"/>
  </r>
  <r>
    <s v="138|4"/>
    <n v="138"/>
    <n v="4"/>
    <x v="49"/>
    <n v="7.0905968546899997E-2"/>
    <n v="0.999074816704"/>
    <n v="3"/>
    <x v="2"/>
    <x v="0"/>
  </r>
  <r>
    <s v="138|5"/>
    <n v="138"/>
    <n v="5"/>
    <x v="44"/>
    <n v="3.6859419196799997E-2"/>
    <n v="0.99822181463199999"/>
    <n v="3"/>
    <x v="2"/>
    <x v="0"/>
  </r>
  <r>
    <s v="139|1"/>
    <n v="139"/>
    <n v="1"/>
    <x v="33"/>
    <n v="0.20462802052500001"/>
    <n v="0.999400377274"/>
    <n v="3"/>
    <x v="2"/>
    <x v="0"/>
  </r>
  <r>
    <s v="139|2"/>
    <n v="139"/>
    <n v="2"/>
    <x v="32"/>
    <n v="0.194141119719"/>
    <n v="0.999368011951"/>
    <n v="3"/>
    <x v="2"/>
    <x v="0"/>
  </r>
  <r>
    <s v="139|3"/>
    <n v="139"/>
    <n v="3"/>
    <x v="25"/>
    <n v="0.174900054932"/>
    <n v="0.99929845333099998"/>
    <n v="3"/>
    <x v="2"/>
    <x v="0"/>
  </r>
  <r>
    <s v="139|4"/>
    <n v="139"/>
    <n v="4"/>
    <x v="19"/>
    <n v="0.11319789290399999"/>
    <n v="0.99891650676699995"/>
    <n v="3"/>
    <x v="2"/>
    <x v="0"/>
  </r>
  <r>
    <s v="139|5"/>
    <n v="139"/>
    <n v="5"/>
    <x v="1"/>
    <n v="3.8461539894299998E-2"/>
    <n v="0.99681770801500003"/>
    <n v="3"/>
    <x v="2"/>
    <x v="0"/>
  </r>
  <r>
    <s v="140|1"/>
    <n v="140"/>
    <n v="1"/>
    <x v="17"/>
    <n v="0.1355702281"/>
    <n v="0.99908447265599998"/>
    <n v="3"/>
    <x v="2"/>
    <x v="0"/>
  </r>
  <r>
    <s v="140|2"/>
    <n v="140"/>
    <n v="2"/>
    <x v="33"/>
    <n v="0.122647441924"/>
    <n v="0.99898821115500003"/>
    <n v="3"/>
    <x v="2"/>
    <x v="0"/>
  </r>
  <r>
    <s v="140|3"/>
    <n v="140"/>
    <n v="3"/>
    <x v="32"/>
    <n v="0.119793467224"/>
    <n v="0.998964071274"/>
    <n v="3"/>
    <x v="2"/>
    <x v="0"/>
  </r>
  <r>
    <s v="140|4"/>
    <n v="140"/>
    <n v="4"/>
    <x v="25"/>
    <n v="0.119421496987"/>
    <n v="0.99896085262300005"/>
    <n v="3"/>
    <x v="2"/>
    <x v="0"/>
  </r>
  <r>
    <s v="140|5"/>
    <n v="140"/>
    <n v="5"/>
    <x v="19"/>
    <n v="9.8948113620299996E-2"/>
    <n v="0.99874615669300004"/>
    <n v="3"/>
    <x v="2"/>
    <x v="0"/>
  </r>
  <r>
    <s v="141|1"/>
    <n v="141"/>
    <n v="1"/>
    <x v="33"/>
    <n v="0.24007539451099999"/>
    <n v="0.99934285879100004"/>
    <n v="3"/>
    <x v="2"/>
    <x v="0"/>
  </r>
  <r>
    <s v="141|2"/>
    <n v="141"/>
    <n v="2"/>
    <x v="2"/>
    <n v="0.15158247947699999"/>
    <n v="0.99895954132099996"/>
    <n v="3"/>
    <x v="2"/>
    <x v="0"/>
  </r>
  <r>
    <s v="141|3"/>
    <n v="141"/>
    <n v="3"/>
    <x v="32"/>
    <n v="9.7848422825299999E-2"/>
    <n v="0.99838912486999998"/>
    <n v="3"/>
    <x v="2"/>
    <x v="0"/>
  </r>
  <r>
    <s v="141|4"/>
    <n v="141"/>
    <n v="4"/>
    <x v="19"/>
    <n v="8.98880064487E-2"/>
    <n v="0.99824678897899999"/>
    <n v="3"/>
    <x v="2"/>
    <x v="0"/>
  </r>
  <r>
    <s v="141|5"/>
    <n v="141"/>
    <n v="5"/>
    <x v="25"/>
    <n v="6.0811150819099997E-2"/>
    <n v="0.99741059541699995"/>
    <n v="3"/>
    <x v="2"/>
    <x v="0"/>
  </r>
  <r>
    <s v="142|1"/>
    <n v="142"/>
    <n v="1"/>
    <x v="2"/>
    <n v="0.38227531313899998"/>
    <n v="0.99987852573400005"/>
    <n v="3"/>
    <x v="2"/>
    <x v="0"/>
  </r>
  <r>
    <s v="142|2"/>
    <n v="142"/>
    <n v="2"/>
    <x v="33"/>
    <n v="0.30517405271499998"/>
    <n v="0.99984788894700005"/>
    <n v="3"/>
    <x v="2"/>
    <x v="0"/>
  </r>
  <r>
    <s v="142|3"/>
    <n v="142"/>
    <n v="3"/>
    <x v="35"/>
    <n v="0.111317873001"/>
    <n v="0.99958306550999998"/>
    <n v="3"/>
    <x v="2"/>
    <x v="0"/>
  </r>
  <r>
    <s v="142|4"/>
    <n v="142"/>
    <n v="4"/>
    <x v="1"/>
    <n v="7.42438733578E-2"/>
    <n v="0.99937504529999999"/>
    <n v="3"/>
    <x v="2"/>
    <x v="0"/>
  </r>
  <r>
    <s v="142|5"/>
    <n v="142"/>
    <n v="5"/>
    <x v="45"/>
    <n v="2.4344217032200001E-2"/>
    <n v="0.99809628725099997"/>
    <n v="3"/>
    <x v="2"/>
    <x v="0"/>
  </r>
  <r>
    <s v="143|1"/>
    <n v="143"/>
    <n v="1"/>
    <x v="31"/>
    <n v="0.17840851843399999"/>
    <n v="0.99957424402200001"/>
    <n v="3"/>
    <x v="2"/>
    <x v="0"/>
  </r>
  <r>
    <s v="143|2"/>
    <n v="143"/>
    <n v="2"/>
    <x v="33"/>
    <n v="0.17423123121299999"/>
    <n v="0.99956411123300004"/>
    <n v="3"/>
    <x v="2"/>
    <x v="0"/>
  </r>
  <r>
    <s v="143|3"/>
    <n v="143"/>
    <n v="3"/>
    <x v="44"/>
    <n v="0.14470438659199999"/>
    <n v="0.99947518110300004"/>
    <n v="3"/>
    <x v="2"/>
    <x v="0"/>
  </r>
  <r>
    <s v="143|4"/>
    <n v="143"/>
    <n v="4"/>
    <x v="49"/>
    <n v="6.9673091173200002E-2"/>
    <n v="0.99891066551200003"/>
    <n v="3"/>
    <x v="2"/>
    <x v="0"/>
  </r>
  <r>
    <s v="143|5"/>
    <n v="143"/>
    <n v="5"/>
    <x v="35"/>
    <n v="5.65269589424E-2"/>
    <n v="0.99865758418999995"/>
    <n v="3"/>
    <x v="2"/>
    <x v="0"/>
  </r>
  <r>
    <s v="144|1"/>
    <n v="144"/>
    <n v="1"/>
    <x v="33"/>
    <n v="0.13045114278799999"/>
    <n v="0.99934381246600001"/>
    <n v="3"/>
    <x v="2"/>
    <x v="0"/>
  </r>
  <r>
    <s v="144|2"/>
    <n v="144"/>
    <n v="2"/>
    <x v="2"/>
    <n v="0.124091662467"/>
    <n v="0.99931025505100002"/>
    <n v="3"/>
    <x v="2"/>
    <x v="0"/>
  </r>
  <r>
    <s v="144|3"/>
    <n v="144"/>
    <n v="3"/>
    <x v="87"/>
    <n v="9.2665337026099998E-2"/>
    <n v="0.99907648563399998"/>
    <n v="3"/>
    <x v="2"/>
    <x v="0"/>
  </r>
  <r>
    <s v="144|4"/>
    <n v="144"/>
    <n v="4"/>
    <x v="49"/>
    <n v="9.2493698000900001E-2"/>
    <n v="0.999074816704"/>
    <n v="3"/>
    <x v="2"/>
    <x v="0"/>
  </r>
  <r>
    <s v="144|5"/>
    <n v="144"/>
    <n v="5"/>
    <x v="1"/>
    <n v="7.5019173324100005E-2"/>
    <n v="0.99885952472700001"/>
    <n v="3"/>
    <x v="2"/>
    <x v="0"/>
  </r>
  <r>
    <s v="145|1"/>
    <n v="145"/>
    <n v="1"/>
    <x v="88"/>
    <n v="0.25931105017700001"/>
    <n v="0.99917525053"/>
    <n v="3"/>
    <x v="2"/>
    <x v="0"/>
  </r>
  <r>
    <s v="145|2"/>
    <n v="145"/>
    <n v="2"/>
    <x v="31"/>
    <n v="0.22625558078300001"/>
    <n v="0.99905484914800002"/>
    <n v="3"/>
    <x v="2"/>
    <x v="0"/>
  </r>
  <r>
    <s v="145|3"/>
    <n v="145"/>
    <n v="3"/>
    <x v="46"/>
    <n v="9.4159632921199998E-2"/>
    <n v="0.99773204326599996"/>
    <n v="3"/>
    <x v="2"/>
    <x v="0"/>
  </r>
  <r>
    <s v="145|4"/>
    <n v="145"/>
    <n v="4"/>
    <x v="57"/>
    <n v="7.8192807734000003E-2"/>
    <n v="0.99727016687400005"/>
    <n v="3"/>
    <x v="2"/>
    <x v="0"/>
  </r>
  <r>
    <s v="145|5"/>
    <n v="145"/>
    <n v="5"/>
    <x v="44"/>
    <n v="5.8384228497700003E-2"/>
    <n v="0.99634736776400001"/>
    <n v="3"/>
    <x v="2"/>
    <x v="0"/>
  </r>
  <r>
    <s v="146|1"/>
    <n v="146"/>
    <n v="1"/>
    <x v="2"/>
    <n v="0.51913863420499995"/>
    <n v="0.99980872869500004"/>
    <n v="4"/>
    <x v="0"/>
    <x v="0"/>
  </r>
  <r>
    <s v="146|2"/>
    <n v="146"/>
    <n v="2"/>
    <x v="31"/>
    <n v="7.8122131526499994E-2"/>
    <n v="0.99872988462400003"/>
    <n v="4"/>
    <x v="0"/>
    <x v="0"/>
  </r>
  <r>
    <s v="146|3"/>
    <n v="146"/>
    <n v="3"/>
    <x v="32"/>
    <n v="7.30664208531E-2"/>
    <n v="0.99864214658700001"/>
    <n v="4"/>
    <x v="0"/>
    <x v="0"/>
  </r>
  <r>
    <s v="146|4"/>
    <n v="146"/>
    <n v="4"/>
    <x v="33"/>
    <n v="5.7605490088500001E-2"/>
    <n v="0.99827837943999997"/>
    <n v="4"/>
    <x v="0"/>
    <x v="0"/>
  </r>
  <r>
    <s v="146|5"/>
    <n v="146"/>
    <n v="5"/>
    <x v="44"/>
    <n v="4.5764237642299997E-2"/>
    <n v="0.99783378839500003"/>
    <n v="4"/>
    <x v="0"/>
    <x v="0"/>
  </r>
  <r>
    <s v="147|1"/>
    <n v="147"/>
    <n v="1"/>
    <x v="76"/>
    <n v="0.22569616138900001"/>
    <n v="0.99746119976000003"/>
    <n v="2"/>
    <x v="1"/>
    <x v="0"/>
  </r>
  <r>
    <s v="147|2"/>
    <n v="147"/>
    <n v="2"/>
    <x v="48"/>
    <n v="7.3019944131400005E-2"/>
    <n v="0.992194414139"/>
    <n v="2"/>
    <x v="1"/>
    <x v="0"/>
  </r>
  <r>
    <s v="147|3"/>
    <n v="147"/>
    <n v="3"/>
    <x v="65"/>
    <n v="6.4532339572899999E-2"/>
    <n v="0.99117684364299996"/>
    <n v="2"/>
    <x v="1"/>
    <x v="0"/>
  </r>
  <r>
    <s v="147|4"/>
    <n v="147"/>
    <n v="4"/>
    <x v="19"/>
    <n v="5.0080638378899998E-2"/>
    <n v="0.98865962028499998"/>
    <n v="2"/>
    <x v="1"/>
    <x v="1"/>
  </r>
  <r>
    <s v="147|5"/>
    <n v="147"/>
    <n v="5"/>
    <x v="21"/>
    <n v="4.2611576616799998E-2"/>
    <n v="0.986698269844"/>
    <n v="2"/>
    <x v="1"/>
    <x v="1"/>
  </r>
  <r>
    <s v="148|1"/>
    <n v="148"/>
    <n v="1"/>
    <x v="33"/>
    <n v="0.36566200852399999"/>
    <n v="0.99958688020700004"/>
    <n v="3"/>
    <x v="2"/>
    <x v="0"/>
  </r>
  <r>
    <s v="148|2"/>
    <n v="148"/>
    <n v="2"/>
    <x v="32"/>
    <n v="0.108199067414"/>
    <n v="0.998605430126"/>
    <n v="3"/>
    <x v="2"/>
    <x v="0"/>
  </r>
  <r>
    <s v="148|3"/>
    <n v="148"/>
    <n v="3"/>
    <x v="31"/>
    <n v="9.4189338386099997E-2"/>
    <n v="0.998398244381"/>
    <n v="3"/>
    <x v="2"/>
    <x v="0"/>
  </r>
  <r>
    <s v="148|4"/>
    <n v="148"/>
    <n v="4"/>
    <x v="25"/>
    <n v="6.3924200832799996E-2"/>
    <n v="0.99764180183399997"/>
    <n v="3"/>
    <x v="2"/>
    <x v="0"/>
  </r>
  <r>
    <s v="148|5"/>
    <n v="148"/>
    <n v="5"/>
    <x v="45"/>
    <n v="4.3455127626700001E-2"/>
    <n v="0.99653470516200005"/>
    <n v="3"/>
    <x v="2"/>
    <x v="0"/>
  </r>
  <r>
    <s v="149|1"/>
    <n v="149"/>
    <n v="1"/>
    <x v="42"/>
    <n v="0.32692211866400001"/>
    <n v="0.99916851520500005"/>
    <n v="3"/>
    <x v="2"/>
    <x v="0"/>
  </r>
  <r>
    <s v="149|2"/>
    <n v="149"/>
    <n v="2"/>
    <x v="44"/>
    <n v="0.15372587740400001"/>
    <n v="0.99823331832899997"/>
    <n v="3"/>
    <x v="2"/>
    <x v="0"/>
  </r>
  <r>
    <s v="149|3"/>
    <n v="149"/>
    <n v="3"/>
    <x v="33"/>
    <n v="7.7841550111799995E-2"/>
    <n v="0.99651694297799998"/>
    <n v="3"/>
    <x v="2"/>
    <x v="0"/>
  </r>
  <r>
    <s v="149|4"/>
    <n v="149"/>
    <n v="4"/>
    <x v="55"/>
    <n v="6.4632132649400001E-2"/>
    <n v="0.99580812454199996"/>
    <n v="3"/>
    <x v="2"/>
    <x v="0"/>
  </r>
  <r>
    <s v="149|5"/>
    <n v="149"/>
    <n v="5"/>
    <x v="49"/>
    <n v="3.8436256349100001E-2"/>
    <n v="0.99297136068299996"/>
    <n v="3"/>
    <x v="2"/>
    <x v="0"/>
  </r>
  <r>
    <s v="150|1"/>
    <n v="150"/>
    <n v="1"/>
    <x v="31"/>
    <n v="0.15311609208599999"/>
    <n v="0.99837613105800005"/>
    <n v="2"/>
    <x v="1"/>
    <x v="0"/>
  </r>
  <r>
    <s v="150|2"/>
    <n v="150"/>
    <n v="2"/>
    <x v="27"/>
    <n v="0.13954767584800001"/>
    <n v="0.99821847677200004"/>
    <n v="2"/>
    <x v="1"/>
    <x v="0"/>
  </r>
  <r>
    <s v="150|3"/>
    <n v="150"/>
    <n v="3"/>
    <x v="25"/>
    <n v="9.0166993439199997E-2"/>
    <n v="0.99724555015600003"/>
    <n v="2"/>
    <x v="1"/>
    <x v="0"/>
  </r>
  <r>
    <s v="150|4"/>
    <n v="150"/>
    <n v="4"/>
    <x v="19"/>
    <n v="8.8607124984299998E-2"/>
    <n v="0.99719715118399999"/>
    <n v="2"/>
    <x v="1"/>
    <x v="0"/>
  </r>
  <r>
    <s v="150|5"/>
    <n v="150"/>
    <n v="5"/>
    <x v="32"/>
    <n v="7.40571096539E-2"/>
    <n v="0.99664837122000005"/>
    <n v="2"/>
    <x v="1"/>
    <x v="0"/>
  </r>
  <r>
    <s v="151|1"/>
    <n v="151"/>
    <n v="1"/>
    <x v="2"/>
    <n v="0.418463081121"/>
    <n v="0.99961614608799998"/>
    <n v="2"/>
    <x v="1"/>
    <x v="0"/>
  </r>
  <r>
    <s v="151|2"/>
    <n v="151"/>
    <n v="2"/>
    <x v="35"/>
    <n v="0.12752608954899999"/>
    <n v="0.99874180555299996"/>
    <n v="2"/>
    <x v="1"/>
    <x v="0"/>
  </r>
  <r>
    <s v="151|3"/>
    <n v="151"/>
    <n v="3"/>
    <x v="31"/>
    <n v="7.7867865562399996E-2"/>
    <n v="0.99794095754599998"/>
    <n v="2"/>
    <x v="1"/>
    <x v="0"/>
  </r>
  <r>
    <s v="151|4"/>
    <n v="151"/>
    <n v="4"/>
    <x v="25"/>
    <n v="5.3276501596000003E-2"/>
    <n v="0.99699342250800005"/>
    <n v="2"/>
    <x v="1"/>
    <x v="0"/>
  </r>
  <r>
    <s v="151|5"/>
    <n v="151"/>
    <n v="5"/>
    <x v="57"/>
    <n v="4.0323302149799997E-2"/>
    <n v="0.99603134393699999"/>
    <n v="2"/>
    <x v="1"/>
    <x v="0"/>
  </r>
  <r>
    <s v="152|1"/>
    <n v="152"/>
    <n v="1"/>
    <x v="33"/>
    <n v="0.14433524012599999"/>
    <n v="0.99829679727599996"/>
    <n v="3"/>
    <x v="2"/>
    <x v="0"/>
  </r>
  <r>
    <s v="152|2"/>
    <n v="152"/>
    <n v="2"/>
    <x v="54"/>
    <n v="0.12698055803800001"/>
    <n v="0.99806445837000002"/>
    <n v="3"/>
    <x v="2"/>
    <x v="0"/>
  </r>
  <r>
    <s v="152|3"/>
    <n v="152"/>
    <n v="3"/>
    <x v="48"/>
    <n v="0.11346270143999999"/>
    <n v="0.99783438444100003"/>
    <n v="3"/>
    <x v="2"/>
    <x v="0"/>
  </r>
  <r>
    <s v="152|4"/>
    <n v="152"/>
    <n v="4"/>
    <x v="31"/>
    <n v="8.6044795811200003E-2"/>
    <n v="0.99714630842200003"/>
    <n v="3"/>
    <x v="2"/>
    <x v="0"/>
  </r>
  <r>
    <s v="152|5"/>
    <n v="152"/>
    <n v="5"/>
    <x v="62"/>
    <n v="6.8571858107999997E-2"/>
    <n v="0.99642181396499996"/>
    <n v="3"/>
    <x v="2"/>
    <x v="0"/>
  </r>
  <r>
    <s v="153|1"/>
    <n v="153"/>
    <n v="1"/>
    <x v="33"/>
    <n v="0.27607911825199999"/>
    <n v="0.99942564964299996"/>
    <n v="4"/>
    <x v="0"/>
    <x v="0"/>
  </r>
  <r>
    <s v="153|2"/>
    <n v="153"/>
    <n v="2"/>
    <x v="49"/>
    <n v="0.12675887346299999"/>
    <n v="0.998749732971"/>
    <n v="4"/>
    <x v="0"/>
    <x v="0"/>
  </r>
  <r>
    <s v="153|3"/>
    <n v="153"/>
    <n v="3"/>
    <x v="35"/>
    <n v="0.11951700597999999"/>
    <n v="0.99867415428200002"/>
    <n v="4"/>
    <x v="0"/>
    <x v="0"/>
  </r>
  <r>
    <s v="153|4"/>
    <n v="153"/>
    <n v="4"/>
    <x v="44"/>
    <n v="7.1041159331799997E-2"/>
    <n v="0.99777138233200002"/>
    <n v="4"/>
    <x v="0"/>
    <x v="0"/>
  </r>
  <r>
    <s v="153|5"/>
    <n v="153"/>
    <n v="5"/>
    <x v="43"/>
    <n v="6.5222874283799998E-2"/>
    <n v="0.99757307767900005"/>
    <n v="4"/>
    <x v="0"/>
    <x v="0"/>
  </r>
  <r>
    <s v="154|1"/>
    <n v="154"/>
    <n v="1"/>
    <x v="35"/>
    <n v="0.255793690681"/>
    <n v="0.99823158979399995"/>
    <n v="3"/>
    <x v="2"/>
    <x v="0"/>
  </r>
  <r>
    <s v="154|2"/>
    <n v="154"/>
    <n v="2"/>
    <x v="33"/>
    <n v="0.100885443389"/>
    <n v="0.99552828073499999"/>
    <n v="3"/>
    <x v="2"/>
    <x v="0"/>
  </r>
  <r>
    <s v="154|3"/>
    <n v="154"/>
    <n v="3"/>
    <x v="48"/>
    <n v="8.7117403745699998E-2"/>
    <n v="0.99482524395000005"/>
    <n v="3"/>
    <x v="2"/>
    <x v="0"/>
  </r>
  <r>
    <s v="154|4"/>
    <n v="154"/>
    <n v="4"/>
    <x v="44"/>
    <n v="7.7664740383599995E-2"/>
    <n v="0.99419903755200001"/>
    <n v="3"/>
    <x v="2"/>
    <x v="0"/>
  </r>
  <r>
    <s v="154|5"/>
    <n v="154"/>
    <n v="5"/>
    <x v="49"/>
    <n v="5.7979177683600003E-2"/>
    <n v="0.99224478006399996"/>
    <n v="3"/>
    <x v="2"/>
    <x v="0"/>
  </r>
  <r>
    <s v="155|1"/>
    <n v="155"/>
    <n v="1"/>
    <x v="33"/>
    <n v="0.23591770231699999"/>
    <n v="0.99974292516700003"/>
    <n v="3"/>
    <x v="2"/>
    <x v="0"/>
  </r>
  <r>
    <s v="155|2"/>
    <n v="155"/>
    <n v="2"/>
    <x v="35"/>
    <n v="0.151898294687"/>
    <n v="0.99960082769400005"/>
    <n v="3"/>
    <x v="2"/>
    <x v="0"/>
  </r>
  <r>
    <s v="155|3"/>
    <n v="155"/>
    <n v="3"/>
    <x v="2"/>
    <n v="0.13729989528700001"/>
    <n v="0.99955826997800001"/>
    <n v="3"/>
    <x v="2"/>
    <x v="0"/>
  </r>
  <r>
    <s v="155|4"/>
    <n v="155"/>
    <n v="4"/>
    <x v="31"/>
    <n v="0.105693019927"/>
    <n v="0.99942636489900005"/>
    <n v="3"/>
    <x v="2"/>
    <x v="0"/>
  </r>
  <r>
    <s v="155|5"/>
    <n v="155"/>
    <n v="5"/>
    <x v="25"/>
    <n v="0.100827597082"/>
    <n v="0.99939870834400002"/>
    <n v="3"/>
    <x v="2"/>
    <x v="0"/>
  </r>
  <r>
    <s v="156|1"/>
    <n v="156"/>
    <n v="1"/>
    <x v="49"/>
    <n v="0.18648461997499999"/>
    <n v="0.99897313117999997"/>
    <n v="3"/>
    <x v="2"/>
    <x v="0"/>
  </r>
  <r>
    <s v="156|2"/>
    <n v="156"/>
    <n v="2"/>
    <x v="32"/>
    <n v="0.13551340997200001"/>
    <n v="0.99858748912799999"/>
    <n v="3"/>
    <x v="2"/>
    <x v="0"/>
  </r>
  <r>
    <s v="156|3"/>
    <n v="156"/>
    <n v="3"/>
    <x v="35"/>
    <n v="0.109302476048"/>
    <n v="0.99824941158299996"/>
    <n v="3"/>
    <x v="2"/>
    <x v="0"/>
  </r>
  <r>
    <s v="156|4"/>
    <n v="156"/>
    <n v="4"/>
    <x v="25"/>
    <n v="9.3885436654099999E-2"/>
    <n v="0.99796247482300005"/>
    <n v="3"/>
    <x v="2"/>
    <x v="0"/>
  </r>
  <r>
    <s v="156|5"/>
    <n v="156"/>
    <n v="5"/>
    <x v="33"/>
    <n v="8.5281431675000005E-2"/>
    <n v="0.99775737523999997"/>
    <n v="3"/>
    <x v="2"/>
    <x v="0"/>
  </r>
  <r>
    <s v="157|1"/>
    <n v="157"/>
    <n v="1"/>
    <x v="19"/>
    <n v="0.44363549351699999"/>
    <n v="0.99998259544400003"/>
    <n v="3"/>
    <x v="2"/>
    <x v="0"/>
  </r>
  <r>
    <s v="157|2"/>
    <n v="157"/>
    <n v="2"/>
    <x v="26"/>
    <n v="0.178732678294"/>
    <n v="0.99995672702799998"/>
    <n v="3"/>
    <x v="2"/>
    <x v="0"/>
  </r>
  <r>
    <s v="157|3"/>
    <n v="157"/>
    <n v="3"/>
    <x v="27"/>
    <n v="0.168443024158"/>
    <n v="0.99995410442400001"/>
    <n v="3"/>
    <x v="2"/>
    <x v="0"/>
  </r>
  <r>
    <s v="157|4"/>
    <n v="157"/>
    <n v="4"/>
    <x v="57"/>
    <n v="4.3438624590600002E-2"/>
    <n v="0.99982219934500005"/>
    <n v="3"/>
    <x v="2"/>
    <x v="0"/>
  </r>
  <r>
    <s v="157|5"/>
    <n v="157"/>
    <n v="5"/>
    <x v="32"/>
    <n v="4.1502866893999998E-2"/>
    <n v="0.99981385469399997"/>
    <n v="3"/>
    <x v="2"/>
    <x v="0"/>
  </r>
  <r>
    <s v="158|1"/>
    <n v="158"/>
    <n v="1"/>
    <x v="19"/>
    <n v="0.44005581736600002"/>
    <n v="0.99996364116699998"/>
    <n v="4"/>
    <x v="0"/>
    <x v="0"/>
  </r>
  <r>
    <s v="158|2"/>
    <n v="158"/>
    <n v="2"/>
    <x v="26"/>
    <n v="0.27232584357299999"/>
    <n v="0.99994134902999998"/>
    <n v="4"/>
    <x v="0"/>
    <x v="0"/>
  </r>
  <r>
    <s v="158|3"/>
    <n v="158"/>
    <n v="3"/>
    <x v="27"/>
    <n v="8.8991902768600001E-2"/>
    <n v="0.99982041120499998"/>
    <n v="4"/>
    <x v="0"/>
    <x v="0"/>
  </r>
  <r>
    <s v="158|4"/>
    <n v="158"/>
    <n v="4"/>
    <x v="18"/>
    <n v="3.9548143744499997E-2"/>
    <n v="0.99959594011300001"/>
    <n v="4"/>
    <x v="0"/>
    <x v="0"/>
  </r>
  <r>
    <s v="158|5"/>
    <n v="158"/>
    <n v="5"/>
    <x v="25"/>
    <n v="3.4017249941799999E-2"/>
    <n v="0.99953031539899995"/>
    <n v="4"/>
    <x v="0"/>
    <x v="0"/>
  </r>
  <r>
    <s v="159|1"/>
    <n v="159"/>
    <n v="1"/>
    <x v="19"/>
    <n v="0.45373243093499999"/>
    <n v="0.99987566471099998"/>
    <n v="3"/>
    <x v="2"/>
    <x v="0"/>
  </r>
  <r>
    <s v="159|2"/>
    <n v="159"/>
    <n v="2"/>
    <x v="26"/>
    <n v="0.20626629889"/>
    <n v="0.99972647428500006"/>
    <n v="3"/>
    <x v="2"/>
    <x v="0"/>
  </r>
  <r>
    <s v="159|3"/>
    <n v="159"/>
    <n v="3"/>
    <x v="27"/>
    <n v="9.2153556644900006E-2"/>
    <n v="0.99938809871699996"/>
    <n v="3"/>
    <x v="2"/>
    <x v="0"/>
  </r>
  <r>
    <s v="159|4"/>
    <n v="159"/>
    <n v="4"/>
    <x v="32"/>
    <n v="4.1456371545800001E-2"/>
    <n v="0.99864083528500003"/>
    <n v="3"/>
    <x v="2"/>
    <x v="0"/>
  </r>
  <r>
    <s v="159|5"/>
    <n v="159"/>
    <n v="5"/>
    <x v="22"/>
    <n v="3.2346967607699999E-2"/>
    <n v="0.99825876951199999"/>
    <n v="3"/>
    <x v="2"/>
    <x v="0"/>
  </r>
  <r>
    <s v="160|1"/>
    <n v="160"/>
    <n v="1"/>
    <x v="19"/>
    <n v="0.28116056323100003"/>
    <n v="0.99982893466900002"/>
    <n v="4"/>
    <x v="0"/>
    <x v="0"/>
  </r>
  <r>
    <s v="160|2"/>
    <n v="160"/>
    <n v="2"/>
    <x v="26"/>
    <n v="0.18462838232500001"/>
    <n v="0.99973946809799996"/>
    <n v="4"/>
    <x v="0"/>
    <x v="0"/>
  </r>
  <r>
    <s v="160|3"/>
    <n v="160"/>
    <n v="3"/>
    <x v="79"/>
    <n v="0.14223460853100001"/>
    <n v="0.99966192245499996"/>
    <n v="4"/>
    <x v="0"/>
    <x v="0"/>
  </r>
  <r>
    <s v="160|4"/>
    <n v="160"/>
    <n v="4"/>
    <x v="27"/>
    <n v="0.10227740556000001"/>
    <n v="0.99952995777099996"/>
    <n v="4"/>
    <x v="0"/>
    <x v="0"/>
  </r>
  <r>
    <s v="160|5"/>
    <n v="160"/>
    <n v="5"/>
    <x v="32"/>
    <n v="5.9633877128400001E-2"/>
    <n v="0.99919396638900004"/>
    <n v="4"/>
    <x v="0"/>
    <x v="0"/>
  </r>
  <r>
    <s v="161|1"/>
    <n v="161"/>
    <n v="1"/>
    <x v="54"/>
    <n v="0.16789259016499999"/>
    <n v="0.997600138187"/>
    <n v="2"/>
    <x v="1"/>
    <x v="0"/>
  </r>
  <r>
    <s v="161|2"/>
    <n v="161"/>
    <n v="2"/>
    <x v="26"/>
    <n v="0.166339024901"/>
    <n v="0.99757784604999999"/>
    <n v="2"/>
    <x v="1"/>
    <x v="0"/>
  </r>
  <r>
    <s v="161|3"/>
    <n v="161"/>
    <n v="3"/>
    <x v="51"/>
    <n v="0.104440674186"/>
    <n v="0.99614775180799997"/>
    <n v="2"/>
    <x v="1"/>
    <x v="0"/>
  </r>
  <r>
    <s v="161|4"/>
    <n v="161"/>
    <n v="4"/>
    <x v="50"/>
    <n v="0.10063343495099999"/>
    <n v="0.99600261449799998"/>
    <n v="2"/>
    <x v="1"/>
    <x v="0"/>
  </r>
  <r>
    <s v="161|5"/>
    <n v="161"/>
    <n v="5"/>
    <x v="35"/>
    <n v="7.81942978501E-2"/>
    <n v="0.99486130476000001"/>
    <n v="2"/>
    <x v="1"/>
    <x v="0"/>
  </r>
  <r>
    <s v="162|1"/>
    <n v="162"/>
    <n v="1"/>
    <x v="25"/>
    <n v="0.173913881183"/>
    <n v="0.99910980462999999"/>
    <n v="2"/>
    <x v="1"/>
    <x v="0"/>
  </r>
  <r>
    <s v="162|2"/>
    <n v="162"/>
    <n v="2"/>
    <x v="19"/>
    <n v="0.16948886215699999"/>
    <n v="0.99908661842299995"/>
    <n v="2"/>
    <x v="1"/>
    <x v="0"/>
  </r>
  <r>
    <s v="162|3"/>
    <n v="162"/>
    <n v="3"/>
    <x v="32"/>
    <n v="0.16761268675300001"/>
    <n v="0.99907636642499997"/>
    <n v="2"/>
    <x v="1"/>
    <x v="0"/>
  </r>
  <r>
    <s v="162|4"/>
    <n v="162"/>
    <n v="4"/>
    <x v="33"/>
    <n v="0.119165562093"/>
    <n v="0.99870133400000005"/>
    <n v="2"/>
    <x v="1"/>
    <x v="0"/>
  </r>
  <r>
    <s v="162|5"/>
    <n v="162"/>
    <n v="5"/>
    <x v="35"/>
    <n v="6.7776180803800004E-2"/>
    <n v="0.99771887063999998"/>
    <n v="2"/>
    <x v="1"/>
    <x v="0"/>
  </r>
  <r>
    <s v="163|1"/>
    <n v="163"/>
    <n v="1"/>
    <x v="2"/>
    <n v="0.60930645465900002"/>
    <n v="0.99967229366300003"/>
    <n v="3"/>
    <x v="2"/>
    <x v="0"/>
  </r>
  <r>
    <s v="163|2"/>
    <n v="163"/>
    <n v="2"/>
    <x v="25"/>
    <n v="0.106129065156"/>
    <n v="0.99812144041100004"/>
    <n v="3"/>
    <x v="2"/>
    <x v="0"/>
  </r>
  <r>
    <s v="163|3"/>
    <n v="163"/>
    <n v="3"/>
    <x v="46"/>
    <n v="2.7285600081099998E-2"/>
    <n v="0.99273270368599997"/>
    <n v="3"/>
    <x v="2"/>
    <x v="0"/>
  </r>
  <r>
    <s v="163|4"/>
    <n v="163"/>
    <n v="4"/>
    <x v="26"/>
    <n v="1.7371965572199999E-2"/>
    <n v="0.988632619381"/>
    <n v="3"/>
    <x v="2"/>
    <x v="1"/>
  </r>
  <r>
    <s v="163|5"/>
    <n v="163"/>
    <n v="5"/>
    <x v="68"/>
    <n v="1.53868263587E-2"/>
    <n v="0.98718482255899997"/>
    <n v="3"/>
    <x v="2"/>
    <x v="1"/>
  </r>
  <r>
    <s v="164|1"/>
    <n v="164"/>
    <n v="1"/>
    <x v="51"/>
    <n v="0.40677005052600002"/>
    <n v="0.99872964620600002"/>
    <n v="3"/>
    <x v="2"/>
    <x v="0"/>
  </r>
  <r>
    <s v="164|2"/>
    <n v="164"/>
    <n v="2"/>
    <x v="50"/>
    <n v="8.8079035282099996E-2"/>
    <n v="0.99415993690500004"/>
    <n v="3"/>
    <x v="2"/>
    <x v="0"/>
  </r>
  <r>
    <s v="164|3"/>
    <n v="164"/>
    <n v="3"/>
    <x v="2"/>
    <n v="7.3541112244099996E-2"/>
    <n v="0.99301344156299998"/>
    <n v="3"/>
    <x v="2"/>
    <x v="0"/>
  </r>
  <r>
    <s v="164|4"/>
    <n v="164"/>
    <n v="4"/>
    <x v="1"/>
    <n v="3.6025989800700001E-2"/>
    <n v="0.98584115505199998"/>
    <n v="3"/>
    <x v="2"/>
    <x v="1"/>
  </r>
  <r>
    <s v="164|5"/>
    <n v="164"/>
    <n v="5"/>
    <x v="11"/>
    <n v="3.5136435180899997E-2"/>
    <n v="0.985487878323"/>
    <n v="3"/>
    <x v="2"/>
    <x v="1"/>
  </r>
  <r>
    <s v="165|1"/>
    <n v="165"/>
    <n v="1"/>
    <x v="42"/>
    <n v="0.27796968817700002"/>
    <n v="0.99872440099699999"/>
    <n v="4"/>
    <x v="0"/>
    <x v="0"/>
  </r>
  <r>
    <s v="165|2"/>
    <n v="165"/>
    <n v="2"/>
    <x v="44"/>
    <n v="0.116993561387"/>
    <n v="0.99697470664999999"/>
    <n v="4"/>
    <x v="0"/>
    <x v="0"/>
  </r>
  <r>
    <s v="165|3"/>
    <n v="165"/>
    <n v="3"/>
    <x v="33"/>
    <n v="9.4982020556899999E-2"/>
    <n v="0.99627625942200004"/>
    <n v="4"/>
    <x v="0"/>
    <x v="0"/>
  </r>
  <r>
    <s v="165|4"/>
    <n v="165"/>
    <n v="4"/>
    <x v="64"/>
    <n v="5.9417773038100002E-2"/>
    <n v="0.99406069517100004"/>
    <n v="4"/>
    <x v="0"/>
    <x v="0"/>
  </r>
  <r>
    <s v="165|5"/>
    <n v="165"/>
    <n v="5"/>
    <x v="88"/>
    <n v="4.4317856431000002E-2"/>
    <n v="0.99205315113100001"/>
    <n v="4"/>
    <x v="0"/>
    <x v="0"/>
  </r>
  <r>
    <s v="166|1"/>
    <n v="166"/>
    <n v="1"/>
    <x v="49"/>
    <n v="0.148999974132"/>
    <n v="0.99844920635199996"/>
    <n v="4"/>
    <x v="0"/>
    <x v="0"/>
  </r>
  <r>
    <s v="166|2"/>
    <n v="166"/>
    <n v="2"/>
    <x v="35"/>
    <n v="0.108666464686"/>
    <n v="0.99787485599500003"/>
    <n v="4"/>
    <x v="0"/>
    <x v="0"/>
  </r>
  <r>
    <s v="166|3"/>
    <n v="166"/>
    <n v="3"/>
    <x v="44"/>
    <n v="9.5486782491200003E-2"/>
    <n v="0.99758219718899999"/>
    <n v="4"/>
    <x v="0"/>
    <x v="0"/>
  </r>
  <r>
    <s v="166|4"/>
    <n v="166"/>
    <n v="4"/>
    <x v="33"/>
    <n v="5.0620239227999998E-2"/>
    <n v="0.99544900655699997"/>
    <n v="4"/>
    <x v="0"/>
    <x v="0"/>
  </r>
  <r>
    <s v="166|5"/>
    <n v="166"/>
    <n v="5"/>
    <x v="42"/>
    <n v="4.9964219331699998E-2"/>
    <n v="0.99538946151700003"/>
    <n v="4"/>
    <x v="0"/>
    <x v="0"/>
  </r>
  <r>
    <s v="167|1"/>
    <n v="167"/>
    <n v="1"/>
    <x v="59"/>
    <n v="0.56937998533199996"/>
    <n v="0.99992907047299995"/>
    <n v="4"/>
    <x v="0"/>
    <x v="0"/>
  </r>
  <r>
    <s v="167|2"/>
    <n v="167"/>
    <n v="2"/>
    <x v="89"/>
    <n v="0.13101060688499999"/>
    <n v="0.99969172477699997"/>
    <n v="4"/>
    <x v="0"/>
    <x v="0"/>
  </r>
  <r>
    <s v="167|3"/>
    <n v="167"/>
    <n v="3"/>
    <x v="58"/>
    <n v="9.4584174454200004E-2"/>
    <n v="0.99957305192900003"/>
    <n v="4"/>
    <x v="0"/>
    <x v="0"/>
  </r>
  <r>
    <s v="167|4"/>
    <n v="167"/>
    <n v="4"/>
    <x v="44"/>
    <n v="2.3819267749800001E-2"/>
    <n v="0.99830663204199999"/>
    <n v="4"/>
    <x v="0"/>
    <x v="0"/>
  </r>
  <r>
    <s v="167|5"/>
    <n v="167"/>
    <n v="5"/>
    <x v="49"/>
    <n v="2.2891785949500001E-2"/>
    <n v="0.99823820591000001"/>
    <n v="4"/>
    <x v="0"/>
    <x v="0"/>
  </r>
  <r>
    <s v="168|1"/>
    <n v="168"/>
    <n v="1"/>
    <x v="38"/>
    <n v="0.32806035876299999"/>
    <n v="0.99969911575299997"/>
    <n v="4"/>
    <x v="0"/>
    <x v="0"/>
  </r>
  <r>
    <s v="168|2"/>
    <n v="168"/>
    <n v="2"/>
    <x v="35"/>
    <n v="0.149725958705"/>
    <n v="0.99934095144299995"/>
    <n v="4"/>
    <x v="0"/>
    <x v="0"/>
  </r>
  <r>
    <s v="168|3"/>
    <n v="168"/>
    <n v="3"/>
    <x v="39"/>
    <n v="6.7663967609399994E-2"/>
    <n v="0.99854290485399999"/>
    <n v="4"/>
    <x v="0"/>
    <x v="0"/>
  </r>
  <r>
    <s v="168|4"/>
    <n v="168"/>
    <n v="4"/>
    <x v="48"/>
    <n v="4.9477677792300001E-2"/>
    <n v="0.99800831079499996"/>
    <n v="4"/>
    <x v="0"/>
    <x v="0"/>
  </r>
  <r>
    <s v="168|5"/>
    <n v="168"/>
    <n v="5"/>
    <x v="41"/>
    <n v="4.8645723611099999E-2"/>
    <n v="0.99797433614700004"/>
    <n v="4"/>
    <x v="0"/>
    <x v="0"/>
  </r>
  <r>
    <s v="169|1"/>
    <n v="169"/>
    <n v="1"/>
    <x v="22"/>
    <n v="0.163274139166"/>
    <n v="0.99931633472400005"/>
    <n v="4"/>
    <x v="0"/>
    <x v="0"/>
  </r>
  <r>
    <s v="169|2"/>
    <n v="169"/>
    <n v="2"/>
    <x v="19"/>
    <n v="9.9238716065899998E-2"/>
    <n v="0.99887567758600004"/>
    <n v="4"/>
    <x v="0"/>
    <x v="0"/>
  </r>
  <r>
    <s v="169|3"/>
    <n v="169"/>
    <n v="3"/>
    <x v="83"/>
    <n v="9.1091059148299999E-2"/>
    <n v="0.998775184155"/>
    <n v="4"/>
    <x v="0"/>
    <x v="0"/>
  </r>
  <r>
    <s v="169|4"/>
    <n v="169"/>
    <n v="4"/>
    <x v="33"/>
    <n v="6.7142091691499997E-2"/>
    <n v="0.99833905696900005"/>
    <n v="4"/>
    <x v="0"/>
    <x v="0"/>
  </r>
  <r>
    <s v="169|5"/>
    <n v="169"/>
    <n v="5"/>
    <x v="17"/>
    <n v="5.4892703890799997E-2"/>
    <n v="0.997969210148"/>
    <n v="4"/>
    <x v="0"/>
    <x v="0"/>
  </r>
  <r>
    <s v="170|1"/>
    <n v="170"/>
    <n v="1"/>
    <x v="27"/>
    <n v="0.13061316311400001"/>
    <n v="0.99795222282399998"/>
    <n v="4"/>
    <x v="0"/>
    <x v="0"/>
  </r>
  <r>
    <s v="170|2"/>
    <n v="170"/>
    <n v="2"/>
    <x v="57"/>
    <n v="0.11265707761"/>
    <n v="0.99762660265000003"/>
    <n v="4"/>
    <x v="0"/>
    <x v="0"/>
  </r>
  <r>
    <s v="170|3"/>
    <n v="170"/>
    <n v="3"/>
    <x v="45"/>
    <n v="0.109314605594"/>
    <n v="0.99755424261100001"/>
    <n v="4"/>
    <x v="0"/>
    <x v="0"/>
  </r>
  <r>
    <s v="170|4"/>
    <n v="170"/>
    <n v="4"/>
    <x v="17"/>
    <n v="8.9903406798800004E-2"/>
    <n v="0.99702769517900003"/>
    <n v="4"/>
    <x v="0"/>
    <x v="0"/>
  </r>
  <r>
    <s v="170|5"/>
    <n v="170"/>
    <n v="5"/>
    <x v="26"/>
    <n v="7.3815129697300003E-2"/>
    <n v="0.99638223648099999"/>
    <n v="4"/>
    <x v="0"/>
    <x v="0"/>
  </r>
  <r>
    <s v="171|1"/>
    <n v="171"/>
    <n v="1"/>
    <x v="33"/>
    <n v="0.36420860886599998"/>
    <n v="0.99979060888299998"/>
    <n v="4"/>
    <x v="0"/>
    <x v="0"/>
  </r>
  <r>
    <s v="171|2"/>
    <n v="171"/>
    <n v="2"/>
    <x v="17"/>
    <n v="9.2233620584000003E-2"/>
    <n v="0.99917370080900003"/>
    <n v="4"/>
    <x v="0"/>
    <x v="0"/>
  </r>
  <r>
    <s v="171|3"/>
    <n v="171"/>
    <n v="3"/>
    <x v="32"/>
    <n v="7.5150780379799997E-2"/>
    <n v="0.99898606538800006"/>
    <n v="4"/>
    <x v="0"/>
    <x v="0"/>
  </r>
  <r>
    <s v="171|4"/>
    <n v="171"/>
    <n v="4"/>
    <x v="19"/>
    <n v="5.5299259722199998E-2"/>
    <n v="0.99862253665900003"/>
    <n v="4"/>
    <x v="0"/>
    <x v="0"/>
  </r>
  <r>
    <s v="171|5"/>
    <n v="171"/>
    <n v="5"/>
    <x v="1"/>
    <n v="4.5149996876700002E-2"/>
    <n v="0.99831342697100001"/>
    <n v="4"/>
    <x v="0"/>
    <x v="0"/>
  </r>
  <r>
    <s v="172|1"/>
    <n v="172"/>
    <n v="1"/>
    <x v="19"/>
    <n v="0.23825909197299999"/>
    <n v="0.99990975856800002"/>
    <n v="4"/>
    <x v="0"/>
    <x v="0"/>
  </r>
  <r>
    <s v="172|2"/>
    <n v="172"/>
    <n v="2"/>
    <x v="32"/>
    <n v="0.16018201410800001"/>
    <n v="0.99986577034000002"/>
    <n v="4"/>
    <x v="0"/>
    <x v="0"/>
  </r>
  <r>
    <s v="172|3"/>
    <n v="172"/>
    <n v="3"/>
    <x v="25"/>
    <n v="0.13471719622600001"/>
    <n v="0.99984037876099996"/>
    <n v="4"/>
    <x v="0"/>
    <x v="0"/>
  </r>
  <r>
    <s v="172|4"/>
    <n v="172"/>
    <n v="4"/>
    <x v="33"/>
    <n v="0.12400592118500001"/>
    <n v="0.99982672929799998"/>
    <n v="4"/>
    <x v="0"/>
    <x v="0"/>
  </r>
  <r>
    <s v="172|5"/>
    <n v="172"/>
    <n v="5"/>
    <x v="57"/>
    <n v="9.4205938279599999E-2"/>
    <n v="0.99977189302400005"/>
    <n v="4"/>
    <x v="0"/>
    <x v="0"/>
  </r>
  <r>
    <s v="173|1"/>
    <n v="173"/>
    <n v="1"/>
    <x v="33"/>
    <n v="0.135754480958"/>
    <n v="0.99890851974499995"/>
    <n v="3"/>
    <x v="2"/>
    <x v="0"/>
  </r>
  <r>
    <s v="173|2"/>
    <n v="173"/>
    <n v="2"/>
    <x v="35"/>
    <n v="0.12697111070200001"/>
    <n v="0.99883311986900003"/>
    <n v="3"/>
    <x v="2"/>
    <x v="0"/>
  </r>
  <r>
    <s v="173|3"/>
    <n v="173"/>
    <n v="3"/>
    <x v="32"/>
    <n v="0.11835743486899999"/>
    <n v="0.99874830246000001"/>
    <n v="3"/>
    <x v="2"/>
    <x v="0"/>
  </r>
  <r>
    <s v="173|4"/>
    <n v="173"/>
    <n v="4"/>
    <x v="25"/>
    <n v="0.104510642588"/>
    <n v="0.99858272075700005"/>
    <n v="3"/>
    <x v="2"/>
    <x v="0"/>
  </r>
  <r>
    <s v="173|5"/>
    <n v="173"/>
    <n v="5"/>
    <x v="19"/>
    <n v="6.6910006105900005E-2"/>
    <n v="0.99778807163200001"/>
    <n v="3"/>
    <x v="2"/>
    <x v="0"/>
  </r>
  <r>
    <s v="174|1"/>
    <n v="174"/>
    <n v="1"/>
    <x v="33"/>
    <n v="0.51755148172400001"/>
    <n v="0.99977344274500002"/>
    <n v="4"/>
    <x v="0"/>
    <x v="0"/>
  </r>
  <r>
    <s v="174|2"/>
    <n v="174"/>
    <n v="2"/>
    <x v="45"/>
    <n v="9.8963312804699999E-2"/>
    <n v="0.998816370964"/>
    <n v="4"/>
    <x v="0"/>
    <x v="0"/>
  </r>
  <r>
    <s v="174|3"/>
    <n v="174"/>
    <n v="3"/>
    <x v="35"/>
    <n v="5.9094339609100002E-2"/>
    <n v="0.99801933765399997"/>
    <n v="4"/>
    <x v="0"/>
    <x v="0"/>
  </r>
  <r>
    <s v="174|4"/>
    <n v="174"/>
    <n v="4"/>
    <x v="32"/>
    <n v="3.5037674009799999E-2"/>
    <n v="0.99666398763700004"/>
    <n v="4"/>
    <x v="0"/>
    <x v="0"/>
  </r>
  <r>
    <s v="174|5"/>
    <n v="174"/>
    <n v="5"/>
    <x v="17"/>
    <n v="3.4101683646399997E-2"/>
    <n v="0.99657285213500002"/>
    <n v="4"/>
    <x v="0"/>
    <x v="0"/>
  </r>
  <r>
    <s v="175|1"/>
    <n v="175"/>
    <n v="1"/>
    <x v="32"/>
    <n v="0.112762764096"/>
    <n v="0.99613523483300004"/>
    <n v="3"/>
    <x v="2"/>
    <x v="0"/>
  </r>
  <r>
    <s v="175|2"/>
    <n v="175"/>
    <n v="2"/>
    <x v="44"/>
    <n v="9.7227282822099997E-2"/>
    <n v="0.99552035331699995"/>
    <n v="3"/>
    <x v="2"/>
    <x v="0"/>
  </r>
  <r>
    <s v="175|3"/>
    <n v="175"/>
    <n v="3"/>
    <x v="33"/>
    <n v="8.0551527440499995E-2"/>
    <n v="0.99459803104400002"/>
    <n v="3"/>
    <x v="2"/>
    <x v="0"/>
  </r>
  <r>
    <s v="175|4"/>
    <n v="175"/>
    <n v="4"/>
    <x v="45"/>
    <n v="7.5985006987999995E-2"/>
    <n v="0.99427527189300002"/>
    <n v="3"/>
    <x v="2"/>
    <x v="0"/>
  </r>
  <r>
    <s v="175|5"/>
    <n v="175"/>
    <n v="5"/>
    <x v="26"/>
    <n v="6.4975857734699993E-2"/>
    <n v="0.993311882019"/>
    <n v="3"/>
    <x v="2"/>
    <x v="0"/>
  </r>
  <r>
    <s v="176|1"/>
    <n v="176"/>
    <n v="1"/>
    <x v="33"/>
    <n v="0.61548584699599995"/>
    <n v="0.99986612796800001"/>
    <n v="4"/>
    <x v="0"/>
    <x v="0"/>
  </r>
  <r>
    <s v="176|2"/>
    <n v="176"/>
    <n v="2"/>
    <x v="32"/>
    <n v="6.9558784365699997E-2"/>
    <n v="0.99881660938299999"/>
    <n v="4"/>
    <x v="0"/>
    <x v="0"/>
  </r>
  <r>
    <s v="176|3"/>
    <n v="176"/>
    <n v="3"/>
    <x v="44"/>
    <n v="3.6963663995300003E-2"/>
    <n v="0.99777525663400002"/>
    <n v="4"/>
    <x v="0"/>
    <x v="0"/>
  </r>
  <r>
    <s v="176|4"/>
    <n v="176"/>
    <n v="4"/>
    <x v="45"/>
    <n v="3.6826297640799997E-2"/>
    <n v="0.99776697158799998"/>
    <n v="4"/>
    <x v="0"/>
    <x v="0"/>
  </r>
  <r>
    <s v="176|5"/>
    <n v="176"/>
    <n v="5"/>
    <x v="19"/>
    <n v="2.6828033849599999E-2"/>
    <n v="0.996937394142"/>
    <n v="4"/>
    <x v="0"/>
    <x v="0"/>
  </r>
  <r>
    <s v="177|1"/>
    <n v="177"/>
    <n v="1"/>
    <x v="25"/>
    <n v="0.311603814363"/>
    <n v="0.99975103139900001"/>
    <n v="3"/>
    <x v="2"/>
    <x v="0"/>
  </r>
  <r>
    <s v="177|2"/>
    <n v="177"/>
    <n v="2"/>
    <x v="2"/>
    <n v="0.30329194664999998"/>
    <n v="0.99974423646900001"/>
    <n v="3"/>
    <x v="2"/>
    <x v="0"/>
  </r>
  <r>
    <s v="177|3"/>
    <n v="177"/>
    <n v="3"/>
    <x v="19"/>
    <n v="7.5868815183600002E-2"/>
    <n v="0.998978495598"/>
    <n v="3"/>
    <x v="2"/>
    <x v="0"/>
  </r>
  <r>
    <s v="177|4"/>
    <n v="177"/>
    <n v="4"/>
    <x v="63"/>
    <n v="5.01639172435E-2"/>
    <n v="0.99845576286299997"/>
    <n v="3"/>
    <x v="2"/>
    <x v="0"/>
  </r>
  <r>
    <s v="177|5"/>
    <n v="177"/>
    <n v="5"/>
    <x v="1"/>
    <n v="4.5347664505200003E-2"/>
    <n v="0.99829202890400004"/>
    <n v="3"/>
    <x v="2"/>
    <x v="0"/>
  </r>
  <r>
    <s v="178|1"/>
    <n v="178"/>
    <n v="1"/>
    <x v="26"/>
    <n v="0.34961509704600002"/>
    <n v="0.99978572130200005"/>
    <n v="4"/>
    <x v="0"/>
    <x v="0"/>
  </r>
  <r>
    <s v="178|2"/>
    <n v="178"/>
    <n v="2"/>
    <x v="50"/>
    <n v="0.186784505844"/>
    <n v="0.99959903955499996"/>
    <n v="4"/>
    <x v="0"/>
    <x v="0"/>
  </r>
  <r>
    <s v="178|3"/>
    <n v="178"/>
    <n v="3"/>
    <x v="2"/>
    <n v="7.9172581434200001E-2"/>
    <n v="0.99905461072900004"/>
    <n v="4"/>
    <x v="0"/>
    <x v="0"/>
  </r>
  <r>
    <s v="178|4"/>
    <n v="178"/>
    <n v="4"/>
    <x v="19"/>
    <n v="6.8222559988500006E-2"/>
    <n v="0.99890303611800002"/>
    <n v="4"/>
    <x v="0"/>
    <x v="0"/>
  </r>
  <r>
    <s v="178|5"/>
    <n v="178"/>
    <n v="5"/>
    <x v="25"/>
    <n v="6.4891181886199994E-2"/>
    <n v="0.99884676933299998"/>
    <n v="4"/>
    <x v="0"/>
    <x v="0"/>
  </r>
  <r>
    <s v="179|1"/>
    <n v="179"/>
    <n v="1"/>
    <x v="35"/>
    <n v="0.22589951753599999"/>
    <n v="0.99749618768699999"/>
    <n v="4"/>
    <x v="0"/>
    <x v="0"/>
  </r>
  <r>
    <s v="179|2"/>
    <n v="179"/>
    <n v="2"/>
    <x v="33"/>
    <n v="9.1402970254400001E-2"/>
    <n v="0.99383473396300004"/>
    <n v="4"/>
    <x v="0"/>
    <x v="0"/>
  </r>
  <r>
    <s v="179|3"/>
    <n v="179"/>
    <n v="3"/>
    <x v="58"/>
    <n v="8.8050968945000002E-2"/>
    <n v="0.99360150098800004"/>
    <n v="4"/>
    <x v="0"/>
    <x v="0"/>
  </r>
  <r>
    <s v="179|4"/>
    <n v="179"/>
    <n v="4"/>
    <x v="48"/>
    <n v="8.1334874033899995E-2"/>
    <n v="0.99307680129999998"/>
    <n v="4"/>
    <x v="0"/>
    <x v="0"/>
  </r>
  <r>
    <s v="179|5"/>
    <n v="179"/>
    <n v="5"/>
    <x v="59"/>
    <n v="7.4687100946899995E-2"/>
    <n v="0.99246525764500004"/>
    <n v="4"/>
    <x v="0"/>
    <x v="0"/>
  </r>
  <r>
    <s v="180|1"/>
    <n v="180"/>
    <n v="1"/>
    <x v="35"/>
    <n v="0.22971059382"/>
    <n v="0.99946790933600005"/>
    <n v="4"/>
    <x v="0"/>
    <x v="0"/>
  </r>
  <r>
    <s v="180|2"/>
    <n v="180"/>
    <n v="2"/>
    <x v="33"/>
    <n v="0.156558960676"/>
    <n v="0.99921941757199995"/>
    <n v="4"/>
    <x v="0"/>
    <x v="0"/>
  </r>
  <r>
    <s v="180|3"/>
    <n v="180"/>
    <n v="3"/>
    <x v="58"/>
    <n v="0.155122384429"/>
    <n v="0.99921214580499995"/>
    <n v="4"/>
    <x v="0"/>
    <x v="0"/>
  </r>
  <r>
    <s v="180|4"/>
    <n v="180"/>
    <n v="4"/>
    <x v="48"/>
    <n v="6.9256335496899996E-2"/>
    <n v="0.99823713302600003"/>
    <n v="4"/>
    <x v="0"/>
    <x v="0"/>
  </r>
  <r>
    <s v="180|5"/>
    <n v="180"/>
    <n v="5"/>
    <x v="59"/>
    <n v="6.7508101463299997E-2"/>
    <n v="0.99819153547299999"/>
    <n v="4"/>
    <x v="0"/>
    <x v="0"/>
  </r>
  <r>
    <s v="181|1"/>
    <n v="181"/>
    <n v="1"/>
    <x v="1"/>
    <n v="0.81450855732000005"/>
    <n v="0.99996626377099995"/>
    <n v="2"/>
    <x v="1"/>
    <x v="0"/>
  </r>
  <r>
    <s v="181|2"/>
    <n v="181"/>
    <n v="2"/>
    <x v="11"/>
    <n v="7.28322342038E-2"/>
    <n v="0.99962246418"/>
    <n v="2"/>
    <x v="1"/>
    <x v="0"/>
  </r>
  <r>
    <s v="181|3"/>
    <n v="181"/>
    <n v="3"/>
    <x v="6"/>
    <n v="2.1410482004299999E-2"/>
    <n v="0.99871683120700006"/>
    <n v="2"/>
    <x v="1"/>
    <x v="0"/>
  </r>
  <r>
    <s v="181|4"/>
    <n v="181"/>
    <n v="4"/>
    <x v="5"/>
    <n v="1.10383536667E-2"/>
    <n v="0.997514128685"/>
    <n v="2"/>
    <x v="1"/>
    <x v="0"/>
  </r>
  <r>
    <s v="181|5"/>
    <n v="181"/>
    <n v="5"/>
    <x v="17"/>
    <n v="9.3539031222500003E-3"/>
    <n v="0.99706774949999999"/>
    <n v="2"/>
    <x v="1"/>
    <x v="0"/>
  </r>
  <r>
    <s v="182|1"/>
    <n v="182"/>
    <n v="1"/>
    <x v="0"/>
    <n v="0.43114551901800002"/>
    <n v="0.99991583824200003"/>
    <n v="4"/>
    <x v="0"/>
    <x v="0"/>
  </r>
  <r>
    <s v="182|2"/>
    <n v="182"/>
    <n v="2"/>
    <x v="1"/>
    <n v="0.20586729049700001"/>
    <n v="0.99982374906500004"/>
    <n v="4"/>
    <x v="0"/>
    <x v="0"/>
  </r>
  <r>
    <s v="182|3"/>
    <n v="182"/>
    <n v="3"/>
    <x v="2"/>
    <n v="0.13850912451700001"/>
    <n v="0.99973803758599999"/>
    <n v="4"/>
    <x v="0"/>
    <x v="0"/>
  </r>
  <r>
    <s v="182|4"/>
    <n v="182"/>
    <n v="4"/>
    <x v="61"/>
    <n v="4.9953170120699997E-2"/>
    <n v="0.99927407503099996"/>
    <n v="4"/>
    <x v="0"/>
    <x v="0"/>
  </r>
  <r>
    <s v="182|5"/>
    <n v="182"/>
    <n v="5"/>
    <x v="4"/>
    <n v="2.4912863969800001E-2"/>
    <n v="0.99854552745799996"/>
    <n v="4"/>
    <x v="0"/>
    <x v="0"/>
  </r>
  <r>
    <s v="183|1"/>
    <n v="183"/>
    <n v="1"/>
    <x v="1"/>
    <n v="0.79572552442599997"/>
    <n v="0.99983370304100005"/>
    <n v="3"/>
    <x v="2"/>
    <x v="0"/>
  </r>
  <r>
    <s v="183|2"/>
    <n v="183"/>
    <n v="2"/>
    <x v="3"/>
    <n v="2.9865415766800001E-2"/>
    <n v="0.99558854103100003"/>
    <n v="3"/>
    <x v="2"/>
    <x v="0"/>
  </r>
  <r>
    <s v="183|3"/>
    <n v="183"/>
    <n v="3"/>
    <x v="0"/>
    <n v="2.1926006302199999E-2"/>
    <n v="0.99400073289900004"/>
    <n v="3"/>
    <x v="2"/>
    <x v="0"/>
  </r>
  <r>
    <s v="183|4"/>
    <n v="183"/>
    <n v="4"/>
    <x v="11"/>
    <n v="1.9751066341999999E-2"/>
    <n v="0.99334454536399996"/>
    <n v="3"/>
    <x v="2"/>
    <x v="0"/>
  </r>
  <r>
    <s v="183|5"/>
    <n v="183"/>
    <n v="5"/>
    <x v="2"/>
    <n v="1.9741376861900001E-2"/>
    <n v="0.99334126710899995"/>
    <n v="3"/>
    <x v="2"/>
    <x v="0"/>
  </r>
  <r>
    <s v="184|1"/>
    <n v="184"/>
    <n v="1"/>
    <x v="5"/>
    <n v="0.31606668233899998"/>
    <n v="0.99984407424900001"/>
    <n v="3"/>
    <x v="2"/>
    <x v="0"/>
  </r>
  <r>
    <s v="184|2"/>
    <n v="184"/>
    <n v="2"/>
    <x v="6"/>
    <n v="0.23366831243"/>
    <n v="0.99978917837100001"/>
    <n v="3"/>
    <x v="2"/>
    <x v="0"/>
  </r>
  <r>
    <s v="184|3"/>
    <n v="184"/>
    <n v="3"/>
    <x v="1"/>
    <n v="0.134270563722"/>
    <n v="0.99963307380699995"/>
    <n v="3"/>
    <x v="2"/>
    <x v="0"/>
  </r>
  <r>
    <s v="184|4"/>
    <n v="184"/>
    <n v="4"/>
    <x v="11"/>
    <n v="0.13242402672799999"/>
    <n v="0.99962794780700004"/>
    <n v="3"/>
    <x v="2"/>
    <x v="0"/>
  </r>
  <r>
    <s v="184|5"/>
    <n v="184"/>
    <n v="5"/>
    <x v="38"/>
    <n v="3.9033733308299998E-2"/>
    <n v="0.99873906373999999"/>
    <n v="3"/>
    <x v="2"/>
    <x v="0"/>
  </r>
  <r>
    <s v="185|1"/>
    <n v="185"/>
    <n v="1"/>
    <x v="33"/>
    <n v="0.61432588100399999"/>
    <n v="0.99970954656599997"/>
    <n v="2"/>
    <x v="1"/>
    <x v="0"/>
  </r>
  <r>
    <s v="185|2"/>
    <n v="185"/>
    <n v="2"/>
    <x v="35"/>
    <n v="5.1614657044399999E-2"/>
    <n v="0.99655354022999998"/>
    <n v="2"/>
    <x v="1"/>
    <x v="0"/>
  </r>
  <r>
    <s v="185|3"/>
    <n v="185"/>
    <n v="3"/>
    <x v="25"/>
    <n v="3.2651517540200001E-2"/>
    <n v="0.99456280469900005"/>
    <n v="2"/>
    <x v="1"/>
    <x v="0"/>
  </r>
  <r>
    <s v="185|4"/>
    <n v="185"/>
    <n v="4"/>
    <x v="32"/>
    <n v="2.9240131378200002E-2"/>
    <n v="0.99393230676699995"/>
    <n v="2"/>
    <x v="1"/>
    <x v="0"/>
  </r>
  <r>
    <s v="185|5"/>
    <n v="185"/>
    <n v="5"/>
    <x v="19"/>
    <n v="2.5242870673499999E-2"/>
    <n v="0.99297827482199996"/>
    <n v="2"/>
    <x v="1"/>
    <x v="0"/>
  </r>
  <r>
    <s v="186|1"/>
    <n v="186"/>
    <n v="1"/>
    <x v="33"/>
    <n v="0.12153347581600001"/>
    <n v="0.998800992966"/>
    <n v="3"/>
    <x v="2"/>
    <x v="0"/>
  </r>
  <r>
    <s v="186|2"/>
    <n v="186"/>
    <n v="2"/>
    <x v="31"/>
    <n v="0.120856866241"/>
    <n v="0.998794198036"/>
    <n v="3"/>
    <x v="2"/>
    <x v="0"/>
  </r>
  <r>
    <s v="186|3"/>
    <n v="186"/>
    <n v="3"/>
    <x v="44"/>
    <n v="0.100550040603"/>
    <n v="0.99855107069000004"/>
    <n v="3"/>
    <x v="2"/>
    <x v="0"/>
  </r>
  <r>
    <s v="186|4"/>
    <n v="186"/>
    <n v="4"/>
    <x v="25"/>
    <n v="8.9246086776299999E-2"/>
    <n v="0.99836784601200002"/>
    <n v="3"/>
    <x v="2"/>
    <x v="0"/>
  </r>
  <r>
    <s v="186|5"/>
    <n v="186"/>
    <n v="5"/>
    <x v="19"/>
    <n v="7.7628433704399993E-2"/>
    <n v="0.99812406301500001"/>
    <n v="3"/>
    <x v="2"/>
    <x v="0"/>
  </r>
  <r>
    <s v="187|1"/>
    <n v="187"/>
    <n v="1"/>
    <x v="2"/>
    <n v="0.304448515177"/>
    <n v="0.99972194433200001"/>
    <n v="3"/>
    <x v="2"/>
    <x v="0"/>
  </r>
  <r>
    <s v="187|2"/>
    <n v="187"/>
    <n v="2"/>
    <x v="19"/>
    <n v="0.16798570752100001"/>
    <n v="0.99949610233300001"/>
    <n v="3"/>
    <x v="2"/>
    <x v="0"/>
  </r>
  <r>
    <s v="187|3"/>
    <n v="187"/>
    <n v="3"/>
    <x v="32"/>
    <n v="0.13963469862899999"/>
    <n v="0.99939393997199999"/>
    <n v="3"/>
    <x v="2"/>
    <x v="0"/>
  </r>
  <r>
    <s v="187|4"/>
    <n v="187"/>
    <n v="4"/>
    <x v="33"/>
    <n v="0.121032088995"/>
    <n v="0.99930083751700005"/>
    <n v="3"/>
    <x v="2"/>
    <x v="0"/>
  </r>
  <r>
    <s v="187|5"/>
    <n v="187"/>
    <n v="5"/>
    <x v="25"/>
    <n v="5.2889179438399998E-2"/>
    <n v="0.99840146303199995"/>
    <n v="3"/>
    <x v="2"/>
    <x v="0"/>
  </r>
  <r>
    <s v="188|1"/>
    <n v="188"/>
    <n v="1"/>
    <x v="33"/>
    <n v="0.44836241006900002"/>
    <n v="0.99994039535500001"/>
    <n v="3"/>
    <x v="2"/>
    <x v="0"/>
  </r>
  <r>
    <s v="188|2"/>
    <n v="188"/>
    <n v="2"/>
    <x v="35"/>
    <n v="0.19002012908499999"/>
    <n v="0.99985933303800001"/>
    <n v="3"/>
    <x v="2"/>
    <x v="0"/>
  </r>
  <r>
    <s v="188|3"/>
    <n v="188"/>
    <n v="3"/>
    <x v="32"/>
    <n v="0.14330579340499999"/>
    <n v="0.99981361627599996"/>
    <n v="3"/>
    <x v="2"/>
    <x v="0"/>
  </r>
  <r>
    <s v="188|4"/>
    <n v="188"/>
    <n v="4"/>
    <x v="2"/>
    <n v="4.0615074336500002E-2"/>
    <n v="0.99934238195400005"/>
    <n v="3"/>
    <x v="2"/>
    <x v="0"/>
  </r>
  <r>
    <s v="188|5"/>
    <n v="188"/>
    <n v="5"/>
    <x v="25"/>
    <n v="3.9799399673899997E-2"/>
    <n v="0.99932897090899997"/>
    <n v="3"/>
    <x v="2"/>
    <x v="0"/>
  </r>
  <r>
    <s v="189|1"/>
    <n v="189"/>
    <n v="1"/>
    <x v="45"/>
    <n v="0.456568539143"/>
    <n v="0.99993181228600003"/>
    <n v="2"/>
    <x v="1"/>
    <x v="0"/>
  </r>
  <r>
    <s v="189|2"/>
    <n v="189"/>
    <n v="2"/>
    <x v="32"/>
    <n v="0.11947491020000001"/>
    <n v="0.99973934888799998"/>
    <n v="2"/>
    <x v="1"/>
    <x v="0"/>
  </r>
  <r>
    <s v="189|3"/>
    <n v="189"/>
    <n v="3"/>
    <x v="19"/>
    <n v="0.103408351541"/>
    <n v="0.99969899654399996"/>
    <n v="2"/>
    <x v="1"/>
    <x v="0"/>
  </r>
  <r>
    <s v="189|4"/>
    <n v="189"/>
    <n v="4"/>
    <x v="27"/>
    <n v="6.3699506223200003E-2"/>
    <n v="0.99951136112200001"/>
    <n v="2"/>
    <x v="1"/>
    <x v="0"/>
  </r>
  <r>
    <s v="189|5"/>
    <n v="189"/>
    <n v="5"/>
    <x v="33"/>
    <n v="6.1942376196400001E-2"/>
    <n v="0.999497413635"/>
    <n v="2"/>
    <x v="1"/>
    <x v="0"/>
  </r>
  <r>
    <s v="190|1"/>
    <n v="190"/>
    <n v="1"/>
    <x v="31"/>
    <n v="0.37256616353999999"/>
    <n v="0.99976235628099996"/>
    <n v="4"/>
    <x v="0"/>
    <x v="0"/>
  </r>
  <r>
    <s v="190|2"/>
    <n v="190"/>
    <n v="2"/>
    <x v="64"/>
    <n v="0.229397982359"/>
    <n v="0.99961411953000001"/>
    <n v="4"/>
    <x v="0"/>
    <x v="0"/>
  </r>
  <r>
    <s v="190|3"/>
    <n v="190"/>
    <n v="3"/>
    <x v="44"/>
    <n v="7.8154459595699999E-2"/>
    <n v="0.998868346214"/>
    <n v="4"/>
    <x v="0"/>
    <x v="0"/>
  </r>
  <r>
    <s v="190|4"/>
    <n v="190"/>
    <n v="4"/>
    <x v="55"/>
    <n v="6.9477155804599997E-2"/>
    <n v="0.99872714281099995"/>
    <n v="4"/>
    <x v="0"/>
    <x v="0"/>
  </r>
  <r>
    <s v="190|5"/>
    <n v="190"/>
    <n v="5"/>
    <x v="77"/>
    <n v="4.4739134609699999E-2"/>
    <n v="0.99802482128100001"/>
    <n v="4"/>
    <x v="0"/>
    <x v="0"/>
  </r>
  <r>
    <s v="191|1"/>
    <n v="191"/>
    <n v="1"/>
    <x v="64"/>
    <n v="0.20829072594600001"/>
    <n v="0.99968445301099995"/>
    <n v="4"/>
    <x v="0"/>
    <x v="0"/>
  </r>
  <r>
    <s v="191|2"/>
    <n v="191"/>
    <n v="2"/>
    <x v="57"/>
    <n v="0.183809876442"/>
    <n v="0.99964249134100003"/>
    <n v="4"/>
    <x v="0"/>
    <x v="0"/>
  </r>
  <r>
    <s v="191|3"/>
    <n v="191"/>
    <n v="3"/>
    <x v="32"/>
    <n v="0.18163897097100001"/>
    <n v="0.99963819980599999"/>
    <n v="4"/>
    <x v="0"/>
    <x v="0"/>
  </r>
  <r>
    <s v="191|4"/>
    <n v="191"/>
    <n v="4"/>
    <x v="44"/>
    <n v="8.3745777606999999E-2"/>
    <n v="0.99921548366500001"/>
    <n v="4"/>
    <x v="0"/>
    <x v="0"/>
  </r>
  <r>
    <s v="191|5"/>
    <n v="191"/>
    <n v="5"/>
    <x v="55"/>
    <n v="7.4376724660400004E-2"/>
    <n v="0.99911683797799999"/>
    <n v="4"/>
    <x v="0"/>
    <x v="0"/>
  </r>
  <r>
    <s v="192|1"/>
    <n v="192"/>
    <n v="1"/>
    <x v="25"/>
    <n v="0.37727120518700002"/>
    <n v="0.99979799985899998"/>
    <n v="2"/>
    <x v="1"/>
    <x v="0"/>
  </r>
  <r>
    <s v="192|2"/>
    <n v="192"/>
    <n v="2"/>
    <x v="57"/>
    <n v="0.241528630257"/>
    <n v="0.99968445301099995"/>
    <n v="2"/>
    <x v="1"/>
    <x v="0"/>
  </r>
  <r>
    <s v="192|3"/>
    <n v="192"/>
    <n v="3"/>
    <x v="19"/>
    <n v="0.119136810303"/>
    <n v="0.99936038255699999"/>
    <n v="2"/>
    <x v="1"/>
    <x v="0"/>
  </r>
  <r>
    <s v="192|4"/>
    <n v="192"/>
    <n v="4"/>
    <x v="32"/>
    <n v="7.41319879889E-2"/>
    <n v="0.99897241592399999"/>
    <n v="2"/>
    <x v="1"/>
    <x v="0"/>
  </r>
  <r>
    <s v="192|5"/>
    <n v="192"/>
    <n v="5"/>
    <x v="55"/>
    <n v="3.8081876933599997E-2"/>
    <n v="0.99800163507499995"/>
    <n v="2"/>
    <x v="1"/>
    <x v="0"/>
  </r>
  <r>
    <s v="193|1"/>
    <n v="193"/>
    <n v="1"/>
    <x v="59"/>
    <n v="0.30991181731200002"/>
    <n v="0.99986803531599999"/>
    <n v="4"/>
    <x v="0"/>
    <x v="0"/>
  </r>
  <r>
    <s v="193|2"/>
    <n v="193"/>
    <n v="2"/>
    <x v="42"/>
    <n v="0.27764186263099999"/>
    <n v="0.999852776527"/>
    <n v="4"/>
    <x v="0"/>
    <x v="0"/>
  </r>
  <r>
    <s v="193|3"/>
    <n v="193"/>
    <n v="3"/>
    <x v="44"/>
    <n v="0.118266366422"/>
    <n v="0.99965441226999996"/>
    <n v="4"/>
    <x v="0"/>
    <x v="0"/>
  </r>
  <r>
    <s v="193|4"/>
    <n v="193"/>
    <n v="4"/>
    <x v="86"/>
    <n v="7.5390674173800007E-2"/>
    <n v="0.99945789575599997"/>
    <n v="4"/>
    <x v="0"/>
    <x v="0"/>
  </r>
  <r>
    <s v="193|5"/>
    <n v="193"/>
    <n v="5"/>
    <x v="49"/>
    <n v="4.7234933823299997E-2"/>
    <n v="0.99913507700000004"/>
    <n v="4"/>
    <x v="0"/>
    <x v="0"/>
  </r>
  <r>
    <s v="194|1"/>
    <n v="194"/>
    <n v="1"/>
    <x v="11"/>
    <n v="0.356390535831"/>
    <n v="0.99982148408899996"/>
    <n v="4"/>
    <x v="0"/>
    <x v="0"/>
  </r>
  <r>
    <s v="194|2"/>
    <n v="194"/>
    <n v="2"/>
    <x v="34"/>
    <n v="9.9533848464500002E-2"/>
    <n v="0.99936121702199998"/>
    <n v="4"/>
    <x v="0"/>
    <x v="0"/>
  </r>
  <r>
    <s v="194|3"/>
    <n v="194"/>
    <n v="3"/>
    <x v="58"/>
    <n v="7.7648259699300004E-2"/>
    <n v="0.99918121099500001"/>
    <n v="4"/>
    <x v="0"/>
    <x v="0"/>
  </r>
  <r>
    <s v="194|4"/>
    <n v="194"/>
    <n v="4"/>
    <x v="35"/>
    <n v="7.5229704379999998E-2"/>
    <n v="0.99915504455600002"/>
    <n v="4"/>
    <x v="0"/>
    <x v="0"/>
  </r>
  <r>
    <s v="194|5"/>
    <n v="194"/>
    <n v="5"/>
    <x v="40"/>
    <n v="6.3000567257399998E-2"/>
    <n v="0.99899107217799998"/>
    <n v="4"/>
    <x v="0"/>
    <x v="0"/>
  </r>
  <r>
    <s v="195|1"/>
    <n v="195"/>
    <n v="1"/>
    <x v="40"/>
    <n v="0.18803890049499999"/>
    <n v="0.99920338392300001"/>
    <n v="1"/>
    <x v="1"/>
    <x v="0"/>
  </r>
  <r>
    <s v="195|2"/>
    <n v="195"/>
    <n v="2"/>
    <x v="40"/>
    <n v="0.15892624855000001"/>
    <n v="0.999057590961"/>
    <n v="1"/>
    <x v="1"/>
    <x v="0"/>
  </r>
  <r>
    <s v="195|3"/>
    <n v="195"/>
    <n v="3"/>
    <x v="59"/>
    <n v="7.7176600694700004E-2"/>
    <n v="0.99806123971899996"/>
    <n v="1"/>
    <x v="1"/>
    <x v="0"/>
  </r>
  <r>
    <s v="195|4"/>
    <n v="195"/>
    <n v="4"/>
    <x v="41"/>
    <n v="6.5713316202200001E-2"/>
    <n v="0.99772387743000002"/>
    <n v="1"/>
    <x v="1"/>
    <x v="0"/>
  </r>
  <r>
    <s v="195|5"/>
    <n v="195"/>
    <n v="5"/>
    <x v="39"/>
    <n v="6.4622201025499995E-2"/>
    <n v="0.99768555164299999"/>
    <n v="1"/>
    <x v="1"/>
    <x v="0"/>
  </r>
  <r>
    <s v="196|1"/>
    <n v="196"/>
    <n v="1"/>
    <x v="35"/>
    <n v="0.55625516176199996"/>
    <n v="0.99998974800100005"/>
    <n v="5"/>
    <x v="0"/>
    <x v="0"/>
  </r>
  <r>
    <s v="196|2"/>
    <n v="196"/>
    <n v="2"/>
    <x v="58"/>
    <n v="0.30552995204900002"/>
    <n v="0.99998128414200005"/>
    <n v="5"/>
    <x v="0"/>
    <x v="0"/>
  </r>
  <r>
    <s v="196|3"/>
    <n v="196"/>
    <n v="3"/>
    <x v="59"/>
    <n v="5.4311692714700002E-2"/>
    <n v="0.99989449977900002"/>
    <n v="5"/>
    <x v="0"/>
    <x v="0"/>
  </r>
  <r>
    <s v="196|4"/>
    <n v="196"/>
    <n v="4"/>
    <x v="89"/>
    <n v="4.20471467078E-2"/>
    <n v="0.99986374378200005"/>
    <n v="5"/>
    <x v="0"/>
    <x v="0"/>
  </r>
  <r>
    <s v="196|5"/>
    <n v="196"/>
    <n v="5"/>
    <x v="41"/>
    <n v="1.23779578134E-2"/>
    <n v="0.99953722953799995"/>
    <n v="5"/>
    <x v="0"/>
    <x v="0"/>
  </r>
  <r>
    <s v="197|1"/>
    <n v="197"/>
    <n v="1"/>
    <x v="1"/>
    <n v="0.79458636045499997"/>
    <n v="0.99995899200399996"/>
    <n v="3"/>
    <x v="2"/>
    <x v="0"/>
  </r>
  <r>
    <s v="197|2"/>
    <n v="197"/>
    <n v="2"/>
    <x v="5"/>
    <n v="0.108623594046"/>
    <n v="0.99969971179999995"/>
    <n v="3"/>
    <x v="2"/>
    <x v="0"/>
  </r>
  <r>
    <s v="197|3"/>
    <n v="197"/>
    <n v="3"/>
    <x v="6"/>
    <n v="3.4069120883900003E-2"/>
    <n v="0.99904316663699999"/>
    <n v="3"/>
    <x v="2"/>
    <x v="0"/>
  </r>
  <r>
    <s v="197|4"/>
    <n v="197"/>
    <n v="4"/>
    <x v="11"/>
    <n v="1.1591876857E-2"/>
    <n v="0.99719327688199999"/>
    <n v="3"/>
    <x v="2"/>
    <x v="0"/>
  </r>
  <r>
    <s v="197|5"/>
    <n v="197"/>
    <n v="5"/>
    <x v="76"/>
    <n v="6.1655151657799999E-3"/>
    <n v="0.99473589658700001"/>
    <n v="3"/>
    <x v="2"/>
    <x v="0"/>
  </r>
  <r>
    <s v="198|1"/>
    <n v="198"/>
    <n v="1"/>
    <x v="31"/>
    <n v="0.21221545338600001"/>
    <n v="0.998560845852"/>
    <n v="3"/>
    <x v="2"/>
    <x v="0"/>
  </r>
  <r>
    <s v="198|2"/>
    <n v="198"/>
    <n v="2"/>
    <x v="35"/>
    <n v="0.114050984383"/>
    <n v="0.99732530116999996"/>
    <n v="3"/>
    <x v="2"/>
    <x v="0"/>
  </r>
  <r>
    <s v="198|3"/>
    <n v="198"/>
    <n v="3"/>
    <x v="86"/>
    <n v="6.5083280205700006E-2"/>
    <n v="0.99532240629199997"/>
    <n v="3"/>
    <x v="2"/>
    <x v="0"/>
  </r>
  <r>
    <s v="198|4"/>
    <n v="198"/>
    <n v="4"/>
    <x v="33"/>
    <n v="5.5177737027400003E-2"/>
    <n v="0.99448734521899995"/>
    <n v="3"/>
    <x v="2"/>
    <x v="0"/>
  </r>
  <r>
    <s v="198|5"/>
    <n v="198"/>
    <n v="5"/>
    <x v="44"/>
    <n v="5.1336701959400002E-2"/>
    <n v="0.99407720565799995"/>
    <n v="3"/>
    <x v="2"/>
    <x v="0"/>
  </r>
  <r>
    <s v="199|1"/>
    <n v="199"/>
    <n v="1"/>
    <x v="86"/>
    <n v="0.26625895500199998"/>
    <n v="0.999895691872"/>
    <n v="3"/>
    <x v="2"/>
    <x v="0"/>
  </r>
  <r>
    <s v="199|2"/>
    <n v="199"/>
    <n v="2"/>
    <x v="39"/>
    <n v="0.16009265184400001"/>
    <n v="0.999826610088"/>
    <n v="3"/>
    <x v="2"/>
    <x v="0"/>
  </r>
  <r>
    <s v="199|3"/>
    <n v="199"/>
    <n v="3"/>
    <x v="35"/>
    <n v="0.142001122236"/>
    <n v="0.99980443716"/>
    <n v="3"/>
    <x v="2"/>
    <x v="0"/>
  </r>
  <r>
    <s v="199|4"/>
    <n v="199"/>
    <n v="4"/>
    <x v="11"/>
    <n v="9.4768397510099994E-2"/>
    <n v="0.99970704317100001"/>
    <n v="3"/>
    <x v="2"/>
    <x v="0"/>
  </r>
  <r>
    <s v="199|5"/>
    <n v="199"/>
    <n v="5"/>
    <x v="38"/>
    <n v="5.0642460584600001E-2"/>
    <n v="0.99945193529099996"/>
    <n v="3"/>
    <x v="2"/>
    <x v="0"/>
  </r>
  <r>
    <s v="200|1"/>
    <n v="200"/>
    <n v="1"/>
    <x v="53"/>
    <n v="0.39368313550900003"/>
    <n v="0.99972540140199995"/>
    <n v="3"/>
    <x v="2"/>
    <x v="0"/>
  </r>
  <r>
    <s v="200|2"/>
    <n v="200"/>
    <n v="2"/>
    <x v="2"/>
    <n v="0.24592071771599999"/>
    <n v="0.99956053495399999"/>
    <n v="3"/>
    <x v="2"/>
    <x v="0"/>
  </r>
  <r>
    <s v="200|3"/>
    <n v="200"/>
    <n v="3"/>
    <x v="25"/>
    <n v="6.2803596258200006E-2"/>
    <n v="0.99828124046300004"/>
    <n v="3"/>
    <x v="2"/>
    <x v="0"/>
  </r>
  <r>
    <s v="200|4"/>
    <n v="200"/>
    <n v="4"/>
    <x v="63"/>
    <n v="5.2246760577E-2"/>
    <n v="0.99793469905900001"/>
    <n v="3"/>
    <x v="2"/>
    <x v="0"/>
  </r>
  <r>
    <s v="200|5"/>
    <n v="200"/>
    <n v="5"/>
    <x v="17"/>
    <n v="5.0866857171099997E-2"/>
    <n v="0.99787878990199996"/>
    <n v="3"/>
    <x v="2"/>
    <x v="0"/>
  </r>
  <r>
    <s v="201|1"/>
    <n v="201"/>
    <n v="1"/>
    <x v="17"/>
    <n v="0.39620885252999999"/>
    <n v="0.99985349178299998"/>
    <n v="3"/>
    <x v="2"/>
    <x v="0"/>
  </r>
  <r>
    <s v="201|2"/>
    <n v="201"/>
    <n v="2"/>
    <x v="1"/>
    <n v="0.229313135147"/>
    <n v="0.99974685907399996"/>
    <n v="3"/>
    <x v="2"/>
    <x v="0"/>
  </r>
  <r>
    <s v="201|3"/>
    <n v="201"/>
    <n v="3"/>
    <x v="33"/>
    <n v="0.15212120115800001"/>
    <n v="0.99961853027299996"/>
    <n v="3"/>
    <x v="2"/>
    <x v="0"/>
  </r>
  <r>
    <s v="201|4"/>
    <n v="201"/>
    <n v="4"/>
    <x v="19"/>
    <n v="5.1255051046599998E-2"/>
    <n v="0.99886864423800004"/>
    <n v="3"/>
    <x v="2"/>
    <x v="0"/>
  </r>
  <r>
    <s v="201|5"/>
    <n v="201"/>
    <n v="5"/>
    <x v="32"/>
    <n v="4.79628778994E-2"/>
    <n v="0.998791158199"/>
    <n v="3"/>
    <x v="2"/>
    <x v="0"/>
  </r>
  <r>
    <s v="202|1"/>
    <n v="202"/>
    <n v="1"/>
    <x v="19"/>
    <n v="0.222679272294"/>
    <n v="0.99975258111999998"/>
    <n v="4"/>
    <x v="0"/>
    <x v="0"/>
  </r>
  <r>
    <s v="202|2"/>
    <n v="202"/>
    <n v="2"/>
    <x v="32"/>
    <n v="0.16864348947999999"/>
    <n v="0.99967336654700001"/>
    <n v="4"/>
    <x v="0"/>
    <x v="0"/>
  </r>
  <r>
    <s v="202|3"/>
    <n v="202"/>
    <n v="3"/>
    <x v="17"/>
    <n v="0.162814214826"/>
    <n v="0.99966168403599998"/>
    <n v="4"/>
    <x v="0"/>
    <x v="0"/>
  </r>
  <r>
    <s v="202|4"/>
    <n v="202"/>
    <n v="4"/>
    <x v="27"/>
    <n v="0.12687271833399999"/>
    <n v="0.99956578016300002"/>
    <n v="4"/>
    <x v="0"/>
    <x v="0"/>
  </r>
  <r>
    <s v="202|5"/>
    <n v="202"/>
    <n v="5"/>
    <x v="33"/>
    <n v="9.7523115575299996E-2"/>
    <n v="0.99943524599099998"/>
    <n v="4"/>
    <x v="0"/>
    <x v="0"/>
  </r>
  <r>
    <s v="203|1"/>
    <n v="203"/>
    <n v="1"/>
    <x v="1"/>
    <n v="0.23132352531"/>
    <n v="0.99870896339399995"/>
    <n v="4"/>
    <x v="0"/>
    <x v="0"/>
  </r>
  <r>
    <s v="203|2"/>
    <n v="203"/>
    <n v="2"/>
    <x v="17"/>
    <n v="0.21624696254699999"/>
    <n v="0.99861907958999996"/>
    <n v="4"/>
    <x v="0"/>
    <x v="0"/>
  </r>
  <r>
    <s v="203|3"/>
    <n v="203"/>
    <n v="3"/>
    <x v="33"/>
    <n v="0.120705217123"/>
    <n v="0.99752885103199995"/>
    <n v="4"/>
    <x v="0"/>
    <x v="0"/>
  </r>
  <r>
    <s v="203|4"/>
    <n v="203"/>
    <n v="4"/>
    <x v="19"/>
    <n v="5.5488742888000001E-2"/>
    <n v="0.99463993310900001"/>
    <n v="4"/>
    <x v="0"/>
    <x v="0"/>
  </r>
  <r>
    <s v="203|5"/>
    <n v="203"/>
    <n v="5"/>
    <x v="25"/>
    <n v="4.5429550111300003E-2"/>
    <n v="0.99346077442199998"/>
    <n v="4"/>
    <x v="0"/>
    <x v="0"/>
  </r>
  <r>
    <s v="204|1"/>
    <n v="204"/>
    <n v="1"/>
    <x v="79"/>
    <n v="0.25223547220199999"/>
    <n v="0.99904590845100005"/>
    <n v="3"/>
    <x v="2"/>
    <x v="0"/>
  </r>
  <r>
    <s v="204|2"/>
    <n v="204"/>
    <n v="2"/>
    <x v="90"/>
    <n v="0.12548457086100001"/>
    <n v="0.99808418750799999"/>
    <n v="3"/>
    <x v="2"/>
    <x v="0"/>
  </r>
  <r>
    <s v="204|3"/>
    <n v="204"/>
    <n v="3"/>
    <x v="27"/>
    <n v="6.3766203820700001E-2"/>
    <n v="0.99623680114699997"/>
    <n v="3"/>
    <x v="2"/>
    <x v="0"/>
  </r>
  <r>
    <s v="204|4"/>
    <n v="204"/>
    <n v="4"/>
    <x v="91"/>
    <n v="6.2198568135500003E-2"/>
    <n v="0.996142327785"/>
    <n v="3"/>
    <x v="2"/>
    <x v="0"/>
  </r>
  <r>
    <s v="204|5"/>
    <n v="204"/>
    <n v="5"/>
    <x v="44"/>
    <n v="4.47657182813E-2"/>
    <n v="0.99464803934099999"/>
    <n v="3"/>
    <x v="2"/>
    <x v="0"/>
  </r>
  <r>
    <s v="205|1"/>
    <n v="205"/>
    <n v="1"/>
    <x v="2"/>
    <n v="0.14191110432099999"/>
    <n v="0.99719738960299997"/>
    <n v="4"/>
    <x v="0"/>
    <x v="0"/>
  </r>
  <r>
    <s v="205|2"/>
    <n v="205"/>
    <n v="2"/>
    <x v="44"/>
    <n v="9.1634087264499994E-2"/>
    <n v="0.99566638469699997"/>
    <n v="4"/>
    <x v="0"/>
    <x v="0"/>
  </r>
  <r>
    <s v="205|3"/>
    <n v="205"/>
    <n v="3"/>
    <x v="66"/>
    <n v="9.0566046536000006E-2"/>
    <n v="0.99561560153999995"/>
    <n v="4"/>
    <x v="0"/>
    <x v="0"/>
  </r>
  <r>
    <s v="205|4"/>
    <n v="205"/>
    <n v="4"/>
    <x v="68"/>
    <n v="6.6355273127600006E-2"/>
    <n v="0.99402534961699995"/>
    <n v="4"/>
    <x v="0"/>
    <x v="0"/>
  </r>
  <r>
    <s v="205|5"/>
    <n v="205"/>
    <n v="5"/>
    <x v="31"/>
    <n v="6.51844218373E-2"/>
    <n v="0.993918657303"/>
    <n v="4"/>
    <x v="0"/>
    <x v="0"/>
  </r>
  <r>
    <s v="206|1"/>
    <n v="206"/>
    <n v="1"/>
    <x v="25"/>
    <n v="0.11383253336"/>
    <n v="0.99670499563199999"/>
    <n v="2"/>
    <x v="1"/>
    <x v="0"/>
  </r>
  <r>
    <s v="206|2"/>
    <n v="206"/>
    <n v="2"/>
    <x v="33"/>
    <n v="0.103115327656"/>
    <n v="0.99636381864500001"/>
    <n v="2"/>
    <x v="1"/>
    <x v="0"/>
  </r>
  <r>
    <s v="206|3"/>
    <n v="206"/>
    <n v="3"/>
    <x v="32"/>
    <n v="9.7480542957799995E-2"/>
    <n v="0.99615436792400003"/>
    <n v="2"/>
    <x v="1"/>
    <x v="0"/>
  </r>
  <r>
    <s v="206|4"/>
    <n v="206"/>
    <n v="4"/>
    <x v="31"/>
    <n v="8.2453094422799994E-2"/>
    <n v="0.995456695557"/>
    <n v="2"/>
    <x v="1"/>
    <x v="0"/>
  </r>
  <r>
    <s v="206|5"/>
    <n v="206"/>
    <n v="5"/>
    <x v="19"/>
    <n v="7.4132524430799998E-2"/>
    <n v="0.99494934081999997"/>
    <n v="2"/>
    <x v="1"/>
    <x v="0"/>
  </r>
  <r>
    <s v="207|1"/>
    <n v="207"/>
    <n v="1"/>
    <x v="57"/>
    <n v="0.17702110111700001"/>
    <n v="0.99800568819000002"/>
    <n v="2"/>
    <x v="1"/>
    <x v="0"/>
  </r>
  <r>
    <s v="207|2"/>
    <n v="207"/>
    <n v="2"/>
    <x v="25"/>
    <n v="0.14013187587299999"/>
    <n v="0.99748212099099998"/>
    <n v="2"/>
    <x v="1"/>
    <x v="0"/>
  </r>
  <r>
    <s v="207|3"/>
    <n v="207"/>
    <n v="3"/>
    <x v="19"/>
    <n v="0.104928404093"/>
    <n v="0.99664008617400002"/>
    <n v="2"/>
    <x v="1"/>
    <x v="0"/>
  </r>
  <r>
    <s v="207|4"/>
    <n v="207"/>
    <n v="4"/>
    <x v="27"/>
    <n v="0.10230818390800001"/>
    <n v="0.99655437469499997"/>
    <n v="2"/>
    <x v="1"/>
    <x v="0"/>
  </r>
  <r>
    <s v="207|5"/>
    <n v="207"/>
    <n v="5"/>
    <x v="32"/>
    <n v="5.8204844594000001E-2"/>
    <n v="0.99395930767100005"/>
    <n v="2"/>
    <x v="1"/>
    <x v="0"/>
  </r>
  <r>
    <s v="208|1"/>
    <n v="208"/>
    <n v="1"/>
    <x v="2"/>
    <n v="0.28304705023799998"/>
    <n v="0.99921643733999999"/>
    <n v="2"/>
    <x v="1"/>
    <x v="0"/>
  </r>
  <r>
    <s v="208|2"/>
    <n v="208"/>
    <n v="2"/>
    <x v="92"/>
    <n v="0.224420443177"/>
    <n v="0.99901199340799995"/>
    <n v="2"/>
    <x v="1"/>
    <x v="0"/>
  </r>
  <r>
    <s v="208|3"/>
    <n v="208"/>
    <n v="3"/>
    <x v="33"/>
    <n v="0.12297389656300001"/>
    <n v="0.99819844961199999"/>
    <n v="2"/>
    <x v="1"/>
    <x v="0"/>
  </r>
  <r>
    <s v="208|4"/>
    <n v="208"/>
    <n v="4"/>
    <x v="93"/>
    <n v="4.7854010015699999E-2"/>
    <n v="0.99538332223899995"/>
    <n v="2"/>
    <x v="1"/>
    <x v="0"/>
  </r>
  <r>
    <s v="208|5"/>
    <n v="208"/>
    <n v="5"/>
    <x v="45"/>
    <n v="4.2818278074299998E-2"/>
    <n v="0.99484324455299999"/>
    <n v="2"/>
    <x v="1"/>
    <x v="0"/>
  </r>
  <r>
    <s v="209|1"/>
    <n v="209"/>
    <n v="1"/>
    <x v="33"/>
    <n v="0.29986849427200002"/>
    <n v="0.999767363071"/>
    <n v="3"/>
    <x v="2"/>
    <x v="0"/>
  </r>
  <r>
    <s v="209|2"/>
    <n v="209"/>
    <n v="2"/>
    <x v="2"/>
    <n v="0.16283972561400001"/>
    <n v="0.99957174062700005"/>
    <n v="3"/>
    <x v="2"/>
    <x v="0"/>
  </r>
  <r>
    <s v="209|3"/>
    <n v="209"/>
    <n v="3"/>
    <x v="32"/>
    <n v="0.114087238908"/>
    <n v="0.99938881397199997"/>
    <n v="3"/>
    <x v="2"/>
    <x v="0"/>
  </r>
  <r>
    <s v="209|4"/>
    <n v="209"/>
    <n v="4"/>
    <x v="17"/>
    <n v="6.6724658012400004E-2"/>
    <n v="0.99895548820500002"/>
    <n v="3"/>
    <x v="2"/>
    <x v="0"/>
  </r>
  <r>
    <s v="209|5"/>
    <n v="209"/>
    <n v="5"/>
    <x v="19"/>
    <n v="5.5115293711399997E-2"/>
    <n v="0.99873584508900004"/>
    <n v="3"/>
    <x v="2"/>
    <x v="0"/>
  </r>
  <r>
    <s v="210|1"/>
    <n v="210"/>
    <n v="1"/>
    <x v="57"/>
    <n v="0.42365962266899998"/>
    <n v="0.99963736534100001"/>
    <n v="3"/>
    <x v="2"/>
    <x v="0"/>
  </r>
  <r>
    <s v="210|2"/>
    <n v="210"/>
    <n v="2"/>
    <x v="88"/>
    <n v="0.12866196036300001"/>
    <n v="0.99880719184900002"/>
    <n v="3"/>
    <x v="2"/>
    <x v="0"/>
  </r>
  <r>
    <s v="210|3"/>
    <n v="210"/>
    <n v="3"/>
    <x v="48"/>
    <n v="0.100672185421"/>
    <n v="0.99847596883800005"/>
    <n v="3"/>
    <x v="2"/>
    <x v="0"/>
  </r>
  <r>
    <s v="210|4"/>
    <n v="210"/>
    <n v="4"/>
    <x v="32"/>
    <n v="4.4254444539499997E-2"/>
    <n v="0.99653983116099998"/>
    <n v="3"/>
    <x v="2"/>
    <x v="0"/>
  </r>
  <r>
    <s v="210|5"/>
    <n v="210"/>
    <n v="5"/>
    <x v="25"/>
    <n v="3.5890758037600001E-2"/>
    <n v="0.99573695659600003"/>
    <n v="3"/>
    <x v="2"/>
    <x v="0"/>
  </r>
  <r>
    <s v="211|1"/>
    <n v="211"/>
    <n v="1"/>
    <x v="33"/>
    <n v="0.49932351708400002"/>
    <n v="0.99968612194100004"/>
    <n v="2"/>
    <x v="1"/>
    <x v="0"/>
  </r>
  <r>
    <s v="211|2"/>
    <n v="211"/>
    <n v="2"/>
    <x v="45"/>
    <n v="0.110298320651"/>
    <n v="0.99858081340799998"/>
    <n v="2"/>
    <x v="1"/>
    <x v="0"/>
  </r>
  <r>
    <s v="211|3"/>
    <n v="211"/>
    <n v="3"/>
    <x v="32"/>
    <n v="9.1858528554400007E-2"/>
    <n v="0.99829643964799997"/>
    <n v="2"/>
    <x v="1"/>
    <x v="0"/>
  </r>
  <r>
    <s v="211|4"/>
    <n v="211"/>
    <n v="4"/>
    <x v="44"/>
    <n v="6.3011027872600003E-2"/>
    <n v="0.99751842021899995"/>
    <n v="2"/>
    <x v="1"/>
    <x v="0"/>
  </r>
  <r>
    <s v="211|5"/>
    <n v="211"/>
    <n v="5"/>
    <x v="55"/>
    <n v="2.3031953722199999E-2"/>
    <n v="0.99323999881699998"/>
    <n v="2"/>
    <x v="1"/>
    <x v="0"/>
  </r>
  <r>
    <s v="212|1"/>
    <n v="212"/>
    <n v="1"/>
    <x v="57"/>
    <n v="0.123965375125"/>
    <n v="0.99490815401099997"/>
    <n v="3"/>
    <x v="2"/>
    <x v="0"/>
  </r>
  <r>
    <s v="212|2"/>
    <n v="212"/>
    <n v="2"/>
    <x v="44"/>
    <n v="0.111973248422"/>
    <n v="0.99436604976700005"/>
    <n v="3"/>
    <x v="2"/>
    <x v="0"/>
  </r>
  <r>
    <s v="212|3"/>
    <n v="212"/>
    <n v="3"/>
    <x v="25"/>
    <n v="0.104512132704"/>
    <n v="0.993966162205"/>
    <n v="3"/>
    <x v="2"/>
    <x v="0"/>
  </r>
  <r>
    <s v="212|4"/>
    <n v="212"/>
    <n v="4"/>
    <x v="27"/>
    <n v="5.9646010398900003E-2"/>
    <n v="0.98947525024399996"/>
    <n v="3"/>
    <x v="2"/>
    <x v="1"/>
  </r>
  <r>
    <s v="212|5"/>
    <n v="212"/>
    <n v="5"/>
    <x v="32"/>
    <n v="5.8816455304600002E-2"/>
    <n v="0.989328444004"/>
    <n v="3"/>
    <x v="2"/>
    <x v="1"/>
  </r>
  <r>
    <s v="213|1"/>
    <n v="213"/>
    <n v="1"/>
    <x v="17"/>
    <n v="0.14035110175599999"/>
    <n v="0.99841737747199999"/>
    <n v="2"/>
    <x v="1"/>
    <x v="0"/>
  </r>
  <r>
    <s v="213|2"/>
    <n v="213"/>
    <n v="2"/>
    <x v="33"/>
    <n v="0.13607732951599999"/>
    <n v="0.99836772680300001"/>
    <n v="2"/>
    <x v="1"/>
    <x v="0"/>
  </r>
  <r>
    <s v="213|3"/>
    <n v="213"/>
    <n v="3"/>
    <x v="44"/>
    <n v="0.10872039198900001"/>
    <n v="0.997957825661"/>
    <n v="2"/>
    <x v="1"/>
    <x v="0"/>
  </r>
  <r>
    <s v="213|4"/>
    <n v="213"/>
    <n v="4"/>
    <x v="31"/>
    <n v="9.9865205585999997E-2"/>
    <n v="0.997777163982"/>
    <n v="2"/>
    <x v="1"/>
    <x v="0"/>
  </r>
  <r>
    <s v="213|5"/>
    <n v="213"/>
    <n v="5"/>
    <x v="32"/>
    <n v="7.41721987724E-2"/>
    <n v="0.99700951576200003"/>
    <n v="2"/>
    <x v="1"/>
    <x v="0"/>
  </r>
  <r>
    <s v="214|1"/>
    <n v="214"/>
    <n v="1"/>
    <x v="33"/>
    <n v="0.20046855509299999"/>
    <n v="0.99926000833499995"/>
    <n v="3"/>
    <x v="2"/>
    <x v="0"/>
  </r>
  <r>
    <s v="214|2"/>
    <n v="214"/>
    <n v="2"/>
    <x v="19"/>
    <n v="0.171104177833"/>
    <n v="0.99913316965099996"/>
    <n v="3"/>
    <x v="2"/>
    <x v="0"/>
  </r>
  <r>
    <s v="214|3"/>
    <n v="214"/>
    <n v="3"/>
    <x v="26"/>
    <n v="9.6016861498399997E-2"/>
    <n v="0.99845623969999997"/>
    <n v="3"/>
    <x v="2"/>
    <x v="0"/>
  </r>
  <r>
    <s v="214|4"/>
    <n v="214"/>
    <n v="4"/>
    <x v="27"/>
    <n v="9.4839014112899994E-2"/>
    <n v="0.99843710660899998"/>
    <n v="3"/>
    <x v="2"/>
    <x v="0"/>
  </r>
  <r>
    <s v="214|5"/>
    <n v="214"/>
    <n v="5"/>
    <x v="57"/>
    <n v="8.8448718190200004E-2"/>
    <n v="0.99832433462100001"/>
    <n v="3"/>
    <x v="2"/>
    <x v="0"/>
  </r>
  <r>
    <s v="215|1"/>
    <n v="215"/>
    <n v="1"/>
    <x v="32"/>
    <n v="0.24921180307900001"/>
    <n v="0.99968898296399999"/>
    <n v="2"/>
    <x v="1"/>
    <x v="0"/>
  </r>
  <r>
    <s v="215|2"/>
    <n v="215"/>
    <n v="2"/>
    <x v="19"/>
    <n v="0.226310327649"/>
    <n v="0.99965751171100004"/>
    <n v="2"/>
    <x v="1"/>
    <x v="0"/>
  </r>
  <r>
    <s v="215|3"/>
    <n v="215"/>
    <n v="3"/>
    <x v="27"/>
    <n v="0.108614243567"/>
    <n v="0.99928659200699999"/>
    <n v="2"/>
    <x v="1"/>
    <x v="0"/>
  </r>
  <r>
    <s v="215|4"/>
    <n v="215"/>
    <n v="4"/>
    <x v="25"/>
    <n v="6.1753522604699997E-2"/>
    <n v="0.99874579906500005"/>
    <n v="2"/>
    <x v="1"/>
    <x v="0"/>
  </r>
  <r>
    <s v="215|5"/>
    <n v="215"/>
    <n v="5"/>
    <x v="26"/>
    <n v="4.9396954476800002E-2"/>
    <n v="0.99843257665600005"/>
    <n v="2"/>
    <x v="1"/>
    <x v="0"/>
  </r>
  <r>
    <s v="216|1"/>
    <n v="216"/>
    <n v="1"/>
    <x v="45"/>
    <n v="0.31503716111199997"/>
    <n v="0.99927920103099999"/>
    <n v="3"/>
    <x v="2"/>
    <x v="0"/>
  </r>
  <r>
    <s v="216|2"/>
    <n v="216"/>
    <n v="2"/>
    <x v="79"/>
    <n v="0.123862922192"/>
    <n v="0.99816858768500005"/>
    <n v="3"/>
    <x v="2"/>
    <x v="0"/>
  </r>
  <r>
    <s v="216|3"/>
    <n v="216"/>
    <n v="3"/>
    <x v="31"/>
    <n v="0.119378805161"/>
    <n v="0.99809998273800005"/>
    <n v="3"/>
    <x v="2"/>
    <x v="0"/>
  </r>
  <r>
    <s v="216|4"/>
    <n v="216"/>
    <n v="4"/>
    <x v="44"/>
    <n v="6.5964818000799993E-2"/>
    <n v="0.996566653252"/>
    <n v="3"/>
    <x v="2"/>
    <x v="0"/>
  </r>
  <r>
    <s v="216|5"/>
    <n v="216"/>
    <n v="5"/>
    <x v="25"/>
    <n v="5.5699739605199999E-2"/>
    <n v="0.99593651294700003"/>
    <n v="3"/>
    <x v="2"/>
    <x v="0"/>
  </r>
  <r>
    <s v="217|1"/>
    <n v="217"/>
    <n v="1"/>
    <x v="26"/>
    <n v="0.105756253004"/>
    <n v="0.98852574825299999"/>
    <n v="2"/>
    <x v="1"/>
    <x v="1"/>
  </r>
  <r>
    <s v="217|2"/>
    <n v="217"/>
    <n v="2"/>
    <x v="41"/>
    <n v="6.3692502677399995E-2"/>
    <n v="0.98109126090999998"/>
    <n v="2"/>
    <x v="1"/>
    <x v="1"/>
  </r>
  <r>
    <s v="217|3"/>
    <n v="217"/>
    <n v="3"/>
    <x v="35"/>
    <n v="6.28298968077E-2"/>
    <n v="0.98083668947199998"/>
    <n v="2"/>
    <x v="1"/>
    <x v="1"/>
  </r>
  <r>
    <s v="217|4"/>
    <n v="217"/>
    <n v="4"/>
    <x v="2"/>
    <n v="6.1952598392999998E-2"/>
    <n v="0.98057061433799997"/>
    <n v="2"/>
    <x v="1"/>
    <x v="1"/>
  </r>
  <r>
    <s v="217|5"/>
    <n v="217"/>
    <n v="5"/>
    <x v="38"/>
    <n v="5.1507566124200002E-2"/>
    <n v="0.976722180843"/>
    <n v="2"/>
    <x v="1"/>
    <x v="1"/>
  </r>
  <r>
    <s v="218|1"/>
    <n v="218"/>
    <n v="1"/>
    <x v="26"/>
    <n v="0.288479536772"/>
    <n v="0.99985063076000003"/>
    <n v="4"/>
    <x v="0"/>
    <x v="0"/>
  </r>
  <r>
    <s v="218|2"/>
    <n v="218"/>
    <n v="2"/>
    <x v="22"/>
    <n v="0.20632536709300001"/>
    <n v="0.99979108571999997"/>
    <n v="4"/>
    <x v="0"/>
    <x v="0"/>
  </r>
  <r>
    <s v="218|3"/>
    <n v="218"/>
    <n v="3"/>
    <x v="57"/>
    <n v="0.127368807793"/>
    <n v="0.99966168403599998"/>
    <n v="4"/>
    <x v="0"/>
    <x v="0"/>
  </r>
  <r>
    <s v="218|4"/>
    <n v="218"/>
    <n v="4"/>
    <x v="19"/>
    <n v="6.6341683268499999E-2"/>
    <n v="0.99935072660400004"/>
    <n v="4"/>
    <x v="0"/>
    <x v="0"/>
  </r>
  <r>
    <s v="218|5"/>
    <n v="218"/>
    <n v="5"/>
    <x v="83"/>
    <n v="6.01419620216E-2"/>
    <n v="0.99928385019300003"/>
    <n v="4"/>
    <x v="0"/>
    <x v="0"/>
  </r>
  <r>
    <s v="219|1"/>
    <n v="219"/>
    <n v="1"/>
    <x v="44"/>
    <n v="0.12282916158399999"/>
    <n v="0.99260824918699997"/>
    <n v="3"/>
    <x v="2"/>
    <x v="0"/>
  </r>
  <r>
    <s v="219|2"/>
    <n v="219"/>
    <n v="2"/>
    <x v="65"/>
    <n v="7.5786851346499998E-2"/>
    <n v="0.98807483911500005"/>
    <n v="3"/>
    <x v="2"/>
    <x v="1"/>
  </r>
  <r>
    <s v="219|3"/>
    <n v="219"/>
    <n v="3"/>
    <x v="42"/>
    <n v="5.9949018061200003E-2"/>
    <n v="0.98497170209899998"/>
    <n v="3"/>
    <x v="2"/>
    <x v="1"/>
  </r>
  <r>
    <s v="219|4"/>
    <n v="219"/>
    <n v="4"/>
    <x v="63"/>
    <n v="5.9762530028799998E-2"/>
    <n v="0.984925448895"/>
    <n v="3"/>
    <x v="2"/>
    <x v="1"/>
  </r>
  <r>
    <s v="219|5"/>
    <n v="219"/>
    <n v="5"/>
    <x v="49"/>
    <n v="4.5295525342200001E-2"/>
    <n v="0.98020613193499995"/>
    <n v="3"/>
    <x v="2"/>
    <x v="1"/>
  </r>
  <r>
    <s v="220|1"/>
    <n v="220"/>
    <n v="1"/>
    <x v="26"/>
    <n v="0.25267508626000001"/>
    <n v="0.99985885620100001"/>
    <n v="4"/>
    <x v="0"/>
    <x v="0"/>
  </r>
  <r>
    <s v="220|2"/>
    <n v="220"/>
    <n v="2"/>
    <x v="32"/>
    <n v="0.19204275309999999"/>
    <n v="0.99981433153199994"/>
    <n v="4"/>
    <x v="0"/>
    <x v="0"/>
  </r>
  <r>
    <s v="220|3"/>
    <n v="220"/>
    <n v="3"/>
    <x v="55"/>
    <n v="0.12184613943100001"/>
    <n v="0.99970728159"/>
    <n v="4"/>
    <x v="0"/>
    <x v="0"/>
  </r>
  <r>
    <s v="220|4"/>
    <n v="220"/>
    <n v="4"/>
    <x v="33"/>
    <n v="8.3627581596400005E-2"/>
    <n v="0.99957364797600001"/>
    <n v="4"/>
    <x v="0"/>
    <x v="0"/>
  </r>
  <r>
    <s v="220|5"/>
    <n v="220"/>
    <n v="5"/>
    <x v="19"/>
    <n v="7.3225393891300006E-2"/>
    <n v="0.99951314926099999"/>
    <n v="4"/>
    <x v="0"/>
    <x v="0"/>
  </r>
  <r>
    <s v="221|1"/>
    <n v="221"/>
    <n v="1"/>
    <x v="48"/>
    <n v="0.31099063158000001"/>
    <n v="0.99911898374599994"/>
    <n v="2"/>
    <x v="1"/>
    <x v="0"/>
  </r>
  <r>
    <s v="221|2"/>
    <n v="221"/>
    <n v="2"/>
    <x v="58"/>
    <n v="0.136724680662"/>
    <n v="0.997998297215"/>
    <n v="2"/>
    <x v="1"/>
    <x v="0"/>
  </r>
  <r>
    <s v="221|3"/>
    <n v="221"/>
    <n v="3"/>
    <x v="41"/>
    <n v="0.10186041146499999"/>
    <n v="0.99731498956700004"/>
    <n v="2"/>
    <x v="1"/>
    <x v="0"/>
  </r>
  <r>
    <s v="221|4"/>
    <n v="221"/>
    <n v="4"/>
    <x v="59"/>
    <n v="9.1836258769000007E-2"/>
    <n v="0.99702280759799999"/>
    <n v="2"/>
    <x v="1"/>
    <x v="0"/>
  </r>
  <r>
    <s v="221|5"/>
    <n v="221"/>
    <n v="5"/>
    <x v="57"/>
    <n v="4.6113014221199997E-2"/>
    <n v="0.99408829212200001"/>
    <n v="2"/>
    <x v="1"/>
    <x v="0"/>
  </r>
  <r>
    <s v="222|1"/>
    <n v="222"/>
    <n v="1"/>
    <x v="33"/>
    <n v="0.26131132245100003"/>
    <n v="0.99904316663699999"/>
    <n v="3"/>
    <x v="2"/>
    <x v="0"/>
  </r>
  <r>
    <s v="222|2"/>
    <n v="222"/>
    <n v="2"/>
    <x v="31"/>
    <n v="0.12542632222200001"/>
    <n v="0.99800866842299996"/>
    <n v="3"/>
    <x v="2"/>
    <x v="0"/>
  </r>
  <r>
    <s v="222|3"/>
    <n v="222"/>
    <n v="3"/>
    <x v="32"/>
    <n v="9.7899928688999993E-2"/>
    <n v="0.99745017290100002"/>
    <n v="3"/>
    <x v="2"/>
    <x v="0"/>
  </r>
  <r>
    <s v="222|4"/>
    <n v="222"/>
    <n v="4"/>
    <x v="35"/>
    <n v="9.6556335687599998E-2"/>
    <n v="0.99741470813800004"/>
    <n v="3"/>
    <x v="2"/>
    <x v="0"/>
  </r>
  <r>
    <s v="222|5"/>
    <n v="222"/>
    <n v="5"/>
    <x v="49"/>
    <n v="6.7727342248000005E-2"/>
    <n v="0.99631834030199995"/>
    <n v="3"/>
    <x v="2"/>
    <x v="0"/>
  </r>
  <r>
    <s v="223|1"/>
    <n v="223"/>
    <n v="1"/>
    <x v="32"/>
    <n v="0.33030700683600001"/>
    <n v="0.99997711181600002"/>
    <n v="3"/>
    <x v="2"/>
    <x v="0"/>
  </r>
  <r>
    <s v="223|2"/>
    <n v="223"/>
    <n v="2"/>
    <x v="19"/>
    <n v="0.12151350826"/>
    <n v="0.99993789196000005"/>
    <n v="3"/>
    <x v="2"/>
    <x v="0"/>
  </r>
  <r>
    <s v="223|3"/>
    <n v="223"/>
    <n v="3"/>
    <x v="27"/>
    <n v="0.12144422531100001"/>
    <n v="0.99993777275100004"/>
    <n v="3"/>
    <x v="2"/>
    <x v="0"/>
  </r>
  <r>
    <s v="223|4"/>
    <n v="223"/>
    <n v="4"/>
    <x v="2"/>
    <n v="9.4772003591099996E-2"/>
    <n v="0.99992036819499996"/>
    <n v="3"/>
    <x v="2"/>
    <x v="0"/>
  </r>
  <r>
    <s v="223|5"/>
    <n v="223"/>
    <n v="5"/>
    <x v="33"/>
    <n v="7.3124282062100004E-2"/>
    <n v="0.999896764755"/>
    <n v="3"/>
    <x v="2"/>
    <x v="0"/>
  </r>
  <r>
    <s v="224|1"/>
    <n v="224"/>
    <n v="1"/>
    <x v="2"/>
    <n v="0.26555225253100001"/>
    <n v="0.99966728687299999"/>
    <n v="3"/>
    <x v="2"/>
    <x v="0"/>
  </r>
  <r>
    <s v="224|2"/>
    <n v="224"/>
    <n v="2"/>
    <x v="33"/>
    <n v="0.224098622799"/>
    <n v="0.99960583448399998"/>
    <n v="3"/>
    <x v="2"/>
    <x v="0"/>
  </r>
  <r>
    <s v="224|3"/>
    <n v="224"/>
    <n v="3"/>
    <x v="35"/>
    <n v="0.17538712918800001"/>
    <n v="0.999496340752"/>
    <n v="3"/>
    <x v="2"/>
    <x v="0"/>
  </r>
  <r>
    <s v="224|4"/>
    <n v="224"/>
    <n v="4"/>
    <x v="32"/>
    <n v="8.8355697691400004E-2"/>
    <n v="0.99900084734000005"/>
    <n v="3"/>
    <x v="2"/>
    <x v="0"/>
  </r>
  <r>
    <s v="224|5"/>
    <n v="224"/>
    <n v="5"/>
    <x v="25"/>
    <n v="4.1155532002399998E-2"/>
    <n v="0.99785739183400002"/>
    <n v="3"/>
    <x v="2"/>
    <x v="0"/>
  </r>
  <r>
    <s v="225|1"/>
    <n v="225"/>
    <n v="1"/>
    <x v="19"/>
    <n v="0.42220696806899999"/>
    <n v="0.99977427721000001"/>
    <n v="2"/>
    <x v="1"/>
    <x v="0"/>
  </r>
  <r>
    <s v="225|2"/>
    <n v="225"/>
    <n v="2"/>
    <x v="27"/>
    <n v="0.13953374326199999"/>
    <n v="0.99931716918900004"/>
    <n v="2"/>
    <x v="1"/>
    <x v="0"/>
  </r>
  <r>
    <s v="225|3"/>
    <n v="225"/>
    <n v="3"/>
    <x v="25"/>
    <n v="0.12109474837799999"/>
    <n v="0.99921333789800004"/>
    <n v="2"/>
    <x v="1"/>
    <x v="0"/>
  </r>
  <r>
    <s v="225|4"/>
    <n v="225"/>
    <n v="4"/>
    <x v="55"/>
    <n v="7.8813455998899995E-2"/>
    <n v="0.99879175424599997"/>
    <n v="2"/>
    <x v="1"/>
    <x v="0"/>
  </r>
  <r>
    <s v="225|5"/>
    <n v="225"/>
    <n v="5"/>
    <x v="57"/>
    <n v="5.4314080625800003E-2"/>
    <n v="0.99824774265299998"/>
    <n v="2"/>
    <x v="1"/>
    <x v="0"/>
  </r>
  <r>
    <s v="226|1"/>
    <n v="226"/>
    <n v="1"/>
    <x v="19"/>
    <n v="0.14089776575599999"/>
    <n v="0.99675875902199995"/>
    <n v="3"/>
    <x v="2"/>
    <x v="0"/>
  </r>
  <r>
    <s v="226|2"/>
    <n v="226"/>
    <n v="2"/>
    <x v="57"/>
    <n v="0.12780384719400001"/>
    <n v="0.99642783403400004"/>
    <n v="3"/>
    <x v="2"/>
    <x v="0"/>
  </r>
  <r>
    <s v="226|3"/>
    <n v="226"/>
    <n v="3"/>
    <x v="27"/>
    <n v="8.4634087979800002E-2"/>
    <n v="0.99461561441400004"/>
    <n v="3"/>
    <x v="2"/>
    <x v="0"/>
  </r>
  <r>
    <s v="226|4"/>
    <n v="226"/>
    <n v="4"/>
    <x v="26"/>
    <n v="7.5431883335099995E-2"/>
    <n v="0.99396270513499996"/>
    <n v="3"/>
    <x v="2"/>
    <x v="0"/>
  </r>
  <r>
    <s v="226|5"/>
    <n v="226"/>
    <n v="5"/>
    <x v="32"/>
    <n v="7.0453986525500001E-2"/>
    <n v="0.99353891611099998"/>
    <n v="3"/>
    <x v="2"/>
    <x v="0"/>
  </r>
  <r>
    <s v="227|1"/>
    <n v="227"/>
    <n v="1"/>
    <x v="1"/>
    <n v="0.15830737352400001"/>
    <n v="0.99846726655999996"/>
    <n v="3"/>
    <x v="2"/>
    <x v="0"/>
  </r>
  <r>
    <s v="227|2"/>
    <n v="227"/>
    <n v="2"/>
    <x v="19"/>
    <n v="0.145684033632"/>
    <n v="0.99833470582999995"/>
    <n v="3"/>
    <x v="2"/>
    <x v="0"/>
  </r>
  <r>
    <s v="227|3"/>
    <n v="227"/>
    <n v="3"/>
    <x v="33"/>
    <n v="9.8972782492599998E-2"/>
    <n v="0.99755066633199996"/>
    <n v="3"/>
    <x v="2"/>
    <x v="0"/>
  </r>
  <r>
    <s v="227|4"/>
    <n v="227"/>
    <n v="4"/>
    <x v="17"/>
    <n v="8.3838053047700006E-2"/>
    <n v="0.99710983037900003"/>
    <n v="3"/>
    <x v="2"/>
    <x v="0"/>
  </r>
  <r>
    <s v="227|5"/>
    <n v="227"/>
    <n v="5"/>
    <x v="25"/>
    <n v="7.0069089531899997E-2"/>
    <n v="0.99654382467299996"/>
    <n v="3"/>
    <x v="2"/>
    <x v="0"/>
  </r>
  <r>
    <s v="228|1"/>
    <n v="228"/>
    <n v="1"/>
    <x v="25"/>
    <n v="0.373824745417"/>
    <n v="0.99971300363500004"/>
    <n v="4"/>
    <x v="0"/>
    <x v="0"/>
  </r>
  <r>
    <s v="228|2"/>
    <n v="228"/>
    <n v="2"/>
    <x v="19"/>
    <n v="0.14436507225"/>
    <n v="0.999257266521"/>
    <n v="4"/>
    <x v="0"/>
    <x v="0"/>
  </r>
  <r>
    <s v="228|3"/>
    <n v="228"/>
    <n v="3"/>
    <x v="50"/>
    <n v="0.13129900395899999"/>
    <n v="0.99918335676199999"/>
    <n v="4"/>
    <x v="0"/>
    <x v="0"/>
  </r>
  <r>
    <s v="228|4"/>
    <n v="228"/>
    <n v="4"/>
    <x v="27"/>
    <n v="6.3698709011100002E-2"/>
    <n v="0.99831819534300004"/>
    <n v="4"/>
    <x v="0"/>
    <x v="0"/>
  </r>
  <r>
    <s v="228|5"/>
    <n v="228"/>
    <n v="5"/>
    <x v="83"/>
    <n v="3.8679406046899997E-2"/>
    <n v="0.99723333120299995"/>
    <n v="4"/>
    <x v="0"/>
    <x v="0"/>
  </r>
  <r>
    <s v="229|1"/>
    <n v="229"/>
    <n v="1"/>
    <x v="44"/>
    <n v="0.17317545413999999"/>
    <n v="0.99796861410100002"/>
    <n v="4"/>
    <x v="0"/>
    <x v="0"/>
  </r>
  <r>
    <s v="229|2"/>
    <n v="229"/>
    <n v="2"/>
    <x v="32"/>
    <n v="0.105618923903"/>
    <n v="0.99667370319399995"/>
    <n v="4"/>
    <x v="0"/>
    <x v="0"/>
  </r>
  <r>
    <s v="229|3"/>
    <n v="229"/>
    <n v="3"/>
    <x v="57"/>
    <n v="9.5348790288000002E-2"/>
    <n v="0.996316671371"/>
    <n v="4"/>
    <x v="0"/>
    <x v="0"/>
  </r>
  <r>
    <s v="229|4"/>
    <n v="229"/>
    <n v="4"/>
    <x v="46"/>
    <n v="6.3399128615899997E-2"/>
    <n v="0.99447083473200004"/>
    <n v="4"/>
    <x v="0"/>
    <x v="0"/>
  </r>
  <r>
    <s v="229|5"/>
    <n v="229"/>
    <n v="5"/>
    <x v="25"/>
    <n v="5.8231987059100002E-2"/>
    <n v="0.99398320913299998"/>
    <n v="4"/>
    <x v="0"/>
    <x v="0"/>
  </r>
  <r>
    <s v="230|1"/>
    <n v="230"/>
    <n v="1"/>
    <x v="33"/>
    <n v="0.73820835351900005"/>
    <n v="0.99994945526099999"/>
    <n v="4"/>
    <x v="0"/>
    <x v="0"/>
  </r>
  <r>
    <s v="230|2"/>
    <n v="230"/>
    <n v="2"/>
    <x v="17"/>
    <n v="0.11703154444699999"/>
    <n v="0.99968111515000002"/>
    <n v="4"/>
    <x v="0"/>
    <x v="0"/>
  </r>
  <r>
    <s v="230|3"/>
    <n v="230"/>
    <n v="3"/>
    <x v="32"/>
    <n v="3.0852811410999999E-2"/>
    <n v="0.99879139661799998"/>
    <n v="4"/>
    <x v="0"/>
    <x v="0"/>
  </r>
  <r>
    <s v="230|4"/>
    <n v="230"/>
    <n v="4"/>
    <x v="1"/>
    <n v="1.7152182757900002E-2"/>
    <n v="0.99782794714"/>
    <n v="4"/>
    <x v="0"/>
    <x v="0"/>
  </r>
  <r>
    <s v="230|5"/>
    <n v="230"/>
    <n v="5"/>
    <x v="2"/>
    <n v="1.3371223583799999E-2"/>
    <n v="0.99721550941500003"/>
    <n v="4"/>
    <x v="0"/>
    <x v="0"/>
  </r>
  <r>
    <s v="231|1"/>
    <n v="231"/>
    <n v="1"/>
    <x v="2"/>
    <n v="0.34243321418799999"/>
    <n v="0.999829530716"/>
    <n v="4"/>
    <x v="0"/>
    <x v="0"/>
  </r>
  <r>
    <s v="231|2"/>
    <n v="231"/>
    <n v="2"/>
    <x v="25"/>
    <n v="0.187403470278"/>
    <n v="0.99968874454500001"/>
    <n v="4"/>
    <x v="0"/>
    <x v="0"/>
  </r>
  <r>
    <s v="231|3"/>
    <n v="231"/>
    <n v="3"/>
    <x v="33"/>
    <n v="0.16532360017299999"/>
    <n v="0.99964714050299996"/>
    <n v="4"/>
    <x v="0"/>
    <x v="0"/>
  </r>
  <r>
    <s v="231|4"/>
    <n v="231"/>
    <n v="4"/>
    <x v="32"/>
    <n v="8.0384217202700003E-2"/>
    <n v="0.99927455186799996"/>
    <n v="4"/>
    <x v="0"/>
    <x v="0"/>
  </r>
  <r>
    <s v="231|5"/>
    <n v="231"/>
    <n v="5"/>
    <x v="19"/>
    <n v="4.7885604202700001E-2"/>
    <n v="0.998782813549"/>
    <n v="4"/>
    <x v="0"/>
    <x v="0"/>
  </r>
  <r>
    <s v="232|1"/>
    <n v="232"/>
    <n v="1"/>
    <x v="25"/>
    <n v="0.353959739208"/>
    <n v="0.99979525804500002"/>
    <n v="4"/>
    <x v="0"/>
    <x v="0"/>
  </r>
  <r>
    <s v="232|2"/>
    <n v="232"/>
    <n v="2"/>
    <x v="19"/>
    <n v="0.130703955889"/>
    <n v="0.99944573640800005"/>
    <n v="4"/>
    <x v="0"/>
    <x v="0"/>
  </r>
  <r>
    <s v="232|3"/>
    <n v="232"/>
    <n v="3"/>
    <x v="27"/>
    <n v="6.1874486505999998E-2"/>
    <n v="0.99882990121799997"/>
    <n v="4"/>
    <x v="0"/>
    <x v="0"/>
  </r>
  <r>
    <s v="232|4"/>
    <n v="232"/>
    <n v="4"/>
    <x v="2"/>
    <n v="5.4508540779399997E-2"/>
    <n v="0.99867200851399995"/>
    <n v="4"/>
    <x v="0"/>
    <x v="0"/>
  </r>
  <r>
    <s v="232|5"/>
    <n v="232"/>
    <n v="5"/>
    <x v="22"/>
    <n v="5.0543699413500003E-2"/>
    <n v="0.99856793880500005"/>
    <n v="4"/>
    <x v="0"/>
    <x v="0"/>
  </r>
  <r>
    <s v="233|1"/>
    <n v="233"/>
    <n v="1"/>
    <x v="8"/>
    <n v="0.53471440076800003"/>
    <n v="0.99998843669899995"/>
    <n v="3"/>
    <x v="2"/>
    <x v="0"/>
  </r>
  <r>
    <s v="233|2"/>
    <n v="233"/>
    <n v="2"/>
    <x v="7"/>
    <n v="0.35206925869"/>
    <n v="0.99998247623400005"/>
    <n v="3"/>
    <x v="2"/>
    <x v="0"/>
  </r>
  <r>
    <s v="233|3"/>
    <n v="233"/>
    <n v="3"/>
    <x v="37"/>
    <n v="3.9797749370299999E-2"/>
    <n v="0.99984526634199999"/>
    <n v="3"/>
    <x v="2"/>
    <x v="0"/>
  </r>
  <r>
    <s v="233|4"/>
    <n v="233"/>
    <n v="4"/>
    <x v="94"/>
    <n v="1.7921539023500001E-2"/>
    <n v="0.99965643882800004"/>
    <n v="3"/>
    <x v="2"/>
    <x v="0"/>
  </r>
  <r>
    <s v="233|5"/>
    <n v="233"/>
    <n v="5"/>
    <x v="10"/>
    <n v="1.4184772037E-2"/>
    <n v="0.99956589937200002"/>
    <n v="3"/>
    <x v="2"/>
    <x v="0"/>
  </r>
  <r>
    <s v="234|1"/>
    <n v="234"/>
    <n v="1"/>
    <x v="8"/>
    <n v="0.28527453541800002"/>
    <n v="0.99896371364600001"/>
    <n v="4"/>
    <x v="0"/>
    <x v="0"/>
  </r>
  <r>
    <s v="234|2"/>
    <n v="234"/>
    <n v="2"/>
    <x v="81"/>
    <n v="6.2571518123099995E-2"/>
    <n v="0.99529284238799998"/>
    <n v="4"/>
    <x v="0"/>
    <x v="0"/>
  </r>
  <r>
    <s v="234|3"/>
    <n v="234"/>
    <n v="3"/>
    <x v="10"/>
    <n v="5.0944611430200001E-2"/>
    <n v="0.99422484636300001"/>
    <n v="4"/>
    <x v="0"/>
    <x v="0"/>
  </r>
  <r>
    <s v="234|4"/>
    <n v="234"/>
    <n v="4"/>
    <x v="11"/>
    <n v="5.0082065165000002E-2"/>
    <n v="0.99412596225700001"/>
    <n v="4"/>
    <x v="0"/>
    <x v="0"/>
  </r>
  <r>
    <s v="234|5"/>
    <n v="234"/>
    <n v="5"/>
    <x v="7"/>
    <n v="4.5563593506799997E-2"/>
    <n v="0.99354726076099997"/>
    <n v="4"/>
    <x v="0"/>
    <x v="0"/>
  </r>
  <r>
    <s v="235|1"/>
    <n v="235"/>
    <n v="1"/>
    <x v="80"/>
    <n v="0.35615020990399998"/>
    <n v="0.99977248907100003"/>
    <n v="2"/>
    <x v="1"/>
    <x v="0"/>
  </r>
  <r>
    <s v="235|2"/>
    <n v="235"/>
    <n v="2"/>
    <x v="40"/>
    <n v="0.17681826651099999"/>
    <n v="0.9995418787"/>
    <n v="2"/>
    <x v="1"/>
    <x v="0"/>
  </r>
  <r>
    <s v="235|3"/>
    <n v="235"/>
    <n v="3"/>
    <x v="71"/>
    <n v="0.133275389671"/>
    <n v="0.99939227104200001"/>
    <n v="2"/>
    <x v="1"/>
    <x v="0"/>
  </r>
  <r>
    <s v="235|4"/>
    <n v="235"/>
    <n v="4"/>
    <x v="40"/>
    <n v="0.117464587092"/>
    <n v="0.99931049346900003"/>
    <n v="2"/>
    <x v="1"/>
    <x v="0"/>
  </r>
  <r>
    <s v="235|5"/>
    <n v="235"/>
    <n v="5"/>
    <x v="81"/>
    <n v="6.0585271567100002E-2"/>
    <n v="0.99866402149199995"/>
    <n v="2"/>
    <x v="1"/>
    <x v="0"/>
  </r>
  <r>
    <s v="236|1"/>
    <n v="236"/>
    <n v="1"/>
    <x v="80"/>
    <n v="0.24927078187500001"/>
    <n v="0.99992668628699999"/>
    <n v="4"/>
    <x v="0"/>
    <x v="0"/>
  </r>
  <r>
    <s v="236|2"/>
    <n v="236"/>
    <n v="2"/>
    <x v="71"/>
    <n v="0.124615363777"/>
    <n v="0.99985337257399998"/>
    <n v="4"/>
    <x v="0"/>
    <x v="0"/>
  </r>
  <r>
    <s v="236|3"/>
    <n v="236"/>
    <n v="3"/>
    <x v="39"/>
    <n v="9.1684542596300003E-2"/>
    <n v="0.99980074167300004"/>
    <n v="4"/>
    <x v="0"/>
    <x v="0"/>
  </r>
  <r>
    <s v="236|4"/>
    <n v="236"/>
    <n v="4"/>
    <x v="86"/>
    <n v="9.1433852910999994E-2"/>
    <n v="0.99980026483499995"/>
    <n v="4"/>
    <x v="0"/>
    <x v="0"/>
  </r>
  <r>
    <s v="236|5"/>
    <n v="236"/>
    <n v="5"/>
    <x v="35"/>
    <n v="8.8589467108199996E-2"/>
    <n v="0.99979382753400003"/>
    <n v="4"/>
    <x v="0"/>
    <x v="0"/>
  </r>
  <r>
    <s v="237|1"/>
    <n v="237"/>
    <n v="1"/>
    <x v="39"/>
    <n v="0.20676772296400001"/>
    <n v="0.99928027391399998"/>
    <n v="2"/>
    <x v="1"/>
    <x v="0"/>
  </r>
  <r>
    <s v="237|2"/>
    <n v="237"/>
    <n v="2"/>
    <x v="3"/>
    <n v="0.106089428067"/>
    <n v="0.99859815835999999"/>
    <n v="2"/>
    <x v="1"/>
    <x v="0"/>
  </r>
  <r>
    <s v="237|3"/>
    <n v="237"/>
    <n v="3"/>
    <x v="41"/>
    <n v="8.7400883436200005E-2"/>
    <n v="0.99829894304300004"/>
    <n v="2"/>
    <x v="1"/>
    <x v="0"/>
  </r>
  <r>
    <s v="237|4"/>
    <n v="237"/>
    <n v="4"/>
    <x v="35"/>
    <n v="8.2066826522399994E-2"/>
    <n v="0.99818855524100003"/>
    <n v="2"/>
    <x v="1"/>
    <x v="0"/>
  </r>
  <r>
    <s v="237|5"/>
    <n v="237"/>
    <n v="5"/>
    <x v="1"/>
    <n v="5.9990372508800002E-2"/>
    <n v="0.99752360582400001"/>
    <n v="2"/>
    <x v="1"/>
    <x v="0"/>
  </r>
  <r>
    <s v="238|1"/>
    <n v="238"/>
    <n v="1"/>
    <x v="48"/>
    <n v="8.3819799125200004E-2"/>
    <n v="0.97643458843200004"/>
    <n v="3"/>
    <x v="2"/>
    <x v="1"/>
  </r>
  <r>
    <s v="238|2"/>
    <n v="238"/>
    <n v="2"/>
    <x v="51"/>
    <n v="4.3687134981199999E-2"/>
    <n v="0.95574462413799999"/>
    <n v="3"/>
    <x v="2"/>
    <x v="1"/>
  </r>
  <r>
    <s v="238|3"/>
    <n v="238"/>
    <n v="3"/>
    <x v="54"/>
    <n v="4.1386917233499999E-2"/>
    <n v="0.95339953899399998"/>
    <n v="3"/>
    <x v="2"/>
    <x v="1"/>
  </r>
  <r>
    <s v="238|4"/>
    <n v="238"/>
    <n v="4"/>
    <x v="35"/>
    <n v="3.9993491023800003E-2"/>
    <n v="0.95185416936900002"/>
    <n v="3"/>
    <x v="2"/>
    <x v="1"/>
  </r>
  <r>
    <s v="238|5"/>
    <n v="238"/>
    <n v="5"/>
    <x v="2"/>
    <n v="3.42199504375E-2"/>
    <n v="0.94418448209799999"/>
    <n v="3"/>
    <x v="2"/>
    <x v="1"/>
  </r>
  <r>
    <s v="239|1"/>
    <n v="239"/>
    <n v="1"/>
    <x v="2"/>
    <n v="0.75408524274800004"/>
    <n v="0.99998009204899996"/>
    <n v="3"/>
    <x v="2"/>
    <x v="0"/>
  </r>
  <r>
    <s v="239|2"/>
    <n v="239"/>
    <n v="2"/>
    <x v="1"/>
    <n v="9.33559760451E-2"/>
    <n v="0.99983882904099997"/>
    <n v="3"/>
    <x v="2"/>
    <x v="0"/>
  </r>
  <r>
    <s v="239|3"/>
    <n v="239"/>
    <n v="3"/>
    <x v="11"/>
    <n v="3.9901949465299999E-2"/>
    <n v="0.999622941017"/>
    <n v="3"/>
    <x v="2"/>
    <x v="0"/>
  </r>
  <r>
    <s v="239|4"/>
    <n v="239"/>
    <n v="4"/>
    <x v="33"/>
    <n v="2.79905963689E-2"/>
    <n v="0.99946266412700002"/>
    <n v="3"/>
    <x v="2"/>
    <x v="0"/>
  </r>
  <r>
    <s v="239|5"/>
    <n v="239"/>
    <n v="5"/>
    <x v="61"/>
    <n v="2.56705414504E-2"/>
    <n v="0.99941408634200002"/>
    <n v="3"/>
    <x v="2"/>
    <x v="0"/>
  </r>
  <r>
    <s v="240|1"/>
    <n v="240"/>
    <n v="1"/>
    <x v="1"/>
    <n v="0.212071418762"/>
    <n v="0.99906176328700003"/>
    <n v="3"/>
    <x v="2"/>
    <x v="0"/>
  </r>
  <r>
    <s v="240|2"/>
    <n v="240"/>
    <n v="2"/>
    <x v="2"/>
    <n v="0.18435515463400001"/>
    <n v="0.99892091751099998"/>
    <n v="3"/>
    <x v="2"/>
    <x v="0"/>
  </r>
  <r>
    <s v="240|3"/>
    <n v="240"/>
    <n v="3"/>
    <x v="11"/>
    <n v="0.12067360431"/>
    <n v="0.99835240840899997"/>
    <n v="3"/>
    <x v="2"/>
    <x v="0"/>
  </r>
  <r>
    <s v="240|4"/>
    <n v="240"/>
    <n v="4"/>
    <x v="39"/>
    <n v="6.5821714699299996E-2"/>
    <n v="0.99698346853300002"/>
    <n v="3"/>
    <x v="2"/>
    <x v="0"/>
  </r>
  <r>
    <s v="240|5"/>
    <n v="240"/>
    <n v="5"/>
    <x v="41"/>
    <n v="4.0022552013399999E-2"/>
    <n v="0.99504870176299998"/>
    <n v="3"/>
    <x v="2"/>
    <x v="0"/>
  </r>
  <r>
    <s v="241|1"/>
    <n v="241"/>
    <n v="1"/>
    <x v="11"/>
    <n v="0.44390562176699999"/>
    <n v="0.99980217218400003"/>
    <n v="2"/>
    <x v="1"/>
    <x v="0"/>
  </r>
  <r>
    <s v="241|2"/>
    <n v="241"/>
    <n v="2"/>
    <x v="1"/>
    <n v="0.35899066925000001"/>
    <n v="0.99975544214199996"/>
    <n v="2"/>
    <x v="1"/>
    <x v="0"/>
  </r>
  <r>
    <s v="241|3"/>
    <n v="241"/>
    <n v="3"/>
    <x v="35"/>
    <n v="8.9463919401200007E-2"/>
    <n v="0.99901926517499995"/>
    <n v="2"/>
    <x v="1"/>
    <x v="0"/>
  </r>
  <r>
    <s v="241|4"/>
    <n v="241"/>
    <n v="4"/>
    <x v="2"/>
    <n v="7.5730625539999997E-3"/>
    <n v="0.98853534460100001"/>
    <n v="2"/>
    <x v="1"/>
    <x v="1"/>
  </r>
  <r>
    <s v="241|5"/>
    <n v="241"/>
    <n v="5"/>
    <x v="34"/>
    <n v="7.4466676451300003E-3"/>
    <n v="0.98834306001700001"/>
    <n v="2"/>
    <x v="1"/>
    <x v="1"/>
  </r>
  <r>
    <s v="242|1"/>
    <n v="242"/>
    <n v="1"/>
    <x v="1"/>
    <n v="0.86788290739100005"/>
    <n v="0.99999809265100004"/>
    <n v="1"/>
    <x v="1"/>
    <x v="0"/>
  </r>
  <r>
    <s v="242|2"/>
    <n v="242"/>
    <n v="2"/>
    <x v="20"/>
    <n v="5.5843081325299998E-2"/>
    <n v="0.99997067451499999"/>
    <n v="1"/>
    <x v="1"/>
    <x v="0"/>
  </r>
  <r>
    <s v="242|3"/>
    <n v="242"/>
    <n v="3"/>
    <x v="84"/>
    <n v="3.9673101156900002E-2"/>
    <n v="0.99995875358599995"/>
    <n v="1"/>
    <x v="1"/>
    <x v="0"/>
  </r>
  <r>
    <s v="242|4"/>
    <n v="242"/>
    <n v="4"/>
    <x v="13"/>
    <n v="1.02924751118E-2"/>
    <n v="0.99984109401700005"/>
    <n v="1"/>
    <x v="1"/>
    <x v="0"/>
  </r>
  <r>
    <s v="242|5"/>
    <n v="242"/>
    <n v="5"/>
    <x v="17"/>
    <n v="9.1947307810200003E-3"/>
    <n v="0.99982208013499996"/>
    <n v="1"/>
    <x v="1"/>
    <x v="0"/>
  </r>
  <r>
    <s v="243|1"/>
    <n v="243"/>
    <n v="1"/>
    <x v="1"/>
    <n v="0.83821463584900002"/>
    <n v="0.99998974800100005"/>
    <n v="2"/>
    <x v="1"/>
    <x v="0"/>
  </r>
  <r>
    <s v="243|2"/>
    <n v="243"/>
    <n v="2"/>
    <x v="11"/>
    <n v="0.13054412603400001"/>
    <n v="0.99993419647199999"/>
    <n v="2"/>
    <x v="1"/>
    <x v="0"/>
  </r>
  <r>
    <s v="243|3"/>
    <n v="243"/>
    <n v="3"/>
    <x v="17"/>
    <n v="6.6357832401999998E-3"/>
    <n v="0.99870657920799999"/>
    <n v="2"/>
    <x v="1"/>
    <x v="0"/>
  </r>
  <r>
    <s v="243|4"/>
    <n v="243"/>
    <n v="4"/>
    <x v="2"/>
    <n v="4.8039755784E-3"/>
    <n v="0.99821424484300003"/>
    <n v="2"/>
    <x v="1"/>
    <x v="0"/>
  </r>
  <r>
    <s v="243|5"/>
    <n v="243"/>
    <n v="5"/>
    <x v="0"/>
    <n v="4.4671678915599996E-3"/>
    <n v="0.99807989597299995"/>
    <n v="2"/>
    <x v="1"/>
    <x v="0"/>
  </r>
  <r>
    <s v="244|1"/>
    <n v="244"/>
    <n v="1"/>
    <x v="1"/>
    <n v="0.95211440324800001"/>
    <n v="0.99998891353599995"/>
    <n v="1"/>
    <x v="1"/>
    <x v="0"/>
  </r>
  <r>
    <s v="244|2"/>
    <n v="244"/>
    <n v="2"/>
    <x v="11"/>
    <n v="2.1917212754499999E-2"/>
    <n v="0.99952101707499996"/>
    <n v="1"/>
    <x v="1"/>
    <x v="0"/>
  </r>
  <r>
    <s v="244|3"/>
    <n v="244"/>
    <n v="3"/>
    <x v="20"/>
    <n v="4.5450478792199997E-3"/>
    <n v="0.99769419431700002"/>
    <n v="1"/>
    <x v="1"/>
    <x v="0"/>
  </r>
  <r>
    <s v="244|4"/>
    <n v="244"/>
    <n v="4"/>
    <x v="17"/>
    <n v="4.1965725831700001E-3"/>
    <n v="0.997503221035"/>
    <n v="1"/>
    <x v="1"/>
    <x v="0"/>
  </r>
  <r>
    <s v="244|5"/>
    <n v="244"/>
    <n v="5"/>
    <x v="33"/>
    <n v="2.04959954135E-3"/>
    <n v="0.99490106105800002"/>
    <n v="1"/>
    <x v="1"/>
    <x v="0"/>
  </r>
  <r>
    <s v="245|1"/>
    <n v="245"/>
    <n v="1"/>
    <x v="25"/>
    <n v="0.59315532445899999"/>
    <n v="0.99994385242499995"/>
    <n v="2"/>
    <x v="1"/>
    <x v="0"/>
  </r>
  <r>
    <s v="245|2"/>
    <n v="245"/>
    <n v="2"/>
    <x v="19"/>
    <n v="0.24570402503"/>
    <n v="0.99986457824700004"/>
    <n v="2"/>
    <x v="1"/>
    <x v="0"/>
  </r>
  <r>
    <s v="245|3"/>
    <n v="245"/>
    <n v="3"/>
    <x v="26"/>
    <n v="2.9577717185000001E-2"/>
    <n v="0.99887579679500005"/>
    <n v="2"/>
    <x v="1"/>
    <x v="0"/>
  </r>
  <r>
    <s v="245|4"/>
    <n v="245"/>
    <n v="4"/>
    <x v="32"/>
    <n v="2.9101403430099999E-2"/>
    <n v="0.99885749816900005"/>
    <n v="2"/>
    <x v="1"/>
    <x v="0"/>
  </r>
  <r>
    <s v="245|5"/>
    <n v="245"/>
    <n v="5"/>
    <x v="55"/>
    <n v="2.5439076125600001E-2"/>
    <n v="0.99869316816300002"/>
    <n v="2"/>
    <x v="1"/>
    <x v="0"/>
  </r>
  <r>
    <s v="246|1"/>
    <n v="246"/>
    <n v="1"/>
    <x v="9"/>
    <n v="0.43577918410299998"/>
    <n v="0.99978131055800001"/>
    <n v="3"/>
    <x v="2"/>
    <x v="0"/>
  </r>
  <r>
    <s v="246|2"/>
    <n v="246"/>
    <n v="2"/>
    <x v="10"/>
    <n v="7.9391412437E-2"/>
    <n v="0.99880075454700001"/>
    <n v="3"/>
    <x v="2"/>
    <x v="0"/>
  </r>
  <r>
    <s v="246|3"/>
    <n v="246"/>
    <n v="3"/>
    <x v="70"/>
    <n v="6.7690245807199997E-2"/>
    <n v="0.99859374761599995"/>
    <n v="3"/>
    <x v="2"/>
    <x v="0"/>
  </r>
  <r>
    <s v="246|4"/>
    <n v="246"/>
    <n v="4"/>
    <x v="7"/>
    <n v="6.1274670064400003E-2"/>
    <n v="0.99844676256200005"/>
    <n v="3"/>
    <x v="2"/>
    <x v="0"/>
  </r>
  <r>
    <s v="246|5"/>
    <n v="246"/>
    <n v="5"/>
    <x v="67"/>
    <n v="5.5362671613700003E-2"/>
    <n v="0.99828112125400004"/>
    <n v="3"/>
    <x v="2"/>
    <x v="0"/>
  </r>
  <r>
    <s v="247|1"/>
    <n v="247"/>
    <n v="1"/>
    <x v="1"/>
    <n v="0.333694785833"/>
    <n v="0.99939906597100003"/>
    <n v="4"/>
    <x v="0"/>
    <x v="0"/>
  </r>
  <r>
    <s v="247|2"/>
    <n v="247"/>
    <n v="2"/>
    <x v="2"/>
    <n v="0.232655227184"/>
    <n v="0.99913823604600005"/>
    <n v="4"/>
    <x v="0"/>
    <x v="0"/>
  </r>
  <r>
    <s v="247|3"/>
    <n v="247"/>
    <n v="3"/>
    <x v="35"/>
    <n v="5.9402287006399997E-2"/>
    <n v="0.99663347005799996"/>
    <n v="4"/>
    <x v="0"/>
    <x v="0"/>
  </r>
  <r>
    <s v="247|4"/>
    <n v="247"/>
    <n v="4"/>
    <x v="11"/>
    <n v="4.7533910721499997E-2"/>
    <n v="0.99579656124100002"/>
    <n v="4"/>
    <x v="0"/>
    <x v="0"/>
  </r>
  <r>
    <s v="247|5"/>
    <n v="247"/>
    <n v="5"/>
    <x v="33"/>
    <n v="4.00623381138E-2"/>
    <n v="0.99501651525500001"/>
    <n v="4"/>
    <x v="0"/>
    <x v="0"/>
  </r>
  <r>
    <s v="248|1"/>
    <n v="248"/>
    <n v="1"/>
    <x v="25"/>
    <n v="0.39112353324900001"/>
    <n v="0.99982577562300001"/>
    <n v="2"/>
    <x v="1"/>
    <x v="0"/>
  </r>
  <r>
    <s v="248|2"/>
    <n v="248"/>
    <n v="2"/>
    <x v="19"/>
    <n v="0.28906470537200002"/>
    <n v="0.99976426363000004"/>
    <n v="2"/>
    <x v="1"/>
    <x v="0"/>
  </r>
  <r>
    <s v="248|3"/>
    <n v="248"/>
    <n v="3"/>
    <x v="27"/>
    <n v="8.8061019778299998E-2"/>
    <n v="0.99922645091999995"/>
    <n v="2"/>
    <x v="1"/>
    <x v="0"/>
  </r>
  <r>
    <s v="248|4"/>
    <n v="248"/>
    <n v="4"/>
    <x v="26"/>
    <n v="5.1261521875900003E-2"/>
    <n v="0.99867177009600006"/>
    <n v="2"/>
    <x v="1"/>
    <x v="0"/>
  </r>
  <r>
    <s v="248|5"/>
    <n v="248"/>
    <n v="5"/>
    <x v="57"/>
    <n v="3.9003789424900001E-2"/>
    <n v="0.99825507402400004"/>
    <n v="2"/>
    <x v="1"/>
    <x v="0"/>
  </r>
  <r>
    <s v="249|1"/>
    <n v="249"/>
    <n v="1"/>
    <x v="2"/>
    <n v="0.56045007705700001"/>
    <n v="0.999962329865"/>
    <n v="2"/>
    <x v="1"/>
    <x v="0"/>
  </r>
  <r>
    <s v="249|2"/>
    <n v="249"/>
    <n v="2"/>
    <x v="33"/>
    <n v="0.220952197909"/>
    <n v="0.99990427494"/>
    <n v="2"/>
    <x v="1"/>
    <x v="0"/>
  </r>
  <r>
    <s v="249|3"/>
    <n v="249"/>
    <n v="3"/>
    <x v="1"/>
    <n v="0.13029021024699999"/>
    <n v="0.99983775615699999"/>
    <n v="2"/>
    <x v="1"/>
    <x v="0"/>
  </r>
  <r>
    <s v="249|4"/>
    <n v="249"/>
    <n v="4"/>
    <x v="31"/>
    <n v="2.03837510198E-2"/>
    <n v="0.998964071274"/>
    <n v="2"/>
    <x v="1"/>
    <x v="0"/>
  </r>
  <r>
    <s v="249|5"/>
    <n v="249"/>
    <n v="5"/>
    <x v="35"/>
    <n v="1.9319601357000001E-2"/>
    <n v="0.99890697002399997"/>
    <n v="2"/>
    <x v="1"/>
    <x v="0"/>
  </r>
  <r>
    <s v="250|1"/>
    <n v="250"/>
    <n v="1"/>
    <x v="2"/>
    <n v="0.36038589477499999"/>
    <n v="0.999852776527"/>
    <n v="2"/>
    <x v="1"/>
    <x v="0"/>
  </r>
  <r>
    <s v="250|2"/>
    <n v="250"/>
    <n v="2"/>
    <x v="31"/>
    <n v="0.113344825804"/>
    <n v="0.99953222274800002"/>
    <n v="2"/>
    <x v="1"/>
    <x v="0"/>
  </r>
  <r>
    <s v="250|3"/>
    <n v="250"/>
    <n v="3"/>
    <x v="32"/>
    <n v="0.11085961759100001"/>
    <n v="0.99952173232999997"/>
    <n v="2"/>
    <x v="1"/>
    <x v="0"/>
  </r>
  <r>
    <s v="250|4"/>
    <n v="250"/>
    <n v="4"/>
    <x v="26"/>
    <n v="8.9022025465999993E-2"/>
    <n v="0.99940454959900005"/>
    <n v="2"/>
    <x v="1"/>
    <x v="0"/>
  </r>
  <r>
    <s v="250|5"/>
    <n v="250"/>
    <n v="5"/>
    <x v="57"/>
    <n v="5.6464493274700003E-2"/>
    <n v="0.99906140565900003"/>
    <n v="2"/>
    <x v="1"/>
    <x v="0"/>
  </r>
  <r>
    <s v="251|1"/>
    <n v="251"/>
    <n v="1"/>
    <x v="2"/>
    <n v="0.48955059051499999"/>
    <n v="0.99989771842999997"/>
    <n v="2"/>
    <x v="1"/>
    <x v="0"/>
  </r>
  <r>
    <s v="251|2"/>
    <n v="251"/>
    <n v="2"/>
    <x v="33"/>
    <n v="0.30592402815800002"/>
    <n v="0.99983620643600002"/>
    <n v="2"/>
    <x v="1"/>
    <x v="0"/>
  </r>
  <r>
    <s v="251|3"/>
    <n v="251"/>
    <n v="3"/>
    <x v="1"/>
    <n v="7.2303563356399994E-2"/>
    <n v="0.99930751323699996"/>
    <n v="2"/>
    <x v="1"/>
    <x v="0"/>
  </r>
  <r>
    <s v="251|4"/>
    <n v="251"/>
    <n v="4"/>
    <x v="35"/>
    <n v="1.8971150741E-2"/>
    <n v="0.99736613035199995"/>
    <n v="2"/>
    <x v="1"/>
    <x v="0"/>
  </r>
  <r>
    <s v="251|5"/>
    <n v="251"/>
    <n v="5"/>
    <x v="3"/>
    <n v="1.80457495153E-2"/>
    <n v="0.99723130464599996"/>
    <n v="2"/>
    <x v="1"/>
    <x v="0"/>
  </r>
  <r>
    <s v="252|1"/>
    <n v="252"/>
    <n v="1"/>
    <x v="57"/>
    <n v="0.23454269766800001"/>
    <n v="0.999859690666"/>
    <n v="2"/>
    <x v="1"/>
    <x v="0"/>
  </r>
  <r>
    <s v="252|2"/>
    <n v="252"/>
    <n v="2"/>
    <x v="25"/>
    <n v="0.17308267951"/>
    <n v="0.99980992078800002"/>
    <n v="2"/>
    <x v="1"/>
    <x v="0"/>
  </r>
  <r>
    <s v="252|3"/>
    <n v="252"/>
    <n v="3"/>
    <x v="26"/>
    <n v="0.13907675445100001"/>
    <n v="0.99976342916500005"/>
    <n v="2"/>
    <x v="1"/>
    <x v="0"/>
  </r>
  <r>
    <s v="252|4"/>
    <n v="252"/>
    <n v="4"/>
    <x v="32"/>
    <n v="0.124410584569"/>
    <n v="0.99973553419100003"/>
    <n v="2"/>
    <x v="1"/>
    <x v="0"/>
  </r>
  <r>
    <s v="252|5"/>
    <n v="252"/>
    <n v="5"/>
    <x v="2"/>
    <n v="5.95504716039E-2"/>
    <n v="0.99944764375700001"/>
    <n v="2"/>
    <x v="1"/>
    <x v="0"/>
  </r>
  <r>
    <s v="253|1"/>
    <n v="253"/>
    <n v="1"/>
    <x v="25"/>
    <n v="0.53097546100600002"/>
    <n v="0.99999427795399998"/>
    <n v="4"/>
    <x v="0"/>
    <x v="0"/>
  </r>
  <r>
    <s v="253|2"/>
    <n v="253"/>
    <n v="2"/>
    <x v="19"/>
    <n v="0.16175885498500001"/>
    <n v="0.99998116493199996"/>
    <n v="4"/>
    <x v="0"/>
    <x v="0"/>
  </r>
  <r>
    <s v="253|3"/>
    <n v="253"/>
    <n v="3"/>
    <x v="29"/>
    <n v="0.141110524535"/>
    <n v="0.99997842311899998"/>
    <n v="4"/>
    <x v="0"/>
    <x v="0"/>
  </r>
  <r>
    <s v="253|4"/>
    <n v="253"/>
    <n v="4"/>
    <x v="2"/>
    <n v="9.0694457292600006E-2"/>
    <n v="0.99996638297999996"/>
    <n v="4"/>
    <x v="0"/>
    <x v="0"/>
  </r>
  <r>
    <s v="253|5"/>
    <n v="253"/>
    <n v="5"/>
    <x v="26"/>
    <n v="4.2058628052499998E-2"/>
    <n v="0.99992740154299997"/>
    <n v="4"/>
    <x v="0"/>
    <x v="0"/>
  </r>
  <r>
    <s v="254|1"/>
    <n v="254"/>
    <n v="1"/>
    <x v="25"/>
    <n v="0.258065670729"/>
    <n v="0.99943190813100002"/>
    <n v="2"/>
    <x v="1"/>
    <x v="0"/>
  </r>
  <r>
    <s v="254|2"/>
    <n v="254"/>
    <n v="2"/>
    <x v="31"/>
    <n v="0.211795225739"/>
    <n v="0.99930787086499995"/>
    <n v="2"/>
    <x v="1"/>
    <x v="0"/>
  </r>
  <r>
    <s v="254|3"/>
    <n v="254"/>
    <n v="3"/>
    <x v="19"/>
    <n v="0.11986538767799999"/>
    <n v="0.99877768754999996"/>
    <n v="2"/>
    <x v="1"/>
    <x v="0"/>
  </r>
  <r>
    <s v="254|4"/>
    <n v="254"/>
    <n v="4"/>
    <x v="64"/>
    <n v="5.22507503629E-2"/>
    <n v="0.99720036983500004"/>
    <n v="2"/>
    <x v="1"/>
    <x v="0"/>
  </r>
  <r>
    <s v="254|5"/>
    <n v="254"/>
    <n v="5"/>
    <x v="62"/>
    <n v="3.39683704078E-2"/>
    <n v="0.99570000171700002"/>
    <n v="2"/>
    <x v="1"/>
    <x v="0"/>
  </r>
  <r>
    <s v="255|1"/>
    <n v="255"/>
    <n v="1"/>
    <x v="19"/>
    <n v="0.25937017798400003"/>
    <n v="0.99984169006300005"/>
    <n v="2"/>
    <x v="1"/>
    <x v="0"/>
  </r>
  <r>
    <s v="255|2"/>
    <n v="255"/>
    <n v="2"/>
    <x v="29"/>
    <n v="0.18124647438499999"/>
    <n v="0.99977356195400002"/>
    <n v="2"/>
    <x v="1"/>
    <x v="0"/>
  </r>
  <r>
    <s v="255|3"/>
    <n v="255"/>
    <n v="3"/>
    <x v="25"/>
    <n v="0.17392893135500001"/>
    <n v="0.99976402521100005"/>
    <n v="2"/>
    <x v="1"/>
    <x v="0"/>
  </r>
  <r>
    <s v="255|4"/>
    <n v="255"/>
    <n v="4"/>
    <x v="24"/>
    <n v="0.117126300931"/>
    <n v="0.99964964389800004"/>
    <n v="2"/>
    <x v="1"/>
    <x v="0"/>
  </r>
  <r>
    <s v="255|5"/>
    <n v="255"/>
    <n v="5"/>
    <x v="27"/>
    <n v="5.5438917130200001E-2"/>
    <n v="0.99926012754399995"/>
    <n v="2"/>
    <x v="1"/>
    <x v="0"/>
  </r>
  <r>
    <s v="256|1"/>
    <n v="256"/>
    <n v="1"/>
    <x v="57"/>
    <n v="0.34442549943900003"/>
    <n v="0.99971908330899995"/>
    <n v="2"/>
    <x v="1"/>
    <x v="0"/>
  </r>
  <r>
    <s v="256|2"/>
    <n v="256"/>
    <n v="2"/>
    <x v="25"/>
    <n v="0.171213418245"/>
    <n v="0.99943500757199999"/>
    <n v="2"/>
    <x v="1"/>
    <x v="0"/>
  </r>
  <r>
    <s v="256|3"/>
    <n v="256"/>
    <n v="3"/>
    <x v="31"/>
    <n v="0.170991495252"/>
    <n v="0.99943429231600001"/>
    <n v="2"/>
    <x v="1"/>
    <x v="0"/>
  </r>
  <r>
    <s v="256|4"/>
    <n v="256"/>
    <n v="4"/>
    <x v="19"/>
    <n v="0.113985963166"/>
    <n v="0.99915170669599995"/>
    <n v="2"/>
    <x v="1"/>
    <x v="0"/>
  </r>
  <r>
    <s v="256|5"/>
    <n v="256"/>
    <n v="5"/>
    <x v="26"/>
    <n v="4.6718128025500003E-2"/>
    <n v="0.99793267250100004"/>
    <n v="2"/>
    <x v="1"/>
    <x v="0"/>
  </r>
  <r>
    <s v="257|1"/>
    <n v="257"/>
    <n v="1"/>
    <x v="33"/>
    <n v="0.482093662024"/>
    <n v="0.99994683265700002"/>
    <n v="4"/>
    <x v="0"/>
    <x v="0"/>
  </r>
  <r>
    <s v="257|2"/>
    <n v="257"/>
    <n v="2"/>
    <x v="32"/>
    <n v="9.6465453505499996E-2"/>
    <n v="0.99973458051700004"/>
    <n v="4"/>
    <x v="0"/>
    <x v="0"/>
  </r>
  <r>
    <s v="257|3"/>
    <n v="257"/>
    <n v="3"/>
    <x v="45"/>
    <n v="9.0110726654499998E-2"/>
    <n v="0.999715864658"/>
    <n v="4"/>
    <x v="0"/>
    <x v="0"/>
  </r>
  <r>
    <s v="257|4"/>
    <n v="257"/>
    <n v="4"/>
    <x v="17"/>
    <n v="7.4219152331400001E-2"/>
    <n v="0.99965500831599996"/>
    <n v="4"/>
    <x v="0"/>
    <x v="0"/>
  </r>
  <r>
    <s v="257|5"/>
    <n v="257"/>
    <n v="5"/>
    <x v="19"/>
    <n v="4.8309031873900003E-2"/>
    <n v="0.999470174313"/>
    <n v="4"/>
    <x v="0"/>
    <x v="0"/>
  </r>
  <r>
    <s v="258|1"/>
    <n v="258"/>
    <n v="1"/>
    <x v="49"/>
    <n v="0.38187140226400001"/>
    <n v="0.999881863594"/>
    <n v="2"/>
    <x v="1"/>
    <x v="0"/>
  </r>
  <r>
    <s v="258|2"/>
    <n v="258"/>
    <n v="2"/>
    <x v="77"/>
    <n v="9.3701906502200005E-2"/>
    <n v="0.99951899051699999"/>
    <n v="2"/>
    <x v="1"/>
    <x v="0"/>
  </r>
  <r>
    <s v="258|3"/>
    <n v="258"/>
    <n v="3"/>
    <x v="44"/>
    <n v="8.9251250028600002E-2"/>
    <n v="0.99949491024000003"/>
    <n v="2"/>
    <x v="1"/>
    <x v="0"/>
  </r>
  <r>
    <s v="258|4"/>
    <n v="258"/>
    <n v="4"/>
    <x v="57"/>
    <n v="7.1022920310500004E-2"/>
    <n v="0.99936550855600004"/>
    <n v="2"/>
    <x v="1"/>
    <x v="0"/>
  </r>
  <r>
    <s v="258|5"/>
    <n v="258"/>
    <n v="5"/>
    <x v="48"/>
    <n v="5.6248147040600001E-2"/>
    <n v="0.99919885396999997"/>
    <n v="2"/>
    <x v="1"/>
    <x v="0"/>
  </r>
  <r>
    <s v="259|1"/>
    <n v="259"/>
    <n v="1"/>
    <x v="44"/>
    <n v="0.13301423192"/>
    <n v="0.99884378910100002"/>
    <n v="3"/>
    <x v="2"/>
    <x v="0"/>
  </r>
  <r>
    <s v="259|2"/>
    <n v="259"/>
    <n v="2"/>
    <x v="45"/>
    <n v="0.12602719664600001"/>
    <n v="0.99877971410800004"/>
    <n v="3"/>
    <x v="2"/>
    <x v="0"/>
  </r>
  <r>
    <s v="259|3"/>
    <n v="259"/>
    <n v="3"/>
    <x v="32"/>
    <n v="9.2798657715300006E-2"/>
    <n v="0.998343467712"/>
    <n v="3"/>
    <x v="2"/>
    <x v="0"/>
  </r>
  <r>
    <s v="259|4"/>
    <n v="259"/>
    <n v="4"/>
    <x v="33"/>
    <n v="8.5172183811699997E-2"/>
    <n v="0.99819546937900006"/>
    <n v="3"/>
    <x v="2"/>
    <x v="0"/>
  </r>
  <r>
    <s v="259|5"/>
    <n v="259"/>
    <n v="5"/>
    <x v="55"/>
    <n v="6.8376548588300001E-2"/>
    <n v="0.99775320291500003"/>
    <n v="3"/>
    <x v="2"/>
    <x v="0"/>
  </r>
  <r>
    <s v="260|1"/>
    <n v="260"/>
    <n v="1"/>
    <x v="57"/>
    <n v="0.197114497423"/>
    <n v="0.999478161335"/>
    <n v="2"/>
    <x v="1"/>
    <x v="0"/>
  </r>
  <r>
    <s v="260|2"/>
    <n v="260"/>
    <n v="2"/>
    <x v="88"/>
    <n v="0.13611008226900001"/>
    <n v="0.99924445152300001"/>
    <n v="2"/>
    <x v="1"/>
    <x v="0"/>
  </r>
  <r>
    <s v="260|3"/>
    <n v="260"/>
    <n v="3"/>
    <x v="32"/>
    <n v="0.102868437767"/>
    <n v="0.99900048971199995"/>
    <n v="2"/>
    <x v="1"/>
    <x v="0"/>
  </r>
  <r>
    <s v="260|4"/>
    <n v="260"/>
    <n v="4"/>
    <x v="77"/>
    <n v="7.9749196767799999E-2"/>
    <n v="0.99871098995200003"/>
    <n v="2"/>
    <x v="1"/>
    <x v="0"/>
  </r>
  <r>
    <s v="260|5"/>
    <n v="260"/>
    <n v="5"/>
    <x v="44"/>
    <n v="7.8317724168300004E-2"/>
    <n v="0.99868756532699998"/>
    <n v="2"/>
    <x v="1"/>
    <x v="0"/>
  </r>
  <r>
    <s v="261|1"/>
    <n v="261"/>
    <n v="1"/>
    <x v="38"/>
    <n v="0.27287071943300001"/>
    <n v="0.99966037273399999"/>
    <n v="2"/>
    <x v="1"/>
    <x v="0"/>
  </r>
  <r>
    <s v="261|2"/>
    <n v="261"/>
    <n v="2"/>
    <x v="39"/>
    <n v="0.172588437796"/>
    <n v="0.99946302175500001"/>
    <n v="2"/>
    <x v="1"/>
    <x v="0"/>
  </r>
  <r>
    <s v="261|3"/>
    <n v="261"/>
    <n v="3"/>
    <x v="34"/>
    <n v="0.107137143612"/>
    <n v="0.99913531541800005"/>
    <n v="2"/>
    <x v="1"/>
    <x v="0"/>
  </r>
  <r>
    <s v="261|4"/>
    <n v="261"/>
    <n v="4"/>
    <x v="11"/>
    <n v="9.7971402108700006E-2"/>
    <n v="0.99905449152000003"/>
    <n v="2"/>
    <x v="1"/>
    <x v="0"/>
  </r>
  <r>
    <s v="261|5"/>
    <n v="261"/>
    <n v="5"/>
    <x v="41"/>
    <n v="8.0605253577199998E-2"/>
    <n v="0.99885106086700004"/>
    <n v="2"/>
    <x v="1"/>
    <x v="0"/>
  </r>
  <r>
    <s v="262|1"/>
    <n v="262"/>
    <n v="1"/>
    <x v="25"/>
    <n v="7.7881552278999996E-2"/>
    <n v="0.99355679750400006"/>
    <n v="2"/>
    <x v="1"/>
    <x v="0"/>
  </r>
  <r>
    <s v="262|2"/>
    <n v="262"/>
    <n v="2"/>
    <x v="1"/>
    <n v="6.8705260753600006E-2"/>
    <n v="0.99270248413100004"/>
    <n v="2"/>
    <x v="1"/>
    <x v="0"/>
  </r>
  <r>
    <s v="262|3"/>
    <n v="262"/>
    <n v="3"/>
    <x v="42"/>
    <n v="6.7040398716899999E-2"/>
    <n v="0.99252265691800001"/>
    <n v="2"/>
    <x v="1"/>
    <x v="0"/>
  </r>
  <r>
    <s v="262|4"/>
    <n v="262"/>
    <n v="4"/>
    <x v="31"/>
    <n v="6.3300080597399999E-2"/>
    <n v="0.992084264755"/>
    <n v="2"/>
    <x v="1"/>
    <x v="0"/>
  </r>
  <r>
    <s v="262|5"/>
    <n v="262"/>
    <n v="5"/>
    <x v="20"/>
    <n v="5.93690723181E-2"/>
    <n v="0.99156463146200002"/>
    <n v="2"/>
    <x v="1"/>
    <x v="0"/>
  </r>
  <r>
    <s v="263|1"/>
    <n v="263"/>
    <n v="1"/>
    <x v="57"/>
    <n v="0.51244461536399999"/>
    <n v="0.99983155727399997"/>
    <n v="2"/>
    <x v="1"/>
    <x v="0"/>
  </r>
  <r>
    <s v="263|2"/>
    <n v="263"/>
    <n v="2"/>
    <x v="31"/>
    <n v="0.14865717291800001"/>
    <n v="0.99941956996900005"/>
    <n v="2"/>
    <x v="1"/>
    <x v="0"/>
  </r>
  <r>
    <s v="263|3"/>
    <n v="263"/>
    <n v="3"/>
    <x v="26"/>
    <n v="0.117568135262"/>
    <n v="0.99926620721799997"/>
    <n v="2"/>
    <x v="1"/>
    <x v="0"/>
  </r>
  <r>
    <s v="263|4"/>
    <n v="263"/>
    <n v="4"/>
    <x v="32"/>
    <n v="3.28974276781E-2"/>
    <n v="0.99738246202500003"/>
    <n v="2"/>
    <x v="1"/>
    <x v="0"/>
  </r>
  <r>
    <s v="263|5"/>
    <n v="263"/>
    <n v="5"/>
    <x v="44"/>
    <n v="2.75571197271E-2"/>
    <n v="0.99687683582300002"/>
    <n v="2"/>
    <x v="1"/>
    <x v="0"/>
  </r>
  <r>
    <s v="264|1"/>
    <n v="264"/>
    <n v="1"/>
    <x v="35"/>
    <n v="0.48043188452699997"/>
    <n v="0.99978667497600004"/>
    <n v="1"/>
    <x v="1"/>
    <x v="0"/>
  </r>
  <r>
    <s v="264|2"/>
    <n v="264"/>
    <n v="2"/>
    <x v="11"/>
    <n v="8.1102542579199993E-2"/>
    <n v="0.99873751401900002"/>
    <n v="1"/>
    <x v="1"/>
    <x v="0"/>
  </r>
  <r>
    <s v="264|3"/>
    <n v="264"/>
    <n v="3"/>
    <x v="38"/>
    <n v="7.7814824879199995E-2"/>
    <n v="0.99868422746700003"/>
    <n v="1"/>
    <x v="1"/>
    <x v="0"/>
  </r>
  <r>
    <s v="264|4"/>
    <n v="264"/>
    <n v="4"/>
    <x v="39"/>
    <n v="6.3034698367100003E-2"/>
    <n v="0.99837613105800005"/>
    <n v="1"/>
    <x v="1"/>
    <x v="0"/>
  </r>
  <r>
    <s v="264|5"/>
    <n v="264"/>
    <n v="5"/>
    <x v="2"/>
    <n v="4.34911176562E-2"/>
    <n v="0.99764817953100005"/>
    <n v="1"/>
    <x v="1"/>
    <x v="0"/>
  </r>
  <r>
    <s v="265|1"/>
    <n v="265"/>
    <n v="1"/>
    <x v="1"/>
    <n v="0.98938179016100003"/>
    <n v="0.99999964237200001"/>
    <n v="2"/>
    <x v="1"/>
    <x v="0"/>
  </r>
  <r>
    <s v="265|2"/>
    <n v="265"/>
    <n v="2"/>
    <x v="3"/>
    <n v="5.5026542395399999E-3"/>
    <n v="0.99994611740100003"/>
    <n v="2"/>
    <x v="1"/>
    <x v="0"/>
  </r>
  <r>
    <s v="265|3"/>
    <n v="265"/>
    <n v="3"/>
    <x v="20"/>
    <n v="2.23603565246E-3"/>
    <n v="0.99986743926999999"/>
    <n v="2"/>
    <x v="1"/>
    <x v="0"/>
  </r>
  <r>
    <s v="265|4"/>
    <n v="265"/>
    <n v="4"/>
    <x v="84"/>
    <n v="5.91827498283E-4"/>
    <n v="0.99949944019299997"/>
    <n v="2"/>
    <x v="1"/>
    <x v="0"/>
  </r>
  <r>
    <s v="265|5"/>
    <n v="265"/>
    <n v="5"/>
    <x v="11"/>
    <n v="5.3101993398700002E-4"/>
    <n v="0.99944216012999998"/>
    <n v="2"/>
    <x v="1"/>
    <x v="0"/>
  </r>
  <r>
    <s v="266|1"/>
    <n v="266"/>
    <n v="1"/>
    <x v="1"/>
    <n v="0.297426521778"/>
    <n v="0.99979454278900004"/>
    <n v="2"/>
    <x v="1"/>
    <x v="0"/>
  </r>
  <r>
    <s v="266|2"/>
    <n v="266"/>
    <n v="2"/>
    <x v="2"/>
    <n v="0.29323649406399999"/>
    <n v="0.99979168176699995"/>
    <n v="2"/>
    <x v="1"/>
    <x v="0"/>
  </r>
  <r>
    <s v="266|3"/>
    <n v="266"/>
    <n v="3"/>
    <x v="62"/>
    <n v="0.12106282264"/>
    <n v="0.99949538707700003"/>
    <n v="2"/>
    <x v="1"/>
    <x v="0"/>
  </r>
  <r>
    <s v="266|4"/>
    <n v="266"/>
    <n v="4"/>
    <x v="31"/>
    <n v="5.3850870579499999E-2"/>
    <n v="0.99886643886600002"/>
    <n v="2"/>
    <x v="1"/>
    <x v="0"/>
  </r>
  <r>
    <s v="266|5"/>
    <n v="266"/>
    <n v="5"/>
    <x v="25"/>
    <n v="4.9254979938299998E-2"/>
    <n v="0.99876081943499995"/>
    <n v="2"/>
    <x v="1"/>
    <x v="0"/>
  </r>
  <r>
    <s v="267|1"/>
    <n v="267"/>
    <n v="1"/>
    <x v="1"/>
    <n v="0.96931129693999996"/>
    <n v="0.99999868869800002"/>
    <n v="2"/>
    <x v="1"/>
    <x v="0"/>
  </r>
  <r>
    <s v="267|2"/>
    <n v="267"/>
    <n v="2"/>
    <x v="20"/>
    <n v="1.8035732209699999E-2"/>
    <n v="0.99992847442599997"/>
    <n v="2"/>
    <x v="1"/>
    <x v="0"/>
  </r>
  <r>
    <s v="267|3"/>
    <n v="267"/>
    <n v="3"/>
    <x v="84"/>
    <n v="5.1150480285300001E-3"/>
    <n v="0.99974793195699996"/>
    <n v="2"/>
    <x v="1"/>
    <x v="0"/>
  </r>
  <r>
    <s v="267|4"/>
    <n v="267"/>
    <n v="4"/>
    <x v="3"/>
    <n v="2.73135490716E-3"/>
    <n v="0.99952805042299997"/>
    <n v="2"/>
    <x v="1"/>
    <x v="0"/>
  </r>
  <r>
    <s v="267|5"/>
    <n v="267"/>
    <n v="5"/>
    <x v="11"/>
    <n v="5.9039279585700001E-4"/>
    <n v="0.99782025814099995"/>
    <n v="2"/>
    <x v="1"/>
    <x v="0"/>
  </r>
  <r>
    <s v="268|1"/>
    <n v="268"/>
    <n v="1"/>
    <x v="60"/>
    <n v="0.33927887678099999"/>
    <n v="0.99981695413600002"/>
    <n v="1"/>
    <x v="1"/>
    <x v="0"/>
  </r>
  <r>
    <s v="268|2"/>
    <n v="268"/>
    <n v="2"/>
    <x v="62"/>
    <n v="0.243973329663"/>
    <n v="0.99974542856199999"/>
    <n v="1"/>
    <x v="1"/>
    <x v="0"/>
  </r>
  <r>
    <s v="268|3"/>
    <n v="268"/>
    <n v="3"/>
    <x v="1"/>
    <n v="0.16950957477100001"/>
    <n v="0.99963366985299995"/>
    <n v="1"/>
    <x v="1"/>
    <x v="0"/>
  </r>
  <r>
    <s v="268|4"/>
    <n v="268"/>
    <n v="4"/>
    <x v="2"/>
    <n v="3.96949872375E-2"/>
    <n v="0.99843734502799997"/>
    <n v="1"/>
    <x v="1"/>
    <x v="0"/>
  </r>
  <r>
    <s v="268|5"/>
    <n v="268"/>
    <n v="5"/>
    <x v="68"/>
    <n v="3.08074485511E-2"/>
    <n v="0.997987508774"/>
    <n v="1"/>
    <x v="1"/>
    <x v="0"/>
  </r>
  <r>
    <s v="269|1"/>
    <n v="269"/>
    <n v="1"/>
    <x v="1"/>
    <n v="0.33661016821900003"/>
    <n v="0.99914669990500005"/>
    <n v="2"/>
    <x v="1"/>
    <x v="0"/>
  </r>
  <r>
    <s v="269|2"/>
    <n v="269"/>
    <n v="2"/>
    <x v="0"/>
    <n v="0.17198163271"/>
    <n v="0.99833124876000001"/>
    <n v="2"/>
    <x v="1"/>
    <x v="0"/>
  </r>
  <r>
    <s v="269|3"/>
    <n v="269"/>
    <n v="3"/>
    <x v="2"/>
    <n v="8.2323729991900005E-2"/>
    <n v="0.99652004241900005"/>
    <n v="2"/>
    <x v="1"/>
    <x v="0"/>
  </r>
  <r>
    <s v="269|4"/>
    <n v="269"/>
    <n v="4"/>
    <x v="11"/>
    <n v="7.0336155593399993E-2"/>
    <n v="0.99592941999399998"/>
    <n v="2"/>
    <x v="1"/>
    <x v="0"/>
  </r>
  <r>
    <s v="269|5"/>
    <n v="269"/>
    <n v="5"/>
    <x v="71"/>
    <n v="2.9782986268400001E-2"/>
    <n v="0.99043977260600002"/>
    <n v="2"/>
    <x v="1"/>
    <x v="0"/>
  </r>
  <r>
    <s v="270|1"/>
    <n v="270"/>
    <n v="1"/>
    <x v="1"/>
    <n v="0.62421488761900001"/>
    <n v="0.99973458051700004"/>
    <n v="2"/>
    <x v="1"/>
    <x v="0"/>
  </r>
  <r>
    <s v="270|2"/>
    <n v="270"/>
    <n v="2"/>
    <x v="0"/>
    <n v="0.14093364775200001"/>
    <n v="0.99882560968400003"/>
    <n v="2"/>
    <x v="1"/>
    <x v="0"/>
  </r>
  <r>
    <s v="270|3"/>
    <n v="270"/>
    <n v="3"/>
    <x v="3"/>
    <n v="4.4989183545100002E-2"/>
    <n v="0.99633044004399995"/>
    <n v="2"/>
    <x v="1"/>
    <x v="0"/>
  </r>
  <r>
    <s v="270|4"/>
    <n v="270"/>
    <n v="4"/>
    <x v="2"/>
    <n v="2.0834175869799999E-2"/>
    <n v="0.99210947752"/>
    <n v="2"/>
    <x v="1"/>
    <x v="0"/>
  </r>
  <r>
    <s v="270|5"/>
    <n v="270"/>
    <n v="5"/>
    <x v="17"/>
    <n v="2.0462172105900001E-2"/>
    <n v="0.99196726083800002"/>
    <n v="2"/>
    <x v="1"/>
    <x v="0"/>
  </r>
  <r>
    <s v="271|1"/>
    <n v="271"/>
    <n v="1"/>
    <x v="1"/>
    <n v="0.63595008850099999"/>
    <n v="0.99978524446499994"/>
    <n v="3"/>
    <x v="2"/>
    <x v="0"/>
  </r>
  <r>
    <s v="271|2"/>
    <n v="271"/>
    <n v="2"/>
    <x v="23"/>
    <n v="8.16116705537E-2"/>
    <n v="0.99832922220200004"/>
    <n v="3"/>
    <x v="2"/>
    <x v="0"/>
  </r>
  <r>
    <s v="271|3"/>
    <n v="271"/>
    <n v="3"/>
    <x v="13"/>
    <n v="4.1821032762500002E-2"/>
    <n v="0.996744632721"/>
    <n v="3"/>
    <x v="2"/>
    <x v="0"/>
  </r>
  <r>
    <s v="271|4"/>
    <n v="271"/>
    <n v="4"/>
    <x v="2"/>
    <n v="2.90628727525E-2"/>
    <n v="0.99532228708299997"/>
    <n v="3"/>
    <x v="2"/>
    <x v="0"/>
  </r>
  <r>
    <s v="271|5"/>
    <n v="271"/>
    <n v="5"/>
    <x v="0"/>
    <n v="2.1235231310100001E-2"/>
    <n v="0.99360907077799998"/>
    <n v="3"/>
    <x v="2"/>
    <x v="0"/>
  </r>
  <r>
    <s v="272|1"/>
    <n v="272"/>
    <n v="1"/>
    <x v="1"/>
    <n v="0.23280027508699999"/>
    <n v="0.99845612049099997"/>
    <n v="2"/>
    <x v="1"/>
    <x v="0"/>
  </r>
  <r>
    <s v="272|2"/>
    <n v="272"/>
    <n v="2"/>
    <x v="0"/>
    <n v="9.1344743967100003E-2"/>
    <n v="0.99607479572299995"/>
    <n v="2"/>
    <x v="1"/>
    <x v="0"/>
  </r>
  <r>
    <s v="272|3"/>
    <n v="272"/>
    <n v="3"/>
    <x v="50"/>
    <n v="8.2252889871599996E-2"/>
    <n v="0.99564278125799999"/>
    <n v="2"/>
    <x v="1"/>
    <x v="0"/>
  </r>
  <r>
    <s v="272|4"/>
    <n v="272"/>
    <n v="4"/>
    <x v="2"/>
    <n v="7.5685970485199996E-2"/>
    <n v="0.99526643753099997"/>
    <n v="2"/>
    <x v="1"/>
    <x v="0"/>
  </r>
  <r>
    <s v="272|5"/>
    <n v="272"/>
    <n v="5"/>
    <x v="26"/>
    <n v="4.80779260397E-2"/>
    <n v="0.99256849288899995"/>
    <n v="2"/>
    <x v="1"/>
    <x v="0"/>
  </r>
  <r>
    <s v="273|1"/>
    <n v="273"/>
    <n v="1"/>
    <x v="1"/>
    <n v="0.77003902196899998"/>
    <n v="0.999992132187"/>
    <n v="2"/>
    <x v="1"/>
    <x v="0"/>
  </r>
  <r>
    <s v="273|2"/>
    <n v="273"/>
    <n v="2"/>
    <x v="33"/>
    <n v="0.142870083451"/>
    <n v="0.99995768070199997"/>
    <n v="2"/>
    <x v="1"/>
    <x v="0"/>
  </r>
  <r>
    <s v="273|3"/>
    <n v="273"/>
    <n v="3"/>
    <x v="2"/>
    <n v="2.9907239600999998E-2"/>
    <n v="0.99979799985899998"/>
    <n v="2"/>
    <x v="1"/>
    <x v="0"/>
  </r>
  <r>
    <s v="273|4"/>
    <n v="273"/>
    <n v="4"/>
    <x v="17"/>
    <n v="2.30150464922E-2"/>
    <n v="0.99973744153999999"/>
    <n v="2"/>
    <x v="1"/>
    <x v="0"/>
  </r>
  <r>
    <s v="273|5"/>
    <n v="273"/>
    <n v="5"/>
    <x v="11"/>
    <n v="1.94313209504E-2"/>
    <n v="0.999689102173"/>
    <n v="2"/>
    <x v="1"/>
    <x v="0"/>
  </r>
  <r>
    <s v="274|1"/>
    <n v="274"/>
    <n v="1"/>
    <x v="33"/>
    <n v="0.43227693438499998"/>
    <n v="0.99986135959599998"/>
    <n v="2"/>
    <x v="1"/>
    <x v="0"/>
  </r>
  <r>
    <s v="274|2"/>
    <n v="274"/>
    <n v="2"/>
    <x v="32"/>
    <n v="0.14147290587399999"/>
    <n v="0.99957650899899997"/>
    <n v="2"/>
    <x v="1"/>
    <x v="0"/>
  </r>
  <r>
    <s v="274|3"/>
    <n v="274"/>
    <n v="3"/>
    <x v="2"/>
    <n v="9.0460970997799997E-2"/>
    <n v="0.999337852001"/>
    <n v="2"/>
    <x v="1"/>
    <x v="0"/>
  </r>
  <r>
    <s v="274|4"/>
    <n v="274"/>
    <n v="4"/>
    <x v="17"/>
    <n v="7.8767783939799996E-2"/>
    <n v="0.99923968315099998"/>
    <n v="2"/>
    <x v="1"/>
    <x v="0"/>
  </r>
  <r>
    <s v="274|5"/>
    <n v="274"/>
    <n v="5"/>
    <x v="49"/>
    <n v="4.5670345425600001E-2"/>
    <n v="0.99868935346599996"/>
    <n v="2"/>
    <x v="1"/>
    <x v="0"/>
  </r>
  <r>
    <s v="275|1"/>
    <n v="275"/>
    <n v="1"/>
    <x v="33"/>
    <n v="0.38675710558900001"/>
    <n v="0.999338209629"/>
    <n v="3"/>
    <x v="2"/>
    <x v="0"/>
  </r>
  <r>
    <s v="275|2"/>
    <n v="275"/>
    <n v="2"/>
    <x v="1"/>
    <n v="0.108187653124"/>
    <n v="0.99763834476500002"/>
    <n v="3"/>
    <x v="2"/>
    <x v="0"/>
  </r>
  <r>
    <s v="275|3"/>
    <n v="275"/>
    <n v="3"/>
    <x v="2"/>
    <n v="8.16076919436E-2"/>
    <n v="0.99687153101000003"/>
    <n v="3"/>
    <x v="2"/>
    <x v="0"/>
  </r>
  <r>
    <s v="275|4"/>
    <n v="275"/>
    <n v="4"/>
    <x v="17"/>
    <n v="7.9064153134800003E-2"/>
    <n v="0.99677115678799999"/>
    <n v="3"/>
    <x v="2"/>
    <x v="0"/>
  </r>
  <r>
    <s v="275|5"/>
    <n v="275"/>
    <n v="5"/>
    <x v="26"/>
    <n v="6.9572970271100001E-2"/>
    <n v="0.99633234739300003"/>
    <n v="3"/>
    <x v="2"/>
    <x v="0"/>
  </r>
  <r>
    <s v="276|1"/>
    <n v="276"/>
    <n v="1"/>
    <x v="26"/>
    <n v="0.19969372451299999"/>
    <n v="0.99687731266000001"/>
    <n v="4"/>
    <x v="0"/>
    <x v="0"/>
  </r>
  <r>
    <s v="276|2"/>
    <n v="276"/>
    <n v="2"/>
    <x v="30"/>
    <n v="0.14698158204600001"/>
    <n v="0.99576216936100004"/>
    <n v="4"/>
    <x v="0"/>
    <x v="0"/>
  </r>
  <r>
    <s v="276|3"/>
    <n v="276"/>
    <n v="3"/>
    <x v="62"/>
    <n v="7.3999337851999997E-2"/>
    <n v="0.99161761999099995"/>
    <n v="4"/>
    <x v="0"/>
    <x v="0"/>
  </r>
  <r>
    <s v="276|4"/>
    <n v="276"/>
    <n v="4"/>
    <x v="28"/>
    <n v="5.9408582746999998E-2"/>
    <n v="0.98958033323299999"/>
    <n v="4"/>
    <x v="0"/>
    <x v="1"/>
  </r>
  <r>
    <s v="276|5"/>
    <n v="276"/>
    <n v="5"/>
    <x v="2"/>
    <n v="4.4201053678999999E-2"/>
    <n v="0.98604542016999996"/>
    <n v="4"/>
    <x v="0"/>
    <x v="1"/>
  </r>
  <r>
    <s v="277|1"/>
    <n v="277"/>
    <n v="1"/>
    <x v="11"/>
    <n v="0.28083443641700001"/>
    <n v="0.99962651729600005"/>
    <n v="3"/>
    <x v="2"/>
    <x v="0"/>
  </r>
  <r>
    <s v="277|2"/>
    <n v="277"/>
    <n v="2"/>
    <x v="1"/>
    <n v="0.16540892422199999"/>
    <n v="0.99936622381200002"/>
    <n v="3"/>
    <x v="2"/>
    <x v="0"/>
  </r>
  <r>
    <s v="277|3"/>
    <n v="277"/>
    <n v="3"/>
    <x v="40"/>
    <n v="0.15277238190199999"/>
    <n v="0.99931383132899998"/>
    <n v="3"/>
    <x v="2"/>
    <x v="0"/>
  </r>
  <r>
    <s v="277|4"/>
    <n v="277"/>
    <n v="4"/>
    <x v="38"/>
    <n v="8.9185312390300003E-2"/>
    <n v="0.99882501363800003"/>
    <n v="3"/>
    <x v="2"/>
    <x v="0"/>
  </r>
  <r>
    <s v="277|5"/>
    <n v="277"/>
    <n v="5"/>
    <x v="71"/>
    <n v="6.8379998207100001E-2"/>
    <n v="0.99846810102500005"/>
    <n v="3"/>
    <x v="2"/>
    <x v="0"/>
  </r>
  <r>
    <s v="278|1"/>
    <n v="278"/>
    <n v="1"/>
    <x v="11"/>
    <n v="0.32158115506200002"/>
    <n v="0.99976056814199998"/>
    <n v="2"/>
    <x v="1"/>
    <x v="0"/>
  </r>
  <r>
    <s v="278|2"/>
    <n v="278"/>
    <n v="2"/>
    <x v="34"/>
    <n v="0.21804220974399999"/>
    <n v="0.99964690208399998"/>
    <n v="2"/>
    <x v="1"/>
    <x v="0"/>
  </r>
  <r>
    <s v="278|3"/>
    <n v="278"/>
    <n v="3"/>
    <x v="41"/>
    <n v="9.2450834810700003E-2"/>
    <n v="0.99916756153099995"/>
    <n v="2"/>
    <x v="1"/>
    <x v="0"/>
  </r>
  <r>
    <s v="278|4"/>
    <n v="278"/>
    <n v="4"/>
    <x v="35"/>
    <n v="5.5560238659399998E-2"/>
    <n v="0.99861562252000002"/>
    <n v="2"/>
    <x v="1"/>
    <x v="0"/>
  </r>
  <r>
    <s v="278|5"/>
    <n v="278"/>
    <n v="5"/>
    <x v="40"/>
    <n v="4.69902269542E-2"/>
    <n v="0.99836355447799996"/>
    <n v="2"/>
    <x v="1"/>
    <x v="0"/>
  </r>
  <r>
    <s v="279|1"/>
    <n v="279"/>
    <n v="1"/>
    <x v="7"/>
    <n v="0.22553503513299999"/>
    <n v="0.99846017360700001"/>
    <n v="4"/>
    <x v="0"/>
    <x v="0"/>
  </r>
  <r>
    <s v="279|2"/>
    <n v="279"/>
    <n v="2"/>
    <x v="10"/>
    <n v="0.119004324079"/>
    <n v="0.99708575010300005"/>
    <n v="4"/>
    <x v="0"/>
    <x v="0"/>
  </r>
  <r>
    <s v="279|3"/>
    <n v="279"/>
    <n v="3"/>
    <x v="8"/>
    <n v="8.5841462016100004E-2"/>
    <n v="0.99596428871200005"/>
    <n v="4"/>
    <x v="0"/>
    <x v="0"/>
  </r>
  <r>
    <s v="279|4"/>
    <n v="279"/>
    <n v="4"/>
    <x v="9"/>
    <n v="6.0402598231999997E-2"/>
    <n v="0.99427443742800004"/>
    <n v="4"/>
    <x v="0"/>
    <x v="0"/>
  </r>
  <r>
    <s v="279|5"/>
    <n v="279"/>
    <n v="5"/>
    <x v="94"/>
    <n v="5.5770222097599999E-2"/>
    <n v="0.99380189180400003"/>
    <n v="4"/>
    <x v="0"/>
    <x v="0"/>
  </r>
  <r>
    <s v="280|1"/>
    <n v="280"/>
    <n v="1"/>
    <x v="9"/>
    <n v="0.21625198423899999"/>
    <n v="0.99974328279500002"/>
    <n v="4"/>
    <x v="0"/>
    <x v="0"/>
  </r>
  <r>
    <s v="280|2"/>
    <n v="280"/>
    <n v="2"/>
    <x v="8"/>
    <n v="0.20562754571399999"/>
    <n v="0.99973005056399999"/>
    <n v="4"/>
    <x v="0"/>
    <x v="0"/>
  </r>
  <r>
    <s v="280|3"/>
    <n v="280"/>
    <n v="3"/>
    <x v="10"/>
    <n v="0.12980985641500001"/>
    <n v="0.99957233667400003"/>
    <n v="4"/>
    <x v="0"/>
    <x v="0"/>
  </r>
  <r>
    <s v="280|4"/>
    <n v="280"/>
    <n v="4"/>
    <x v="11"/>
    <n v="8.3587080240200007E-2"/>
    <n v="0.99933606386200002"/>
    <n v="4"/>
    <x v="0"/>
    <x v="0"/>
  </r>
  <r>
    <s v="280|5"/>
    <n v="280"/>
    <n v="5"/>
    <x v="7"/>
    <n v="6.6623255610500004E-2"/>
    <n v="0.99916720390299996"/>
    <n v="4"/>
    <x v="0"/>
    <x v="0"/>
  </r>
  <r>
    <s v="281|1"/>
    <n v="281"/>
    <n v="1"/>
    <x v="2"/>
    <n v="0.68682855367700002"/>
    <n v="0.99992370605500003"/>
    <n v="2"/>
    <x v="1"/>
    <x v="0"/>
  </r>
  <r>
    <s v="281|2"/>
    <n v="281"/>
    <n v="2"/>
    <x v="35"/>
    <n v="0.20064339041699999"/>
    <n v="0.99973887205099998"/>
    <n v="2"/>
    <x v="1"/>
    <x v="0"/>
  </r>
  <r>
    <s v="281|3"/>
    <n v="281"/>
    <n v="3"/>
    <x v="48"/>
    <n v="3.18488776684E-2"/>
    <n v="0.99835699796699995"/>
    <n v="2"/>
    <x v="1"/>
    <x v="0"/>
  </r>
  <r>
    <s v="281|4"/>
    <n v="281"/>
    <n v="4"/>
    <x v="33"/>
    <n v="1.0604836978E-2"/>
    <n v="0.99508213996899997"/>
    <n v="2"/>
    <x v="1"/>
    <x v="0"/>
  </r>
  <r>
    <s v="281|5"/>
    <n v="281"/>
    <n v="5"/>
    <x v="38"/>
    <n v="7.6992888934900002E-3"/>
    <n v="0.993238687515"/>
    <n v="2"/>
    <x v="1"/>
    <x v="0"/>
  </r>
  <r>
    <s v="282|1"/>
    <n v="282"/>
    <n v="1"/>
    <x v="17"/>
    <n v="0.67470079660399995"/>
    <n v="0.99998331069900004"/>
    <n v="2"/>
    <x v="1"/>
    <x v="0"/>
  </r>
  <r>
    <s v="282|2"/>
    <n v="282"/>
    <n v="2"/>
    <x v="2"/>
    <n v="0.18044163286699999"/>
    <n v="0.99993765354200004"/>
    <n v="2"/>
    <x v="1"/>
    <x v="0"/>
  </r>
  <r>
    <s v="282|3"/>
    <n v="282"/>
    <n v="3"/>
    <x v="33"/>
    <n v="8.2138329744300007E-2"/>
    <n v="0.99986302852599995"/>
    <n v="2"/>
    <x v="1"/>
    <x v="0"/>
  </r>
  <r>
    <s v="282|4"/>
    <n v="282"/>
    <n v="4"/>
    <x v="1"/>
    <n v="2.8920054435700001E-2"/>
    <n v="0.99961131811100001"/>
    <n v="2"/>
    <x v="1"/>
    <x v="0"/>
  </r>
  <r>
    <s v="282|5"/>
    <n v="282"/>
    <n v="5"/>
    <x v="35"/>
    <n v="1.0987727902800001E-2"/>
    <n v="0.99897754192400001"/>
    <n v="2"/>
    <x v="1"/>
    <x v="0"/>
  </r>
  <r>
    <s v="283|1"/>
    <n v="283"/>
    <n v="1"/>
    <x v="35"/>
    <n v="0.252085745335"/>
    <n v="0.99868971109399995"/>
    <n v="3"/>
    <x v="2"/>
    <x v="0"/>
  </r>
  <r>
    <s v="283|2"/>
    <n v="283"/>
    <n v="2"/>
    <x v="48"/>
    <n v="0.17498986422999999"/>
    <n v="0.998113632202"/>
    <n v="3"/>
    <x v="2"/>
    <x v="0"/>
  </r>
  <r>
    <s v="283|3"/>
    <n v="283"/>
    <n v="3"/>
    <x v="62"/>
    <n v="8.3264693617800006E-2"/>
    <n v="0.99604368209799998"/>
    <n v="3"/>
    <x v="2"/>
    <x v="0"/>
  </r>
  <r>
    <s v="283|4"/>
    <n v="283"/>
    <n v="4"/>
    <x v="33"/>
    <n v="6.5815135836599994E-2"/>
    <n v="0.99500000476799999"/>
    <n v="3"/>
    <x v="2"/>
    <x v="0"/>
  </r>
  <r>
    <s v="283|5"/>
    <n v="283"/>
    <n v="5"/>
    <x v="38"/>
    <n v="4.4531054794799997E-2"/>
    <n v="0.99262791872"/>
    <n v="3"/>
    <x v="2"/>
    <x v="0"/>
  </r>
  <r>
    <s v="284|1"/>
    <n v="284"/>
    <n v="1"/>
    <x v="33"/>
    <n v="0.69760930538199994"/>
    <n v="0.99994730949400001"/>
    <n v="3"/>
    <x v="2"/>
    <x v="0"/>
  </r>
  <r>
    <s v="284|2"/>
    <n v="284"/>
    <n v="2"/>
    <x v="31"/>
    <n v="6.1218816787000002E-2"/>
    <n v="0.99939942359900003"/>
    <n v="3"/>
    <x v="2"/>
    <x v="0"/>
  </r>
  <r>
    <s v="284|3"/>
    <n v="284"/>
    <n v="3"/>
    <x v="2"/>
    <n v="5.2499283105099999E-2"/>
    <n v="0.99929976463299997"/>
    <n v="3"/>
    <x v="2"/>
    <x v="0"/>
  </r>
  <r>
    <s v="284|4"/>
    <n v="284"/>
    <n v="4"/>
    <x v="49"/>
    <n v="4.3916866183299999E-2"/>
    <n v="0.99916315078700002"/>
    <n v="3"/>
    <x v="2"/>
    <x v="0"/>
  </r>
  <r>
    <s v="284|5"/>
    <n v="284"/>
    <n v="5"/>
    <x v="44"/>
    <n v="2.3146742954900001E-2"/>
    <n v="0.99841332435600005"/>
    <n v="3"/>
    <x v="2"/>
    <x v="0"/>
  </r>
  <r>
    <s v="285|1"/>
    <n v="285"/>
    <n v="1"/>
    <x v="35"/>
    <n v="0.201526254416"/>
    <n v="0.996730446815"/>
    <n v="3"/>
    <x v="2"/>
    <x v="0"/>
  </r>
  <r>
    <s v="285|2"/>
    <n v="285"/>
    <n v="2"/>
    <x v="64"/>
    <n v="7.2977669537099998E-2"/>
    <n v="0.99102270603200004"/>
    <n v="3"/>
    <x v="2"/>
    <x v="0"/>
  </r>
  <r>
    <s v="285|3"/>
    <n v="285"/>
    <n v="3"/>
    <x v="33"/>
    <n v="6.2414173036799997E-2"/>
    <n v="0.98951935768099997"/>
    <n v="3"/>
    <x v="2"/>
    <x v="1"/>
  </r>
  <r>
    <s v="285|4"/>
    <n v="285"/>
    <n v="4"/>
    <x v="59"/>
    <n v="6.0148127377000003E-2"/>
    <n v="0.98912876844399999"/>
    <n v="3"/>
    <x v="2"/>
    <x v="1"/>
  </r>
  <r>
    <s v="285|5"/>
    <n v="285"/>
    <n v="5"/>
    <x v="88"/>
    <n v="5.6481253355699999E-2"/>
    <n v="0.98843121528599998"/>
    <n v="3"/>
    <x v="2"/>
    <x v="1"/>
  </r>
  <r>
    <s v="286|1"/>
    <n v="286"/>
    <n v="1"/>
    <x v="11"/>
    <n v="0.57519346475599997"/>
    <n v="0.99990844726600003"/>
    <n v="3"/>
    <x v="2"/>
    <x v="0"/>
  </r>
  <r>
    <s v="286|2"/>
    <n v="286"/>
    <n v="2"/>
    <x v="34"/>
    <n v="0.173979610205"/>
    <n v="0.999697566032"/>
    <n v="3"/>
    <x v="2"/>
    <x v="0"/>
  </r>
  <r>
    <s v="286|3"/>
    <n v="286"/>
    <n v="3"/>
    <x v="35"/>
    <n v="0.115763731301"/>
    <n v="0.99954551458399998"/>
    <n v="3"/>
    <x v="2"/>
    <x v="0"/>
  </r>
  <r>
    <s v="286|4"/>
    <n v="286"/>
    <n v="4"/>
    <x v="1"/>
    <n v="5.7317290455099999E-2"/>
    <n v="0.99908244609800001"/>
    <n v="3"/>
    <x v="2"/>
    <x v="0"/>
  </r>
  <r>
    <s v="286|5"/>
    <n v="286"/>
    <n v="5"/>
    <x v="51"/>
    <n v="8.3430726081099998E-3"/>
    <n v="0.99373042583500004"/>
    <n v="3"/>
    <x v="2"/>
    <x v="0"/>
  </r>
  <r>
    <s v="287|1"/>
    <n v="287"/>
    <n v="1"/>
    <x v="51"/>
    <n v="0.262116461992"/>
    <n v="0.99964833259600006"/>
    <n v="3"/>
    <x v="2"/>
    <x v="0"/>
  </r>
  <r>
    <s v="287|2"/>
    <n v="287"/>
    <n v="2"/>
    <x v="7"/>
    <n v="0.22065725922599999"/>
    <n v="0.999582350254"/>
    <n v="3"/>
    <x v="2"/>
    <x v="0"/>
  </r>
  <r>
    <s v="287|3"/>
    <n v="287"/>
    <n v="3"/>
    <x v="66"/>
    <n v="0.12926197051999999"/>
    <n v="0.99928730726199999"/>
    <n v="3"/>
    <x v="2"/>
    <x v="0"/>
  </r>
  <r>
    <s v="287|4"/>
    <n v="287"/>
    <n v="4"/>
    <x v="9"/>
    <n v="9.8427765071399997E-2"/>
    <n v="0.99906414747200001"/>
    <n v="3"/>
    <x v="2"/>
    <x v="0"/>
  </r>
  <r>
    <s v="287|5"/>
    <n v="287"/>
    <n v="5"/>
    <x v="10"/>
    <n v="6.6776707768400001E-2"/>
    <n v="0.99862122535700004"/>
    <n v="3"/>
    <x v="2"/>
    <x v="0"/>
  </r>
  <r>
    <s v="288|1"/>
    <n v="288"/>
    <n v="1"/>
    <x v="1"/>
    <n v="0.603056550026"/>
    <n v="0.99974018335299997"/>
    <n v="3"/>
    <x v="2"/>
    <x v="0"/>
  </r>
  <r>
    <s v="288|2"/>
    <n v="288"/>
    <n v="2"/>
    <x v="11"/>
    <n v="6.1250537633900003E-2"/>
    <n v="0.99744760990100001"/>
    <n v="3"/>
    <x v="2"/>
    <x v="0"/>
  </r>
  <r>
    <s v="288|3"/>
    <n v="288"/>
    <n v="3"/>
    <x v="10"/>
    <n v="5.6210942566400003E-2"/>
    <n v="0.99721932411199998"/>
    <n v="3"/>
    <x v="2"/>
    <x v="0"/>
  </r>
  <r>
    <s v="288|4"/>
    <n v="288"/>
    <n v="4"/>
    <x v="8"/>
    <n v="3.5313479602300003E-2"/>
    <n v="0.99558109044999998"/>
    <n v="3"/>
    <x v="2"/>
    <x v="0"/>
  </r>
  <r>
    <s v="288|5"/>
    <n v="288"/>
    <n v="5"/>
    <x v="33"/>
    <n v="3.1801447272299999E-2"/>
    <n v="0.995095491409"/>
    <n v="3"/>
    <x v="2"/>
    <x v="0"/>
  </r>
  <r>
    <s v="289|1"/>
    <n v="289"/>
    <n v="1"/>
    <x v="32"/>
    <n v="0.40522047877299999"/>
    <n v="0.99992394447300004"/>
    <n v="2"/>
    <x v="1"/>
    <x v="0"/>
  </r>
  <r>
    <s v="289|2"/>
    <n v="289"/>
    <n v="2"/>
    <x v="33"/>
    <n v="0.16737708449399999"/>
    <n v="0.99981600046200003"/>
    <n v="2"/>
    <x v="1"/>
    <x v="0"/>
  </r>
  <r>
    <s v="289|3"/>
    <n v="289"/>
    <n v="3"/>
    <x v="57"/>
    <n v="0.12071043998"/>
    <n v="0.99974483251599999"/>
    <n v="2"/>
    <x v="1"/>
    <x v="0"/>
  </r>
  <r>
    <s v="289|4"/>
    <n v="289"/>
    <n v="4"/>
    <x v="27"/>
    <n v="0.11632158607199999"/>
    <n v="0.99973517656300004"/>
    <n v="2"/>
    <x v="1"/>
    <x v="0"/>
  </r>
  <r>
    <s v="289|5"/>
    <n v="289"/>
    <n v="5"/>
    <x v="19"/>
    <n v="5.4294008761600003E-2"/>
    <n v="0.99943274259600001"/>
    <n v="2"/>
    <x v="1"/>
    <x v="0"/>
  </r>
  <r>
    <s v="290|1"/>
    <n v="290"/>
    <n v="1"/>
    <x v="32"/>
    <n v="0.201985225081"/>
    <n v="0.99929356574999995"/>
    <n v="1"/>
    <x v="1"/>
    <x v="0"/>
  </r>
  <r>
    <s v="290|2"/>
    <n v="290"/>
    <n v="2"/>
    <x v="25"/>
    <n v="0.16608941555000001"/>
    <n v="0.99914109706900001"/>
    <n v="1"/>
    <x v="1"/>
    <x v="0"/>
  </r>
  <r>
    <s v="290|3"/>
    <n v="290"/>
    <n v="3"/>
    <x v="57"/>
    <n v="0.142259925604"/>
    <n v="0.99899739027000001"/>
    <n v="1"/>
    <x v="1"/>
    <x v="0"/>
  </r>
  <r>
    <s v="290|4"/>
    <n v="290"/>
    <n v="4"/>
    <x v="33"/>
    <n v="9.1568417847200004E-2"/>
    <n v="0.99844318628299999"/>
    <n v="1"/>
    <x v="1"/>
    <x v="0"/>
  </r>
  <r>
    <s v="290|5"/>
    <n v="290"/>
    <n v="5"/>
    <x v="19"/>
    <n v="7.6972708106000001E-2"/>
    <n v="0.99814856052400003"/>
    <n v="1"/>
    <x v="1"/>
    <x v="0"/>
  </r>
  <r>
    <s v="291|1"/>
    <n v="291"/>
    <n v="1"/>
    <x v="32"/>
    <n v="0.305003732443"/>
    <n v="0.99966144561799997"/>
    <n v="3"/>
    <x v="2"/>
    <x v="0"/>
  </r>
  <r>
    <s v="291|2"/>
    <n v="291"/>
    <n v="2"/>
    <x v="25"/>
    <n v="0.28433012962300003"/>
    <n v="0.99963688850400001"/>
    <n v="3"/>
    <x v="2"/>
    <x v="0"/>
  </r>
  <r>
    <s v="291|3"/>
    <n v="291"/>
    <n v="3"/>
    <x v="57"/>
    <n v="0.113455966115"/>
    <n v="0.99909055232999999"/>
    <n v="3"/>
    <x v="2"/>
    <x v="0"/>
  </r>
  <r>
    <s v="291|4"/>
    <n v="291"/>
    <n v="4"/>
    <x v="33"/>
    <n v="5.5931322276599998E-2"/>
    <n v="0.99815684556999995"/>
    <n v="3"/>
    <x v="2"/>
    <x v="0"/>
  </r>
  <r>
    <s v="291|5"/>
    <n v="291"/>
    <n v="5"/>
    <x v="19"/>
    <n v="4.6696908772000001E-2"/>
    <n v="0.99779319763200003"/>
    <n v="3"/>
    <x v="2"/>
    <x v="0"/>
  </r>
  <r>
    <s v="292|1"/>
    <n v="292"/>
    <n v="1"/>
    <x v="33"/>
    <n v="0.55571436882000003"/>
    <n v="0.99983596801800001"/>
    <n v="2"/>
    <x v="1"/>
    <x v="0"/>
  </r>
  <r>
    <s v="292|2"/>
    <n v="292"/>
    <n v="2"/>
    <x v="32"/>
    <n v="0.14826208353000001"/>
    <n v="0.99938547611200002"/>
    <n v="2"/>
    <x v="1"/>
    <x v="0"/>
  </r>
  <r>
    <s v="292|3"/>
    <n v="292"/>
    <n v="3"/>
    <x v="25"/>
    <n v="5.5223464965800002E-2"/>
    <n v="0.99835205078099998"/>
    <n v="2"/>
    <x v="1"/>
    <x v="0"/>
  </r>
  <r>
    <s v="292|4"/>
    <n v="292"/>
    <n v="4"/>
    <x v="19"/>
    <n v="4.4115681201199998E-2"/>
    <n v="0.99793797731400002"/>
    <n v="2"/>
    <x v="1"/>
    <x v="0"/>
  </r>
  <r>
    <s v="292|5"/>
    <n v="292"/>
    <n v="5"/>
    <x v="2"/>
    <n v="2.7443336322900001E-2"/>
    <n v="0.99668943882000005"/>
    <n v="2"/>
    <x v="1"/>
    <x v="0"/>
  </r>
  <r>
    <s v="293|1"/>
    <n v="293"/>
    <n v="1"/>
    <x v="1"/>
    <n v="0.90425139665599996"/>
    <n v="0.99998271465300004"/>
    <n v="2"/>
    <x v="1"/>
    <x v="0"/>
  </r>
  <r>
    <s v="293|2"/>
    <n v="293"/>
    <n v="2"/>
    <x v="11"/>
    <n v="2.44024246931E-2"/>
    <n v="0.99935966730100001"/>
    <n v="2"/>
    <x v="1"/>
    <x v="0"/>
  </r>
  <r>
    <s v="293|3"/>
    <n v="293"/>
    <n v="3"/>
    <x v="3"/>
    <n v="1.52311827987E-2"/>
    <n v="0.99897456169099996"/>
    <n v="2"/>
    <x v="1"/>
    <x v="0"/>
  </r>
  <r>
    <s v="293|4"/>
    <n v="293"/>
    <n v="4"/>
    <x v="35"/>
    <n v="8.0368155613500004E-3"/>
    <n v="0.998058259487"/>
    <n v="2"/>
    <x v="1"/>
    <x v="0"/>
  </r>
  <r>
    <s v="293|5"/>
    <n v="293"/>
    <n v="5"/>
    <x v="2"/>
    <n v="5.4640052840099996E-3"/>
    <n v="0.99714654684100001"/>
    <n v="2"/>
    <x v="1"/>
    <x v="0"/>
  </r>
  <r>
    <s v="294|1"/>
    <n v="294"/>
    <n v="1"/>
    <x v="81"/>
    <n v="0.70304834842700004"/>
    <n v="0.99996042251600004"/>
    <n v="3"/>
    <x v="2"/>
    <x v="0"/>
  </r>
  <r>
    <s v="294|2"/>
    <n v="294"/>
    <n v="2"/>
    <x v="40"/>
    <n v="0.11375077068800001"/>
    <n v="0.99975544214199996"/>
    <n v="3"/>
    <x v="2"/>
    <x v="0"/>
  </r>
  <r>
    <s v="294|3"/>
    <n v="294"/>
    <n v="3"/>
    <x v="39"/>
    <n v="4.6823311597100001E-2"/>
    <n v="0.99940621852900002"/>
    <n v="3"/>
    <x v="2"/>
    <x v="0"/>
  </r>
  <r>
    <s v="294|4"/>
    <n v="294"/>
    <n v="4"/>
    <x v="40"/>
    <n v="2.9317298904099998E-2"/>
    <n v="0.99905186891599995"/>
    <n v="3"/>
    <x v="2"/>
    <x v="0"/>
  </r>
  <r>
    <s v="294|5"/>
    <n v="294"/>
    <n v="5"/>
    <x v="38"/>
    <n v="1.9688230007900001E-2"/>
    <n v="0.99858886003500003"/>
    <n v="3"/>
    <x v="2"/>
    <x v="0"/>
  </r>
  <r>
    <s v="295|1"/>
    <n v="295"/>
    <n v="1"/>
    <x v="1"/>
    <n v="0.95367705822000004"/>
    <n v="0.99998748302499996"/>
    <n v="2"/>
    <x v="1"/>
    <x v="0"/>
  </r>
  <r>
    <s v="295|2"/>
    <n v="295"/>
    <n v="2"/>
    <x v="31"/>
    <n v="6.0710925608900004E-3"/>
    <n v="0.99802845716499999"/>
    <n v="2"/>
    <x v="1"/>
    <x v="0"/>
  </r>
  <r>
    <s v="295|3"/>
    <n v="295"/>
    <n v="3"/>
    <x v="11"/>
    <n v="4.8780757933900003E-3"/>
    <n v="0.99754744768100001"/>
    <n v="2"/>
    <x v="1"/>
    <x v="0"/>
  </r>
  <r>
    <s v="295|4"/>
    <n v="295"/>
    <n v="4"/>
    <x v="84"/>
    <n v="3.5637682303799999E-3"/>
    <n v="0.99664598703399998"/>
    <n v="2"/>
    <x v="1"/>
    <x v="0"/>
  </r>
  <r>
    <s v="295|5"/>
    <n v="295"/>
    <n v="5"/>
    <x v="20"/>
    <n v="3.14094102941E-3"/>
    <n v="0.99619626998900002"/>
    <n v="2"/>
    <x v="1"/>
    <x v="0"/>
  </r>
  <r>
    <s v="296|1"/>
    <n v="296"/>
    <n v="1"/>
    <x v="2"/>
    <n v="0.27091684937499999"/>
    <n v="0.99890816211699995"/>
    <n v="2"/>
    <x v="1"/>
    <x v="0"/>
  </r>
  <r>
    <s v="296|2"/>
    <n v="296"/>
    <n v="2"/>
    <x v="0"/>
    <n v="0.21387776732399999"/>
    <n v="0.99861741065999998"/>
    <n v="2"/>
    <x v="1"/>
    <x v="0"/>
  </r>
  <r>
    <s v="296|3"/>
    <n v="296"/>
    <n v="3"/>
    <x v="1"/>
    <n v="0.14803954958900001"/>
    <n v="0.99800366163300003"/>
    <n v="2"/>
    <x v="1"/>
    <x v="0"/>
  </r>
  <r>
    <s v="296|4"/>
    <n v="296"/>
    <n v="4"/>
    <x v="76"/>
    <n v="3.2052919268600003E-2"/>
    <n v="0.99084609746899999"/>
    <n v="2"/>
    <x v="1"/>
    <x v="0"/>
  </r>
  <r>
    <s v="296|5"/>
    <n v="296"/>
    <n v="5"/>
    <x v="74"/>
    <n v="2.76381019503E-2"/>
    <n v="0.98939931392699998"/>
    <n v="2"/>
    <x v="1"/>
    <x v="1"/>
  </r>
  <r>
    <s v="297|1"/>
    <n v="297"/>
    <n v="1"/>
    <x v="35"/>
    <n v="0.26277342438700002"/>
    <n v="0.99845170974700004"/>
    <n v="3"/>
    <x v="2"/>
    <x v="0"/>
  </r>
  <r>
    <s v="297|2"/>
    <n v="297"/>
    <n v="2"/>
    <x v="11"/>
    <n v="9.1864965856100003E-2"/>
    <n v="0.99558418989200004"/>
    <n v="3"/>
    <x v="2"/>
    <x v="0"/>
  </r>
  <r>
    <s v="297|3"/>
    <n v="297"/>
    <n v="3"/>
    <x v="38"/>
    <n v="6.1923723667899999E-2"/>
    <n v="0.99346292018899995"/>
    <n v="3"/>
    <x v="2"/>
    <x v="0"/>
  </r>
  <r>
    <s v="297|4"/>
    <n v="297"/>
    <n v="4"/>
    <x v="2"/>
    <n v="5.37384226918E-2"/>
    <n v="0.99247473478299997"/>
    <n v="3"/>
    <x v="2"/>
    <x v="0"/>
  </r>
  <r>
    <s v="297|5"/>
    <n v="297"/>
    <n v="5"/>
    <x v="51"/>
    <n v="4.8886224627500002E-2"/>
    <n v="0.99173402786300002"/>
    <n v="3"/>
    <x v="2"/>
    <x v="0"/>
  </r>
  <r>
    <s v="298|1"/>
    <n v="298"/>
    <n v="1"/>
    <x v="35"/>
    <n v="0.26134902238800001"/>
    <n v="0.999714791775"/>
    <n v="2"/>
    <x v="1"/>
    <x v="0"/>
  </r>
  <r>
    <s v="298|2"/>
    <n v="298"/>
    <n v="2"/>
    <x v="11"/>
    <n v="0.172279775143"/>
    <n v="0.99956744909299999"/>
    <n v="2"/>
    <x v="1"/>
    <x v="0"/>
  </r>
  <r>
    <s v="298|3"/>
    <n v="298"/>
    <n v="3"/>
    <x v="38"/>
    <n v="0.12866613268900001"/>
    <n v="0.99942100048100002"/>
    <n v="2"/>
    <x v="1"/>
    <x v="0"/>
  </r>
  <r>
    <s v="298|4"/>
    <n v="298"/>
    <n v="4"/>
    <x v="39"/>
    <n v="7.8969351947299996E-2"/>
    <n v="0.99905687570599999"/>
    <n v="2"/>
    <x v="1"/>
    <x v="0"/>
  </r>
  <r>
    <s v="298|5"/>
    <n v="298"/>
    <n v="5"/>
    <x v="1"/>
    <n v="5.16433045268E-2"/>
    <n v="0.99855870008500003"/>
    <n v="2"/>
    <x v="1"/>
    <x v="0"/>
  </r>
  <r>
    <s v="299|1"/>
    <n v="299"/>
    <n v="1"/>
    <x v="1"/>
    <n v="0.202840477228"/>
    <n v="0.99931192398099999"/>
    <n v="3"/>
    <x v="2"/>
    <x v="0"/>
  </r>
  <r>
    <s v="299|2"/>
    <n v="299"/>
    <n v="2"/>
    <x v="11"/>
    <n v="0.17117448151100001"/>
    <n v="0.99918478727299997"/>
    <n v="3"/>
    <x v="2"/>
    <x v="0"/>
  </r>
  <r>
    <s v="299|3"/>
    <n v="299"/>
    <n v="3"/>
    <x v="38"/>
    <n v="0.159437790513"/>
    <n v="0.99912482500099997"/>
    <n v="3"/>
    <x v="2"/>
    <x v="0"/>
  </r>
  <r>
    <s v="299|4"/>
    <n v="299"/>
    <n v="4"/>
    <x v="2"/>
    <n v="0.138102099299"/>
    <n v="0.998989760876"/>
    <n v="3"/>
    <x v="2"/>
    <x v="0"/>
  </r>
  <r>
    <s v="299|5"/>
    <n v="299"/>
    <n v="5"/>
    <x v="35"/>
    <n v="0.121609844267"/>
    <n v="0.998852968216"/>
    <n v="3"/>
    <x v="2"/>
    <x v="0"/>
  </r>
  <r>
    <s v="300|1"/>
    <n v="300"/>
    <n v="1"/>
    <x v="38"/>
    <n v="0.58640658855399996"/>
    <n v="0.99990606307999996"/>
    <n v="2"/>
    <x v="1"/>
    <x v="0"/>
  </r>
  <r>
    <s v="300|2"/>
    <n v="300"/>
    <n v="2"/>
    <x v="39"/>
    <n v="6.8935342132999997E-2"/>
    <n v="0.99920147657400005"/>
    <n v="2"/>
    <x v="1"/>
    <x v="0"/>
  </r>
  <r>
    <s v="300|3"/>
    <n v="300"/>
    <n v="3"/>
    <x v="95"/>
    <n v="5.8412600308699998E-2"/>
    <n v="0.99905771017099998"/>
    <n v="2"/>
    <x v="1"/>
    <x v="0"/>
  </r>
  <r>
    <s v="300|4"/>
    <n v="300"/>
    <n v="4"/>
    <x v="96"/>
    <n v="3.3340502530299999E-2"/>
    <n v="0.998350262642"/>
    <n v="2"/>
    <x v="1"/>
    <x v="0"/>
  </r>
  <r>
    <s v="300|5"/>
    <n v="300"/>
    <n v="5"/>
    <x v="51"/>
    <n v="3.0271662399200001E-2"/>
    <n v="0.998183310032"/>
    <n v="2"/>
    <x v="1"/>
    <x v="0"/>
  </r>
  <r>
    <s v="301|1"/>
    <n v="301"/>
    <n v="1"/>
    <x v="11"/>
    <n v="0.36566442251199999"/>
    <n v="0.99963366985299995"/>
    <n v="3"/>
    <x v="2"/>
    <x v="0"/>
  </r>
  <r>
    <s v="301|2"/>
    <n v="301"/>
    <n v="2"/>
    <x v="35"/>
    <n v="0.13815331458999999"/>
    <n v="0.99903106689499999"/>
    <n v="3"/>
    <x v="2"/>
    <x v="0"/>
  </r>
  <r>
    <s v="301|3"/>
    <n v="301"/>
    <n v="3"/>
    <x v="39"/>
    <n v="0.108364224434"/>
    <n v="0.99876511096999998"/>
    <n v="3"/>
    <x v="2"/>
    <x v="0"/>
  </r>
  <r>
    <s v="301|4"/>
    <n v="301"/>
    <n v="4"/>
    <x v="1"/>
    <n v="9.3158870935399998E-2"/>
    <n v="0.99856382608399996"/>
    <n v="3"/>
    <x v="2"/>
    <x v="0"/>
  </r>
  <r>
    <s v="301|5"/>
    <n v="301"/>
    <n v="5"/>
    <x v="34"/>
    <n v="4.4297095388200002E-2"/>
    <n v="0.99698442220700001"/>
    <n v="3"/>
    <x v="2"/>
    <x v="0"/>
  </r>
  <r>
    <s v="302|1"/>
    <n v="302"/>
    <n v="1"/>
    <x v="7"/>
    <n v="0.236889526248"/>
    <n v="0.99949765205399999"/>
    <n v="2"/>
    <x v="1"/>
    <x v="0"/>
  </r>
  <r>
    <s v="302|2"/>
    <n v="302"/>
    <n v="2"/>
    <x v="66"/>
    <n v="0.15887229144600001"/>
    <n v="0.99925118684799996"/>
    <n v="2"/>
    <x v="1"/>
    <x v="0"/>
  </r>
  <r>
    <s v="302|3"/>
    <n v="302"/>
    <n v="3"/>
    <x v="8"/>
    <n v="0.121924117208"/>
    <n v="0.99902451038399998"/>
    <n v="2"/>
    <x v="1"/>
    <x v="0"/>
  </r>
  <r>
    <s v="302|4"/>
    <n v="302"/>
    <n v="4"/>
    <x v="84"/>
    <n v="0.119936369359"/>
    <n v="0.99900835752499995"/>
    <n v="2"/>
    <x v="1"/>
    <x v="0"/>
  </r>
  <r>
    <s v="302|5"/>
    <n v="302"/>
    <n v="5"/>
    <x v="20"/>
    <n v="6.9975376129200004E-2"/>
    <n v="0.99830150604199996"/>
    <n v="2"/>
    <x v="1"/>
    <x v="0"/>
  </r>
  <r>
    <s v="303|1"/>
    <n v="303"/>
    <n v="1"/>
    <x v="1"/>
    <n v="0.23893456161000001"/>
    <n v="0.99852293729800001"/>
    <n v="3"/>
    <x v="2"/>
    <x v="0"/>
  </r>
  <r>
    <s v="303|2"/>
    <n v="303"/>
    <n v="2"/>
    <x v="0"/>
    <n v="7.6978564262400004E-2"/>
    <n v="0.99542963504799997"/>
    <n v="3"/>
    <x v="2"/>
    <x v="0"/>
  </r>
  <r>
    <s v="303|3"/>
    <n v="303"/>
    <n v="3"/>
    <x v="35"/>
    <n v="7.2940550744499996E-2"/>
    <n v="0.99517786502799999"/>
    <n v="3"/>
    <x v="2"/>
    <x v="0"/>
  </r>
  <r>
    <s v="303|4"/>
    <n v="303"/>
    <n v="4"/>
    <x v="11"/>
    <n v="6.0713320970500001E-2"/>
    <n v="0.99421232938799997"/>
    <n v="3"/>
    <x v="2"/>
    <x v="0"/>
  </r>
  <r>
    <s v="303|5"/>
    <n v="303"/>
    <n v="5"/>
    <x v="40"/>
    <n v="5.5032670497899998E-2"/>
    <n v="0.99361872672999996"/>
    <n v="3"/>
    <x v="2"/>
    <x v="0"/>
  </r>
  <r>
    <s v="304|1"/>
    <n v="304"/>
    <n v="1"/>
    <x v="0"/>
    <n v="0.20700807869400001"/>
    <n v="0.99631255865099999"/>
    <n v="2"/>
    <x v="1"/>
    <x v="0"/>
  </r>
  <r>
    <s v="304|2"/>
    <n v="304"/>
    <n v="2"/>
    <x v="81"/>
    <n v="0.15198431909099999"/>
    <n v="0.99498414993299999"/>
    <n v="2"/>
    <x v="1"/>
    <x v="0"/>
  </r>
  <r>
    <s v="304|3"/>
    <n v="304"/>
    <n v="3"/>
    <x v="62"/>
    <n v="7.2800263762499998E-2"/>
    <n v="0.98958545923200003"/>
    <n v="2"/>
    <x v="1"/>
    <x v="1"/>
  </r>
  <r>
    <s v="304|4"/>
    <n v="304"/>
    <n v="4"/>
    <x v="1"/>
    <n v="6.3246287405500007E-2"/>
    <n v="0.98803108930600003"/>
    <n v="2"/>
    <x v="1"/>
    <x v="1"/>
  </r>
  <r>
    <s v="304|5"/>
    <n v="304"/>
    <n v="5"/>
    <x v="2"/>
    <n v="5.21376021206E-2"/>
    <n v="0.98551774025000005"/>
    <n v="2"/>
    <x v="1"/>
    <x v="1"/>
  </r>
  <r>
    <s v="305|1"/>
    <n v="305"/>
    <n v="1"/>
    <x v="2"/>
    <n v="0.26173031330099999"/>
    <n v="0.999866604805"/>
    <n v="2"/>
    <x v="1"/>
    <x v="0"/>
  </r>
  <r>
    <s v="305|2"/>
    <n v="305"/>
    <n v="2"/>
    <x v="51"/>
    <n v="0.24974338710300001"/>
    <n v="0.999860167503"/>
    <n v="2"/>
    <x v="1"/>
    <x v="0"/>
  </r>
  <r>
    <s v="305|3"/>
    <n v="305"/>
    <n v="3"/>
    <x v="11"/>
    <n v="0.23514373600499999"/>
    <n v="0.999851584435"/>
    <n v="2"/>
    <x v="1"/>
    <x v="0"/>
  </r>
  <r>
    <s v="305|4"/>
    <n v="305"/>
    <n v="4"/>
    <x v="41"/>
    <n v="4.65965308249E-2"/>
    <n v="0.99925130605699997"/>
    <n v="2"/>
    <x v="1"/>
    <x v="0"/>
  </r>
  <r>
    <s v="305|5"/>
    <n v="305"/>
    <n v="5"/>
    <x v="35"/>
    <n v="4.1954796761299998E-2"/>
    <n v="0.99916851520500005"/>
    <n v="2"/>
    <x v="1"/>
    <x v="0"/>
  </r>
  <r>
    <s v="306|1"/>
    <n v="306"/>
    <n v="1"/>
    <x v="23"/>
    <n v="0.104335866868"/>
    <n v="0.99412482976899996"/>
    <n v="2"/>
    <x v="1"/>
    <x v="0"/>
  </r>
  <r>
    <s v="306|2"/>
    <n v="306"/>
    <n v="2"/>
    <x v="13"/>
    <n v="8.0580726265900002E-2"/>
    <n v="0.99240583181399999"/>
    <n v="2"/>
    <x v="1"/>
    <x v="0"/>
  </r>
  <r>
    <s v="306|3"/>
    <n v="306"/>
    <n v="3"/>
    <x v="31"/>
    <n v="7.5994901359100003E-2"/>
    <n v="0.991951346397"/>
    <n v="2"/>
    <x v="1"/>
    <x v="0"/>
  </r>
  <r>
    <s v="306|4"/>
    <n v="306"/>
    <n v="4"/>
    <x v="19"/>
    <n v="7.2993837297E-2"/>
    <n v="0.99162310361899997"/>
    <n v="2"/>
    <x v="1"/>
    <x v="0"/>
  </r>
  <r>
    <s v="306|5"/>
    <n v="306"/>
    <n v="5"/>
    <x v="27"/>
    <n v="6.2004681676599997E-2"/>
    <n v="0.99015313386899995"/>
    <n v="2"/>
    <x v="1"/>
    <x v="0"/>
  </r>
  <r>
    <s v="307|1"/>
    <n v="307"/>
    <n v="1"/>
    <x v="35"/>
    <n v="0.40197011828399998"/>
    <n v="0.999881386757"/>
    <n v="2"/>
    <x v="1"/>
    <x v="0"/>
  </r>
  <r>
    <s v="307|2"/>
    <n v="307"/>
    <n v="2"/>
    <x v="33"/>
    <n v="0.17146897316000001"/>
    <n v="0.99972194433200001"/>
    <n v="2"/>
    <x v="1"/>
    <x v="0"/>
  </r>
  <r>
    <s v="307|3"/>
    <n v="307"/>
    <n v="3"/>
    <x v="57"/>
    <n v="6.2472429126500001E-2"/>
    <n v="0.999237418175"/>
    <n v="2"/>
    <x v="1"/>
    <x v="0"/>
  </r>
  <r>
    <s v="307|4"/>
    <n v="307"/>
    <n v="4"/>
    <x v="49"/>
    <n v="5.8258149772900003E-2"/>
    <n v="0.99918228387800001"/>
    <n v="2"/>
    <x v="1"/>
    <x v="0"/>
  </r>
  <r>
    <s v="307|5"/>
    <n v="307"/>
    <n v="5"/>
    <x v="2"/>
    <n v="5.59822805226E-2"/>
    <n v="0.999148964882"/>
    <n v="2"/>
    <x v="1"/>
    <x v="0"/>
  </r>
  <r>
    <s v="308|1"/>
    <n v="308"/>
    <n v="1"/>
    <x v="51"/>
    <n v="0.25645494461099999"/>
    <n v="0.99983417987800005"/>
    <n v="4"/>
    <x v="0"/>
    <x v="0"/>
  </r>
  <r>
    <s v="308|2"/>
    <n v="308"/>
    <n v="2"/>
    <x v="41"/>
    <n v="0.116914503276"/>
    <n v="0.99963641166700001"/>
    <n v="4"/>
    <x v="0"/>
    <x v="0"/>
  </r>
  <r>
    <s v="308|3"/>
    <n v="308"/>
    <n v="3"/>
    <x v="38"/>
    <n v="9.3539983034099994E-2"/>
    <n v="0.99954551458399998"/>
    <n v="4"/>
    <x v="0"/>
    <x v="0"/>
  </r>
  <r>
    <s v="308|4"/>
    <n v="308"/>
    <n v="4"/>
    <x v="34"/>
    <n v="7.5542494654700004E-2"/>
    <n v="0.99943739175799995"/>
    <n v="4"/>
    <x v="0"/>
    <x v="0"/>
  </r>
  <r>
    <s v="308|5"/>
    <n v="308"/>
    <n v="5"/>
    <x v="96"/>
    <n v="7.4358090758299994E-2"/>
    <n v="0.99942845106099998"/>
    <n v="4"/>
    <x v="0"/>
    <x v="0"/>
  </r>
  <r>
    <s v="309|1"/>
    <n v="309"/>
    <n v="1"/>
    <x v="11"/>
    <n v="0.23804989457100001"/>
    <n v="0.99948477745099995"/>
    <n v="2"/>
    <x v="1"/>
    <x v="0"/>
  </r>
  <r>
    <s v="309|2"/>
    <n v="309"/>
    <n v="2"/>
    <x v="1"/>
    <n v="9.2358715832199997E-2"/>
    <n v="0.99867308139800004"/>
    <n v="2"/>
    <x v="1"/>
    <x v="0"/>
  </r>
  <r>
    <s v="309|3"/>
    <n v="309"/>
    <n v="3"/>
    <x v="35"/>
    <n v="8.4302619099600004E-2"/>
    <n v="0.99854642152799999"/>
    <n v="2"/>
    <x v="1"/>
    <x v="0"/>
  </r>
  <r>
    <s v="309|4"/>
    <n v="309"/>
    <n v="4"/>
    <x v="40"/>
    <n v="7.7622517943399999E-2"/>
    <n v="0.99842154979700004"/>
    <n v="2"/>
    <x v="1"/>
    <x v="0"/>
  </r>
  <r>
    <s v="309|5"/>
    <n v="309"/>
    <n v="5"/>
    <x v="38"/>
    <n v="5.9234343469099997E-2"/>
    <n v="0.99793267250100004"/>
    <n v="2"/>
    <x v="1"/>
    <x v="0"/>
  </r>
  <r>
    <s v="310|1"/>
    <n v="310"/>
    <n v="1"/>
    <x v="8"/>
    <n v="0.218277320266"/>
    <n v="0.99938642978699999"/>
    <n v="4"/>
    <x v="0"/>
    <x v="0"/>
  </r>
  <r>
    <s v="310|2"/>
    <n v="310"/>
    <n v="2"/>
    <x v="40"/>
    <n v="0.116467371583"/>
    <n v="0.99885082244900003"/>
    <n v="4"/>
    <x v="0"/>
    <x v="0"/>
  </r>
  <r>
    <s v="310|3"/>
    <n v="310"/>
    <n v="3"/>
    <x v="38"/>
    <n v="0.11460223794"/>
    <n v="0.99883204698600003"/>
    <n v="4"/>
    <x v="0"/>
    <x v="0"/>
  </r>
  <r>
    <s v="310|4"/>
    <n v="310"/>
    <n v="4"/>
    <x v="41"/>
    <n v="7.4956268072099999E-2"/>
    <n v="0.99821555614500002"/>
    <n v="4"/>
    <x v="0"/>
    <x v="0"/>
  </r>
  <r>
    <s v="310|5"/>
    <n v="310"/>
    <n v="5"/>
    <x v="3"/>
    <n v="4.82402071357E-2"/>
    <n v="0.99722987413399999"/>
    <n v="4"/>
    <x v="0"/>
    <x v="0"/>
  </r>
  <r>
    <s v="311|1"/>
    <n v="311"/>
    <n v="1"/>
    <x v="35"/>
    <n v="0.19022093713300001"/>
    <n v="0.99770325422299999"/>
    <n v="3"/>
    <x v="2"/>
    <x v="0"/>
  </r>
  <r>
    <s v="311|2"/>
    <n v="311"/>
    <n v="2"/>
    <x v="33"/>
    <n v="0.16741973161699999"/>
    <n v="0.99739122390699997"/>
    <n v="3"/>
    <x v="2"/>
    <x v="0"/>
  </r>
  <r>
    <s v="311|3"/>
    <n v="311"/>
    <n v="3"/>
    <x v="1"/>
    <n v="6.7431040108200002E-2"/>
    <n v="0.99354785680799995"/>
    <n v="3"/>
    <x v="2"/>
    <x v="0"/>
  </r>
  <r>
    <s v="311|4"/>
    <n v="311"/>
    <n v="4"/>
    <x v="11"/>
    <n v="6.3436523079899998E-2"/>
    <n v="0.99314427375799996"/>
    <n v="3"/>
    <x v="2"/>
    <x v="0"/>
  </r>
  <r>
    <s v="311|5"/>
    <n v="311"/>
    <n v="5"/>
    <x v="38"/>
    <n v="6.0405381023900001E-2"/>
    <n v="0.99280279874800004"/>
    <n v="3"/>
    <x v="2"/>
    <x v="0"/>
  </r>
  <r>
    <s v="312|1"/>
    <n v="312"/>
    <n v="1"/>
    <x v="65"/>
    <n v="0.50420260429399999"/>
    <n v="0.99993109703100003"/>
    <n v="1"/>
    <x v="1"/>
    <x v="0"/>
  </r>
  <r>
    <s v="312|2"/>
    <n v="312"/>
    <n v="2"/>
    <x v="48"/>
    <n v="0.21003603935199999"/>
    <n v="0.99983453750600004"/>
    <n v="1"/>
    <x v="1"/>
    <x v="0"/>
  </r>
  <r>
    <s v="312|3"/>
    <n v="312"/>
    <n v="3"/>
    <x v="42"/>
    <n v="8.9951701462299999E-2"/>
    <n v="0.99961370229699997"/>
    <n v="1"/>
    <x v="1"/>
    <x v="0"/>
  </r>
  <r>
    <s v="312|4"/>
    <n v="312"/>
    <n v="4"/>
    <x v="35"/>
    <n v="6.9221623241899996E-2"/>
    <n v="0.99949812889099998"/>
    <n v="1"/>
    <x v="1"/>
    <x v="0"/>
  </r>
  <r>
    <s v="312|5"/>
    <n v="312"/>
    <n v="5"/>
    <x v="33"/>
    <n v="1.96946151555E-2"/>
    <n v="0.99823808670000003"/>
    <n v="1"/>
    <x v="1"/>
    <x v="0"/>
  </r>
  <r>
    <s v="313|1"/>
    <n v="313"/>
    <n v="1"/>
    <x v="9"/>
    <n v="0.28150624036799998"/>
    <n v="0.99948489665999996"/>
    <n v="3"/>
    <x v="2"/>
    <x v="0"/>
  </r>
  <r>
    <s v="313|2"/>
    <n v="313"/>
    <n v="2"/>
    <x v="8"/>
    <n v="0.17084999382499999"/>
    <n v="0.99915158748599997"/>
    <n v="3"/>
    <x v="2"/>
    <x v="0"/>
  </r>
  <r>
    <s v="313|3"/>
    <n v="313"/>
    <n v="3"/>
    <x v="10"/>
    <n v="0.11127333343"/>
    <n v="0.99869787693000001"/>
    <n v="3"/>
    <x v="2"/>
    <x v="0"/>
  </r>
  <r>
    <s v="313|4"/>
    <n v="313"/>
    <n v="4"/>
    <x v="97"/>
    <n v="8.2160286605399993E-2"/>
    <n v="0.99823725223500004"/>
    <n v="3"/>
    <x v="2"/>
    <x v="0"/>
  </r>
  <r>
    <s v="313|5"/>
    <n v="313"/>
    <n v="5"/>
    <x v="40"/>
    <n v="4.7792341560100003E-2"/>
    <n v="0.99697363376600001"/>
    <n v="3"/>
    <x v="2"/>
    <x v="0"/>
  </r>
  <r>
    <s v="314|1"/>
    <n v="314"/>
    <n v="1"/>
    <x v="1"/>
    <n v="0.63891524076499995"/>
    <n v="0.99984395504000001"/>
    <n v="4"/>
    <x v="0"/>
    <x v="0"/>
  </r>
  <r>
    <s v="314|2"/>
    <n v="314"/>
    <n v="2"/>
    <x v="35"/>
    <n v="7.6820373535200007E-2"/>
    <n v="0.99870336055800002"/>
    <n v="4"/>
    <x v="0"/>
    <x v="0"/>
  </r>
  <r>
    <s v="314|3"/>
    <n v="314"/>
    <n v="3"/>
    <x v="11"/>
    <n v="7.4102245271200004E-2"/>
    <n v="0.99865579605099997"/>
    <n v="4"/>
    <x v="0"/>
    <x v="0"/>
  </r>
  <r>
    <s v="314|4"/>
    <n v="314"/>
    <n v="4"/>
    <x v="33"/>
    <n v="3.8916453719099998E-2"/>
    <n v="0.99744367599499995"/>
    <n v="4"/>
    <x v="0"/>
    <x v="0"/>
  </r>
  <r>
    <s v="314|5"/>
    <n v="314"/>
    <n v="5"/>
    <x v="97"/>
    <n v="1.8594752997199999E-2"/>
    <n v="0.99466490745500002"/>
    <n v="4"/>
    <x v="0"/>
    <x v="0"/>
  </r>
  <r>
    <s v="315|1"/>
    <n v="315"/>
    <n v="1"/>
    <x v="62"/>
    <n v="0.19114533066700001"/>
    <n v="0.99669146537800002"/>
    <n v="2"/>
    <x v="1"/>
    <x v="0"/>
  </r>
  <r>
    <s v="315|2"/>
    <n v="315"/>
    <n v="2"/>
    <x v="98"/>
    <n v="7.7873654663599995E-2"/>
    <n v="0.99191790819199999"/>
    <n v="2"/>
    <x v="1"/>
    <x v="0"/>
  </r>
  <r>
    <s v="315|3"/>
    <n v="315"/>
    <n v="3"/>
    <x v="4"/>
    <n v="7.3498003184800001E-2"/>
    <n v="0.99144089221999998"/>
    <n v="2"/>
    <x v="1"/>
    <x v="0"/>
  </r>
  <r>
    <s v="315|4"/>
    <n v="315"/>
    <n v="4"/>
    <x v="30"/>
    <n v="5.9494536369999997E-2"/>
    <n v="0.98944747448000003"/>
    <n v="2"/>
    <x v="1"/>
    <x v="1"/>
  </r>
  <r>
    <s v="315|5"/>
    <n v="315"/>
    <n v="5"/>
    <x v="40"/>
    <n v="3.9766270667299999E-2"/>
    <n v="0.98429453372999998"/>
    <n v="2"/>
    <x v="1"/>
    <x v="1"/>
  </r>
  <r>
    <s v="316|1"/>
    <n v="316"/>
    <n v="1"/>
    <x v="1"/>
    <n v="0.29503831267399999"/>
    <n v="0.99941837787599996"/>
    <n v="3"/>
    <x v="2"/>
    <x v="0"/>
  </r>
  <r>
    <s v="316|2"/>
    <n v="316"/>
    <n v="2"/>
    <x v="35"/>
    <n v="0.28148242831199999"/>
    <n v="0.99939036369300005"/>
    <n v="3"/>
    <x v="2"/>
    <x v="0"/>
  </r>
  <r>
    <s v="316|3"/>
    <n v="316"/>
    <n v="3"/>
    <x v="11"/>
    <n v="6.5350882708999997E-2"/>
    <n v="0.99737930297900002"/>
    <n v="3"/>
    <x v="2"/>
    <x v="0"/>
  </r>
  <r>
    <s v="316|4"/>
    <n v="316"/>
    <n v="4"/>
    <x v="3"/>
    <n v="3.8740187883400001E-2"/>
    <n v="0.99558711051899995"/>
    <n v="3"/>
    <x v="2"/>
    <x v="0"/>
  </r>
  <r>
    <s v="316|5"/>
    <n v="316"/>
    <n v="5"/>
    <x v="25"/>
    <n v="3.83283123374E-2"/>
    <n v="0.99553984403600004"/>
    <n v="3"/>
    <x v="2"/>
    <x v="0"/>
  </r>
  <r>
    <s v="317|1"/>
    <n v="317"/>
    <n v="1"/>
    <x v="51"/>
    <n v="0.62319213151899999"/>
    <n v="0.99994552135500003"/>
    <n v="3"/>
    <x v="2"/>
    <x v="0"/>
  </r>
  <r>
    <s v="317|2"/>
    <n v="317"/>
    <n v="2"/>
    <x v="38"/>
    <n v="8.1439331173899995E-2"/>
    <n v="0.99958330392799999"/>
    <n v="3"/>
    <x v="2"/>
    <x v="0"/>
  </r>
  <r>
    <s v="317|3"/>
    <n v="317"/>
    <n v="3"/>
    <x v="48"/>
    <n v="5.1721651107100003E-2"/>
    <n v="0.99934405088400002"/>
    <n v="3"/>
    <x v="2"/>
    <x v="0"/>
  </r>
  <r>
    <s v="317|4"/>
    <n v="317"/>
    <n v="4"/>
    <x v="41"/>
    <n v="5.0928570330100002E-2"/>
    <n v="0.99933379888499996"/>
    <n v="3"/>
    <x v="2"/>
    <x v="0"/>
  </r>
  <r>
    <s v="317|5"/>
    <n v="317"/>
    <n v="5"/>
    <x v="39"/>
    <n v="2.72054579109E-2"/>
    <n v="0.99875354766799995"/>
    <n v="3"/>
    <x v="2"/>
    <x v="0"/>
  </r>
  <r>
    <s v="318|1"/>
    <n v="318"/>
    <n v="1"/>
    <x v="19"/>
    <n v="0.20563288032999999"/>
    <n v="0.99912840127900004"/>
    <n v="2"/>
    <x v="1"/>
    <x v="0"/>
  </r>
  <r>
    <s v="318|2"/>
    <n v="318"/>
    <n v="2"/>
    <x v="55"/>
    <n v="0.13760250806800001"/>
    <n v="0.99869811534899999"/>
    <n v="2"/>
    <x v="1"/>
    <x v="0"/>
  </r>
  <r>
    <s v="318|3"/>
    <n v="318"/>
    <n v="3"/>
    <x v="27"/>
    <n v="0.128460198641"/>
    <n v="0.99860554933500001"/>
    <n v="2"/>
    <x v="1"/>
    <x v="0"/>
  </r>
  <r>
    <s v="318|4"/>
    <n v="318"/>
    <n v="4"/>
    <x v="31"/>
    <n v="0.114645294845"/>
    <n v="0.99843782186499996"/>
    <n v="2"/>
    <x v="1"/>
    <x v="0"/>
  </r>
  <r>
    <s v="318|5"/>
    <n v="318"/>
    <n v="5"/>
    <x v="25"/>
    <n v="8.4365293383600007E-2"/>
    <n v="0.99787831306499997"/>
    <n v="2"/>
    <x v="1"/>
    <x v="0"/>
  </r>
  <r>
    <s v="319|1"/>
    <n v="319"/>
    <n v="1"/>
    <x v="31"/>
    <n v="0.79084140062300001"/>
    <n v="0.99997365474699995"/>
    <n v="2"/>
    <x v="1"/>
    <x v="0"/>
  </r>
  <r>
    <s v="319|2"/>
    <n v="319"/>
    <n v="2"/>
    <x v="2"/>
    <n v="6.0841199010599999E-2"/>
    <n v="0.99965834617600002"/>
    <n v="2"/>
    <x v="1"/>
    <x v="0"/>
  </r>
  <r>
    <s v="319|3"/>
    <n v="319"/>
    <n v="3"/>
    <x v="56"/>
    <n v="4.46169637144E-2"/>
    <n v="0.99953413009600001"/>
    <n v="2"/>
    <x v="1"/>
    <x v="0"/>
  </r>
  <r>
    <s v="319|4"/>
    <n v="319"/>
    <n v="4"/>
    <x v="19"/>
    <n v="1.8254727125200002E-2"/>
    <n v="0.99886214733099998"/>
    <n v="2"/>
    <x v="1"/>
    <x v="0"/>
  </r>
  <r>
    <s v="319|5"/>
    <n v="319"/>
    <n v="5"/>
    <x v="25"/>
    <n v="1.08731873333E-2"/>
    <n v="0.99809116125099995"/>
    <n v="2"/>
    <x v="1"/>
    <x v="0"/>
  </r>
  <r>
    <s v="320|1"/>
    <n v="320"/>
    <n v="1"/>
    <x v="22"/>
    <n v="0.21473202109299999"/>
    <n v="0.99943810701400004"/>
    <n v="2"/>
    <x v="1"/>
    <x v="0"/>
  </r>
  <r>
    <s v="320|2"/>
    <n v="320"/>
    <n v="2"/>
    <x v="19"/>
    <n v="0.169013738632"/>
    <n v="0.99928623437899999"/>
    <n v="2"/>
    <x v="1"/>
    <x v="0"/>
  </r>
  <r>
    <s v="320|3"/>
    <n v="320"/>
    <n v="3"/>
    <x v="99"/>
    <n v="0.120655059814"/>
    <n v="0.99900048971199995"/>
    <n v="2"/>
    <x v="1"/>
    <x v="0"/>
  </r>
  <r>
    <s v="320|4"/>
    <n v="320"/>
    <n v="4"/>
    <x v="26"/>
    <n v="8.8421501219299994E-2"/>
    <n v="0.99863654375099997"/>
    <n v="2"/>
    <x v="1"/>
    <x v="0"/>
  </r>
  <r>
    <s v="320|5"/>
    <n v="320"/>
    <n v="5"/>
    <x v="57"/>
    <n v="5.2652664482600003E-2"/>
    <n v="0.99771249294300002"/>
    <n v="2"/>
    <x v="1"/>
    <x v="0"/>
  </r>
  <r>
    <s v="321|1"/>
    <n v="321"/>
    <n v="1"/>
    <x v="1"/>
    <n v="0.93684870004700005"/>
    <n v="0.99998784065199997"/>
    <n v="2"/>
    <x v="1"/>
    <x v="0"/>
  </r>
  <r>
    <s v="321|2"/>
    <n v="321"/>
    <n v="2"/>
    <x v="20"/>
    <n v="3.0153706669799999E-2"/>
    <n v="0.999621868134"/>
    <n v="2"/>
    <x v="1"/>
    <x v="0"/>
  </r>
  <r>
    <s v="321|3"/>
    <n v="321"/>
    <n v="3"/>
    <x v="84"/>
    <n v="1.11560961232E-2"/>
    <n v="0.99897873401600001"/>
    <n v="2"/>
    <x v="1"/>
    <x v="0"/>
  </r>
  <r>
    <s v="321|4"/>
    <n v="321"/>
    <n v="4"/>
    <x v="0"/>
    <n v="3.85844474658E-3"/>
    <n v="0.99705290794400003"/>
    <n v="2"/>
    <x v="1"/>
    <x v="0"/>
  </r>
  <r>
    <s v="321|5"/>
    <n v="321"/>
    <n v="5"/>
    <x v="11"/>
    <n v="3.8110113237100002E-3"/>
    <n v="0.99701642990100003"/>
    <n v="2"/>
    <x v="1"/>
    <x v="0"/>
  </r>
  <r>
    <s v="322|1"/>
    <n v="322"/>
    <n v="1"/>
    <x v="5"/>
    <n v="0.67446732521099995"/>
    <n v="0.99991595745100004"/>
    <n v="2"/>
    <x v="1"/>
    <x v="0"/>
  </r>
  <r>
    <s v="322|2"/>
    <n v="322"/>
    <n v="2"/>
    <x v="6"/>
    <n v="0.181346476078"/>
    <n v="0.99968767166100003"/>
    <n v="2"/>
    <x v="1"/>
    <x v="0"/>
  </r>
  <r>
    <s v="322|3"/>
    <n v="322"/>
    <n v="3"/>
    <x v="1"/>
    <n v="7.4261136352999996E-2"/>
    <n v="0.99923777580299999"/>
    <n v="2"/>
    <x v="1"/>
    <x v="0"/>
  </r>
  <r>
    <s v="322|4"/>
    <n v="322"/>
    <n v="4"/>
    <x v="0"/>
    <n v="6.7897192202500001E-3"/>
    <n v="0.99172532558399995"/>
    <n v="2"/>
    <x v="1"/>
    <x v="0"/>
  </r>
  <r>
    <s v="322|5"/>
    <n v="322"/>
    <n v="5"/>
    <x v="11"/>
    <n v="6.6147712059299998E-3"/>
    <n v="0.99150836467699999"/>
    <n v="2"/>
    <x v="1"/>
    <x v="0"/>
  </r>
  <r>
    <s v="323|1"/>
    <n v="323"/>
    <n v="1"/>
    <x v="1"/>
    <n v="0.90434068441399995"/>
    <n v="0.99999451637299996"/>
    <n v="2"/>
    <x v="1"/>
    <x v="0"/>
  </r>
  <r>
    <s v="323|2"/>
    <n v="323"/>
    <n v="2"/>
    <x v="5"/>
    <n v="2.6188610121599998E-2"/>
    <n v="0.99980908632300003"/>
    <n v="2"/>
    <x v="1"/>
    <x v="0"/>
  </r>
  <r>
    <s v="323|3"/>
    <n v="323"/>
    <n v="3"/>
    <x v="0"/>
    <n v="2.5122035294800001E-2"/>
    <n v="0.99980098009100005"/>
    <n v="2"/>
    <x v="1"/>
    <x v="0"/>
  </r>
  <r>
    <s v="323|4"/>
    <n v="323"/>
    <n v="4"/>
    <x v="6"/>
    <n v="2.1038986742500002E-2"/>
    <n v="0.99976235628099996"/>
    <n v="2"/>
    <x v="1"/>
    <x v="0"/>
  </r>
  <r>
    <s v="323|5"/>
    <n v="323"/>
    <n v="5"/>
    <x v="3"/>
    <n v="7.3749232105899997E-3"/>
    <n v="0.99932229518899995"/>
    <n v="2"/>
    <x v="1"/>
    <x v="0"/>
  </r>
  <r>
    <s v="324|1"/>
    <n v="324"/>
    <n v="1"/>
    <x v="1"/>
    <n v="0.83407306671100001"/>
    <n v="0.99993693828600005"/>
    <n v="2"/>
    <x v="1"/>
    <x v="0"/>
  </r>
  <r>
    <s v="324|2"/>
    <n v="324"/>
    <n v="2"/>
    <x v="2"/>
    <n v="6.1395969241900002E-2"/>
    <n v="0.99914455413799996"/>
    <n v="2"/>
    <x v="1"/>
    <x v="0"/>
  </r>
  <r>
    <s v="324|3"/>
    <n v="324"/>
    <n v="3"/>
    <x v="0"/>
    <n v="1.1153782717900001E-2"/>
    <n v="0.99530917406099995"/>
    <n v="2"/>
    <x v="1"/>
    <x v="0"/>
  </r>
  <r>
    <s v="324|4"/>
    <n v="324"/>
    <n v="4"/>
    <x v="23"/>
    <n v="1.042190101E-2"/>
    <n v="0.99498146772399998"/>
    <n v="2"/>
    <x v="1"/>
    <x v="0"/>
  </r>
  <r>
    <s v="324|5"/>
    <n v="324"/>
    <n v="5"/>
    <x v="13"/>
    <n v="8.3658639341600005E-3"/>
    <n v="0.993755698204"/>
    <n v="2"/>
    <x v="1"/>
    <x v="0"/>
  </r>
  <r>
    <s v="325|1"/>
    <n v="325"/>
    <n v="1"/>
    <x v="19"/>
    <n v="0.24812705814800001"/>
    <n v="0.99925810098599999"/>
    <n v="3"/>
    <x v="2"/>
    <x v="0"/>
  </r>
  <r>
    <s v="325|2"/>
    <n v="325"/>
    <n v="2"/>
    <x v="31"/>
    <n v="0.14423485100299999"/>
    <n v="0.99872440099699999"/>
    <n v="3"/>
    <x v="2"/>
    <x v="0"/>
  </r>
  <r>
    <s v="325|3"/>
    <n v="325"/>
    <n v="3"/>
    <x v="55"/>
    <n v="9.96307209134E-2"/>
    <n v="0.99815434217499999"/>
    <n v="3"/>
    <x v="2"/>
    <x v="0"/>
  </r>
  <r>
    <s v="325|4"/>
    <n v="325"/>
    <n v="4"/>
    <x v="25"/>
    <n v="9.8676569759800006E-2"/>
    <n v="0.99813652038599998"/>
    <n v="3"/>
    <x v="2"/>
    <x v="0"/>
  </r>
  <r>
    <s v="325|5"/>
    <n v="325"/>
    <n v="5"/>
    <x v="32"/>
    <n v="9.43873226643E-2"/>
    <n v="0.99805200099900004"/>
    <n v="3"/>
    <x v="2"/>
    <x v="0"/>
  </r>
  <r>
    <s v="326|1"/>
    <n v="326"/>
    <n v="1"/>
    <x v="32"/>
    <n v="0.203317925334"/>
    <n v="0.99935048818600003"/>
    <n v="2"/>
    <x v="1"/>
    <x v="0"/>
  </r>
  <r>
    <s v="326|2"/>
    <n v="326"/>
    <n v="2"/>
    <x v="57"/>
    <n v="0.16076579690000001"/>
    <n v="0.99917870760000005"/>
    <n v="2"/>
    <x v="1"/>
    <x v="0"/>
  </r>
  <r>
    <s v="326|3"/>
    <n v="326"/>
    <n v="3"/>
    <x v="55"/>
    <n v="0.10841358453"/>
    <n v="0.99878269434"/>
    <n v="2"/>
    <x v="1"/>
    <x v="0"/>
  </r>
  <r>
    <s v="326|4"/>
    <n v="326"/>
    <n v="4"/>
    <x v="44"/>
    <n v="9.4426453113599998E-2"/>
    <n v="0.99860256910300005"/>
    <n v="2"/>
    <x v="1"/>
    <x v="0"/>
  </r>
  <r>
    <s v="326|5"/>
    <n v="326"/>
    <n v="5"/>
    <x v="26"/>
    <n v="7.3091141879600002E-2"/>
    <n v="0.99819546937900006"/>
    <n v="2"/>
    <x v="1"/>
    <x v="0"/>
  </r>
  <r>
    <s v="327|1"/>
    <n v="327"/>
    <n v="1"/>
    <x v="19"/>
    <n v="0.26951050758400003"/>
    <n v="0.99893206357999997"/>
    <n v="3"/>
    <x v="2"/>
    <x v="0"/>
  </r>
  <r>
    <s v="327|2"/>
    <n v="327"/>
    <n v="2"/>
    <x v="44"/>
    <n v="8.1057086587000005E-2"/>
    <n v="0.99645799398400003"/>
    <n v="3"/>
    <x v="2"/>
    <x v="0"/>
  </r>
  <r>
    <s v="327|3"/>
    <n v="327"/>
    <n v="3"/>
    <x v="27"/>
    <n v="7.9088084399699998E-2"/>
    <n v="0.99637019634199997"/>
    <n v="3"/>
    <x v="2"/>
    <x v="0"/>
  </r>
  <r>
    <s v="327|4"/>
    <n v="327"/>
    <n v="4"/>
    <x v="25"/>
    <n v="7.4065119028099993E-2"/>
    <n v="0.99612504243900002"/>
    <n v="3"/>
    <x v="2"/>
    <x v="0"/>
  </r>
  <r>
    <s v="327|5"/>
    <n v="327"/>
    <n v="5"/>
    <x v="32"/>
    <n v="6.1710897833099999E-2"/>
    <n v="0.99535286426500003"/>
    <n v="3"/>
    <x v="2"/>
    <x v="0"/>
  </r>
  <r>
    <s v="328|1"/>
    <n v="328"/>
    <n v="1"/>
    <x v="50"/>
    <n v="0.209192737937"/>
    <n v="0.99701070785500001"/>
    <n v="3"/>
    <x v="2"/>
    <x v="0"/>
  </r>
  <r>
    <s v="328|2"/>
    <n v="328"/>
    <n v="2"/>
    <x v="48"/>
    <n v="7.4174843728500001E-2"/>
    <n v="0.99161523580599997"/>
    <n v="3"/>
    <x v="2"/>
    <x v="0"/>
  </r>
  <r>
    <s v="328|3"/>
    <n v="328"/>
    <n v="3"/>
    <x v="51"/>
    <n v="6.3805446028700002E-2"/>
    <n v="0.99026578664800002"/>
    <n v="3"/>
    <x v="2"/>
    <x v="0"/>
  </r>
  <r>
    <s v="328|4"/>
    <n v="328"/>
    <n v="4"/>
    <x v="26"/>
    <n v="6.3679002225400003E-2"/>
    <n v="0.99024677276600004"/>
    <n v="3"/>
    <x v="2"/>
    <x v="0"/>
  </r>
  <r>
    <s v="328|5"/>
    <n v="328"/>
    <n v="5"/>
    <x v="54"/>
    <n v="6.17819055915E-2"/>
    <n v="0.98995029926300004"/>
    <n v="3"/>
    <x v="2"/>
    <x v="1"/>
  </r>
  <r>
    <s v="329|1"/>
    <n v="329"/>
    <n v="1"/>
    <x v="48"/>
    <n v="0.21767333149900001"/>
    <n v="0.99967753887199995"/>
    <n v="3"/>
    <x v="2"/>
    <x v="0"/>
  </r>
  <r>
    <s v="329|2"/>
    <n v="329"/>
    <n v="2"/>
    <x v="35"/>
    <n v="0.206483215094"/>
    <n v="0.999660015106"/>
    <n v="3"/>
    <x v="2"/>
    <x v="0"/>
  </r>
  <r>
    <s v="329|3"/>
    <n v="329"/>
    <n v="3"/>
    <x v="95"/>
    <n v="8.0732583999599997E-2"/>
    <n v="0.99913090467499999"/>
    <n v="3"/>
    <x v="2"/>
    <x v="0"/>
  </r>
  <r>
    <s v="329|4"/>
    <n v="329"/>
    <n v="4"/>
    <x v="96"/>
    <n v="7.6797239482399998E-2"/>
    <n v="0.99908638000500005"/>
    <n v="3"/>
    <x v="2"/>
    <x v="0"/>
  </r>
  <r>
    <s v="329|5"/>
    <n v="329"/>
    <n v="5"/>
    <x v="88"/>
    <n v="6.8248033523599996E-2"/>
    <n v="0.998972177505"/>
    <n v="3"/>
    <x v="2"/>
    <x v="0"/>
  </r>
  <r>
    <s v="330|1"/>
    <n v="330"/>
    <n v="1"/>
    <x v="17"/>
    <n v="0.38482126593600002"/>
    <n v="0.99954932928100004"/>
    <n v="3"/>
    <x v="2"/>
    <x v="0"/>
  </r>
  <r>
    <s v="330|2"/>
    <n v="330"/>
    <n v="2"/>
    <x v="33"/>
    <n v="8.7451912462699996E-2"/>
    <n v="0.99801981449099997"/>
    <n v="3"/>
    <x v="2"/>
    <x v="0"/>
  </r>
  <r>
    <s v="330|3"/>
    <n v="330"/>
    <n v="3"/>
    <x v="1"/>
    <n v="8.0166131257999998E-2"/>
    <n v="0.997840285301"/>
    <n v="3"/>
    <x v="2"/>
    <x v="0"/>
  </r>
  <r>
    <s v="330|4"/>
    <n v="330"/>
    <n v="4"/>
    <x v="19"/>
    <n v="4.9306984990800003E-2"/>
    <n v="0.99649327993400005"/>
    <n v="3"/>
    <x v="2"/>
    <x v="0"/>
  </r>
  <r>
    <s v="330|5"/>
    <n v="330"/>
    <n v="5"/>
    <x v="83"/>
    <n v="3.6349892616299999E-2"/>
    <n v="0.99524927139300001"/>
    <n v="3"/>
    <x v="2"/>
    <x v="0"/>
  </r>
  <r>
    <s v="331|1"/>
    <n v="331"/>
    <n v="1"/>
    <x v="27"/>
    <n v="0.16380670666700001"/>
    <n v="0.99838018417399998"/>
    <n v="3"/>
    <x v="2"/>
    <x v="0"/>
  </r>
  <r>
    <s v="331|2"/>
    <n v="331"/>
    <n v="2"/>
    <x v="19"/>
    <n v="0.148003742099"/>
    <n v="0.99820756912200004"/>
    <n v="3"/>
    <x v="2"/>
    <x v="0"/>
  </r>
  <r>
    <s v="331|3"/>
    <n v="331"/>
    <n v="3"/>
    <x v="17"/>
    <n v="0.11163932085"/>
    <n v="0.99762505292899994"/>
    <n v="3"/>
    <x v="2"/>
    <x v="0"/>
  </r>
  <r>
    <s v="331|4"/>
    <n v="331"/>
    <n v="4"/>
    <x v="32"/>
    <n v="5.4388817399700001E-2"/>
    <n v="0.99513739347499997"/>
    <n v="3"/>
    <x v="2"/>
    <x v="0"/>
  </r>
  <r>
    <s v="331|5"/>
    <n v="331"/>
    <n v="5"/>
    <x v="100"/>
    <n v="4.4561475515399997E-2"/>
    <n v="0.99407130479799999"/>
    <n v="3"/>
    <x v="2"/>
    <x v="0"/>
  </r>
  <r>
    <s v="332|1"/>
    <n v="332"/>
    <n v="1"/>
    <x v="17"/>
    <n v="0.48392423987400002"/>
    <n v="0.99978095293000002"/>
    <n v="3"/>
    <x v="2"/>
    <x v="0"/>
  </r>
  <r>
    <s v="332|2"/>
    <n v="332"/>
    <n v="2"/>
    <x v="1"/>
    <n v="0.19297085702399999"/>
    <n v="0.99945098161699997"/>
    <n v="3"/>
    <x v="2"/>
    <x v="0"/>
  </r>
  <r>
    <s v="332|3"/>
    <n v="332"/>
    <n v="3"/>
    <x v="33"/>
    <n v="0.131183817983"/>
    <n v="0.99919253587699997"/>
    <n v="3"/>
    <x v="2"/>
    <x v="0"/>
  </r>
  <r>
    <s v="332|4"/>
    <n v="332"/>
    <n v="4"/>
    <x v="2"/>
    <n v="6.5013110637700003E-2"/>
    <n v="0.99837201833699996"/>
    <n v="3"/>
    <x v="2"/>
    <x v="0"/>
  </r>
  <r>
    <s v="332|5"/>
    <n v="332"/>
    <n v="5"/>
    <x v="26"/>
    <n v="1.9815638661400001E-2"/>
    <n v="0.99467849731400004"/>
    <n v="3"/>
    <x v="2"/>
    <x v="0"/>
  </r>
  <r>
    <s v="333|1"/>
    <n v="333"/>
    <n v="1"/>
    <x v="11"/>
    <n v="0.54806667566300005"/>
    <n v="0.99999237060500001"/>
    <n v="3"/>
    <x v="2"/>
    <x v="0"/>
  </r>
  <r>
    <s v="333|2"/>
    <n v="333"/>
    <n v="2"/>
    <x v="1"/>
    <n v="0.242185652256"/>
    <n v="0.99998259544400003"/>
    <n v="3"/>
    <x v="2"/>
    <x v="0"/>
  </r>
  <r>
    <s v="333|3"/>
    <n v="333"/>
    <n v="3"/>
    <x v="40"/>
    <n v="5.1455937325999998E-2"/>
    <n v="0.99991810321800001"/>
    <n v="3"/>
    <x v="2"/>
    <x v="0"/>
  </r>
  <r>
    <s v="333|4"/>
    <n v="333"/>
    <n v="4"/>
    <x v="39"/>
    <n v="2.7057973668000002E-2"/>
    <n v="0.999844312668"/>
    <n v="3"/>
    <x v="2"/>
    <x v="0"/>
  </r>
  <r>
    <s v="333|5"/>
    <n v="333"/>
    <n v="5"/>
    <x v="34"/>
    <n v="2.5870829820599999E-2"/>
    <n v="0.99983727931999999"/>
    <n v="3"/>
    <x v="2"/>
    <x v="0"/>
  </r>
  <r>
    <s v="334|1"/>
    <n v="334"/>
    <n v="1"/>
    <x v="40"/>
    <n v="0.50437664985700004"/>
    <n v="0.99997997283899998"/>
    <n v="3"/>
    <x v="2"/>
    <x v="0"/>
  </r>
  <r>
    <s v="334|2"/>
    <n v="334"/>
    <n v="2"/>
    <x v="71"/>
    <n v="0.198197901249"/>
    <n v="0.99994909763299999"/>
    <n v="3"/>
    <x v="2"/>
    <x v="0"/>
  </r>
  <r>
    <s v="334|3"/>
    <n v="334"/>
    <n v="3"/>
    <x v="8"/>
    <n v="7.1898721158500004E-2"/>
    <n v="0.999859571457"/>
    <n v="3"/>
    <x v="2"/>
    <x v="0"/>
  </r>
  <r>
    <s v="334|4"/>
    <n v="334"/>
    <n v="4"/>
    <x v="9"/>
    <n v="3.5693913698199999E-2"/>
    <n v="0.99971729516999996"/>
    <n v="3"/>
    <x v="2"/>
    <x v="0"/>
  </r>
  <r>
    <s v="334|5"/>
    <n v="334"/>
    <n v="5"/>
    <x v="40"/>
    <n v="3.3600345253900002E-2"/>
    <n v="0.99969971179999995"/>
    <n v="3"/>
    <x v="2"/>
    <x v="0"/>
  </r>
  <r>
    <s v="335|1"/>
    <n v="335"/>
    <n v="1"/>
    <x v="1"/>
    <n v="0.75631976127599998"/>
    <n v="0.99998366832700003"/>
    <n v="3"/>
    <x v="2"/>
    <x v="0"/>
  </r>
  <r>
    <s v="335|2"/>
    <n v="335"/>
    <n v="2"/>
    <x v="11"/>
    <n v="0.17411617934699999"/>
    <n v="0.99992907047299995"/>
    <n v="3"/>
    <x v="2"/>
    <x v="0"/>
  </r>
  <r>
    <s v="335|3"/>
    <n v="335"/>
    <n v="3"/>
    <x v="39"/>
    <n v="9.9873961880800003E-3"/>
    <n v="0.99876403808600001"/>
    <n v="3"/>
    <x v="2"/>
    <x v="0"/>
  </r>
  <r>
    <s v="335|4"/>
    <n v="335"/>
    <n v="4"/>
    <x v="38"/>
    <n v="8.7715759873399999E-3"/>
    <n v="0.99859291315099996"/>
    <n v="3"/>
    <x v="2"/>
    <x v="0"/>
  </r>
  <r>
    <s v="335|5"/>
    <n v="335"/>
    <n v="5"/>
    <x v="40"/>
    <n v="6.3254199922099996E-3"/>
    <n v="0.99804973602299996"/>
    <n v="3"/>
    <x v="2"/>
    <x v="0"/>
  </r>
  <r>
    <s v="336|1"/>
    <n v="336"/>
    <n v="1"/>
    <x v="40"/>
    <n v="0.16384239494799999"/>
    <n v="0.99966096878099997"/>
    <n v="2"/>
    <x v="1"/>
    <x v="0"/>
  </r>
  <r>
    <s v="336|2"/>
    <n v="336"/>
    <n v="2"/>
    <x v="81"/>
    <n v="0.14269255101700001"/>
    <n v="0.99961072206500001"/>
    <n v="2"/>
    <x v="1"/>
    <x v="0"/>
  </r>
  <r>
    <s v="336|3"/>
    <n v="336"/>
    <n v="3"/>
    <x v="40"/>
    <n v="0.12590987980400001"/>
    <n v="0.99955874681500001"/>
    <n v="2"/>
    <x v="1"/>
    <x v="0"/>
  </r>
  <r>
    <s v="336|4"/>
    <n v="336"/>
    <n v="4"/>
    <x v="97"/>
    <n v="0.12021676451"/>
    <n v="0.99953794479400004"/>
    <n v="2"/>
    <x v="1"/>
    <x v="0"/>
  </r>
  <r>
    <s v="336|5"/>
    <n v="336"/>
    <n v="5"/>
    <x v="71"/>
    <n v="0.119102366269"/>
    <n v="0.99953365325900001"/>
    <n v="2"/>
    <x v="1"/>
    <x v="0"/>
  </r>
  <r>
    <s v="337|1"/>
    <n v="337"/>
    <n v="1"/>
    <x v="35"/>
    <n v="0.45486068725599998"/>
    <n v="0.99970549345000004"/>
    <n v="2"/>
    <x v="1"/>
    <x v="0"/>
  </r>
  <r>
    <s v="337|2"/>
    <n v="337"/>
    <n v="2"/>
    <x v="11"/>
    <n v="0.14946487546000001"/>
    <n v="0.99910432100299995"/>
    <n v="2"/>
    <x v="1"/>
    <x v="0"/>
  </r>
  <r>
    <s v="337|3"/>
    <n v="337"/>
    <n v="3"/>
    <x v="1"/>
    <n v="6.5627835691000003E-2"/>
    <n v="0.99796247482300005"/>
    <n v="2"/>
    <x v="1"/>
    <x v="0"/>
  </r>
  <r>
    <s v="337|4"/>
    <n v="337"/>
    <n v="4"/>
    <x v="2"/>
    <n v="4.72003780305E-2"/>
    <n v="0.99716931581500001"/>
    <n v="2"/>
    <x v="1"/>
    <x v="0"/>
  </r>
  <r>
    <s v="337|5"/>
    <n v="337"/>
    <n v="5"/>
    <x v="48"/>
    <n v="4.1271917521999997E-2"/>
    <n v="0.99676406383500005"/>
    <n v="2"/>
    <x v="1"/>
    <x v="0"/>
  </r>
  <r>
    <s v="338|1"/>
    <n v="338"/>
    <n v="1"/>
    <x v="33"/>
    <n v="0.25969219207799998"/>
    <n v="0.99871349334699999"/>
    <n v="3"/>
    <x v="2"/>
    <x v="0"/>
  </r>
  <r>
    <s v="338|2"/>
    <n v="338"/>
    <n v="2"/>
    <x v="32"/>
    <n v="0.22937752306500001"/>
    <n v="0.99854373931899998"/>
    <n v="3"/>
    <x v="2"/>
    <x v="0"/>
  </r>
  <r>
    <s v="338|3"/>
    <n v="338"/>
    <n v="3"/>
    <x v="48"/>
    <n v="9.8150148987800001E-2"/>
    <n v="0.996603250504"/>
    <n v="3"/>
    <x v="2"/>
    <x v="0"/>
  </r>
  <r>
    <s v="338|4"/>
    <n v="338"/>
    <n v="4"/>
    <x v="35"/>
    <n v="4.7242589294900002E-2"/>
    <n v="0.992968857288"/>
    <n v="3"/>
    <x v="2"/>
    <x v="0"/>
  </r>
  <r>
    <s v="338|5"/>
    <n v="338"/>
    <n v="5"/>
    <x v="2"/>
    <n v="3.0607841908900001E-2"/>
    <n v="0.98918879032100004"/>
    <n v="3"/>
    <x v="2"/>
    <x v="1"/>
  </r>
  <r>
    <s v="339|1"/>
    <n v="339"/>
    <n v="1"/>
    <x v="33"/>
    <n v="0.31014874577500001"/>
    <n v="0.99987673759499995"/>
    <n v="3"/>
    <x v="2"/>
    <x v="0"/>
  </r>
  <r>
    <s v="339|2"/>
    <n v="339"/>
    <n v="2"/>
    <x v="25"/>
    <n v="0.216939121485"/>
    <n v="0.99982386827500003"/>
    <n v="3"/>
    <x v="2"/>
    <x v="0"/>
  </r>
  <r>
    <s v="339|3"/>
    <n v="339"/>
    <n v="3"/>
    <x v="2"/>
    <n v="0.146829381585"/>
    <n v="0.99973982572599995"/>
    <n v="3"/>
    <x v="2"/>
    <x v="0"/>
  </r>
  <r>
    <s v="339|4"/>
    <n v="339"/>
    <n v="4"/>
    <x v="32"/>
    <n v="9.5405206084300004E-2"/>
    <n v="0.99959963560099996"/>
    <n v="3"/>
    <x v="2"/>
    <x v="0"/>
  </r>
  <r>
    <s v="339|5"/>
    <n v="339"/>
    <n v="5"/>
    <x v="19"/>
    <n v="6.1750449240199998E-2"/>
    <n v="0.99938142299699995"/>
    <n v="3"/>
    <x v="2"/>
    <x v="0"/>
  </r>
  <r>
    <s v="340|1"/>
    <n v="340"/>
    <n v="1"/>
    <x v="1"/>
    <n v="0.47393131256100002"/>
    <n v="0.99988043308300001"/>
    <n v="3"/>
    <x v="2"/>
    <x v="0"/>
  </r>
  <r>
    <s v="340|2"/>
    <n v="340"/>
    <n v="2"/>
    <x v="17"/>
    <n v="0.19649536907699999"/>
    <n v="0.99971157312400005"/>
    <n v="3"/>
    <x v="2"/>
    <x v="0"/>
  </r>
  <r>
    <s v="340|3"/>
    <n v="340"/>
    <n v="3"/>
    <x v="33"/>
    <n v="0.101148158312"/>
    <n v="0.99943989515300002"/>
    <n v="3"/>
    <x v="2"/>
    <x v="0"/>
  </r>
  <r>
    <s v="340|4"/>
    <n v="340"/>
    <n v="4"/>
    <x v="2"/>
    <n v="7.5039803981800005E-2"/>
    <n v="0.99924516677899999"/>
    <n v="3"/>
    <x v="2"/>
    <x v="0"/>
  </r>
  <r>
    <s v="340|5"/>
    <n v="340"/>
    <n v="5"/>
    <x v="35"/>
    <n v="3.14921587706E-2"/>
    <n v="0.99820315837899998"/>
    <n v="3"/>
    <x v="2"/>
    <x v="0"/>
  </r>
  <r>
    <s v="341|1"/>
    <n v="341"/>
    <n v="1"/>
    <x v="17"/>
    <n v="0.93078100681300002"/>
    <n v="0.99998891353599995"/>
    <n v="3"/>
    <x v="2"/>
    <x v="0"/>
  </r>
  <r>
    <s v="341|2"/>
    <n v="341"/>
    <n v="2"/>
    <x v="1"/>
    <n v="3.146456182E-2"/>
    <n v="0.99967229366300003"/>
    <n v="3"/>
    <x v="2"/>
    <x v="0"/>
  </r>
  <r>
    <s v="341|3"/>
    <n v="341"/>
    <n v="3"/>
    <x v="2"/>
    <n v="7.5017334893300001E-3"/>
    <n v="0.99862706661199996"/>
    <n v="3"/>
    <x v="2"/>
    <x v="0"/>
  </r>
  <r>
    <s v="341|4"/>
    <n v="341"/>
    <n v="4"/>
    <x v="19"/>
    <n v="4.5787454582800003E-3"/>
    <n v="0.99775248765900004"/>
    <n v="3"/>
    <x v="2"/>
    <x v="0"/>
  </r>
  <r>
    <s v="341|5"/>
    <n v="341"/>
    <n v="5"/>
    <x v="26"/>
    <n v="4.3046241626100001E-3"/>
    <n v="0.99760973453500001"/>
    <n v="3"/>
    <x v="2"/>
    <x v="0"/>
  </r>
  <r>
    <s v="342|1"/>
    <n v="342"/>
    <n v="1"/>
    <x v="0"/>
    <n v="0.29688701033600001"/>
    <n v="0.99969553947400003"/>
    <n v="2"/>
    <x v="1"/>
    <x v="0"/>
  </r>
  <r>
    <s v="342|2"/>
    <n v="342"/>
    <n v="2"/>
    <x v="1"/>
    <n v="0.22536218166399999"/>
    <n v="0.99959892034499997"/>
    <n v="2"/>
    <x v="1"/>
    <x v="0"/>
  </r>
  <r>
    <s v="342|3"/>
    <n v="342"/>
    <n v="3"/>
    <x v="2"/>
    <n v="0.167588308454"/>
    <n v="0.99946075677900004"/>
    <n v="2"/>
    <x v="1"/>
    <x v="0"/>
  </r>
  <r>
    <s v="342|4"/>
    <n v="342"/>
    <n v="4"/>
    <x v="17"/>
    <n v="0.10778859257700001"/>
    <n v="0.99916183948500004"/>
    <n v="2"/>
    <x v="1"/>
    <x v="0"/>
  </r>
  <r>
    <s v="342|5"/>
    <n v="342"/>
    <n v="5"/>
    <x v="62"/>
    <n v="3.05559765548E-2"/>
    <n v="0.99704957008399997"/>
    <n v="2"/>
    <x v="1"/>
    <x v="0"/>
  </r>
  <r>
    <s v="343|1"/>
    <n v="343"/>
    <n v="1"/>
    <x v="2"/>
    <n v="0.63224762678099999"/>
    <n v="0.99993968009900003"/>
    <n v="2"/>
    <x v="1"/>
    <x v="0"/>
  </r>
  <r>
    <s v="343|2"/>
    <n v="343"/>
    <n v="2"/>
    <x v="25"/>
    <n v="0.131013557315"/>
    <n v="0.99970918893799998"/>
    <n v="2"/>
    <x v="1"/>
    <x v="0"/>
  </r>
  <r>
    <s v="343|3"/>
    <n v="343"/>
    <n v="3"/>
    <x v="1"/>
    <n v="6.0865428298700001E-2"/>
    <n v="0.999374210835"/>
    <n v="2"/>
    <x v="1"/>
    <x v="0"/>
  </r>
  <r>
    <s v="343|4"/>
    <n v="343"/>
    <n v="4"/>
    <x v="31"/>
    <n v="3.8962271064500002E-2"/>
    <n v="0.99902272224400002"/>
    <n v="2"/>
    <x v="1"/>
    <x v="0"/>
  </r>
  <r>
    <s v="343|5"/>
    <n v="343"/>
    <n v="5"/>
    <x v="62"/>
    <n v="3.8702186196999999E-2"/>
    <n v="0.99901616573300001"/>
    <n v="2"/>
    <x v="1"/>
    <x v="0"/>
  </r>
  <r>
    <s v="344|1"/>
    <n v="344"/>
    <n v="1"/>
    <x v="17"/>
    <n v="0.88005214929599995"/>
    <n v="0.99998676776899997"/>
    <n v="2"/>
    <x v="1"/>
    <x v="0"/>
  </r>
  <r>
    <s v="344|2"/>
    <n v="344"/>
    <n v="2"/>
    <x v="1"/>
    <n v="4.5941691845700003E-2"/>
    <n v="0.999745547771"/>
    <n v="2"/>
    <x v="1"/>
    <x v="0"/>
  </r>
  <r>
    <s v="344|3"/>
    <n v="344"/>
    <n v="3"/>
    <x v="2"/>
    <n v="2.85640936345E-2"/>
    <n v="0.99959081411399997"/>
    <n v="2"/>
    <x v="1"/>
    <x v="0"/>
  </r>
  <r>
    <s v="344|4"/>
    <n v="344"/>
    <n v="4"/>
    <x v="53"/>
    <n v="1.20444800705E-2"/>
    <n v="0.99902999401100001"/>
    <n v="2"/>
    <x v="1"/>
    <x v="0"/>
  </r>
  <r>
    <s v="344|5"/>
    <n v="344"/>
    <n v="5"/>
    <x v="18"/>
    <n v="4.9907988868699996E-3"/>
    <n v="0.997662305832"/>
    <n v="2"/>
    <x v="1"/>
    <x v="0"/>
  </r>
  <r>
    <s v="345|1"/>
    <n v="345"/>
    <n v="1"/>
    <x v="1"/>
    <n v="0.60471630096399998"/>
    <n v="0.99993407726299999"/>
    <n v="2"/>
    <x v="1"/>
    <x v="0"/>
  </r>
  <r>
    <s v="345|2"/>
    <n v="345"/>
    <n v="2"/>
    <x v="35"/>
    <n v="0.137566387653"/>
    <n v="0.99971038103099996"/>
    <n v="2"/>
    <x v="1"/>
    <x v="0"/>
  </r>
  <r>
    <s v="345|3"/>
    <n v="345"/>
    <n v="3"/>
    <x v="11"/>
    <n v="0.104610286653"/>
    <n v="0.99961924552899994"/>
    <n v="2"/>
    <x v="1"/>
    <x v="0"/>
  </r>
  <r>
    <s v="345|4"/>
    <n v="345"/>
    <n v="4"/>
    <x v="2"/>
    <n v="6.9567248225199996E-2"/>
    <n v="0.99942755699200003"/>
    <n v="2"/>
    <x v="1"/>
    <x v="0"/>
  </r>
  <r>
    <s v="345|5"/>
    <n v="345"/>
    <n v="5"/>
    <x v="39"/>
    <n v="1.7605833709199999E-2"/>
    <n v="0.99774181842800003"/>
    <n v="2"/>
    <x v="1"/>
    <x v="0"/>
  </r>
  <r>
    <s v="346|1"/>
    <n v="346"/>
    <n v="1"/>
    <x v="1"/>
    <n v="0.89413392543799997"/>
    <n v="0.99998819827999996"/>
    <n v="3"/>
    <x v="2"/>
    <x v="0"/>
  </r>
  <r>
    <s v="346|2"/>
    <n v="346"/>
    <n v="2"/>
    <x v="11"/>
    <n v="3.4582950174800002E-2"/>
    <n v="0.999696016312"/>
    <n v="3"/>
    <x v="2"/>
    <x v="0"/>
  </r>
  <r>
    <s v="346|3"/>
    <n v="346"/>
    <n v="3"/>
    <x v="2"/>
    <n v="1.5163390897200001E-2"/>
    <n v="0.99930691719099995"/>
    <n v="3"/>
    <x v="2"/>
    <x v="0"/>
  </r>
  <r>
    <s v="346|4"/>
    <n v="346"/>
    <n v="4"/>
    <x v="35"/>
    <n v="1.31259001791E-2"/>
    <n v="0.99919945001599997"/>
    <n v="3"/>
    <x v="2"/>
    <x v="0"/>
  </r>
  <r>
    <s v="346|5"/>
    <n v="346"/>
    <n v="5"/>
    <x v="33"/>
    <n v="1.03262346238E-2"/>
    <n v="0.998982489109"/>
    <n v="3"/>
    <x v="2"/>
    <x v="0"/>
  </r>
  <r>
    <s v="347|1"/>
    <n v="347"/>
    <n v="1"/>
    <x v="19"/>
    <n v="0.40047252178199999"/>
    <n v="0.99990117549900004"/>
    <n v="2"/>
    <x v="1"/>
    <x v="0"/>
  </r>
  <r>
    <s v="347|2"/>
    <n v="347"/>
    <n v="2"/>
    <x v="25"/>
    <n v="0.33169955015199998"/>
    <n v="0.99988079071000002"/>
    <n v="2"/>
    <x v="1"/>
    <x v="0"/>
  </r>
  <r>
    <s v="347|3"/>
    <n v="347"/>
    <n v="3"/>
    <x v="27"/>
    <n v="8.5456587374200005E-2"/>
    <n v="0.99953734874699995"/>
    <n v="2"/>
    <x v="1"/>
    <x v="0"/>
  </r>
  <r>
    <s v="347|4"/>
    <n v="347"/>
    <n v="4"/>
    <x v="32"/>
    <n v="5.8165609836599998E-2"/>
    <n v="0.99932038783999999"/>
    <n v="2"/>
    <x v="1"/>
    <x v="0"/>
  </r>
  <r>
    <s v="347|5"/>
    <n v="347"/>
    <n v="5"/>
    <x v="35"/>
    <n v="1.83339100331E-2"/>
    <n v="0.99784708023099999"/>
    <n v="2"/>
    <x v="1"/>
    <x v="0"/>
  </r>
  <r>
    <s v="348|1"/>
    <n v="348"/>
    <n v="1"/>
    <x v="1"/>
    <n v="0.77754926681500003"/>
    <n v="0.99998450279200002"/>
    <n v="2"/>
    <x v="1"/>
    <x v="0"/>
  </r>
  <r>
    <s v="348|2"/>
    <n v="348"/>
    <n v="2"/>
    <x v="17"/>
    <n v="7.6073527336099997E-2"/>
    <n v="0.99984109401700005"/>
    <n v="2"/>
    <x v="1"/>
    <x v="0"/>
  </r>
  <r>
    <s v="348|3"/>
    <n v="348"/>
    <n v="3"/>
    <x v="11"/>
    <n v="5.48047348857E-2"/>
    <n v="0.99977952241900003"/>
    <n v="2"/>
    <x v="1"/>
    <x v="0"/>
  </r>
  <r>
    <s v="348|4"/>
    <n v="348"/>
    <n v="4"/>
    <x v="33"/>
    <n v="4.6746481210000003E-2"/>
    <n v="0.99974149465600004"/>
    <n v="2"/>
    <x v="1"/>
    <x v="0"/>
  </r>
  <r>
    <s v="348|5"/>
    <n v="348"/>
    <n v="5"/>
    <x v="2"/>
    <n v="1.2431583367300001E-2"/>
    <n v="0.99902856349900004"/>
    <n v="2"/>
    <x v="1"/>
    <x v="0"/>
  </r>
  <r>
    <s v="349|1"/>
    <n v="349"/>
    <n v="1"/>
    <x v="2"/>
    <n v="0.64055740833300001"/>
    <n v="0.99991214275399998"/>
    <n v="2"/>
    <x v="1"/>
    <x v="0"/>
  </r>
  <r>
    <s v="349|2"/>
    <n v="349"/>
    <n v="2"/>
    <x v="33"/>
    <n v="9.8540090024499996E-2"/>
    <n v="0.99942892789799997"/>
    <n v="2"/>
    <x v="1"/>
    <x v="0"/>
  </r>
  <r>
    <s v="349|3"/>
    <n v="349"/>
    <n v="3"/>
    <x v="19"/>
    <n v="4.1978482157000001E-2"/>
    <n v="0.998660564423"/>
    <n v="2"/>
    <x v="1"/>
    <x v="0"/>
  </r>
  <r>
    <s v="349|4"/>
    <n v="349"/>
    <n v="4"/>
    <x v="35"/>
    <n v="3.7515182048099997E-2"/>
    <n v="0.99850153922999996"/>
    <n v="2"/>
    <x v="1"/>
    <x v="0"/>
  </r>
  <r>
    <s v="349|5"/>
    <n v="349"/>
    <n v="5"/>
    <x v="25"/>
    <n v="3.0919270589899999E-2"/>
    <n v="0.99818241596199997"/>
    <n v="2"/>
    <x v="1"/>
    <x v="0"/>
  </r>
  <r>
    <s v="350|1"/>
    <n v="350"/>
    <n v="1"/>
    <x v="35"/>
    <n v="0.12953706085700001"/>
    <n v="0.993681430817"/>
    <n v="3"/>
    <x v="2"/>
    <x v="0"/>
  </r>
  <r>
    <s v="350|2"/>
    <n v="350"/>
    <n v="2"/>
    <x v="77"/>
    <n v="8.6433269083500006E-2"/>
    <n v="0.99056011438400005"/>
    <n v="3"/>
    <x v="2"/>
    <x v="0"/>
  </r>
  <r>
    <s v="350|3"/>
    <n v="350"/>
    <n v="3"/>
    <x v="48"/>
    <n v="7.5707174837600005E-2"/>
    <n v="0.98923701047900003"/>
    <n v="3"/>
    <x v="2"/>
    <x v="1"/>
  </r>
  <r>
    <s v="350|4"/>
    <n v="350"/>
    <n v="4"/>
    <x v="44"/>
    <n v="7.1990951895699998E-2"/>
    <n v="0.98868775367700001"/>
    <n v="3"/>
    <x v="2"/>
    <x v="1"/>
  </r>
  <r>
    <s v="350|5"/>
    <n v="350"/>
    <n v="5"/>
    <x v="59"/>
    <n v="7.1936242282400004E-2"/>
    <n v="0.98867923021299997"/>
    <n v="3"/>
    <x v="2"/>
    <x v="1"/>
  </r>
  <r>
    <s v="351|1"/>
    <n v="351"/>
    <n v="1"/>
    <x v="57"/>
    <n v="0.27050620317500002"/>
    <n v="0.99933618307100003"/>
    <n v="3"/>
    <x v="2"/>
    <x v="0"/>
  </r>
  <r>
    <s v="351|2"/>
    <n v="351"/>
    <n v="2"/>
    <x v="49"/>
    <n v="9.8472036421299994E-2"/>
    <n v="0.99817872047400003"/>
    <n v="3"/>
    <x v="2"/>
    <x v="0"/>
  </r>
  <r>
    <s v="351|3"/>
    <n v="351"/>
    <n v="3"/>
    <x v="33"/>
    <n v="8.4572300314899998E-2"/>
    <n v="0.99787998199500005"/>
    <n v="3"/>
    <x v="2"/>
    <x v="0"/>
  </r>
  <r>
    <s v="351|4"/>
    <n v="351"/>
    <n v="4"/>
    <x v="44"/>
    <n v="6.1989616602699998E-2"/>
    <n v="0.99710994958900001"/>
    <n v="3"/>
    <x v="2"/>
    <x v="0"/>
  </r>
  <r>
    <s v="351|5"/>
    <n v="351"/>
    <n v="5"/>
    <x v="35"/>
    <n v="5.0568860024200003E-2"/>
    <n v="0.996459424496"/>
    <n v="3"/>
    <x v="2"/>
    <x v="0"/>
  </r>
  <r>
    <s v="352|1"/>
    <n v="352"/>
    <n v="1"/>
    <x v="2"/>
    <n v="0.226762473583"/>
    <n v="0.99959009885799999"/>
    <n v="3"/>
    <x v="2"/>
    <x v="0"/>
  </r>
  <r>
    <s v="352|2"/>
    <n v="352"/>
    <n v="2"/>
    <x v="25"/>
    <n v="0.149673447013"/>
    <n v="0.99937915801999999"/>
    <n v="3"/>
    <x v="2"/>
    <x v="0"/>
  </r>
  <r>
    <s v="352|3"/>
    <n v="352"/>
    <n v="3"/>
    <x v="31"/>
    <n v="0.12944313883799999"/>
    <n v="0.99928230047199995"/>
    <n v="3"/>
    <x v="2"/>
    <x v="0"/>
  </r>
  <r>
    <s v="352|4"/>
    <n v="352"/>
    <n v="4"/>
    <x v="33"/>
    <n v="0.109355084598"/>
    <n v="0.99915051460299997"/>
    <n v="3"/>
    <x v="2"/>
    <x v="0"/>
  </r>
  <r>
    <s v="352|5"/>
    <n v="352"/>
    <n v="5"/>
    <x v="32"/>
    <n v="0.106476217508"/>
    <n v="0.99912756681399995"/>
    <n v="3"/>
    <x v="2"/>
    <x v="0"/>
  </r>
  <r>
    <s v="353|1"/>
    <n v="353"/>
    <n v="1"/>
    <x v="1"/>
    <n v="0.59817796945599999"/>
    <n v="0.99995136260999995"/>
    <n v="3"/>
    <x v="2"/>
    <x v="0"/>
  </r>
  <r>
    <s v="353|2"/>
    <n v="353"/>
    <n v="2"/>
    <x v="11"/>
    <n v="0.26171290874499997"/>
    <n v="0.999888658524"/>
    <n v="3"/>
    <x v="2"/>
    <x v="0"/>
  </r>
  <r>
    <s v="353|3"/>
    <n v="353"/>
    <n v="3"/>
    <x v="38"/>
    <n v="3.1025784090200001E-2"/>
    <n v="0.99906212091400004"/>
    <n v="3"/>
    <x v="2"/>
    <x v="0"/>
  </r>
  <r>
    <s v="353|4"/>
    <n v="353"/>
    <n v="4"/>
    <x v="39"/>
    <n v="1.8915591761500001E-2"/>
    <n v="0.99846255779299997"/>
    <n v="3"/>
    <x v="2"/>
    <x v="0"/>
  </r>
  <r>
    <s v="353|5"/>
    <n v="353"/>
    <n v="5"/>
    <x v="35"/>
    <n v="1.82926822454E-2"/>
    <n v="0.99841022491499998"/>
    <n v="3"/>
    <x v="2"/>
    <x v="0"/>
  </r>
  <r>
    <s v="354|1"/>
    <n v="354"/>
    <n v="1"/>
    <x v="38"/>
    <n v="0.30353367328600001"/>
    <n v="0.99955457448999996"/>
    <n v="2"/>
    <x v="1"/>
    <x v="0"/>
  </r>
  <r>
    <s v="354|2"/>
    <n v="354"/>
    <n v="2"/>
    <x v="5"/>
    <n v="0.232008352876"/>
    <n v="0.99941742420199997"/>
    <n v="2"/>
    <x v="1"/>
    <x v="0"/>
  </r>
  <r>
    <s v="354|3"/>
    <n v="354"/>
    <n v="3"/>
    <x v="6"/>
    <n v="0.13237716257599999"/>
    <n v="0.99897938966800004"/>
    <n v="2"/>
    <x v="1"/>
    <x v="0"/>
  </r>
  <r>
    <s v="354|4"/>
    <n v="354"/>
    <n v="4"/>
    <x v="101"/>
    <n v="5.2048128098200003E-2"/>
    <n v="0.99740833044099997"/>
    <n v="2"/>
    <x v="1"/>
    <x v="0"/>
  </r>
  <r>
    <s v="354|5"/>
    <n v="354"/>
    <n v="5"/>
    <x v="39"/>
    <n v="3.8268677890300001E-2"/>
    <n v="0.99647837877300005"/>
    <n v="2"/>
    <x v="1"/>
    <x v="0"/>
  </r>
  <r>
    <s v="355|1"/>
    <n v="355"/>
    <n v="1"/>
    <x v="1"/>
    <n v="0.72789537906599999"/>
    <n v="0.99998617172199999"/>
    <n v="3"/>
    <x v="2"/>
    <x v="0"/>
  </r>
  <r>
    <s v="355|2"/>
    <n v="355"/>
    <n v="2"/>
    <x v="11"/>
    <n v="0.16890060901599999"/>
    <n v="0.99994027614600001"/>
    <n v="3"/>
    <x v="2"/>
    <x v="0"/>
  </r>
  <r>
    <s v="355|3"/>
    <n v="355"/>
    <n v="3"/>
    <x v="39"/>
    <n v="2.9099881649000001E-2"/>
    <n v="0.99965369701399998"/>
    <n v="3"/>
    <x v="2"/>
    <x v="0"/>
  </r>
  <r>
    <s v="355|4"/>
    <n v="355"/>
    <n v="4"/>
    <x v="35"/>
    <n v="1.5159628354000001E-2"/>
    <n v="0.99933534860600004"/>
    <n v="3"/>
    <x v="2"/>
    <x v="0"/>
  </r>
  <r>
    <s v="355|5"/>
    <n v="355"/>
    <n v="5"/>
    <x v="38"/>
    <n v="9.76351927966E-3"/>
    <n v="0.99896848201800004"/>
    <n v="3"/>
    <x v="2"/>
    <x v="0"/>
  </r>
  <r>
    <s v="356|1"/>
    <n v="356"/>
    <n v="1"/>
    <x v="11"/>
    <n v="0.18532522022699999"/>
    <n v="0.99930119514500004"/>
    <n v="2"/>
    <x v="1"/>
    <x v="0"/>
  </r>
  <r>
    <s v="356|2"/>
    <n v="356"/>
    <n v="2"/>
    <x v="37"/>
    <n v="0.124965690076"/>
    <n v="0.998964071274"/>
    <n v="2"/>
    <x v="1"/>
    <x v="0"/>
  </r>
  <r>
    <s v="356|3"/>
    <n v="356"/>
    <n v="3"/>
    <x v="8"/>
    <n v="0.105701975524"/>
    <n v="0.99877554178200001"/>
    <n v="2"/>
    <x v="1"/>
    <x v="0"/>
  </r>
  <r>
    <s v="356|4"/>
    <n v="356"/>
    <n v="4"/>
    <x v="81"/>
    <n v="6.18008226156E-2"/>
    <n v="0.99790763854999998"/>
    <n v="2"/>
    <x v="1"/>
    <x v="0"/>
  </r>
  <r>
    <s v="356|5"/>
    <n v="356"/>
    <n v="5"/>
    <x v="94"/>
    <n v="5.6923162192100002E-2"/>
    <n v="0.99772864580200005"/>
    <n v="2"/>
    <x v="1"/>
    <x v="0"/>
  </r>
  <r>
    <s v="357|1"/>
    <n v="357"/>
    <n v="1"/>
    <x v="62"/>
    <n v="0.54992836713799997"/>
    <n v="0.999970436096"/>
    <n v="2"/>
    <x v="1"/>
    <x v="0"/>
  </r>
  <r>
    <s v="357|2"/>
    <n v="357"/>
    <n v="2"/>
    <x v="98"/>
    <n v="0.22037923336000001"/>
    <n v="0.99992609024000001"/>
    <n v="2"/>
    <x v="1"/>
    <x v="0"/>
  </r>
  <r>
    <s v="357|3"/>
    <n v="357"/>
    <n v="3"/>
    <x v="102"/>
    <n v="3.34555096924E-2"/>
    <n v="0.99951326847099997"/>
    <n v="2"/>
    <x v="1"/>
    <x v="0"/>
  </r>
  <r>
    <s v="357|4"/>
    <n v="357"/>
    <n v="4"/>
    <x v="2"/>
    <n v="2.8467940166599998E-2"/>
    <n v="0.99942809343299999"/>
    <n v="2"/>
    <x v="1"/>
    <x v="0"/>
  </r>
  <r>
    <s v="357|5"/>
    <n v="357"/>
    <n v="5"/>
    <x v="19"/>
    <n v="2.6971865445399999E-2"/>
    <n v="0.99939632415799995"/>
    <n v="2"/>
    <x v="1"/>
    <x v="0"/>
  </r>
  <r>
    <s v="358|1"/>
    <n v="358"/>
    <n v="1"/>
    <x v="62"/>
    <n v="0.96719056367900003"/>
    <n v="0.99999630451199994"/>
    <n v="2"/>
    <x v="1"/>
    <x v="0"/>
  </r>
  <r>
    <s v="358|2"/>
    <n v="358"/>
    <n v="2"/>
    <x v="19"/>
    <n v="1.20681095868E-2"/>
    <n v="0.99970585107800003"/>
    <n v="2"/>
    <x v="1"/>
    <x v="0"/>
  </r>
  <r>
    <s v="358|3"/>
    <n v="358"/>
    <n v="3"/>
    <x v="25"/>
    <n v="9.99951083213E-3"/>
    <n v="0.99964499473599999"/>
    <n v="2"/>
    <x v="1"/>
    <x v="0"/>
  </r>
  <r>
    <s v="358|4"/>
    <n v="358"/>
    <n v="4"/>
    <x v="32"/>
    <n v="3.9650513790500004E-3"/>
    <n v="0.99910515546800005"/>
    <n v="2"/>
    <x v="1"/>
    <x v="0"/>
  </r>
  <r>
    <s v="358|5"/>
    <n v="358"/>
    <n v="5"/>
    <x v="27"/>
    <n v="1.84901629109E-3"/>
    <n v="0.99808323383300002"/>
    <n v="2"/>
    <x v="1"/>
    <x v="0"/>
  </r>
  <r>
    <s v="359|1"/>
    <n v="359"/>
    <n v="1"/>
    <x v="2"/>
    <n v="0.21825458109400001"/>
    <n v="0.99953258037600001"/>
    <n v="2"/>
    <x v="1"/>
    <x v="0"/>
  </r>
  <r>
    <s v="359|2"/>
    <n v="359"/>
    <n v="2"/>
    <x v="33"/>
    <n v="0.19780234992500001"/>
    <n v="0.99948418140399997"/>
    <n v="2"/>
    <x v="1"/>
    <x v="0"/>
  </r>
  <r>
    <s v="359|3"/>
    <n v="359"/>
    <n v="3"/>
    <x v="25"/>
    <n v="0.14074423909200001"/>
    <n v="0.99927526712400006"/>
    <n v="2"/>
    <x v="1"/>
    <x v="0"/>
  </r>
  <r>
    <s v="359|4"/>
    <n v="359"/>
    <n v="4"/>
    <x v="32"/>
    <n v="0.109448872507"/>
    <n v="0.99906820058800005"/>
    <n v="2"/>
    <x v="1"/>
    <x v="0"/>
  </r>
  <r>
    <s v="359|5"/>
    <n v="359"/>
    <n v="5"/>
    <x v="19"/>
    <n v="8.6409449577299999E-2"/>
    <n v="0.99882000684700001"/>
    <n v="2"/>
    <x v="1"/>
    <x v="0"/>
  </r>
  <r>
    <s v="360|1"/>
    <n v="360"/>
    <n v="1"/>
    <x v="2"/>
    <n v="0.36043411493299998"/>
    <n v="0.99980193376500004"/>
    <n v="3"/>
    <x v="2"/>
    <x v="0"/>
  </r>
  <r>
    <s v="360|2"/>
    <n v="360"/>
    <n v="2"/>
    <x v="31"/>
    <n v="0.124725610018"/>
    <n v="0.99942773580599997"/>
    <n v="3"/>
    <x v="2"/>
    <x v="0"/>
  </r>
  <r>
    <s v="360|3"/>
    <n v="360"/>
    <n v="3"/>
    <x v="33"/>
    <n v="0.11005589366"/>
    <n v="0.99935156106900003"/>
    <n v="3"/>
    <x v="2"/>
    <x v="0"/>
  </r>
  <r>
    <s v="360|4"/>
    <n v="360"/>
    <n v="4"/>
    <x v="35"/>
    <n v="9.5159195363499996E-2"/>
    <n v="0.99925011396399999"/>
    <n v="3"/>
    <x v="2"/>
    <x v="0"/>
  </r>
  <r>
    <s v="360|5"/>
    <n v="360"/>
    <n v="5"/>
    <x v="32"/>
    <n v="9.0025983750799995E-2"/>
    <n v="0.99920743703799997"/>
    <n v="3"/>
    <x v="2"/>
    <x v="0"/>
  </r>
  <r>
    <s v="361|1"/>
    <n v="361"/>
    <n v="1"/>
    <x v="57"/>
    <n v="0.16798397898699999"/>
    <n v="0.99632900953299997"/>
    <n v="2"/>
    <x v="1"/>
    <x v="0"/>
  </r>
  <r>
    <s v="361|2"/>
    <n v="361"/>
    <n v="2"/>
    <x v="25"/>
    <n v="9.1771826148000002E-2"/>
    <n v="0.99330067634600006"/>
    <n v="2"/>
    <x v="1"/>
    <x v="0"/>
  </r>
  <r>
    <s v="361|3"/>
    <n v="361"/>
    <n v="3"/>
    <x v="32"/>
    <n v="9.1402627527699995E-2"/>
    <n v="0.99327385425600001"/>
    <n v="2"/>
    <x v="1"/>
    <x v="0"/>
  </r>
  <r>
    <s v="361|4"/>
    <n v="361"/>
    <n v="4"/>
    <x v="44"/>
    <n v="7.5142197310899994E-2"/>
    <n v="0.99183028936399997"/>
    <n v="2"/>
    <x v="1"/>
    <x v="0"/>
  </r>
  <r>
    <s v="361|5"/>
    <n v="361"/>
    <n v="5"/>
    <x v="49"/>
    <n v="6.9386631250399997E-2"/>
    <n v="0.99115854501699996"/>
    <n v="2"/>
    <x v="1"/>
    <x v="0"/>
  </r>
  <r>
    <s v="362|1"/>
    <n v="362"/>
    <n v="1"/>
    <x v="2"/>
    <n v="0.33429861068700001"/>
    <n v="0.99949216842699995"/>
    <n v="3"/>
    <x v="2"/>
    <x v="0"/>
  </r>
  <r>
    <s v="362|2"/>
    <n v="362"/>
    <n v="2"/>
    <x v="31"/>
    <n v="0.15551623702"/>
    <n v="0.99890899658200005"/>
    <n v="3"/>
    <x v="2"/>
    <x v="0"/>
  </r>
  <r>
    <s v="362|3"/>
    <n v="362"/>
    <n v="3"/>
    <x v="25"/>
    <n v="0.100223705173"/>
    <n v="0.99830806255299998"/>
    <n v="3"/>
    <x v="2"/>
    <x v="0"/>
  </r>
  <r>
    <s v="362|4"/>
    <n v="362"/>
    <n v="4"/>
    <x v="33"/>
    <n v="7.0458978414499995E-2"/>
    <n v="0.99759501218799995"/>
    <n v="3"/>
    <x v="2"/>
    <x v="0"/>
  </r>
  <r>
    <s v="362|5"/>
    <n v="362"/>
    <n v="5"/>
    <x v="44"/>
    <n v="6.5491668880000006E-2"/>
    <n v="0.99741309881200002"/>
    <n v="3"/>
    <x v="2"/>
    <x v="0"/>
  </r>
  <r>
    <s v="363|1"/>
    <n v="363"/>
    <n v="1"/>
    <x v="35"/>
    <n v="0.120830528438"/>
    <n v="0.99418640136699998"/>
    <n v="3"/>
    <x v="2"/>
    <x v="0"/>
  </r>
  <r>
    <s v="363|2"/>
    <n v="363"/>
    <n v="2"/>
    <x v="44"/>
    <n v="8.0204099416699995E-2"/>
    <n v="0.99126738309899998"/>
    <n v="3"/>
    <x v="2"/>
    <x v="0"/>
  </r>
  <r>
    <s v="363|3"/>
    <n v="363"/>
    <n v="3"/>
    <x v="2"/>
    <n v="6.2458574771899998E-2"/>
    <n v="0.98881405592000005"/>
    <n v="3"/>
    <x v="2"/>
    <x v="1"/>
  </r>
  <r>
    <s v="363|4"/>
    <n v="363"/>
    <n v="4"/>
    <x v="31"/>
    <n v="6.10159151256E-2"/>
    <n v="0.98855257034300004"/>
    <n v="3"/>
    <x v="2"/>
    <x v="1"/>
  </r>
  <r>
    <s v="363|5"/>
    <n v="363"/>
    <n v="5"/>
    <x v="57"/>
    <n v="5.6925829499999997E-2"/>
    <n v="0.98774021863899997"/>
    <n v="3"/>
    <x v="2"/>
    <x v="1"/>
  </r>
  <r>
    <s v="364|1"/>
    <n v="364"/>
    <n v="1"/>
    <x v="2"/>
    <n v="0.5179733634"/>
    <n v="0.99974948167800004"/>
    <n v="3"/>
    <x v="2"/>
    <x v="0"/>
  </r>
  <r>
    <s v="364|2"/>
    <n v="364"/>
    <n v="2"/>
    <x v="1"/>
    <n v="0.14991207420800001"/>
    <n v="0.99913483858100005"/>
    <n v="3"/>
    <x v="2"/>
    <x v="0"/>
  </r>
  <r>
    <s v="364|3"/>
    <n v="364"/>
    <n v="3"/>
    <x v="33"/>
    <n v="0.11504916846799999"/>
    <n v="0.99887293577199998"/>
    <n v="3"/>
    <x v="2"/>
    <x v="0"/>
  </r>
  <r>
    <s v="364|4"/>
    <n v="364"/>
    <n v="4"/>
    <x v="35"/>
    <n v="4.4542960822600002E-2"/>
    <n v="0.99709415435799997"/>
    <n v="3"/>
    <x v="2"/>
    <x v="0"/>
  </r>
  <r>
    <s v="364|5"/>
    <n v="364"/>
    <n v="5"/>
    <x v="11"/>
    <n v="4.13864254951E-2"/>
    <n v="0.99687319994000001"/>
    <n v="3"/>
    <x v="2"/>
    <x v="0"/>
  </r>
  <r>
    <s v="365|1"/>
    <n v="365"/>
    <n v="1"/>
    <x v="69"/>
    <n v="0.223106220365"/>
    <n v="0.99952018260999997"/>
    <n v="4"/>
    <x v="0"/>
    <x v="0"/>
  </r>
  <r>
    <s v="365|2"/>
    <n v="365"/>
    <n v="2"/>
    <x v="42"/>
    <n v="0.210996955633"/>
    <n v="0.99949264526399995"/>
    <n v="4"/>
    <x v="0"/>
    <x v="0"/>
  </r>
  <r>
    <s v="365|3"/>
    <n v="365"/>
    <n v="3"/>
    <x v="70"/>
    <n v="0.14372587204000001"/>
    <n v="0.99925535917300001"/>
    <n v="4"/>
    <x v="0"/>
    <x v="0"/>
  </r>
  <r>
    <s v="365|4"/>
    <n v="365"/>
    <n v="4"/>
    <x v="49"/>
    <n v="8.4468357265000002E-2"/>
    <n v="0.99873369932199996"/>
    <n v="4"/>
    <x v="0"/>
    <x v="0"/>
  </r>
  <r>
    <s v="365|5"/>
    <n v="365"/>
    <n v="5"/>
    <x v="48"/>
    <n v="4.8855703324099997E-2"/>
    <n v="0.99781262874599996"/>
    <n v="4"/>
    <x v="0"/>
    <x v="0"/>
  </r>
  <r>
    <s v="366|1"/>
    <n v="366"/>
    <n v="1"/>
    <x v="1"/>
    <n v="0.11949206888699999"/>
    <n v="0.99648487567900002"/>
    <n v="4"/>
    <x v="0"/>
    <x v="0"/>
  </r>
  <r>
    <s v="366|2"/>
    <n v="366"/>
    <n v="2"/>
    <x v="103"/>
    <n v="0.102190122008"/>
    <n v="0.99589204788200003"/>
    <n v="4"/>
    <x v="0"/>
    <x v="0"/>
  </r>
  <r>
    <s v="366|3"/>
    <n v="366"/>
    <n v="3"/>
    <x v="6"/>
    <n v="6.9658666849100007E-2"/>
    <n v="0.99398523569099995"/>
    <n v="4"/>
    <x v="0"/>
    <x v="0"/>
  </r>
  <r>
    <s v="366|4"/>
    <n v="366"/>
    <n v="4"/>
    <x v="11"/>
    <n v="6.9114208221400006E-2"/>
    <n v="0.99393808841700004"/>
    <n v="4"/>
    <x v="0"/>
    <x v="0"/>
  </r>
  <r>
    <s v="366|5"/>
    <n v="366"/>
    <n v="5"/>
    <x v="35"/>
    <n v="6.0778986662600003E-2"/>
    <n v="0.99311250448199995"/>
    <n v="4"/>
    <x v="0"/>
    <x v="0"/>
  </r>
  <r>
    <s v="367|1"/>
    <n v="367"/>
    <n v="1"/>
    <x v="81"/>
    <n v="0.36386680602999999"/>
    <n v="0.99985802173600002"/>
    <n v="3"/>
    <x v="2"/>
    <x v="0"/>
  </r>
  <r>
    <s v="367|2"/>
    <n v="367"/>
    <n v="2"/>
    <x v="39"/>
    <n v="0.152884304523"/>
    <n v="0.99966228008299995"/>
    <n v="3"/>
    <x v="2"/>
    <x v="0"/>
  </r>
  <r>
    <s v="367|3"/>
    <n v="367"/>
    <n v="3"/>
    <x v="42"/>
    <n v="9.5740228891400006E-2"/>
    <n v="0.99946087598800004"/>
    <n v="3"/>
    <x v="2"/>
    <x v="0"/>
  </r>
  <r>
    <s v="367|4"/>
    <n v="367"/>
    <n v="4"/>
    <x v="38"/>
    <n v="6.5638065338100002E-2"/>
    <n v="0.99921381473500004"/>
    <n v="3"/>
    <x v="2"/>
    <x v="0"/>
  </r>
  <r>
    <s v="367|5"/>
    <n v="367"/>
    <n v="5"/>
    <x v="40"/>
    <n v="5.11802434921E-2"/>
    <n v="0.99899190664299997"/>
    <n v="3"/>
    <x v="2"/>
    <x v="0"/>
  </r>
  <r>
    <s v="368|1"/>
    <n v="368"/>
    <n v="1"/>
    <x v="35"/>
    <n v="0.26289311051399999"/>
    <n v="0.99988698959400002"/>
    <n v="4"/>
    <x v="0"/>
    <x v="0"/>
  </r>
  <r>
    <s v="368|2"/>
    <n v="368"/>
    <n v="2"/>
    <x v="71"/>
    <n v="0.14906051754999999"/>
    <n v="0.99980074167300004"/>
    <n v="4"/>
    <x v="0"/>
    <x v="0"/>
  </r>
  <r>
    <s v="368|3"/>
    <n v="368"/>
    <n v="3"/>
    <x v="1"/>
    <n v="0.13398343324699999"/>
    <n v="0.99977833032600005"/>
    <n v="4"/>
    <x v="0"/>
    <x v="0"/>
  </r>
  <r>
    <s v="368|4"/>
    <n v="368"/>
    <n v="4"/>
    <x v="11"/>
    <n v="0.10998854786200001"/>
    <n v="0.99972993135499999"/>
    <n v="4"/>
    <x v="0"/>
    <x v="0"/>
  </r>
  <r>
    <s v="368|5"/>
    <n v="368"/>
    <n v="5"/>
    <x v="39"/>
    <n v="9.2433013021900004E-2"/>
    <n v="0.99967873096500004"/>
    <n v="4"/>
    <x v="0"/>
    <x v="0"/>
  </r>
  <r>
    <s v="369|1"/>
    <n v="369"/>
    <n v="1"/>
    <x v="38"/>
    <n v="0.38241189718200003"/>
    <n v="0.99993896484400002"/>
    <n v="4"/>
    <x v="0"/>
    <x v="0"/>
  </r>
  <r>
    <s v="369|2"/>
    <n v="369"/>
    <n v="2"/>
    <x v="11"/>
    <n v="0.25392943620699998"/>
    <n v="0.99990820884700005"/>
    <n v="4"/>
    <x v="0"/>
    <x v="0"/>
  </r>
  <r>
    <s v="369|3"/>
    <n v="369"/>
    <n v="3"/>
    <x v="34"/>
    <n v="0.15261162817500001"/>
    <n v="0.99984717369099996"/>
    <n v="4"/>
    <x v="0"/>
    <x v="0"/>
  </r>
  <r>
    <s v="369|4"/>
    <n v="369"/>
    <n v="4"/>
    <x v="40"/>
    <n v="6.5798640251199997E-2"/>
    <n v="0.999645709991"/>
    <n v="4"/>
    <x v="0"/>
    <x v="0"/>
  </r>
  <r>
    <s v="369|5"/>
    <n v="369"/>
    <n v="5"/>
    <x v="39"/>
    <n v="5.0700664520299997E-2"/>
    <n v="0.99954032897900003"/>
    <n v="4"/>
    <x v="0"/>
    <x v="0"/>
  </r>
  <r>
    <s v="370|1"/>
    <n v="370"/>
    <n v="1"/>
    <x v="38"/>
    <n v="0.51826220750800001"/>
    <n v="0.99990022182500005"/>
    <n v="3"/>
    <x v="2"/>
    <x v="0"/>
  </r>
  <r>
    <s v="370|2"/>
    <n v="370"/>
    <n v="2"/>
    <x v="11"/>
    <n v="0.17928880453099999"/>
    <n v="0.99971157312400005"/>
    <n v="3"/>
    <x v="2"/>
    <x v="0"/>
  </r>
  <r>
    <s v="370|3"/>
    <n v="370"/>
    <n v="3"/>
    <x v="39"/>
    <n v="6.1541751027100002E-2"/>
    <n v="0.99916017055499995"/>
    <n v="3"/>
    <x v="2"/>
    <x v="0"/>
  </r>
  <r>
    <s v="370|4"/>
    <n v="370"/>
    <n v="4"/>
    <x v="34"/>
    <n v="5.6891284883E-2"/>
    <n v="0.99909162521399997"/>
    <n v="3"/>
    <x v="2"/>
    <x v="0"/>
  </r>
  <r>
    <s v="370|5"/>
    <n v="370"/>
    <n v="5"/>
    <x v="35"/>
    <n v="5.4783448576899998E-2"/>
    <n v="0.999056637287"/>
    <n v="3"/>
    <x v="2"/>
    <x v="0"/>
  </r>
  <r>
    <s v="371|1"/>
    <n v="371"/>
    <n v="1"/>
    <x v="11"/>
    <n v="0.143409445882"/>
    <n v="0.99745029211000003"/>
    <n v="3"/>
    <x v="2"/>
    <x v="0"/>
  </r>
  <r>
    <s v="371|2"/>
    <n v="371"/>
    <n v="2"/>
    <x v="40"/>
    <n v="9.3096397817099996E-2"/>
    <n v="0.99607771635099995"/>
    <n v="3"/>
    <x v="2"/>
    <x v="0"/>
  </r>
  <r>
    <s v="371|3"/>
    <n v="371"/>
    <n v="3"/>
    <x v="38"/>
    <n v="9.0157367289099996E-2"/>
    <n v="0.99595034122500004"/>
    <n v="3"/>
    <x v="2"/>
    <x v="0"/>
  </r>
  <r>
    <s v="371|4"/>
    <n v="371"/>
    <n v="4"/>
    <x v="35"/>
    <n v="7.93591067195E-2"/>
    <n v="0.99540185928299996"/>
    <n v="3"/>
    <x v="2"/>
    <x v="0"/>
  </r>
  <r>
    <s v="371|5"/>
    <n v="371"/>
    <n v="5"/>
    <x v="1"/>
    <n v="5.65174296498E-2"/>
    <n v="0.99355548620199996"/>
    <n v="3"/>
    <x v="2"/>
    <x v="0"/>
  </r>
  <r>
    <s v="372|1"/>
    <n v="372"/>
    <n v="1"/>
    <x v="38"/>
    <n v="0.38582804799100001"/>
    <n v="0.99945551157000001"/>
    <n v="3"/>
    <x v="2"/>
    <x v="0"/>
  </r>
  <r>
    <s v="372|2"/>
    <n v="372"/>
    <n v="2"/>
    <x v="51"/>
    <n v="0.1792973876"/>
    <n v="0.99882894754399998"/>
    <n v="3"/>
    <x v="2"/>
    <x v="0"/>
  </r>
  <r>
    <s v="372|3"/>
    <n v="372"/>
    <n v="3"/>
    <x v="41"/>
    <n v="6.6926382482100005E-2"/>
    <n v="0.99686902761499996"/>
    <n v="3"/>
    <x v="2"/>
    <x v="0"/>
  </r>
  <r>
    <s v="372|4"/>
    <n v="372"/>
    <n v="4"/>
    <x v="11"/>
    <n v="6.4899846911399994E-2"/>
    <n v="0.99677151441599998"/>
    <n v="3"/>
    <x v="2"/>
    <x v="0"/>
  </r>
  <r>
    <s v="372|5"/>
    <n v="372"/>
    <n v="5"/>
    <x v="39"/>
    <n v="5.5413480848100001E-2"/>
    <n v="0.99622088670700004"/>
    <n v="3"/>
    <x v="2"/>
    <x v="0"/>
  </r>
  <r>
    <s v="373|1"/>
    <n v="373"/>
    <n v="1"/>
    <x v="35"/>
    <n v="0.532677650452"/>
    <n v="0.99981623888000004"/>
    <n v="2"/>
    <x v="1"/>
    <x v="0"/>
  </r>
  <r>
    <s v="373|2"/>
    <n v="373"/>
    <n v="2"/>
    <x v="2"/>
    <n v="0.12321855127799999"/>
    <n v="0.99920588731799997"/>
    <n v="2"/>
    <x v="1"/>
    <x v="0"/>
  </r>
  <r>
    <s v="373|3"/>
    <n v="373"/>
    <n v="3"/>
    <x v="38"/>
    <n v="5.0054561346800003E-2"/>
    <n v="0.998047471046"/>
    <n v="2"/>
    <x v="1"/>
    <x v="0"/>
  </r>
  <r>
    <s v="373|4"/>
    <n v="373"/>
    <n v="4"/>
    <x v="11"/>
    <n v="4.3963111936999998E-2"/>
    <n v="0.99777752161"/>
    <n v="2"/>
    <x v="1"/>
    <x v="0"/>
  </r>
  <r>
    <s v="373|5"/>
    <n v="373"/>
    <n v="5"/>
    <x v="40"/>
    <n v="2.97808088362E-2"/>
    <n v="0.99672263860700006"/>
    <n v="2"/>
    <x v="1"/>
    <x v="0"/>
  </r>
  <r>
    <s v="374|1"/>
    <n v="374"/>
    <n v="1"/>
    <x v="62"/>
    <n v="0.40698200464200002"/>
    <n v="0.99995648860899999"/>
    <n v="1"/>
    <x v="1"/>
    <x v="0"/>
  </r>
  <r>
    <s v="374|2"/>
    <n v="374"/>
    <n v="2"/>
    <x v="98"/>
    <n v="0.272778630257"/>
    <n v="0.99993503093699998"/>
    <n v="1"/>
    <x v="1"/>
    <x v="0"/>
  </r>
  <r>
    <s v="374|3"/>
    <n v="374"/>
    <n v="3"/>
    <x v="102"/>
    <n v="0.124128177762"/>
    <n v="0.99985718727100004"/>
    <n v="1"/>
    <x v="1"/>
    <x v="0"/>
  </r>
  <r>
    <s v="374|4"/>
    <n v="374"/>
    <n v="4"/>
    <x v="1"/>
    <n v="0.121577426791"/>
    <n v="0.99985420703899996"/>
    <n v="1"/>
    <x v="1"/>
    <x v="0"/>
  </r>
  <r>
    <s v="374|5"/>
    <n v="374"/>
    <n v="5"/>
    <x v="2"/>
    <n v="3.6949243396499999E-2"/>
    <n v="0.99952030181899998"/>
    <n v="1"/>
    <x v="1"/>
    <x v="0"/>
  </r>
  <r>
    <s v="375|1"/>
    <n v="375"/>
    <n v="1"/>
    <x v="62"/>
    <n v="0.32734879851300003"/>
    <n v="0.99939548969299996"/>
    <n v="1"/>
    <x v="1"/>
    <x v="0"/>
  </r>
  <r>
    <s v="375|2"/>
    <n v="375"/>
    <n v="2"/>
    <x v="104"/>
    <n v="0.122974447906"/>
    <n v="0.99839240312599997"/>
    <n v="1"/>
    <x v="1"/>
    <x v="0"/>
  </r>
  <r>
    <s v="375|3"/>
    <n v="375"/>
    <n v="3"/>
    <x v="18"/>
    <n v="0.109587222338"/>
    <n v="0.99819642305400003"/>
    <n v="1"/>
    <x v="1"/>
    <x v="0"/>
  </r>
  <r>
    <s v="375|4"/>
    <n v="375"/>
    <n v="4"/>
    <x v="1"/>
    <n v="7.4156925082199995E-2"/>
    <n v="0.99733704328499995"/>
    <n v="1"/>
    <x v="1"/>
    <x v="0"/>
  </r>
  <r>
    <s v="375|5"/>
    <n v="375"/>
    <n v="5"/>
    <x v="25"/>
    <n v="5.25824278593E-2"/>
    <n v="0.99624854326199996"/>
    <n v="1"/>
    <x v="1"/>
    <x v="0"/>
  </r>
  <r>
    <s v="376|1"/>
    <n v="376"/>
    <n v="1"/>
    <x v="1"/>
    <n v="0.734693169594"/>
    <n v="0.99998939037300005"/>
    <n v="2"/>
    <x v="1"/>
    <x v="0"/>
  </r>
  <r>
    <s v="376|2"/>
    <n v="376"/>
    <n v="2"/>
    <x v="17"/>
    <n v="0.19295497238600001"/>
    <n v="0.99995970726000005"/>
    <n v="2"/>
    <x v="1"/>
    <x v="0"/>
  </r>
  <r>
    <s v="376|3"/>
    <n v="376"/>
    <n v="3"/>
    <x v="33"/>
    <n v="2.87081096321E-2"/>
    <n v="0.999729573727"/>
    <n v="2"/>
    <x v="1"/>
    <x v="0"/>
  </r>
  <r>
    <s v="376|4"/>
    <n v="376"/>
    <n v="4"/>
    <x v="2"/>
    <n v="1.28767490387E-2"/>
    <n v="0.99939727783200005"/>
    <n v="2"/>
    <x v="1"/>
    <x v="0"/>
  </r>
  <r>
    <s v="376|5"/>
    <n v="376"/>
    <n v="5"/>
    <x v="11"/>
    <n v="8.4375571459500004E-3"/>
    <n v="0.99908041954000004"/>
    <n v="2"/>
    <x v="1"/>
    <x v="0"/>
  </r>
  <r>
    <s v="377|1"/>
    <n v="377"/>
    <n v="1"/>
    <x v="25"/>
    <n v="0.251076877117"/>
    <n v="0.999574482441"/>
    <n v="2"/>
    <x v="1"/>
    <x v="0"/>
  </r>
  <r>
    <s v="377|2"/>
    <n v="377"/>
    <n v="2"/>
    <x v="19"/>
    <n v="0.213542073965"/>
    <n v="0.99949979782099996"/>
    <n v="2"/>
    <x v="1"/>
    <x v="0"/>
  </r>
  <r>
    <s v="377|3"/>
    <n v="377"/>
    <n v="3"/>
    <x v="29"/>
    <n v="0.154143601656"/>
    <n v="0.99930715560899996"/>
    <n v="2"/>
    <x v="1"/>
    <x v="0"/>
  </r>
  <r>
    <s v="377|4"/>
    <n v="377"/>
    <n v="4"/>
    <x v="63"/>
    <n v="0.122730612755"/>
    <n v="0.99912995100000002"/>
    <n v="2"/>
    <x v="1"/>
    <x v="0"/>
  </r>
  <r>
    <s v="377|5"/>
    <n v="377"/>
    <n v="5"/>
    <x v="27"/>
    <n v="4.1801512241400003E-2"/>
    <n v="0.99744969606400002"/>
    <n v="2"/>
    <x v="1"/>
    <x v="0"/>
  </r>
  <r>
    <s v="378|1"/>
    <n v="378"/>
    <n v="1"/>
    <x v="2"/>
    <n v="0.30905368924100002"/>
    <n v="0.99977368116400001"/>
    <n v="2"/>
    <x v="1"/>
    <x v="0"/>
  </r>
  <r>
    <s v="378|2"/>
    <n v="378"/>
    <n v="2"/>
    <x v="1"/>
    <n v="0.196408912539"/>
    <n v="0.99964404106100002"/>
    <n v="2"/>
    <x v="1"/>
    <x v="0"/>
  </r>
  <r>
    <s v="378|3"/>
    <n v="378"/>
    <n v="3"/>
    <x v="17"/>
    <n v="0.152652293444"/>
    <n v="0.99954199790999998"/>
    <n v="2"/>
    <x v="1"/>
    <x v="0"/>
  </r>
  <r>
    <s v="378|4"/>
    <n v="378"/>
    <n v="4"/>
    <x v="33"/>
    <n v="9.7892381250899996E-2"/>
    <n v="0.99928599596000001"/>
    <n v="2"/>
    <x v="1"/>
    <x v="0"/>
  </r>
  <r>
    <s v="378|5"/>
    <n v="378"/>
    <n v="5"/>
    <x v="25"/>
    <n v="9.0143524110299994E-2"/>
    <n v="0.99922466278099997"/>
    <n v="2"/>
    <x v="1"/>
    <x v="0"/>
  </r>
  <r>
    <s v="379|1"/>
    <n v="379"/>
    <n v="1"/>
    <x v="31"/>
    <n v="0.38533541560200002"/>
    <n v="0.99961626529699998"/>
    <n v="2"/>
    <x v="1"/>
    <x v="0"/>
  </r>
  <r>
    <s v="379|2"/>
    <n v="379"/>
    <n v="2"/>
    <x v="25"/>
    <n v="0.12874443829099999"/>
    <n v="0.99885237216900002"/>
    <n v="2"/>
    <x v="1"/>
    <x v="0"/>
  </r>
  <r>
    <s v="379|3"/>
    <n v="379"/>
    <n v="3"/>
    <x v="44"/>
    <n v="0.11113911122099999"/>
    <n v="0.99867093563099996"/>
    <n v="2"/>
    <x v="1"/>
    <x v="0"/>
  </r>
  <r>
    <s v="379|4"/>
    <n v="379"/>
    <n v="4"/>
    <x v="2"/>
    <n v="0.11044483631800001"/>
    <n v="0.99866247177099998"/>
    <n v="2"/>
    <x v="1"/>
    <x v="0"/>
  </r>
  <r>
    <s v="379|5"/>
    <n v="379"/>
    <n v="5"/>
    <x v="53"/>
    <n v="2.7295630425200001E-2"/>
    <n v="0.99461019039200005"/>
    <n v="2"/>
    <x v="1"/>
    <x v="0"/>
  </r>
  <r>
    <s v="380|1"/>
    <n v="380"/>
    <n v="1"/>
    <x v="1"/>
    <n v="0.41081649064999998"/>
    <n v="0.99981826543800001"/>
    <n v="2"/>
    <x v="1"/>
    <x v="0"/>
  </r>
  <r>
    <s v="380|2"/>
    <n v="380"/>
    <n v="2"/>
    <x v="2"/>
    <n v="0.19799889624100001"/>
    <n v="0.999622941017"/>
    <n v="2"/>
    <x v="1"/>
    <x v="0"/>
  </r>
  <r>
    <s v="380|3"/>
    <n v="380"/>
    <n v="3"/>
    <x v="63"/>
    <n v="0.11736536026"/>
    <n v="0.99936419725400005"/>
    <n v="2"/>
    <x v="1"/>
    <x v="0"/>
  </r>
  <r>
    <s v="380|4"/>
    <n v="380"/>
    <n v="4"/>
    <x v="62"/>
    <n v="9.7756631672399993E-2"/>
    <n v="0.99923670291900002"/>
    <n v="2"/>
    <x v="1"/>
    <x v="0"/>
  </r>
  <r>
    <s v="380|5"/>
    <n v="380"/>
    <n v="5"/>
    <x v="0"/>
    <n v="3.1482368707699999E-2"/>
    <n v="0.99763369560199999"/>
    <n v="2"/>
    <x v="1"/>
    <x v="0"/>
  </r>
  <r>
    <s v="381|1"/>
    <n v="381"/>
    <n v="1"/>
    <x v="76"/>
    <n v="0.61021047830599995"/>
    <n v="0.99992692470599998"/>
    <n v="2"/>
    <x v="1"/>
    <x v="0"/>
  </r>
  <r>
    <s v="381|2"/>
    <n v="381"/>
    <n v="2"/>
    <x v="19"/>
    <n v="0.12814600765699999"/>
    <n v="0.99965238571199999"/>
    <n v="2"/>
    <x v="1"/>
    <x v="0"/>
  </r>
  <r>
    <s v="381|3"/>
    <n v="381"/>
    <n v="3"/>
    <x v="1"/>
    <n v="7.4020966887499998E-2"/>
    <n v="0.99939835071600003"/>
    <n v="2"/>
    <x v="1"/>
    <x v="0"/>
  </r>
  <r>
    <s v="381|4"/>
    <n v="381"/>
    <n v="4"/>
    <x v="2"/>
    <n v="3.9667997509199998E-2"/>
    <n v="0.99887782335300002"/>
    <n v="2"/>
    <x v="1"/>
    <x v="0"/>
  </r>
  <r>
    <s v="381|5"/>
    <n v="381"/>
    <n v="5"/>
    <x v="25"/>
    <n v="3.1190093606700001E-2"/>
    <n v="0.99857318401299999"/>
    <n v="2"/>
    <x v="1"/>
    <x v="0"/>
  </r>
  <r>
    <s v="382|1"/>
    <n v="382"/>
    <n v="1"/>
    <x v="62"/>
    <n v="0.34383690357199997"/>
    <n v="0.999108493328"/>
    <n v="2"/>
    <x v="1"/>
    <x v="0"/>
  </r>
  <r>
    <s v="382|2"/>
    <n v="382"/>
    <n v="2"/>
    <x v="1"/>
    <n v="0.15234406292399999"/>
    <n v="0.99799025058699997"/>
    <n v="2"/>
    <x v="1"/>
    <x v="0"/>
  </r>
  <r>
    <s v="382|3"/>
    <n v="382"/>
    <n v="3"/>
    <x v="19"/>
    <n v="0.111665137112"/>
    <n v="0.99726009368900004"/>
    <n v="2"/>
    <x v="1"/>
    <x v="0"/>
  </r>
  <r>
    <s v="382|4"/>
    <n v="382"/>
    <n v="4"/>
    <x v="60"/>
    <n v="5.3690787404800003E-2"/>
    <n v="0.99431842565499995"/>
    <n v="2"/>
    <x v="1"/>
    <x v="0"/>
  </r>
  <r>
    <s v="382|5"/>
    <n v="382"/>
    <n v="5"/>
    <x v="27"/>
    <n v="4.7494895756200001E-2"/>
    <n v="0.99358201026899995"/>
    <n v="2"/>
    <x v="1"/>
    <x v="0"/>
  </r>
  <r>
    <s v="383|1"/>
    <n v="383"/>
    <n v="1"/>
    <x v="23"/>
    <n v="0.215915471315"/>
    <n v="0.999264657497"/>
    <n v="2"/>
    <x v="1"/>
    <x v="0"/>
  </r>
  <r>
    <s v="383|2"/>
    <n v="383"/>
    <n v="2"/>
    <x v="13"/>
    <n v="0.14208827912800001"/>
    <n v="0.99888306856200004"/>
    <n v="2"/>
    <x v="1"/>
    <x v="0"/>
  </r>
  <r>
    <s v="383|3"/>
    <n v="383"/>
    <n v="3"/>
    <x v="25"/>
    <n v="9.0293295681500005E-2"/>
    <n v="0.99824345111799995"/>
    <n v="2"/>
    <x v="1"/>
    <x v="0"/>
  </r>
  <r>
    <s v="383|4"/>
    <n v="383"/>
    <n v="4"/>
    <x v="24"/>
    <n v="8.7873212993099997E-2"/>
    <n v="0.99819523096100005"/>
    <n v="2"/>
    <x v="1"/>
    <x v="0"/>
  </r>
  <r>
    <s v="383|5"/>
    <n v="383"/>
    <n v="5"/>
    <x v="19"/>
    <n v="8.4340780973400004E-2"/>
    <n v="0.99811965227099997"/>
    <n v="2"/>
    <x v="1"/>
    <x v="0"/>
  </r>
  <r>
    <s v="384|1"/>
    <n v="384"/>
    <n v="1"/>
    <x v="1"/>
    <n v="0.32724955678000001"/>
    <n v="0.99922311306"/>
    <n v="2"/>
    <x v="1"/>
    <x v="0"/>
  </r>
  <r>
    <s v="384|2"/>
    <n v="384"/>
    <n v="2"/>
    <x v="11"/>
    <n v="0.15993192791899999"/>
    <n v="0.99841165542599997"/>
    <n v="2"/>
    <x v="1"/>
    <x v="0"/>
  </r>
  <r>
    <s v="384|3"/>
    <n v="384"/>
    <n v="3"/>
    <x v="76"/>
    <n v="6.7950807511799993E-2"/>
    <n v="0.99626982212100001"/>
    <n v="2"/>
    <x v="1"/>
    <x v="0"/>
  </r>
  <r>
    <s v="384|4"/>
    <n v="384"/>
    <n v="4"/>
    <x v="39"/>
    <n v="5.3878847509600002E-2"/>
    <n v="0.99530005455000004"/>
    <n v="2"/>
    <x v="1"/>
    <x v="0"/>
  </r>
  <r>
    <s v="384|5"/>
    <n v="384"/>
    <n v="5"/>
    <x v="6"/>
    <n v="2.5879548862600001E-2"/>
    <n v="0.99026477336899998"/>
    <n v="2"/>
    <x v="1"/>
    <x v="0"/>
  </r>
  <r>
    <s v="385|1"/>
    <n v="385"/>
    <n v="1"/>
    <x v="2"/>
    <n v="0.15269136428800001"/>
    <n v="0.99390715360600002"/>
    <n v="4"/>
    <x v="0"/>
    <x v="0"/>
  </r>
  <r>
    <s v="385|2"/>
    <n v="385"/>
    <n v="2"/>
    <x v="35"/>
    <n v="8.8851444423200004E-2"/>
    <n v="0.98957508802399996"/>
    <n v="4"/>
    <x v="0"/>
    <x v="1"/>
  </r>
  <r>
    <s v="385|3"/>
    <n v="385"/>
    <n v="3"/>
    <x v="33"/>
    <n v="7.7419556677299994E-2"/>
    <n v="0.98805409669900002"/>
    <n v="4"/>
    <x v="0"/>
    <x v="1"/>
  </r>
  <r>
    <s v="385|4"/>
    <n v="385"/>
    <n v="4"/>
    <x v="26"/>
    <n v="6.4725898206200005E-2"/>
    <n v="0.98574477434200003"/>
    <n v="4"/>
    <x v="0"/>
    <x v="1"/>
  </r>
  <r>
    <s v="385|5"/>
    <n v="385"/>
    <n v="5"/>
    <x v="38"/>
    <n v="4.51922789216E-2"/>
    <n v="0.97970813512800003"/>
    <n v="4"/>
    <x v="0"/>
    <x v="1"/>
  </r>
  <r>
    <s v="386|1"/>
    <n v="386"/>
    <n v="1"/>
    <x v="2"/>
    <n v="0.31510218977900001"/>
    <n v="0.99986302852599995"/>
    <n v="4"/>
    <x v="0"/>
    <x v="0"/>
  </r>
  <r>
    <s v="386|2"/>
    <n v="386"/>
    <n v="2"/>
    <x v="33"/>
    <n v="0.197305187583"/>
    <n v="0.99978131055800001"/>
    <n v="4"/>
    <x v="0"/>
    <x v="0"/>
  </r>
  <r>
    <s v="386|3"/>
    <n v="386"/>
    <n v="3"/>
    <x v="25"/>
    <n v="0.10249186307200001"/>
    <n v="0.99957913160300005"/>
    <n v="4"/>
    <x v="0"/>
    <x v="0"/>
  </r>
  <r>
    <s v="386|4"/>
    <n v="386"/>
    <n v="4"/>
    <x v="32"/>
    <n v="8.4076784551100001E-2"/>
    <n v="0.99948692321800003"/>
    <n v="4"/>
    <x v="0"/>
    <x v="0"/>
  </r>
  <r>
    <s v="386|5"/>
    <n v="386"/>
    <n v="5"/>
    <x v="35"/>
    <n v="7.2068750858300001E-2"/>
    <n v="0.999401569366"/>
    <n v="4"/>
    <x v="0"/>
    <x v="0"/>
  </r>
  <r>
    <s v="387|1"/>
    <n v="387"/>
    <n v="1"/>
    <x v="49"/>
    <n v="0.31888574361799998"/>
    <n v="0.99936872720699998"/>
    <n v="3"/>
    <x v="2"/>
    <x v="0"/>
  </r>
  <r>
    <s v="387|2"/>
    <n v="387"/>
    <n v="2"/>
    <x v="35"/>
    <n v="0.130085274577"/>
    <n v="0.99845385551499999"/>
    <n v="3"/>
    <x v="2"/>
    <x v="0"/>
  </r>
  <r>
    <s v="387|3"/>
    <n v="387"/>
    <n v="3"/>
    <x v="57"/>
    <n v="5.8464478701400001E-2"/>
    <n v="0.99656641483300001"/>
    <n v="3"/>
    <x v="2"/>
    <x v="0"/>
  </r>
  <r>
    <s v="387|4"/>
    <n v="387"/>
    <n v="4"/>
    <x v="64"/>
    <n v="5.5583480745600003E-2"/>
    <n v="0.99638915062"/>
    <n v="3"/>
    <x v="2"/>
    <x v="0"/>
  </r>
  <r>
    <s v="387|5"/>
    <n v="387"/>
    <n v="5"/>
    <x v="44"/>
    <n v="4.9099098890999997E-2"/>
    <n v="0.99591416120499998"/>
    <n v="3"/>
    <x v="2"/>
    <x v="0"/>
  </r>
  <r>
    <s v="388|1"/>
    <n v="388"/>
    <n v="1"/>
    <x v="57"/>
    <n v="0.27882200479500002"/>
    <n v="0.99963271617899996"/>
    <n v="3"/>
    <x v="2"/>
    <x v="0"/>
  </r>
  <r>
    <s v="388|2"/>
    <n v="388"/>
    <n v="2"/>
    <x v="35"/>
    <n v="0.101084150374"/>
    <n v="0.99898773431800003"/>
    <n v="3"/>
    <x v="2"/>
    <x v="0"/>
  </r>
  <r>
    <s v="388|3"/>
    <n v="388"/>
    <n v="3"/>
    <x v="31"/>
    <n v="0.100724674761"/>
    <n v="0.99898403882999998"/>
    <n v="3"/>
    <x v="2"/>
    <x v="0"/>
  </r>
  <r>
    <s v="388|4"/>
    <n v="388"/>
    <n v="4"/>
    <x v="49"/>
    <n v="8.3513841032999997E-2"/>
    <n v="0.99877494573600001"/>
    <n v="3"/>
    <x v="2"/>
    <x v="0"/>
  </r>
  <r>
    <s v="388|5"/>
    <n v="388"/>
    <n v="5"/>
    <x v="25"/>
    <n v="8.0327920615700002E-2"/>
    <n v="0.99872642755499996"/>
    <n v="3"/>
    <x v="2"/>
    <x v="0"/>
  </r>
  <r>
    <s v="389|1"/>
    <n v="389"/>
    <n v="1"/>
    <x v="44"/>
    <n v="0.19286800921"/>
    <n v="0.99890303611800002"/>
    <n v="4"/>
    <x v="0"/>
    <x v="0"/>
  </r>
  <r>
    <s v="389|2"/>
    <n v="389"/>
    <n v="2"/>
    <x v="33"/>
    <n v="0.15514822304199999"/>
    <n v="0.99863678216899998"/>
    <n v="4"/>
    <x v="0"/>
    <x v="0"/>
  </r>
  <r>
    <s v="389|3"/>
    <n v="389"/>
    <n v="3"/>
    <x v="31"/>
    <n v="0.13806514442000001"/>
    <n v="0.99846833944299995"/>
    <n v="4"/>
    <x v="0"/>
    <x v="0"/>
  </r>
  <r>
    <s v="389|4"/>
    <n v="389"/>
    <n v="4"/>
    <x v="2"/>
    <n v="0.119161561131"/>
    <n v="0.99822574853900004"/>
    <n v="4"/>
    <x v="0"/>
    <x v="0"/>
  </r>
  <r>
    <s v="389|5"/>
    <n v="389"/>
    <n v="5"/>
    <x v="35"/>
    <n v="5.8690581470699998E-2"/>
    <n v="0.99640429019900001"/>
    <n v="4"/>
    <x v="0"/>
    <x v="0"/>
  </r>
  <r>
    <s v="390|1"/>
    <n v="390"/>
    <n v="1"/>
    <x v="31"/>
    <n v="0.22706417739400001"/>
    <n v="0.999767363071"/>
    <n v="3"/>
    <x v="2"/>
    <x v="0"/>
  </r>
  <r>
    <s v="390|2"/>
    <n v="390"/>
    <n v="2"/>
    <x v="2"/>
    <n v="0.214922845364"/>
    <n v="0.99975425004999996"/>
    <n v="3"/>
    <x v="2"/>
    <x v="0"/>
  </r>
  <r>
    <s v="390|3"/>
    <n v="390"/>
    <n v="3"/>
    <x v="44"/>
    <n v="0.148702427745"/>
    <n v="0.99964487552600001"/>
    <n v="3"/>
    <x v="2"/>
    <x v="0"/>
  </r>
  <r>
    <s v="390|4"/>
    <n v="390"/>
    <n v="4"/>
    <x v="33"/>
    <n v="7.5132213532900005E-2"/>
    <n v="0.999297261238"/>
    <n v="3"/>
    <x v="2"/>
    <x v="0"/>
  </r>
  <r>
    <s v="390|5"/>
    <n v="390"/>
    <n v="5"/>
    <x v="35"/>
    <n v="4.77636605501E-2"/>
    <n v="0.99889510869999998"/>
    <n v="3"/>
    <x v="2"/>
    <x v="0"/>
  </r>
  <r>
    <s v="391|1"/>
    <n v="391"/>
    <n v="1"/>
    <x v="35"/>
    <n v="0.122587859631"/>
    <n v="0.99128365516700001"/>
    <n v="3"/>
    <x v="2"/>
    <x v="0"/>
  </r>
  <r>
    <s v="391|2"/>
    <n v="391"/>
    <n v="2"/>
    <x v="33"/>
    <n v="8.9838884770900004E-2"/>
    <n v="0.988143861294"/>
    <n v="3"/>
    <x v="2"/>
    <x v="1"/>
  </r>
  <r>
    <s v="391|3"/>
    <n v="391"/>
    <n v="3"/>
    <x v="44"/>
    <n v="8.0531865358399998E-2"/>
    <n v="0.98679172992700004"/>
    <n v="3"/>
    <x v="2"/>
    <x v="1"/>
  </r>
  <r>
    <s v="391|4"/>
    <n v="391"/>
    <n v="4"/>
    <x v="45"/>
    <n v="6.2876231968400004E-2"/>
    <n v="0.98314547538800001"/>
    <n v="3"/>
    <x v="2"/>
    <x v="1"/>
  </r>
  <r>
    <s v="391|5"/>
    <n v="391"/>
    <n v="5"/>
    <x v="32"/>
    <n v="4.6626329421999999E-2"/>
    <n v="0.97740411758400003"/>
    <n v="3"/>
    <x v="2"/>
    <x v="1"/>
  </r>
  <r>
    <s v="392|1"/>
    <n v="392"/>
    <n v="1"/>
    <x v="35"/>
    <n v="0.196139737964"/>
    <n v="0.99969053268399999"/>
    <n v="3"/>
    <x v="2"/>
    <x v="0"/>
  </r>
  <r>
    <s v="392|2"/>
    <n v="392"/>
    <n v="2"/>
    <x v="59"/>
    <n v="0.18152801692500001"/>
    <n v="0.99966561794300002"/>
    <n v="3"/>
    <x v="2"/>
    <x v="0"/>
  </r>
  <r>
    <s v="392|3"/>
    <n v="392"/>
    <n v="3"/>
    <x v="33"/>
    <n v="9.5167405903300001E-2"/>
    <n v="0.99936228990599996"/>
    <n v="3"/>
    <x v="2"/>
    <x v="0"/>
  </r>
  <r>
    <s v="392|4"/>
    <n v="392"/>
    <n v="4"/>
    <x v="58"/>
    <n v="8.1177495419999995E-2"/>
    <n v="0.99925249814999995"/>
    <n v="3"/>
    <x v="2"/>
    <x v="0"/>
  </r>
  <r>
    <s v="392|5"/>
    <n v="392"/>
    <n v="5"/>
    <x v="44"/>
    <n v="6.5855190157900007E-2"/>
    <n v="0.99907875060999995"/>
    <n v="3"/>
    <x v="2"/>
    <x v="0"/>
  </r>
  <r>
    <s v="393|1"/>
    <n v="393"/>
    <n v="1"/>
    <x v="33"/>
    <n v="0.59804266691200003"/>
    <n v="0.99999701976800004"/>
    <n v="3"/>
    <x v="2"/>
    <x v="0"/>
  </r>
  <r>
    <s v="393|2"/>
    <n v="393"/>
    <n v="2"/>
    <x v="32"/>
    <n v="0.27100136876100001"/>
    <n v="0.99999332427999998"/>
    <n v="3"/>
    <x v="2"/>
    <x v="0"/>
  </r>
  <r>
    <s v="393|3"/>
    <n v="393"/>
    <n v="3"/>
    <x v="2"/>
    <n v="3.0583579093199999E-2"/>
    <n v="0.999940752983"/>
    <n v="3"/>
    <x v="2"/>
    <x v="0"/>
  </r>
  <r>
    <s v="393|4"/>
    <n v="393"/>
    <n v="4"/>
    <x v="31"/>
    <n v="2.1863706409899999E-2"/>
    <n v="0.99991714954400002"/>
    <n v="3"/>
    <x v="2"/>
    <x v="0"/>
  </r>
  <r>
    <s v="393|5"/>
    <n v="393"/>
    <n v="5"/>
    <x v="19"/>
    <n v="1.6233384609199999E-2"/>
    <n v="0.99988842010500001"/>
    <n v="3"/>
    <x v="2"/>
    <x v="0"/>
  </r>
  <r>
    <s v="394|1"/>
    <n v="394"/>
    <n v="1"/>
    <x v="33"/>
    <n v="0.43294870853400003"/>
    <n v="0.99987113475800005"/>
    <n v="3"/>
    <x v="2"/>
    <x v="0"/>
  </r>
  <r>
    <s v="394|2"/>
    <n v="394"/>
    <n v="2"/>
    <x v="32"/>
    <n v="0.20866625011000001"/>
    <n v="0.99973267316799996"/>
    <n v="3"/>
    <x v="2"/>
    <x v="0"/>
  </r>
  <r>
    <s v="394|3"/>
    <n v="394"/>
    <n v="3"/>
    <x v="19"/>
    <n v="4.6216879039999999E-2"/>
    <n v="0.99879431724500001"/>
    <n v="3"/>
    <x v="2"/>
    <x v="0"/>
  </r>
  <r>
    <s v="394|4"/>
    <n v="394"/>
    <n v="4"/>
    <x v="44"/>
    <n v="4.0013626217799997E-2"/>
    <n v="0.99860769510299996"/>
    <n v="3"/>
    <x v="2"/>
    <x v="0"/>
  </r>
  <r>
    <s v="394|5"/>
    <n v="394"/>
    <n v="5"/>
    <x v="2"/>
    <n v="3.1157279387100001E-2"/>
    <n v="0.99821269512199995"/>
    <n v="3"/>
    <x v="2"/>
    <x v="0"/>
  </r>
  <r>
    <s v="395|1"/>
    <n v="395"/>
    <n v="1"/>
    <x v="51"/>
    <n v="0.331459373236"/>
    <n v="0.99826943874399998"/>
    <n v="4"/>
    <x v="0"/>
    <x v="0"/>
  </r>
  <r>
    <s v="395|2"/>
    <n v="395"/>
    <n v="2"/>
    <x v="2"/>
    <n v="7.8635081648799995E-2"/>
    <n v="0.992746055126"/>
    <n v="4"/>
    <x v="0"/>
    <x v="0"/>
  </r>
  <r>
    <s v="395|3"/>
    <n v="395"/>
    <n v="3"/>
    <x v="54"/>
    <n v="4.2503822594900001E-2"/>
    <n v="0.98666197061500005"/>
    <n v="4"/>
    <x v="0"/>
    <x v="1"/>
  </r>
  <r>
    <s v="395|4"/>
    <n v="395"/>
    <n v="4"/>
    <x v="20"/>
    <n v="4.0482830256200003E-2"/>
    <n v="0.98600530624399996"/>
    <n v="4"/>
    <x v="0"/>
    <x v="1"/>
  </r>
  <r>
    <s v="395|5"/>
    <n v="395"/>
    <n v="5"/>
    <x v="70"/>
    <n v="3.0699925497199999E-2"/>
    <n v="0.98162776231799997"/>
    <n v="4"/>
    <x v="0"/>
    <x v="1"/>
  </r>
  <r>
    <s v="396|1"/>
    <n v="396"/>
    <n v="1"/>
    <x v="2"/>
    <n v="0.91533082723600001"/>
    <n v="0.99996268749200001"/>
    <n v="3"/>
    <x v="2"/>
    <x v="0"/>
  </r>
  <r>
    <s v="396|2"/>
    <n v="396"/>
    <n v="2"/>
    <x v="26"/>
    <n v="1.5125775709699999E-2"/>
    <n v="0.99774760007899999"/>
    <n v="3"/>
    <x v="2"/>
    <x v="0"/>
  </r>
  <r>
    <s v="396|3"/>
    <n v="396"/>
    <n v="3"/>
    <x v="25"/>
    <n v="1.4055035077000001E-2"/>
    <n v="0.99757641553900001"/>
    <n v="3"/>
    <x v="2"/>
    <x v="0"/>
  </r>
  <r>
    <s v="396|4"/>
    <n v="396"/>
    <n v="4"/>
    <x v="35"/>
    <n v="7.4700922705199999E-3"/>
    <n v="0.99544972181299995"/>
    <n v="3"/>
    <x v="2"/>
    <x v="0"/>
  </r>
  <r>
    <s v="396|5"/>
    <n v="396"/>
    <n v="5"/>
    <x v="1"/>
    <n v="7.1548554114999998E-3"/>
    <n v="0.99525022506700001"/>
    <n v="3"/>
    <x v="2"/>
    <x v="0"/>
  </r>
  <r>
    <s v="397|1"/>
    <n v="397"/>
    <n v="1"/>
    <x v="1"/>
    <n v="0.45725843310399999"/>
    <n v="0.99915254116100005"/>
    <n v="4"/>
    <x v="0"/>
    <x v="0"/>
  </r>
  <r>
    <s v="397|2"/>
    <n v="397"/>
    <n v="2"/>
    <x v="3"/>
    <n v="6.3829101622099996E-2"/>
    <n v="0.99396026134500004"/>
    <n v="4"/>
    <x v="0"/>
    <x v="0"/>
  </r>
  <r>
    <s v="397|3"/>
    <n v="397"/>
    <n v="3"/>
    <x v="11"/>
    <n v="6.2000695616000003E-2"/>
    <n v="0.99378323555000003"/>
    <n v="4"/>
    <x v="0"/>
    <x v="0"/>
  </r>
  <r>
    <s v="397|4"/>
    <n v="397"/>
    <n v="4"/>
    <x v="35"/>
    <n v="3.5025466233500002E-2"/>
    <n v="0.989047825336"/>
    <n v="4"/>
    <x v="0"/>
    <x v="1"/>
  </r>
  <r>
    <s v="397|5"/>
    <n v="397"/>
    <n v="5"/>
    <x v="22"/>
    <n v="2.9605617746700001E-2"/>
    <n v="0.98706877231599999"/>
    <n v="4"/>
    <x v="0"/>
    <x v="1"/>
  </r>
  <r>
    <s v="398|1"/>
    <n v="398"/>
    <n v="1"/>
    <x v="7"/>
    <n v="0.180222570896"/>
    <n v="0.99992978572799995"/>
    <n v="4"/>
    <x v="0"/>
    <x v="0"/>
  </r>
  <r>
    <s v="398|2"/>
    <n v="398"/>
    <n v="2"/>
    <x v="10"/>
    <n v="0.152316942811"/>
    <n v="0.99991691112500003"/>
    <n v="4"/>
    <x v="0"/>
    <x v="0"/>
  </r>
  <r>
    <s v="398|3"/>
    <n v="398"/>
    <n v="3"/>
    <x v="105"/>
    <n v="0.114143557847"/>
    <n v="0.99988913536099999"/>
    <n v="4"/>
    <x v="0"/>
    <x v="0"/>
  </r>
  <r>
    <s v="398|4"/>
    <n v="398"/>
    <n v="4"/>
    <x v="9"/>
    <n v="9.8916508257400004E-2"/>
    <n v="0.99987208843200004"/>
    <n v="4"/>
    <x v="0"/>
    <x v="0"/>
  </r>
  <r>
    <s v="398|5"/>
    <n v="398"/>
    <n v="5"/>
    <x v="51"/>
    <n v="7.5254365801800005E-2"/>
    <n v="0.99983179569199998"/>
    <n v="4"/>
    <x v="0"/>
    <x v="0"/>
  </r>
  <r>
    <s v="399|1"/>
    <n v="399"/>
    <n v="1"/>
    <x v="1"/>
    <n v="0.63493323326100004"/>
    <n v="0.99986684322399999"/>
    <n v="4"/>
    <x v="0"/>
    <x v="0"/>
  </r>
  <r>
    <s v="399|2"/>
    <n v="399"/>
    <n v="2"/>
    <x v="11"/>
    <n v="8.5080571472599995E-2"/>
    <n v="0.99900752305999996"/>
    <n v="4"/>
    <x v="0"/>
    <x v="0"/>
  </r>
  <r>
    <s v="399|3"/>
    <n v="399"/>
    <n v="3"/>
    <x v="33"/>
    <n v="8.2396581768999999E-2"/>
    <n v="0.99897527694699995"/>
    <n v="4"/>
    <x v="0"/>
    <x v="0"/>
  </r>
  <r>
    <s v="399|4"/>
    <n v="399"/>
    <n v="4"/>
    <x v="35"/>
    <n v="4.5631993561999998E-2"/>
    <n v="0.99815112352400004"/>
    <n v="4"/>
    <x v="0"/>
    <x v="0"/>
  </r>
  <r>
    <s v="399|5"/>
    <n v="399"/>
    <n v="5"/>
    <x v="3"/>
    <n v="2.7593700215199999E-2"/>
    <n v="0.99694615602500003"/>
    <n v="4"/>
    <x v="0"/>
    <x v="0"/>
  </r>
  <r>
    <s v="400|1"/>
    <n v="400"/>
    <n v="1"/>
    <x v="35"/>
    <n v="0.58351653814299997"/>
    <n v="0.99996972084000002"/>
    <n v="4"/>
    <x v="0"/>
    <x v="0"/>
  </r>
  <r>
    <s v="400|2"/>
    <n v="400"/>
    <n v="2"/>
    <x v="33"/>
    <n v="7.4468769133099993E-2"/>
    <n v="0.99976295232800005"/>
    <n v="4"/>
    <x v="0"/>
    <x v="0"/>
  </r>
  <r>
    <s v="400|3"/>
    <n v="400"/>
    <n v="3"/>
    <x v="86"/>
    <n v="6.4107626676599999E-2"/>
    <n v="0.99972468614599996"/>
    <n v="4"/>
    <x v="0"/>
    <x v="0"/>
  </r>
  <r>
    <s v="400|4"/>
    <n v="400"/>
    <n v="4"/>
    <x v="65"/>
    <n v="6.3412129878999995E-2"/>
    <n v="0.99972158670400002"/>
    <n v="4"/>
    <x v="0"/>
    <x v="0"/>
  </r>
  <r>
    <s v="400|5"/>
    <n v="400"/>
    <n v="5"/>
    <x v="48"/>
    <n v="5.62586896122E-2"/>
    <n v="0.99968624115000004"/>
    <n v="4"/>
    <x v="0"/>
    <x v="0"/>
  </r>
  <r>
    <s v="401|1"/>
    <n v="401"/>
    <n v="1"/>
    <x v="35"/>
    <n v="0.56686955690399998"/>
    <n v="0.99993586540199997"/>
    <n v="3"/>
    <x v="2"/>
    <x v="0"/>
  </r>
  <r>
    <s v="401|2"/>
    <n v="401"/>
    <n v="2"/>
    <x v="89"/>
    <n v="0.100687995553"/>
    <n v="0.99963915348099996"/>
    <n v="3"/>
    <x v="2"/>
    <x v="0"/>
  </r>
  <r>
    <s v="401|3"/>
    <n v="401"/>
    <n v="3"/>
    <x v="58"/>
    <n v="9.2139817774299998E-2"/>
    <n v="0.99960571527499997"/>
    <n v="3"/>
    <x v="2"/>
    <x v="0"/>
  </r>
  <r>
    <s v="401|4"/>
    <n v="401"/>
    <n v="4"/>
    <x v="33"/>
    <n v="5.4680835455700003E-2"/>
    <n v="0.99933570623400003"/>
    <n v="3"/>
    <x v="2"/>
    <x v="0"/>
  </r>
  <r>
    <s v="401|5"/>
    <n v="401"/>
    <n v="5"/>
    <x v="48"/>
    <n v="5.35278506577E-2"/>
    <n v="0.99932146072399997"/>
    <n v="3"/>
    <x v="2"/>
    <x v="0"/>
  </r>
  <r>
    <s v="402|1"/>
    <n v="402"/>
    <n v="1"/>
    <x v="35"/>
    <n v="0.24228431284400001"/>
    <n v="0.99905019998599998"/>
    <n v="3"/>
    <x v="2"/>
    <x v="0"/>
  </r>
  <r>
    <s v="402|2"/>
    <n v="402"/>
    <n v="2"/>
    <x v="59"/>
    <n v="0.120837077498"/>
    <n v="0.99809759855299995"/>
    <n v="3"/>
    <x v="2"/>
    <x v="0"/>
  </r>
  <r>
    <s v="402|3"/>
    <n v="402"/>
    <n v="3"/>
    <x v="57"/>
    <n v="6.8870328366800002E-2"/>
    <n v="0.99666684865999999"/>
    <n v="3"/>
    <x v="2"/>
    <x v="0"/>
  </r>
  <r>
    <s v="402|4"/>
    <n v="402"/>
    <n v="4"/>
    <x v="33"/>
    <n v="5.3058069199299999E-2"/>
    <n v="0.99567776918399997"/>
    <n v="3"/>
    <x v="2"/>
    <x v="0"/>
  </r>
  <r>
    <s v="402|5"/>
    <n v="402"/>
    <n v="5"/>
    <x v="32"/>
    <n v="4.8416510224299998E-2"/>
    <n v="0.99526536464699999"/>
    <n v="3"/>
    <x v="2"/>
    <x v="0"/>
  </r>
  <r>
    <s v="403|1"/>
    <n v="403"/>
    <n v="1"/>
    <x v="35"/>
    <n v="0.87001091241799999"/>
    <n v="0.99995839595799996"/>
    <n v="3"/>
    <x v="2"/>
    <x v="0"/>
  </r>
  <r>
    <s v="403|2"/>
    <n v="403"/>
    <n v="2"/>
    <x v="33"/>
    <n v="3.0199740082E-2"/>
    <n v="0.99880361556999997"/>
    <n v="3"/>
    <x v="2"/>
    <x v="0"/>
  </r>
  <r>
    <s v="403|3"/>
    <n v="403"/>
    <n v="3"/>
    <x v="48"/>
    <n v="1.39762014151E-2"/>
    <n v="0.99741852283499999"/>
    <n v="3"/>
    <x v="2"/>
    <x v="0"/>
  </r>
  <r>
    <s v="403|4"/>
    <n v="403"/>
    <n v="4"/>
    <x v="31"/>
    <n v="1.2391105294200001E-2"/>
    <n v="0.99708932638199999"/>
    <n v="3"/>
    <x v="2"/>
    <x v="0"/>
  </r>
  <r>
    <s v="403|5"/>
    <n v="403"/>
    <n v="5"/>
    <x v="2"/>
    <n v="1.22647089884E-2"/>
    <n v="0.99705940485"/>
    <n v="3"/>
    <x v="2"/>
    <x v="0"/>
  </r>
  <r>
    <s v="404|1"/>
    <n v="404"/>
    <n v="1"/>
    <x v="35"/>
    <n v="0.56070137023900002"/>
    <n v="0.999263703823"/>
    <n v="2"/>
    <x v="1"/>
    <x v="0"/>
  </r>
  <r>
    <s v="404|2"/>
    <n v="404"/>
    <n v="2"/>
    <x v="48"/>
    <n v="4.10494953394E-2"/>
    <n v="0.99003523588200004"/>
    <n v="2"/>
    <x v="1"/>
    <x v="0"/>
  </r>
  <r>
    <s v="404|3"/>
    <n v="404"/>
    <n v="3"/>
    <x v="21"/>
    <n v="2.8417225927099998E-2"/>
    <n v="0.98566901683800001"/>
    <n v="2"/>
    <x v="1"/>
    <x v="1"/>
  </r>
  <r>
    <s v="404|4"/>
    <n v="404"/>
    <n v="4"/>
    <x v="72"/>
    <n v="2.4234371259799999E-2"/>
    <n v="0.98323696851700004"/>
    <n v="2"/>
    <x v="1"/>
    <x v="1"/>
  </r>
  <r>
    <s v="404|5"/>
    <n v="404"/>
    <n v="5"/>
    <x v="58"/>
    <n v="1.94621421397E-2"/>
    <n v="0.97921204566999998"/>
    <n v="2"/>
    <x v="1"/>
    <x v="1"/>
  </r>
  <r>
    <s v="405|1"/>
    <n v="405"/>
    <n v="1"/>
    <x v="33"/>
    <n v="0.353938788176"/>
    <n v="0.99975448846799997"/>
    <n v="3"/>
    <x v="2"/>
    <x v="0"/>
  </r>
  <r>
    <s v="405|2"/>
    <n v="405"/>
    <n v="2"/>
    <x v="1"/>
    <n v="0.27547436952600002"/>
    <n v="0.99968457221999996"/>
    <n v="3"/>
    <x v="2"/>
    <x v="0"/>
  </r>
  <r>
    <s v="405|3"/>
    <n v="405"/>
    <n v="3"/>
    <x v="2"/>
    <n v="0.17127028107600001"/>
    <n v="0.99949264526399995"/>
    <n v="3"/>
    <x v="2"/>
    <x v="0"/>
  </r>
  <r>
    <s v="405|4"/>
    <n v="405"/>
    <n v="4"/>
    <x v="11"/>
    <n v="3.3763427287300002E-2"/>
    <n v="0.99743193387999995"/>
    <n v="3"/>
    <x v="2"/>
    <x v="0"/>
  </r>
  <r>
    <s v="405|5"/>
    <n v="405"/>
    <n v="5"/>
    <x v="35"/>
    <n v="3.0920928344099999E-2"/>
    <n v="0.997196435928"/>
    <n v="3"/>
    <x v="2"/>
    <x v="0"/>
  </r>
  <r>
    <s v="406|1"/>
    <n v="406"/>
    <n v="1"/>
    <x v="19"/>
    <n v="0.182767942548"/>
    <n v="0.99884438514700002"/>
    <n v="3"/>
    <x v="2"/>
    <x v="0"/>
  </r>
  <r>
    <s v="406|2"/>
    <n v="406"/>
    <n v="2"/>
    <x v="25"/>
    <n v="0.16935105621800001"/>
    <n v="0.99875295162199995"/>
    <n v="3"/>
    <x v="2"/>
    <x v="0"/>
  </r>
  <r>
    <s v="406|3"/>
    <n v="406"/>
    <n v="3"/>
    <x v="31"/>
    <n v="0.110423333943"/>
    <n v="0.99808865785599998"/>
    <n v="3"/>
    <x v="2"/>
    <x v="0"/>
  </r>
  <r>
    <s v="406|4"/>
    <n v="406"/>
    <n v="4"/>
    <x v="32"/>
    <n v="0.10677680373200001"/>
    <n v="0.99802362918900001"/>
    <n v="3"/>
    <x v="2"/>
    <x v="0"/>
  </r>
  <r>
    <s v="406|5"/>
    <n v="406"/>
    <n v="5"/>
    <x v="33"/>
    <n v="5.1881700754199997E-2"/>
    <n v="0.99594092369099996"/>
    <n v="3"/>
    <x v="2"/>
    <x v="0"/>
  </r>
  <r>
    <s v="407|1"/>
    <n v="407"/>
    <n v="1"/>
    <x v="25"/>
    <n v="0.407082259655"/>
    <n v="0.99970370531099995"/>
    <n v="2"/>
    <x v="1"/>
    <x v="0"/>
  </r>
  <r>
    <s v="407|2"/>
    <n v="407"/>
    <n v="2"/>
    <x v="19"/>
    <n v="0.14579287171399999"/>
    <n v="0.99917322397200004"/>
    <n v="2"/>
    <x v="1"/>
    <x v="0"/>
  </r>
  <r>
    <s v="407|3"/>
    <n v="407"/>
    <n v="3"/>
    <x v="55"/>
    <n v="6.6125296056300006E-2"/>
    <n v="0.99817907810200002"/>
    <n v="2"/>
    <x v="1"/>
    <x v="0"/>
  </r>
  <r>
    <s v="407|4"/>
    <n v="407"/>
    <n v="4"/>
    <x v="44"/>
    <n v="5.94309829175E-2"/>
    <n v="0.99797445535700002"/>
    <n v="2"/>
    <x v="1"/>
    <x v="0"/>
  </r>
  <r>
    <s v="407|5"/>
    <n v="407"/>
    <n v="5"/>
    <x v="2"/>
    <n v="5.89680671692E-2"/>
    <n v="0.997958540916"/>
    <n v="2"/>
    <x v="1"/>
    <x v="0"/>
  </r>
  <r>
    <s v="408|1"/>
    <n v="408"/>
    <n v="1"/>
    <x v="33"/>
    <n v="0.41496351361299999"/>
    <n v="0.99967789650000005"/>
    <n v="3"/>
    <x v="2"/>
    <x v="0"/>
  </r>
  <r>
    <s v="408|2"/>
    <n v="408"/>
    <n v="2"/>
    <x v="2"/>
    <n v="0.16417306661600001"/>
    <n v="0.99918621778500005"/>
    <n v="3"/>
    <x v="2"/>
    <x v="0"/>
  </r>
  <r>
    <s v="408|3"/>
    <n v="408"/>
    <n v="3"/>
    <x v="1"/>
    <n v="6.2956206500500003E-2"/>
    <n v="0.99788057804100005"/>
    <n v="3"/>
    <x v="2"/>
    <x v="0"/>
  </r>
  <r>
    <s v="408|4"/>
    <n v="408"/>
    <n v="4"/>
    <x v="32"/>
    <n v="5.3774476051300001E-2"/>
    <n v="0.99751955270799997"/>
    <n v="3"/>
    <x v="2"/>
    <x v="0"/>
  </r>
  <r>
    <s v="408|5"/>
    <n v="408"/>
    <n v="5"/>
    <x v="19"/>
    <n v="4.4551491737400001E-2"/>
    <n v="0.997007668018"/>
    <n v="3"/>
    <x v="2"/>
    <x v="0"/>
  </r>
  <r>
    <s v="409|1"/>
    <n v="409"/>
    <n v="1"/>
    <x v="9"/>
    <n v="0.45301920175600002"/>
    <n v="0.999360620975"/>
    <n v="4"/>
    <x v="0"/>
    <x v="0"/>
  </r>
  <r>
    <s v="409|2"/>
    <n v="409"/>
    <n v="2"/>
    <x v="8"/>
    <n v="6.3412517309200001E-2"/>
    <n v="0.99544996023200005"/>
    <n v="4"/>
    <x v="0"/>
    <x v="0"/>
  </r>
  <r>
    <s v="409|3"/>
    <n v="409"/>
    <n v="3"/>
    <x v="39"/>
    <n v="3.91013659537E-2"/>
    <n v="0.99264186620700001"/>
    <n v="4"/>
    <x v="0"/>
    <x v="0"/>
  </r>
  <r>
    <s v="409|4"/>
    <n v="409"/>
    <n v="4"/>
    <x v="10"/>
    <n v="3.31326574087E-2"/>
    <n v="0.99132782220799998"/>
    <n v="4"/>
    <x v="0"/>
    <x v="0"/>
  </r>
  <r>
    <s v="409|5"/>
    <n v="409"/>
    <n v="5"/>
    <x v="41"/>
    <n v="2.7919817715899999E-2"/>
    <n v="0.98972523212399999"/>
    <n v="4"/>
    <x v="0"/>
    <x v="1"/>
  </r>
  <r>
    <s v="410|1"/>
    <n v="410"/>
    <n v="1"/>
    <x v="1"/>
    <n v="0.37121930718399998"/>
    <n v="0.99947100877799999"/>
    <n v="4"/>
    <x v="0"/>
    <x v="0"/>
  </r>
  <r>
    <s v="410|2"/>
    <n v="410"/>
    <n v="2"/>
    <x v="33"/>
    <n v="0.14893588423699999"/>
    <n v="0.99868255853700005"/>
    <n v="4"/>
    <x v="0"/>
    <x v="0"/>
  </r>
  <r>
    <s v="410|3"/>
    <n v="410"/>
    <n v="3"/>
    <x v="35"/>
    <n v="8.0676108598700003E-2"/>
    <n v="0.99757069349299998"/>
    <n v="4"/>
    <x v="0"/>
    <x v="0"/>
  </r>
  <r>
    <s v="410|4"/>
    <n v="410"/>
    <n v="4"/>
    <x v="11"/>
    <n v="6.0304593294899997E-2"/>
    <n v="0.99675267934800005"/>
    <n v="4"/>
    <x v="0"/>
    <x v="0"/>
  </r>
  <r>
    <s v="410|5"/>
    <n v="410"/>
    <n v="5"/>
    <x v="3"/>
    <n v="5.1506143063300001E-2"/>
    <n v="0.99620014429100001"/>
    <n v="4"/>
    <x v="0"/>
    <x v="0"/>
  </r>
  <r>
    <s v="411|1"/>
    <n v="411"/>
    <n v="1"/>
    <x v="44"/>
    <n v="0.27150943875299999"/>
    <n v="0.99979346990600004"/>
    <n v="3"/>
    <x v="2"/>
    <x v="0"/>
  </r>
  <r>
    <s v="411|2"/>
    <n v="411"/>
    <n v="2"/>
    <x v="35"/>
    <n v="0.19807304441900001"/>
    <n v="0.99971693754199997"/>
    <n v="3"/>
    <x v="2"/>
    <x v="0"/>
  </r>
  <r>
    <s v="411|3"/>
    <n v="411"/>
    <n v="3"/>
    <x v="33"/>
    <n v="8.8646195828900001E-2"/>
    <n v="0.99936777353299999"/>
    <n v="3"/>
    <x v="2"/>
    <x v="0"/>
  </r>
  <r>
    <s v="411|4"/>
    <n v="411"/>
    <n v="4"/>
    <x v="48"/>
    <n v="7.7470079064399996E-2"/>
    <n v="0.99927669763600002"/>
    <n v="3"/>
    <x v="2"/>
    <x v="0"/>
  </r>
  <r>
    <s v="411|5"/>
    <n v="411"/>
    <n v="5"/>
    <x v="31"/>
    <n v="6.8370267748800007E-2"/>
    <n v="0.99918037653000003"/>
    <n v="3"/>
    <x v="2"/>
    <x v="0"/>
  </r>
  <r>
    <s v="412|1"/>
    <n v="412"/>
    <n v="1"/>
    <x v="1"/>
    <n v="0.65821409225500005"/>
    <n v="0.99974292516700003"/>
    <n v="3"/>
    <x v="2"/>
    <x v="0"/>
  </r>
  <r>
    <s v="412|2"/>
    <n v="412"/>
    <n v="2"/>
    <x v="33"/>
    <n v="8.4201186895400001E-2"/>
    <n v="0.99799382686600002"/>
    <n v="3"/>
    <x v="2"/>
    <x v="0"/>
  </r>
  <r>
    <s v="412|3"/>
    <n v="412"/>
    <n v="3"/>
    <x v="11"/>
    <n v="4.53652329743E-2"/>
    <n v="0.99628287553799999"/>
    <n v="3"/>
    <x v="2"/>
    <x v="0"/>
  </r>
  <r>
    <s v="412|4"/>
    <n v="412"/>
    <n v="4"/>
    <x v="17"/>
    <n v="2.7286663651499999E-2"/>
    <n v="0.99383521080000004"/>
    <n v="3"/>
    <x v="2"/>
    <x v="0"/>
  </r>
  <r>
    <s v="412|5"/>
    <n v="412"/>
    <n v="5"/>
    <x v="2"/>
    <n v="1.97011549026E-2"/>
    <n v="0.99148178100600004"/>
    <n v="3"/>
    <x v="2"/>
    <x v="0"/>
  </r>
  <r>
    <s v="413|1"/>
    <n v="413"/>
    <n v="1"/>
    <x v="33"/>
    <n v="0.49841740727400002"/>
    <n v="0.99987077713000005"/>
    <n v="4"/>
    <x v="0"/>
    <x v="0"/>
  </r>
  <r>
    <s v="413|2"/>
    <n v="413"/>
    <n v="2"/>
    <x v="32"/>
    <n v="9.9820517003500003E-2"/>
    <n v="0.99935537576699995"/>
    <n v="4"/>
    <x v="0"/>
    <x v="0"/>
  </r>
  <r>
    <s v="413|3"/>
    <n v="413"/>
    <n v="3"/>
    <x v="25"/>
    <n v="8.1928603351099999E-2"/>
    <n v="0.99921476841000001"/>
    <n v="4"/>
    <x v="0"/>
    <x v="0"/>
  </r>
  <r>
    <s v="413|4"/>
    <n v="413"/>
    <n v="4"/>
    <x v="2"/>
    <n v="5.7225693017199999E-2"/>
    <n v="0.99887615442300004"/>
    <n v="4"/>
    <x v="0"/>
    <x v="0"/>
  </r>
  <r>
    <s v="413|5"/>
    <n v="413"/>
    <n v="5"/>
    <x v="26"/>
    <n v="4.7262780368299999E-2"/>
    <n v="0.99863964319200005"/>
    <n v="4"/>
    <x v="0"/>
    <x v="0"/>
  </r>
  <r>
    <s v="414|1"/>
    <n v="414"/>
    <n v="1"/>
    <x v="25"/>
    <n v="0.21020708978200001"/>
    <n v="0.99946135282500004"/>
    <n v="3"/>
    <x v="2"/>
    <x v="0"/>
  </r>
  <r>
    <s v="414|2"/>
    <n v="414"/>
    <n v="2"/>
    <x v="33"/>
    <n v="0.13089987635600001"/>
    <n v="0.99913531541800005"/>
    <n v="3"/>
    <x v="2"/>
    <x v="0"/>
  </r>
  <r>
    <s v="414|3"/>
    <n v="414"/>
    <n v="3"/>
    <x v="19"/>
    <n v="0.115157730877"/>
    <n v="0.99901711940799998"/>
    <n v="3"/>
    <x v="2"/>
    <x v="0"/>
  </r>
  <r>
    <s v="414|4"/>
    <n v="414"/>
    <n v="4"/>
    <x v="26"/>
    <n v="0.114747725427"/>
    <n v="0.99901366233800004"/>
    <n v="3"/>
    <x v="2"/>
    <x v="0"/>
  </r>
  <r>
    <s v="414|5"/>
    <n v="414"/>
    <n v="5"/>
    <x v="2"/>
    <n v="8.3425596356399997E-2"/>
    <n v="0.99864381551699999"/>
    <n v="3"/>
    <x v="2"/>
    <x v="0"/>
  </r>
  <r>
    <s v="415|1"/>
    <n v="415"/>
    <n v="1"/>
    <x v="32"/>
    <n v="0.347800374031"/>
    <n v="0.99964106082899995"/>
    <n v="2"/>
    <x v="1"/>
    <x v="0"/>
  </r>
  <r>
    <s v="415|2"/>
    <n v="415"/>
    <n v="2"/>
    <x v="25"/>
    <n v="0.14391390979300001"/>
    <n v="0.99913316965099996"/>
    <n v="2"/>
    <x v="1"/>
    <x v="0"/>
  </r>
  <r>
    <s v="415|3"/>
    <n v="415"/>
    <n v="3"/>
    <x v="33"/>
    <n v="7.8084260225300003E-2"/>
    <n v="0.99840337038000004"/>
    <n v="2"/>
    <x v="1"/>
    <x v="0"/>
  </r>
  <r>
    <s v="415|4"/>
    <n v="415"/>
    <n v="4"/>
    <x v="44"/>
    <n v="7.4452765286000006E-2"/>
    <n v="0.99832564592399997"/>
    <n v="2"/>
    <x v="1"/>
    <x v="0"/>
  </r>
  <r>
    <s v="415|5"/>
    <n v="415"/>
    <n v="5"/>
    <x v="57"/>
    <n v="6.9425962865399996E-2"/>
    <n v="0.99820458888999997"/>
    <n v="2"/>
    <x v="1"/>
    <x v="0"/>
  </r>
  <r>
    <s v="416|1"/>
    <n v="416"/>
    <n v="1"/>
    <x v="32"/>
    <n v="0.20746989548200001"/>
    <n v="0.99959832429899997"/>
    <n v="3"/>
    <x v="2"/>
    <x v="0"/>
  </r>
  <r>
    <s v="416|2"/>
    <n v="416"/>
    <n v="2"/>
    <x v="25"/>
    <n v="0.190134942532"/>
    <n v="0.99956160783799997"/>
    <n v="3"/>
    <x v="2"/>
    <x v="0"/>
  </r>
  <r>
    <s v="416|3"/>
    <n v="416"/>
    <n v="3"/>
    <x v="19"/>
    <n v="7.8729838132900007E-2"/>
    <n v="0.99894195795100005"/>
    <n v="3"/>
    <x v="2"/>
    <x v="0"/>
  </r>
  <r>
    <s v="416|4"/>
    <n v="416"/>
    <n v="4"/>
    <x v="35"/>
    <n v="7.5295418500900005E-2"/>
    <n v="0.99889379739799999"/>
    <n v="3"/>
    <x v="2"/>
    <x v="0"/>
  </r>
  <r>
    <s v="416|5"/>
    <n v="416"/>
    <n v="5"/>
    <x v="57"/>
    <n v="7.4780493974700005E-2"/>
    <n v="0.99888616800300001"/>
    <n v="3"/>
    <x v="2"/>
    <x v="0"/>
  </r>
  <r>
    <s v="417|1"/>
    <n v="417"/>
    <n v="1"/>
    <x v="38"/>
    <n v="0.23524048924400001"/>
    <n v="0.99883371591600001"/>
    <n v="3"/>
    <x v="2"/>
    <x v="0"/>
  </r>
  <r>
    <s v="417|2"/>
    <n v="417"/>
    <n v="2"/>
    <x v="48"/>
    <n v="0.10985611379100001"/>
    <n v="0.99750584363899997"/>
    <n v="3"/>
    <x v="2"/>
    <x v="0"/>
  </r>
  <r>
    <s v="417|3"/>
    <n v="417"/>
    <n v="3"/>
    <x v="39"/>
    <n v="8.3063751459099999E-2"/>
    <n v="0.996704041958"/>
    <n v="3"/>
    <x v="2"/>
    <x v="0"/>
  </r>
  <r>
    <s v="417|4"/>
    <n v="417"/>
    <n v="4"/>
    <x v="40"/>
    <n v="6.5905995667000006E-2"/>
    <n v="0.995849490166"/>
    <n v="3"/>
    <x v="2"/>
    <x v="0"/>
  </r>
  <r>
    <s v="417|5"/>
    <n v="417"/>
    <n v="5"/>
    <x v="71"/>
    <n v="5.4424431175000003E-2"/>
    <n v="0.99497824907300003"/>
    <n v="3"/>
    <x v="2"/>
    <x v="0"/>
  </r>
  <r>
    <s v="418|1"/>
    <n v="418"/>
    <n v="1"/>
    <x v="72"/>
    <n v="0.30552992224699999"/>
    <n v="0.99901056289699997"/>
    <n v="2"/>
    <x v="1"/>
    <x v="0"/>
  </r>
  <r>
    <s v="418|2"/>
    <n v="418"/>
    <n v="2"/>
    <x v="1"/>
    <n v="0.122445225716"/>
    <n v="0.99753499031100001"/>
    <n v="2"/>
    <x v="1"/>
    <x v="0"/>
  </r>
  <r>
    <s v="418|3"/>
    <n v="418"/>
    <n v="3"/>
    <x v="35"/>
    <n v="7.6247148215800004E-2"/>
    <n v="0.99604731798199997"/>
    <n v="2"/>
    <x v="1"/>
    <x v="0"/>
  </r>
  <r>
    <s v="418|4"/>
    <n v="418"/>
    <n v="4"/>
    <x v="11"/>
    <n v="5.7535678148299997E-2"/>
    <n v="0.99476850032800002"/>
    <n v="2"/>
    <x v="1"/>
    <x v="0"/>
  </r>
  <r>
    <s v="418|5"/>
    <n v="418"/>
    <n v="5"/>
    <x v="21"/>
    <n v="5.1826599985399999E-2"/>
    <n v="0.99419564008700001"/>
    <n v="2"/>
    <x v="1"/>
    <x v="0"/>
  </r>
  <r>
    <s v="419|1"/>
    <n v="419"/>
    <n v="1"/>
    <x v="71"/>
    <n v="0.53260707855199996"/>
    <n v="0.999970436096"/>
    <n v="3"/>
    <x v="2"/>
    <x v="0"/>
  </r>
  <r>
    <s v="419|2"/>
    <n v="419"/>
    <n v="2"/>
    <x v="40"/>
    <n v="0.32668370008499997"/>
    <n v="0.99995183944699995"/>
    <n v="3"/>
    <x v="2"/>
    <x v="0"/>
  </r>
  <r>
    <s v="419|3"/>
    <n v="419"/>
    <n v="3"/>
    <x v="40"/>
    <n v="6.6079683601900002E-2"/>
    <n v="0.99976211786299995"/>
    <n v="3"/>
    <x v="2"/>
    <x v="0"/>
  </r>
  <r>
    <s v="419|4"/>
    <n v="419"/>
    <n v="4"/>
    <x v="4"/>
    <n v="1.3171626254899999E-2"/>
    <n v="0.99880766868600002"/>
    <n v="3"/>
    <x v="2"/>
    <x v="0"/>
  </r>
  <r>
    <s v="419|5"/>
    <n v="419"/>
    <n v="5"/>
    <x v="3"/>
    <n v="1.1814065277600001E-2"/>
    <n v="0.99867081642199995"/>
    <n v="3"/>
    <x v="2"/>
    <x v="0"/>
  </r>
  <r>
    <s v="420|1"/>
    <n v="420"/>
    <n v="1"/>
    <x v="71"/>
    <n v="0.386320978403"/>
    <n v="0.99996125698100002"/>
    <n v="4"/>
    <x v="0"/>
    <x v="0"/>
  </r>
  <r>
    <s v="420|2"/>
    <n v="420"/>
    <n v="2"/>
    <x v="11"/>
    <n v="0.14448362588899999"/>
    <n v="0.999896287918"/>
    <n v="4"/>
    <x v="0"/>
    <x v="0"/>
  </r>
  <r>
    <s v="420|3"/>
    <n v="420"/>
    <n v="3"/>
    <x v="39"/>
    <n v="0.119740471244"/>
    <n v="0.99987483024599999"/>
    <n v="4"/>
    <x v="0"/>
    <x v="0"/>
  </r>
  <r>
    <s v="420|4"/>
    <n v="420"/>
    <n v="4"/>
    <x v="40"/>
    <n v="7.2471290826799997E-2"/>
    <n v="0.99979323148699994"/>
    <n v="4"/>
    <x v="0"/>
    <x v="0"/>
  </r>
  <r>
    <s v="420|5"/>
    <n v="420"/>
    <n v="5"/>
    <x v="40"/>
    <n v="6.3351318240200002E-2"/>
    <n v="0.99976354837400006"/>
    <n v="4"/>
    <x v="0"/>
    <x v="0"/>
  </r>
  <r>
    <s v="421|1"/>
    <n v="421"/>
    <n v="1"/>
    <x v="25"/>
    <n v="0.802012264729"/>
    <n v="0.99998271465300004"/>
    <n v="4"/>
    <x v="0"/>
    <x v="0"/>
  </r>
  <r>
    <s v="421|2"/>
    <n v="421"/>
    <n v="2"/>
    <x v="32"/>
    <n v="8.0218933522700001E-2"/>
    <n v="0.99982708692599997"/>
    <n v="4"/>
    <x v="0"/>
    <x v="0"/>
  </r>
  <r>
    <s v="421|3"/>
    <n v="421"/>
    <n v="3"/>
    <x v="19"/>
    <n v="2.6459312066399999E-2"/>
    <n v="0.99947601556800003"/>
    <n v="4"/>
    <x v="0"/>
    <x v="0"/>
  </r>
  <r>
    <s v="421|4"/>
    <n v="421"/>
    <n v="4"/>
    <x v="55"/>
    <n v="2.6445399969799999E-2"/>
    <n v="0.99947577714900004"/>
    <n v="4"/>
    <x v="0"/>
    <x v="0"/>
  </r>
  <r>
    <s v="421|5"/>
    <n v="421"/>
    <n v="5"/>
    <x v="44"/>
    <n v="2.5077059865000001E-2"/>
    <n v="0.99944716692000002"/>
    <n v="4"/>
    <x v="0"/>
    <x v="0"/>
  </r>
  <r>
    <s v="422|1"/>
    <n v="422"/>
    <n v="1"/>
    <x v="19"/>
    <n v="0.26897031068799998"/>
    <n v="0.99889624118800002"/>
    <n v="4"/>
    <x v="0"/>
    <x v="0"/>
  </r>
  <r>
    <s v="422|2"/>
    <n v="422"/>
    <n v="2"/>
    <x v="25"/>
    <n v="0.232644021511"/>
    <n v="0.99872416257899999"/>
    <n v="4"/>
    <x v="0"/>
    <x v="0"/>
  </r>
  <r>
    <s v="422|3"/>
    <n v="422"/>
    <n v="3"/>
    <x v="32"/>
    <n v="7.5520642101799998E-2"/>
    <n v="0.99608010053600005"/>
    <n v="4"/>
    <x v="0"/>
    <x v="0"/>
  </r>
  <r>
    <s v="422|4"/>
    <n v="422"/>
    <n v="4"/>
    <x v="27"/>
    <n v="7.3352910578299999E-2"/>
    <n v="0.99596464633899995"/>
    <n v="4"/>
    <x v="0"/>
    <x v="0"/>
  </r>
  <r>
    <s v="422|5"/>
    <n v="422"/>
    <n v="5"/>
    <x v="83"/>
    <n v="4.3531049042899998E-2"/>
    <n v="0.99321895837800001"/>
    <n v="4"/>
    <x v="0"/>
    <x v="0"/>
  </r>
  <r>
    <s v="423|1"/>
    <n v="423"/>
    <n v="1"/>
    <x v="25"/>
    <n v="0.38651695847500001"/>
    <n v="0.999896287918"/>
    <n v="3"/>
    <x v="2"/>
    <x v="0"/>
  </r>
  <r>
    <s v="423|2"/>
    <n v="423"/>
    <n v="2"/>
    <x v="19"/>
    <n v="0.31949305534400002"/>
    <n v="0.999874591827"/>
    <n v="3"/>
    <x v="2"/>
    <x v="0"/>
  </r>
  <r>
    <s v="423|3"/>
    <n v="423"/>
    <n v="3"/>
    <x v="27"/>
    <n v="7.2837501764299997E-2"/>
    <n v="0.99945014715199998"/>
    <n v="3"/>
    <x v="2"/>
    <x v="0"/>
  </r>
  <r>
    <s v="423|4"/>
    <n v="423"/>
    <n v="4"/>
    <x v="57"/>
    <n v="5.8002565056099999E-2"/>
    <n v="0.99930965900400004"/>
    <n v="3"/>
    <x v="2"/>
    <x v="0"/>
  </r>
  <r>
    <s v="423|5"/>
    <n v="423"/>
    <n v="5"/>
    <x v="32"/>
    <n v="4.9305308610200001E-2"/>
    <n v="0.99918800592400003"/>
    <n v="3"/>
    <x v="2"/>
    <x v="0"/>
  </r>
  <r>
    <s v="424|1"/>
    <n v="424"/>
    <n v="1"/>
    <x v="25"/>
    <n v="0.15847878158100001"/>
    <n v="0.99665987491600005"/>
    <n v="4"/>
    <x v="0"/>
    <x v="0"/>
  </r>
  <r>
    <s v="424|2"/>
    <n v="424"/>
    <n v="2"/>
    <x v="35"/>
    <n v="0.13059726357500001"/>
    <n v="0.99594962596900005"/>
    <n v="4"/>
    <x v="0"/>
    <x v="0"/>
  </r>
  <r>
    <s v="424|3"/>
    <n v="424"/>
    <n v="3"/>
    <x v="19"/>
    <n v="9.39377993345E-2"/>
    <n v="0.99437791109100004"/>
    <n v="4"/>
    <x v="0"/>
    <x v="0"/>
  </r>
  <r>
    <s v="424|4"/>
    <n v="424"/>
    <n v="4"/>
    <x v="33"/>
    <n v="8.2743905484699995E-2"/>
    <n v="0.99362212419499996"/>
    <n v="4"/>
    <x v="0"/>
    <x v="0"/>
  </r>
  <r>
    <s v="424|5"/>
    <n v="424"/>
    <n v="5"/>
    <x v="32"/>
    <n v="5.9001006186000002E-2"/>
    <n v="0.99107855558400004"/>
    <n v="4"/>
    <x v="0"/>
    <x v="0"/>
  </r>
  <r>
    <s v="425|1"/>
    <n v="425"/>
    <n v="1"/>
    <x v="2"/>
    <n v="8.0797277390999997E-2"/>
    <n v="0.98982191085799998"/>
    <n v="4"/>
    <x v="0"/>
    <x v="1"/>
  </r>
  <r>
    <s v="425|2"/>
    <n v="425"/>
    <n v="2"/>
    <x v="33"/>
    <n v="7.2596773505199996E-2"/>
    <n v="0.98868525028200005"/>
    <n v="4"/>
    <x v="0"/>
    <x v="1"/>
  </r>
  <r>
    <s v="425|3"/>
    <n v="425"/>
    <n v="3"/>
    <x v="68"/>
    <n v="7.1041278541099998E-2"/>
    <n v="0.98844039440200004"/>
    <n v="4"/>
    <x v="0"/>
    <x v="1"/>
  </r>
  <r>
    <s v="425|4"/>
    <n v="425"/>
    <n v="4"/>
    <x v="31"/>
    <n v="5.8331560343499997E-2"/>
    <n v="0.98595702648200001"/>
    <n v="4"/>
    <x v="0"/>
    <x v="1"/>
  </r>
  <r>
    <s v="425|5"/>
    <n v="425"/>
    <n v="5"/>
    <x v="1"/>
    <n v="5.3298749029600002E-2"/>
    <n v="0.98465144634199997"/>
    <n v="4"/>
    <x v="0"/>
    <x v="1"/>
  </r>
  <r>
    <s v="426|1"/>
    <n v="426"/>
    <n v="1"/>
    <x v="19"/>
    <n v="0.15787357091900001"/>
    <n v="0.99787175655399996"/>
    <n v="2"/>
    <x v="1"/>
    <x v="0"/>
  </r>
  <r>
    <s v="426|2"/>
    <n v="426"/>
    <n v="2"/>
    <x v="2"/>
    <n v="0.12643612921200001"/>
    <n v="0.99734407663299995"/>
    <n v="2"/>
    <x v="1"/>
    <x v="0"/>
  </r>
  <r>
    <s v="426|3"/>
    <n v="426"/>
    <n v="3"/>
    <x v="26"/>
    <n v="0.123181916773"/>
    <n v="0.99727410078000001"/>
    <n v="2"/>
    <x v="1"/>
    <x v="0"/>
  </r>
  <r>
    <s v="426|4"/>
    <n v="426"/>
    <n v="4"/>
    <x v="27"/>
    <n v="0.120334729552"/>
    <n v="0.99720972776399996"/>
    <n v="2"/>
    <x v="1"/>
    <x v="0"/>
  </r>
  <r>
    <s v="426|5"/>
    <n v="426"/>
    <n v="5"/>
    <x v="35"/>
    <n v="9.3298591673400003E-2"/>
    <n v="0.99640417099"/>
    <n v="2"/>
    <x v="1"/>
    <x v="0"/>
  </r>
  <r>
    <s v="427|1"/>
    <n v="427"/>
    <n v="1"/>
    <x v="62"/>
    <n v="0.43397134542499999"/>
    <n v="0.99966871738399998"/>
    <n v="3"/>
    <x v="2"/>
    <x v="0"/>
  </r>
  <r>
    <s v="427|2"/>
    <n v="427"/>
    <n v="2"/>
    <x v="19"/>
    <n v="0.114598378539"/>
    <n v="0.99874675273900004"/>
    <n v="3"/>
    <x v="2"/>
    <x v="0"/>
  </r>
  <r>
    <s v="427|3"/>
    <n v="427"/>
    <n v="3"/>
    <x v="18"/>
    <n v="9.3106575310200002E-2"/>
    <n v="0.99845790862999995"/>
    <n v="3"/>
    <x v="2"/>
    <x v="0"/>
  </r>
  <r>
    <s v="427|4"/>
    <n v="427"/>
    <n v="4"/>
    <x v="98"/>
    <n v="7.7263332903399998E-2"/>
    <n v="0.998142242432"/>
    <n v="3"/>
    <x v="2"/>
    <x v="0"/>
  </r>
  <r>
    <s v="427|5"/>
    <n v="427"/>
    <n v="5"/>
    <x v="32"/>
    <n v="5.4852027445999998E-2"/>
    <n v="0.997385203838"/>
    <n v="3"/>
    <x v="2"/>
    <x v="0"/>
  </r>
  <r>
    <s v="428|1"/>
    <n v="428"/>
    <n v="1"/>
    <x v="68"/>
    <n v="0.34648492932300001"/>
    <n v="0.99839633703200004"/>
    <n v="4"/>
    <x v="0"/>
    <x v="0"/>
  </r>
  <r>
    <s v="428|2"/>
    <n v="428"/>
    <n v="2"/>
    <x v="66"/>
    <n v="0.205973848701"/>
    <n v="0.99730527401000002"/>
    <n v="4"/>
    <x v="0"/>
    <x v="0"/>
  </r>
  <r>
    <s v="428|3"/>
    <n v="428"/>
    <n v="3"/>
    <x v="62"/>
    <n v="5.90470358729E-2"/>
    <n v="0.99066275358199996"/>
    <n v="4"/>
    <x v="0"/>
    <x v="0"/>
  </r>
  <r>
    <s v="428|4"/>
    <n v="428"/>
    <n v="4"/>
    <x v="10"/>
    <n v="3.4574784338500003E-2"/>
    <n v="0.98415839672100003"/>
    <n v="4"/>
    <x v="0"/>
    <x v="1"/>
  </r>
  <r>
    <s v="428|5"/>
    <n v="428"/>
    <n v="5"/>
    <x v="0"/>
    <n v="2.75393221527E-2"/>
    <n v="0.98019146919300004"/>
    <n v="4"/>
    <x v="0"/>
    <x v="1"/>
  </r>
  <r>
    <s v="429|1"/>
    <n v="429"/>
    <n v="1"/>
    <x v="1"/>
    <n v="0.582204759121"/>
    <n v="0.99998629093199998"/>
    <n v="1"/>
    <x v="1"/>
    <x v="0"/>
  </r>
  <r>
    <s v="429|2"/>
    <n v="429"/>
    <n v="2"/>
    <x v="13"/>
    <n v="0.17931261658700001"/>
    <n v="0.999955534935"/>
    <n v="1"/>
    <x v="1"/>
    <x v="0"/>
  </r>
  <r>
    <s v="429|3"/>
    <n v="429"/>
    <n v="3"/>
    <x v="84"/>
    <n v="8.9243471622500001E-2"/>
    <n v="0.99991083145100002"/>
    <n v="1"/>
    <x v="1"/>
    <x v="0"/>
  </r>
  <r>
    <s v="429|4"/>
    <n v="429"/>
    <n v="4"/>
    <x v="20"/>
    <n v="6.4983062446099998E-2"/>
    <n v="0.99987745284999996"/>
    <n v="1"/>
    <x v="1"/>
    <x v="0"/>
  </r>
  <r>
    <s v="429|5"/>
    <n v="429"/>
    <n v="5"/>
    <x v="24"/>
    <n v="2.2987883537999999E-2"/>
    <n v="0.99965369701399998"/>
    <n v="1"/>
    <x v="1"/>
    <x v="0"/>
  </r>
  <r>
    <s v="430|1"/>
    <n v="430"/>
    <n v="1"/>
    <x v="84"/>
    <n v="0.451710194349"/>
    <n v="0.99982470274000002"/>
    <n v="1"/>
    <x v="1"/>
    <x v="0"/>
  </r>
  <r>
    <s v="430|2"/>
    <n v="430"/>
    <n v="2"/>
    <x v="20"/>
    <n v="0.24594238400499999"/>
    <n v="0.99967813491799995"/>
    <n v="1"/>
    <x v="1"/>
    <x v="0"/>
  </r>
  <r>
    <s v="430|3"/>
    <n v="430"/>
    <n v="3"/>
    <x v="1"/>
    <n v="9.2470280826099996E-2"/>
    <n v="0.99914443492899996"/>
    <n v="1"/>
    <x v="1"/>
    <x v="0"/>
  </r>
  <r>
    <s v="430|4"/>
    <n v="430"/>
    <n v="4"/>
    <x v="4"/>
    <n v="6.1913780868100003E-2"/>
    <n v="0.99872261285800001"/>
    <n v="1"/>
    <x v="1"/>
    <x v="0"/>
  </r>
  <r>
    <s v="430|5"/>
    <n v="430"/>
    <n v="5"/>
    <x v="28"/>
    <n v="2.6632849127100001E-2"/>
    <n v="0.99703562259699996"/>
    <n v="1"/>
    <x v="1"/>
    <x v="0"/>
  </r>
  <r>
    <s v="431|1"/>
    <n v="431"/>
    <n v="1"/>
    <x v="1"/>
    <n v="0.721857190132"/>
    <n v="0.99997663497900002"/>
    <n v="2"/>
    <x v="1"/>
    <x v="0"/>
  </r>
  <r>
    <s v="431|2"/>
    <n v="431"/>
    <n v="2"/>
    <x v="11"/>
    <n v="0.153827026486"/>
    <n v="0.99989044666299998"/>
    <n v="2"/>
    <x v="1"/>
    <x v="0"/>
  </r>
  <r>
    <s v="431|3"/>
    <n v="431"/>
    <n v="3"/>
    <x v="3"/>
    <n v="3.02870571613E-2"/>
    <n v="0.99944394826899996"/>
    <n v="2"/>
    <x v="1"/>
    <x v="0"/>
  </r>
  <r>
    <s v="431|4"/>
    <n v="431"/>
    <n v="4"/>
    <x v="101"/>
    <n v="1.7561417073000001E-2"/>
    <n v="0.99904137849800001"/>
    <n v="2"/>
    <x v="1"/>
    <x v="0"/>
  </r>
  <r>
    <s v="431|5"/>
    <n v="431"/>
    <n v="5"/>
    <x v="39"/>
    <n v="1.0289387777400001E-2"/>
    <n v="0.99836510419799995"/>
    <n v="2"/>
    <x v="1"/>
    <x v="0"/>
  </r>
  <r>
    <s v="432|1"/>
    <n v="432"/>
    <n v="1"/>
    <x v="8"/>
    <n v="0.78704845905300003"/>
    <n v="0.99998426437400001"/>
    <n v="3"/>
    <x v="2"/>
    <x v="0"/>
  </r>
  <r>
    <s v="432|2"/>
    <n v="432"/>
    <n v="2"/>
    <x v="97"/>
    <n v="4.76110763848E-2"/>
    <n v="0.99973970651599997"/>
    <n v="3"/>
    <x v="2"/>
    <x v="0"/>
  </r>
  <r>
    <s v="432|3"/>
    <n v="432"/>
    <n v="3"/>
    <x v="37"/>
    <n v="3.8426857441699998E-2"/>
    <n v="0.99967753887199995"/>
    <n v="3"/>
    <x v="2"/>
    <x v="0"/>
  </r>
  <r>
    <s v="432|4"/>
    <n v="432"/>
    <n v="4"/>
    <x v="7"/>
    <n v="3.2619372010200001E-2"/>
    <n v="0.99962019920300005"/>
    <n v="3"/>
    <x v="2"/>
    <x v="0"/>
  </r>
  <r>
    <s v="432|5"/>
    <n v="432"/>
    <n v="5"/>
    <x v="9"/>
    <n v="2.00797840953E-2"/>
    <n v="0.99938309192700003"/>
    <n v="3"/>
    <x v="2"/>
    <x v="0"/>
  </r>
  <r>
    <s v="433|1"/>
    <n v="433"/>
    <n v="1"/>
    <x v="1"/>
    <n v="0.89774835109700002"/>
    <n v="0.99999928474400002"/>
    <n v="3"/>
    <x v="2"/>
    <x v="0"/>
  </r>
  <r>
    <s v="433|2"/>
    <n v="433"/>
    <n v="2"/>
    <x v="0"/>
    <n v="5.2000738680399998E-2"/>
    <n v="0.99998867511699996"/>
    <n v="3"/>
    <x v="2"/>
    <x v="0"/>
  </r>
  <r>
    <s v="433|3"/>
    <n v="433"/>
    <n v="3"/>
    <x v="4"/>
    <n v="2.22971104085E-2"/>
    <n v="0.99997353553799995"/>
    <n v="3"/>
    <x v="2"/>
    <x v="0"/>
  </r>
  <r>
    <s v="433|4"/>
    <n v="433"/>
    <n v="4"/>
    <x v="11"/>
    <n v="8.8618984445900002E-3"/>
    <n v="0.999933362007"/>
    <n v="3"/>
    <x v="2"/>
    <x v="0"/>
  </r>
  <r>
    <s v="433|5"/>
    <n v="433"/>
    <n v="5"/>
    <x v="71"/>
    <n v="6.8608876317699996E-3"/>
    <n v="0.99991393089299996"/>
    <n v="3"/>
    <x v="2"/>
    <x v="0"/>
  </r>
  <r>
    <s v="434|1"/>
    <n v="434"/>
    <n v="1"/>
    <x v="1"/>
    <n v="0.27320644259499999"/>
    <n v="0.99947005510300002"/>
    <n v="3"/>
    <x v="2"/>
    <x v="0"/>
  </r>
  <r>
    <s v="434|2"/>
    <n v="434"/>
    <n v="2"/>
    <x v="40"/>
    <n v="0.107586309314"/>
    <n v="0.99865543842299997"/>
    <n v="3"/>
    <x v="2"/>
    <x v="0"/>
  </r>
  <r>
    <s v="434|3"/>
    <n v="434"/>
    <n v="3"/>
    <x v="40"/>
    <n v="9.4860821962400005E-2"/>
    <n v="0.99847537279099996"/>
    <n v="3"/>
    <x v="2"/>
    <x v="0"/>
  </r>
  <r>
    <s v="434|4"/>
    <n v="434"/>
    <n v="4"/>
    <x v="11"/>
    <n v="8.1256844103300002E-2"/>
    <n v="0.99822050333000001"/>
    <n v="3"/>
    <x v="2"/>
    <x v="0"/>
  </r>
  <r>
    <s v="434|5"/>
    <n v="434"/>
    <n v="5"/>
    <x v="81"/>
    <n v="7.5816355645699995E-2"/>
    <n v="0.99809306860000002"/>
    <n v="3"/>
    <x v="2"/>
    <x v="0"/>
  </r>
  <r>
    <s v="435|1"/>
    <n v="435"/>
    <n v="1"/>
    <x v="1"/>
    <n v="0.46546059846900001"/>
    <n v="0.99971121549599995"/>
    <n v="2"/>
    <x v="1"/>
    <x v="0"/>
  </r>
  <r>
    <s v="435|2"/>
    <n v="435"/>
    <n v="2"/>
    <x v="71"/>
    <n v="9.6953667700300006E-2"/>
    <n v="0.99861538410200001"/>
    <n v="2"/>
    <x v="1"/>
    <x v="0"/>
  </r>
  <r>
    <s v="435|3"/>
    <n v="435"/>
    <n v="3"/>
    <x v="81"/>
    <n v="5.4857660085000003E-2"/>
    <n v="0.99755543470399999"/>
    <n v="2"/>
    <x v="1"/>
    <x v="0"/>
  </r>
  <r>
    <s v="435|4"/>
    <n v="435"/>
    <n v="4"/>
    <x v="40"/>
    <n v="5.3726706653799999E-2"/>
    <n v="0.99750405549999999"/>
    <n v="2"/>
    <x v="1"/>
    <x v="0"/>
  </r>
  <r>
    <s v="435|5"/>
    <n v="435"/>
    <n v="5"/>
    <x v="11"/>
    <n v="5.23740053177E-2"/>
    <n v="0.99743974208800001"/>
    <n v="2"/>
    <x v="1"/>
    <x v="0"/>
  </r>
  <r>
    <s v="436|1"/>
    <n v="436"/>
    <n v="1"/>
    <x v="4"/>
    <n v="0.16729195416000001"/>
    <n v="0.99460923671699997"/>
    <n v="2"/>
    <x v="1"/>
    <x v="0"/>
  </r>
  <r>
    <s v="436|2"/>
    <n v="436"/>
    <n v="2"/>
    <x v="71"/>
    <n v="8.1698618829300004E-2"/>
    <n v="0.98902356624599996"/>
    <n v="2"/>
    <x v="1"/>
    <x v="1"/>
  </r>
  <r>
    <s v="436|3"/>
    <n v="436"/>
    <n v="3"/>
    <x v="74"/>
    <n v="5.1852464675899997E-2"/>
    <n v="0.98281407356299999"/>
    <n v="2"/>
    <x v="1"/>
    <x v="1"/>
  </r>
  <r>
    <s v="436|4"/>
    <n v="436"/>
    <n v="4"/>
    <x v="40"/>
    <n v="4.9269009381500001E-2"/>
    <n v="0.98192918300599996"/>
    <n v="2"/>
    <x v="1"/>
    <x v="1"/>
  </r>
  <r>
    <s v="436|5"/>
    <n v="436"/>
    <n v="5"/>
    <x v="30"/>
    <n v="3.9294410496999999E-2"/>
    <n v="0.97744560241699996"/>
    <n v="2"/>
    <x v="1"/>
    <x v="1"/>
  </r>
  <r>
    <s v="437|1"/>
    <n v="437"/>
    <n v="1"/>
    <x v="33"/>
    <n v="0.37737789750099998"/>
    <n v="0.99965536594399995"/>
    <n v="2"/>
    <x v="1"/>
    <x v="0"/>
  </r>
  <r>
    <s v="437|2"/>
    <n v="437"/>
    <n v="2"/>
    <x v="32"/>
    <n v="0.103283323348"/>
    <n v="0.99874204397199995"/>
    <n v="2"/>
    <x v="1"/>
    <x v="0"/>
  </r>
  <r>
    <s v="437|3"/>
    <n v="437"/>
    <n v="3"/>
    <x v="2"/>
    <n v="8.9209772646399996E-2"/>
    <n v="0.99854385852799998"/>
    <n v="2"/>
    <x v="1"/>
    <x v="0"/>
  </r>
  <r>
    <s v="437|4"/>
    <n v="437"/>
    <n v="4"/>
    <x v="35"/>
    <n v="8.4896177053499999E-2"/>
    <n v="0.99846988916400004"/>
    <n v="2"/>
    <x v="1"/>
    <x v="0"/>
  </r>
  <r>
    <s v="437|5"/>
    <n v="437"/>
    <n v="5"/>
    <x v="25"/>
    <n v="8.2900501787700004E-2"/>
    <n v="0.99843317270300003"/>
    <n v="2"/>
    <x v="1"/>
    <x v="0"/>
  </r>
  <r>
    <s v="438|1"/>
    <n v="438"/>
    <n v="1"/>
    <x v="2"/>
    <n v="0.35658818483400001"/>
    <n v="0.99923336505899996"/>
    <n v="2"/>
    <x v="1"/>
    <x v="0"/>
  </r>
  <r>
    <s v="438|2"/>
    <n v="438"/>
    <n v="2"/>
    <x v="35"/>
    <n v="0.16562226414699999"/>
    <n v="0.998350858688"/>
    <n v="2"/>
    <x v="1"/>
    <x v="0"/>
  </r>
  <r>
    <s v="438|3"/>
    <n v="438"/>
    <n v="3"/>
    <x v="33"/>
    <n v="0.11594767123499999"/>
    <n v="0.99764591455499996"/>
    <n v="2"/>
    <x v="1"/>
    <x v="0"/>
  </r>
  <r>
    <s v="438|4"/>
    <n v="438"/>
    <n v="4"/>
    <x v="48"/>
    <n v="7.98010379076E-2"/>
    <n v="0.99658328294800003"/>
    <n v="2"/>
    <x v="1"/>
    <x v="0"/>
  </r>
  <r>
    <s v="438|5"/>
    <n v="438"/>
    <n v="5"/>
    <x v="1"/>
    <n v="3.6547582596499997E-2"/>
    <n v="0.99256974458699998"/>
    <n v="2"/>
    <x v="1"/>
    <x v="0"/>
  </r>
  <r>
    <s v="439|1"/>
    <n v="439"/>
    <n v="1"/>
    <x v="1"/>
    <n v="0.26728028058999997"/>
    <n v="0.99901819229099997"/>
    <n v="3"/>
    <x v="2"/>
    <x v="0"/>
  </r>
  <r>
    <s v="439|2"/>
    <n v="439"/>
    <n v="2"/>
    <x v="35"/>
    <n v="0.16336490213900001"/>
    <n v="0.99839466810199995"/>
    <n v="3"/>
    <x v="2"/>
    <x v="0"/>
  </r>
  <r>
    <s v="439|3"/>
    <n v="439"/>
    <n v="3"/>
    <x v="33"/>
    <n v="0.13748960197000001"/>
    <n v="0.99809318780900003"/>
    <n v="3"/>
    <x v="2"/>
    <x v="0"/>
  </r>
  <r>
    <s v="439|4"/>
    <n v="439"/>
    <n v="4"/>
    <x v="54"/>
    <n v="5.8620922267399997E-2"/>
    <n v="0.99553912877999995"/>
    <n v="3"/>
    <x v="2"/>
    <x v="0"/>
  </r>
  <r>
    <s v="439|5"/>
    <n v="439"/>
    <n v="5"/>
    <x v="11"/>
    <n v="5.4384127259300002E-2"/>
    <n v="0.99519330263100003"/>
    <n v="3"/>
    <x v="2"/>
    <x v="0"/>
  </r>
  <r>
    <s v="440|1"/>
    <n v="440"/>
    <n v="1"/>
    <x v="35"/>
    <n v="0.38490426540400002"/>
    <n v="0.99872142076500003"/>
    <n v="1"/>
    <x v="1"/>
    <x v="0"/>
  </r>
  <r>
    <s v="440|2"/>
    <n v="440"/>
    <n v="2"/>
    <x v="88"/>
    <n v="9.2744275927499994E-2"/>
    <n v="0.99471515417099998"/>
    <n v="1"/>
    <x v="1"/>
    <x v="0"/>
  </r>
  <r>
    <s v="440|3"/>
    <n v="440"/>
    <n v="3"/>
    <x v="44"/>
    <n v="5.8522015810000001E-2"/>
    <n v="0.99165040254600001"/>
    <n v="1"/>
    <x v="1"/>
    <x v="0"/>
  </r>
  <r>
    <s v="440|4"/>
    <n v="440"/>
    <n v="4"/>
    <x v="48"/>
    <n v="2.9283786192500001E-2"/>
    <n v="0.98345184326199997"/>
    <n v="1"/>
    <x v="1"/>
    <x v="1"/>
  </r>
  <r>
    <s v="440|5"/>
    <n v="440"/>
    <n v="5"/>
    <x v="33"/>
    <n v="2.6080163195700001E-2"/>
    <n v="0.98145675659200005"/>
    <n v="1"/>
    <x v="1"/>
    <x v="1"/>
  </r>
  <r>
    <s v="441|1"/>
    <n v="441"/>
    <n v="1"/>
    <x v="31"/>
    <n v="0.44132521748499998"/>
    <n v="0.99990439414999999"/>
    <n v="3"/>
    <x v="2"/>
    <x v="0"/>
  </r>
  <r>
    <s v="441|2"/>
    <n v="441"/>
    <n v="2"/>
    <x v="2"/>
    <n v="0.19741463661200001"/>
    <n v="0.99978631734800005"/>
    <n v="3"/>
    <x v="2"/>
    <x v="0"/>
  </r>
  <r>
    <s v="441|3"/>
    <n v="441"/>
    <n v="3"/>
    <x v="25"/>
    <n v="9.2624910175800004E-2"/>
    <n v="0.999544680119"/>
    <n v="3"/>
    <x v="2"/>
    <x v="0"/>
  </r>
  <r>
    <s v="441|4"/>
    <n v="441"/>
    <n v="4"/>
    <x v="32"/>
    <n v="8.2348681986300007E-2"/>
    <n v="0.99948799610100003"/>
    <n v="3"/>
    <x v="2"/>
    <x v="0"/>
  </r>
  <r>
    <s v="441|5"/>
    <n v="441"/>
    <n v="5"/>
    <x v="19"/>
    <n v="3.7073485553299999E-2"/>
    <n v="0.99886333942399996"/>
    <n v="3"/>
    <x v="2"/>
    <x v="0"/>
  </r>
  <r>
    <s v="442|1"/>
    <n v="442"/>
    <n v="1"/>
    <x v="31"/>
    <n v="0.21796287596200001"/>
    <n v="0.99970030784599995"/>
    <n v="3"/>
    <x v="2"/>
    <x v="0"/>
  </r>
  <r>
    <s v="442|2"/>
    <n v="442"/>
    <n v="2"/>
    <x v="33"/>
    <n v="0.15316390991199999"/>
    <n v="0.99957352876700001"/>
    <n v="3"/>
    <x v="2"/>
    <x v="0"/>
  </r>
  <r>
    <s v="442|3"/>
    <n v="442"/>
    <n v="3"/>
    <x v="32"/>
    <n v="0.14304056763600001"/>
    <n v="0.99954336881600003"/>
    <n v="3"/>
    <x v="2"/>
    <x v="0"/>
  </r>
  <r>
    <s v="442|4"/>
    <n v="442"/>
    <n v="4"/>
    <x v="2"/>
    <n v="0.13445159792899999"/>
    <n v="0.99951422214499996"/>
    <n v="3"/>
    <x v="2"/>
    <x v="0"/>
  </r>
  <r>
    <s v="442|5"/>
    <n v="442"/>
    <n v="5"/>
    <x v="19"/>
    <n v="7.4952907860299997E-2"/>
    <n v="0.99912899732600002"/>
    <n v="3"/>
    <x v="2"/>
    <x v="0"/>
  </r>
  <r>
    <s v="443|1"/>
    <n v="443"/>
    <n v="1"/>
    <x v="44"/>
    <n v="0.356663584709"/>
    <n v="0.999826133251"/>
    <n v="3"/>
    <x v="2"/>
    <x v="0"/>
  </r>
  <r>
    <s v="443|2"/>
    <n v="443"/>
    <n v="2"/>
    <x v="31"/>
    <n v="0.110943354666"/>
    <n v="0.999440968037"/>
    <n v="3"/>
    <x v="2"/>
    <x v="0"/>
  </r>
  <r>
    <s v="443|3"/>
    <n v="443"/>
    <n v="3"/>
    <x v="49"/>
    <n v="8.5536219179599998E-2"/>
    <n v="0.99927514791500005"/>
    <n v="3"/>
    <x v="2"/>
    <x v="0"/>
  </r>
  <r>
    <s v="443|4"/>
    <n v="443"/>
    <n v="4"/>
    <x v="35"/>
    <n v="6.1893485486499998E-2"/>
    <n v="0.99899846315399998"/>
    <n v="3"/>
    <x v="2"/>
    <x v="0"/>
  </r>
  <r>
    <s v="443|5"/>
    <n v="443"/>
    <n v="5"/>
    <x v="55"/>
    <n v="5.9265565127100003E-2"/>
    <n v="0.99895405769300005"/>
    <n v="3"/>
    <x v="2"/>
    <x v="0"/>
  </r>
  <r>
    <s v="444|1"/>
    <n v="444"/>
    <n v="1"/>
    <x v="31"/>
    <n v="0.196946397424"/>
    <n v="0.99752265214900004"/>
    <n v="3"/>
    <x v="2"/>
    <x v="0"/>
  </r>
  <r>
    <s v="444|2"/>
    <n v="444"/>
    <n v="2"/>
    <x v="2"/>
    <n v="0.109920077026"/>
    <n v="0.99557000398600004"/>
    <n v="3"/>
    <x v="2"/>
    <x v="0"/>
  </r>
  <r>
    <s v="444|3"/>
    <n v="444"/>
    <n v="3"/>
    <x v="25"/>
    <n v="9.6800498664400006E-2"/>
    <n v="0.99497258663199994"/>
    <n v="3"/>
    <x v="2"/>
    <x v="0"/>
  </r>
  <r>
    <s v="444|4"/>
    <n v="444"/>
    <n v="4"/>
    <x v="57"/>
    <n v="7.8438729047799999E-2"/>
    <n v="0.99380302429199996"/>
    <n v="3"/>
    <x v="2"/>
    <x v="0"/>
  </r>
  <r>
    <s v="444|5"/>
    <n v="444"/>
    <n v="5"/>
    <x v="44"/>
    <n v="5.8953367173699998E-2"/>
    <n v="0.99177163839299998"/>
    <n v="3"/>
    <x v="2"/>
    <x v="0"/>
  </r>
  <r>
    <s v="445|1"/>
    <n v="445"/>
    <n v="1"/>
    <x v="2"/>
    <n v="0.25439262390099998"/>
    <n v="0.99933630228000003"/>
    <n v="3"/>
    <x v="2"/>
    <x v="0"/>
  </r>
  <r>
    <s v="445|2"/>
    <n v="445"/>
    <n v="2"/>
    <x v="35"/>
    <n v="0.205664992332"/>
    <n v="0.99917918443700005"/>
    <n v="3"/>
    <x v="2"/>
    <x v="0"/>
  </r>
  <r>
    <s v="445|3"/>
    <n v="445"/>
    <n v="3"/>
    <x v="26"/>
    <n v="0.115011073649"/>
    <n v="0.99853312969200003"/>
    <n v="3"/>
    <x v="2"/>
    <x v="0"/>
  </r>
  <r>
    <s v="445|4"/>
    <n v="445"/>
    <n v="4"/>
    <x v="51"/>
    <n v="4.9641374498599997E-2"/>
    <n v="0.99660813808399995"/>
    <n v="3"/>
    <x v="2"/>
    <x v="0"/>
  </r>
  <r>
    <s v="445|5"/>
    <n v="445"/>
    <n v="5"/>
    <x v="33"/>
    <n v="4.4000085443300002E-2"/>
    <n v="0.99617493152600001"/>
    <n v="3"/>
    <x v="2"/>
    <x v="0"/>
  </r>
  <r>
    <s v="446|1"/>
    <n v="446"/>
    <n v="1"/>
    <x v="25"/>
    <n v="0.44580620527300002"/>
    <n v="0.99984097480800005"/>
    <n v="2"/>
    <x v="1"/>
    <x v="0"/>
  </r>
  <r>
    <s v="446|2"/>
    <n v="446"/>
    <n v="2"/>
    <x v="19"/>
    <n v="0.165571078658"/>
    <n v="0.99957185983700003"/>
    <n v="2"/>
    <x v="1"/>
    <x v="0"/>
  </r>
  <r>
    <s v="446|3"/>
    <n v="446"/>
    <n v="3"/>
    <x v="32"/>
    <n v="6.5831527113900001E-2"/>
    <n v="0.99892395734799999"/>
    <n v="2"/>
    <x v="1"/>
    <x v="0"/>
  </r>
  <r>
    <s v="446|4"/>
    <n v="446"/>
    <n v="4"/>
    <x v="26"/>
    <n v="5.9342302382000001E-2"/>
    <n v="0.99880647659300004"/>
    <n v="2"/>
    <x v="1"/>
    <x v="0"/>
  </r>
  <r>
    <s v="446|5"/>
    <n v="446"/>
    <n v="5"/>
    <x v="44"/>
    <n v="3.7993796169799997E-2"/>
    <n v="0.99813711643199998"/>
    <n v="2"/>
    <x v="1"/>
    <x v="0"/>
  </r>
  <r>
    <s v="447|1"/>
    <n v="447"/>
    <n v="1"/>
    <x v="25"/>
    <n v="0.34874394535999997"/>
    <n v="0.99990546703299998"/>
    <n v="3"/>
    <x v="2"/>
    <x v="0"/>
  </r>
  <r>
    <s v="447|2"/>
    <n v="447"/>
    <n v="2"/>
    <x v="19"/>
    <n v="0.201772451401"/>
    <n v="0.99983656406400001"/>
    <n v="3"/>
    <x v="2"/>
    <x v="0"/>
  </r>
  <r>
    <s v="447|3"/>
    <n v="447"/>
    <n v="3"/>
    <x v="33"/>
    <n v="0.108434468508"/>
    <n v="0.999696016312"/>
    <n v="3"/>
    <x v="2"/>
    <x v="0"/>
  </r>
  <r>
    <s v="447|4"/>
    <n v="447"/>
    <n v="4"/>
    <x v="32"/>
    <n v="0.10106750577699999"/>
    <n v="0.999673843384"/>
    <n v="3"/>
    <x v="2"/>
    <x v="0"/>
  </r>
  <r>
    <s v="447|5"/>
    <n v="447"/>
    <n v="5"/>
    <x v="57"/>
    <n v="6.6433951258699997E-2"/>
    <n v="0.99950397014600001"/>
    <n v="3"/>
    <x v="2"/>
    <x v="0"/>
  </r>
  <r>
    <s v="448|1"/>
    <n v="448"/>
    <n v="1"/>
    <x v="33"/>
    <n v="0.40577745437599999"/>
    <n v="0.99966192245499996"/>
    <n v="3"/>
    <x v="2"/>
    <x v="0"/>
  </r>
  <r>
    <s v="448|2"/>
    <n v="448"/>
    <n v="2"/>
    <x v="35"/>
    <n v="0.19476212561100001"/>
    <n v="0.99929571151700003"/>
    <n v="3"/>
    <x v="2"/>
    <x v="0"/>
  </r>
  <r>
    <s v="448|3"/>
    <n v="448"/>
    <n v="3"/>
    <x v="32"/>
    <n v="0.101396925747"/>
    <n v="0.99864822626100003"/>
    <n v="3"/>
    <x v="2"/>
    <x v="0"/>
  </r>
  <r>
    <s v="448|4"/>
    <n v="448"/>
    <n v="4"/>
    <x v="2"/>
    <n v="4.2645853012800002E-2"/>
    <n v="0.99679177999500002"/>
    <n v="3"/>
    <x v="2"/>
    <x v="0"/>
  </r>
  <r>
    <s v="448|5"/>
    <n v="448"/>
    <n v="5"/>
    <x v="48"/>
    <n v="2.6936575770400002E-2"/>
    <n v="0.99493032693899996"/>
    <n v="3"/>
    <x v="2"/>
    <x v="0"/>
  </r>
  <r>
    <s v="449|1"/>
    <n v="449"/>
    <n v="1"/>
    <x v="32"/>
    <n v="0.23542079329500001"/>
    <n v="0.99981147050899999"/>
    <n v="3"/>
    <x v="2"/>
    <x v="0"/>
  </r>
  <r>
    <s v="449|2"/>
    <n v="449"/>
    <n v="2"/>
    <x v="19"/>
    <n v="0.189159616828"/>
    <n v="0.99976533651400001"/>
    <n v="3"/>
    <x v="2"/>
    <x v="0"/>
  </r>
  <r>
    <s v="449|3"/>
    <n v="449"/>
    <n v="3"/>
    <x v="25"/>
    <n v="0.12772999703900001"/>
    <n v="0.99965238571199999"/>
    <n v="3"/>
    <x v="2"/>
    <x v="0"/>
  </r>
  <r>
    <s v="449|4"/>
    <n v="449"/>
    <n v="4"/>
    <x v="27"/>
    <n v="9.8639279603999999E-2"/>
    <n v="0.99954992532700004"/>
    <n v="3"/>
    <x v="2"/>
    <x v="0"/>
  </r>
  <r>
    <s v="449|5"/>
    <n v="449"/>
    <n v="5"/>
    <x v="31"/>
    <n v="7.3597699403799996E-2"/>
    <n v="0.99939692020399995"/>
    <n v="3"/>
    <x v="2"/>
    <x v="0"/>
  </r>
  <r>
    <s v="450|1"/>
    <n v="450"/>
    <n v="1"/>
    <x v="33"/>
    <n v="0.347360432148"/>
    <n v="0.99984824657399995"/>
    <n v="2"/>
    <x v="1"/>
    <x v="0"/>
  </r>
  <r>
    <s v="450|2"/>
    <n v="450"/>
    <n v="2"/>
    <x v="32"/>
    <n v="0.31758704781500002"/>
    <n v="0.99983394146000004"/>
    <n v="2"/>
    <x v="1"/>
    <x v="0"/>
  </r>
  <r>
    <s v="450|3"/>
    <n v="450"/>
    <n v="3"/>
    <x v="35"/>
    <n v="5.5201403796700001E-2"/>
    <n v="0.99904567003300004"/>
    <n v="2"/>
    <x v="1"/>
    <x v="0"/>
  </r>
  <r>
    <s v="450|4"/>
    <n v="450"/>
    <n v="4"/>
    <x v="25"/>
    <n v="4.5636918395800002E-2"/>
    <n v="0.998845934868"/>
    <n v="2"/>
    <x v="1"/>
    <x v="0"/>
  </r>
  <r>
    <s v="450|5"/>
    <n v="450"/>
    <n v="5"/>
    <x v="55"/>
    <n v="2.7878871187600001E-2"/>
    <n v="0.99811220169100001"/>
    <n v="2"/>
    <x v="1"/>
    <x v="0"/>
  </r>
  <r>
    <s v="451|1"/>
    <n v="451"/>
    <n v="1"/>
    <x v="35"/>
    <n v="0.122908294201"/>
    <n v="0.99889779090899999"/>
    <n v="3"/>
    <x v="2"/>
    <x v="0"/>
  </r>
  <r>
    <s v="451|2"/>
    <n v="451"/>
    <n v="2"/>
    <x v="32"/>
    <n v="0.11804868280899999"/>
    <n v="0.99885249137900001"/>
    <n v="3"/>
    <x v="2"/>
    <x v="0"/>
  </r>
  <r>
    <s v="451|3"/>
    <n v="451"/>
    <n v="3"/>
    <x v="44"/>
    <n v="0.105627849698"/>
    <n v="0.99871778488200003"/>
    <n v="3"/>
    <x v="2"/>
    <x v="0"/>
  </r>
  <r>
    <s v="451|4"/>
    <n v="451"/>
    <n v="4"/>
    <x v="49"/>
    <n v="9.4326883554500002E-2"/>
    <n v="0.99856442213100005"/>
    <n v="3"/>
    <x v="2"/>
    <x v="0"/>
  </r>
  <r>
    <s v="451|5"/>
    <n v="451"/>
    <n v="5"/>
    <x v="27"/>
    <n v="8.7260030210000006E-2"/>
    <n v="0.99844825267799997"/>
    <n v="3"/>
    <x v="2"/>
    <x v="0"/>
  </r>
  <r>
    <s v="452|1"/>
    <n v="452"/>
    <n v="1"/>
    <x v="33"/>
    <n v="0.27779582142800002"/>
    <n v="0.99989473819700003"/>
    <n v="3"/>
    <x v="2"/>
    <x v="0"/>
  </r>
  <r>
    <s v="452|2"/>
    <n v="452"/>
    <n v="2"/>
    <x v="19"/>
    <n v="0.17624565958999999"/>
    <n v="0.99983406066900005"/>
    <n v="3"/>
    <x v="2"/>
    <x v="0"/>
  </r>
  <r>
    <s v="452|3"/>
    <n v="452"/>
    <n v="3"/>
    <x v="32"/>
    <n v="0.163012564182"/>
    <n v="0.99982064962399997"/>
    <n v="3"/>
    <x v="2"/>
    <x v="0"/>
  </r>
  <r>
    <s v="452|4"/>
    <n v="452"/>
    <n v="4"/>
    <x v="2"/>
    <n v="7.6582200825199995E-2"/>
    <n v="0.99961817264599995"/>
    <n v="3"/>
    <x v="2"/>
    <x v="0"/>
  </r>
  <r>
    <s v="452|5"/>
    <n v="452"/>
    <n v="5"/>
    <x v="25"/>
    <n v="7.3658429086200003E-2"/>
    <n v="0.99960309267000003"/>
    <n v="3"/>
    <x v="2"/>
    <x v="0"/>
  </r>
  <r>
    <s v="453|1"/>
    <n v="453"/>
    <n v="1"/>
    <x v="11"/>
    <n v="0.32469156384499998"/>
    <n v="0.99972182512300001"/>
    <n v="2"/>
    <x v="1"/>
    <x v="0"/>
  </r>
  <r>
    <s v="453|2"/>
    <n v="453"/>
    <n v="2"/>
    <x v="34"/>
    <n v="0.13525286316900001"/>
    <n v="0.99933260679199998"/>
    <n v="2"/>
    <x v="1"/>
    <x v="0"/>
  </r>
  <r>
    <s v="453|3"/>
    <n v="453"/>
    <n v="3"/>
    <x v="40"/>
    <n v="0.120177827775"/>
    <n v="0.99924892187100001"/>
    <n v="2"/>
    <x v="1"/>
    <x v="0"/>
  </r>
  <r>
    <s v="453|4"/>
    <n v="453"/>
    <n v="4"/>
    <x v="69"/>
    <n v="9.6602022647899993E-2"/>
    <n v="0.99906581640199998"/>
    <n v="2"/>
    <x v="1"/>
    <x v="0"/>
  </r>
  <r>
    <s v="453|5"/>
    <n v="453"/>
    <n v="5"/>
    <x v="70"/>
    <n v="6.5065763890699999E-2"/>
    <n v="0.99861371517200004"/>
    <n v="2"/>
    <x v="1"/>
    <x v="0"/>
  </r>
  <r>
    <s v="454|1"/>
    <n v="454"/>
    <n v="1"/>
    <x v="11"/>
    <n v="0.50958245992700002"/>
    <n v="0.999926328659"/>
    <n v="2"/>
    <x v="1"/>
    <x v="0"/>
  </r>
  <r>
    <s v="454|2"/>
    <n v="454"/>
    <n v="2"/>
    <x v="40"/>
    <n v="0.106553420424"/>
    <n v="0.99964761733999996"/>
    <n v="2"/>
    <x v="1"/>
    <x v="0"/>
  </r>
  <r>
    <s v="454|3"/>
    <n v="454"/>
    <n v="3"/>
    <x v="1"/>
    <n v="0.102999076247"/>
    <n v="0.99963545799300002"/>
    <n v="2"/>
    <x v="1"/>
    <x v="0"/>
  </r>
  <r>
    <s v="454|4"/>
    <n v="454"/>
    <n v="4"/>
    <x v="39"/>
    <n v="5.0925742834800003E-2"/>
    <n v="0.99926298856700002"/>
    <n v="2"/>
    <x v="1"/>
    <x v="0"/>
  </r>
  <r>
    <s v="454|5"/>
    <n v="454"/>
    <n v="5"/>
    <x v="34"/>
    <n v="4.2647797614300001E-2"/>
    <n v="0.99912005662900005"/>
    <n v="2"/>
    <x v="1"/>
    <x v="0"/>
  </r>
  <r>
    <s v="455|1"/>
    <n v="455"/>
    <n v="1"/>
    <x v="11"/>
    <n v="0.762975931168"/>
    <n v="0.99998664855999997"/>
    <n v="3"/>
    <x v="2"/>
    <x v="0"/>
  </r>
  <r>
    <s v="455|2"/>
    <n v="455"/>
    <n v="2"/>
    <x v="1"/>
    <n v="0.132669955492"/>
    <n v="0.99992346763600004"/>
    <n v="3"/>
    <x v="2"/>
    <x v="0"/>
  </r>
  <r>
    <s v="455|3"/>
    <n v="455"/>
    <n v="3"/>
    <x v="81"/>
    <n v="1.8083663657299999E-2"/>
    <n v="0.99943870306000004"/>
    <n v="3"/>
    <x v="2"/>
    <x v="0"/>
  </r>
  <r>
    <s v="455|4"/>
    <n v="455"/>
    <n v="4"/>
    <x v="39"/>
    <n v="1.5884580090599999E-2"/>
    <n v="0.99936109781299998"/>
    <n v="3"/>
    <x v="2"/>
    <x v="0"/>
  </r>
  <r>
    <s v="455|5"/>
    <n v="455"/>
    <n v="5"/>
    <x v="34"/>
    <n v="1.45475612953E-2"/>
    <n v="0.99930238723800002"/>
    <n v="3"/>
    <x v="2"/>
    <x v="0"/>
  </r>
  <r>
    <s v="456|1"/>
    <n v="456"/>
    <n v="1"/>
    <x v="40"/>
    <n v="0.43816640973100002"/>
    <n v="0.99989700317399999"/>
    <n v="2"/>
    <x v="1"/>
    <x v="0"/>
  </r>
  <r>
    <s v="456|2"/>
    <n v="456"/>
    <n v="2"/>
    <x v="80"/>
    <n v="0.161190718412"/>
    <n v="0.99971991777400004"/>
    <n v="2"/>
    <x v="1"/>
    <x v="0"/>
  </r>
  <r>
    <s v="456|3"/>
    <n v="456"/>
    <n v="3"/>
    <x v="40"/>
    <n v="9.9666737020000007E-2"/>
    <n v="0.99954718351399996"/>
    <n v="2"/>
    <x v="1"/>
    <x v="0"/>
  </r>
  <r>
    <s v="456|4"/>
    <n v="456"/>
    <n v="4"/>
    <x v="71"/>
    <n v="9.35735553503E-2"/>
    <n v="0.99951767921400003"/>
    <n v="2"/>
    <x v="1"/>
    <x v="0"/>
  </r>
  <r>
    <s v="456|5"/>
    <n v="456"/>
    <n v="5"/>
    <x v="11"/>
    <n v="4.1317511349899999E-2"/>
    <n v="0.99890828132599996"/>
    <n v="2"/>
    <x v="1"/>
    <x v="0"/>
  </r>
  <r>
    <s v="457|1"/>
    <n v="457"/>
    <n v="1"/>
    <x v="25"/>
    <n v="7.7126860618599996E-2"/>
    <n v="0.98798567056700004"/>
    <n v="3"/>
    <x v="2"/>
    <x v="1"/>
  </r>
  <r>
    <s v="457|2"/>
    <n v="457"/>
    <n v="2"/>
    <x v="19"/>
    <n v="7.0544280111800001E-2"/>
    <n v="0.98687928915000001"/>
    <n v="3"/>
    <x v="2"/>
    <x v="1"/>
  </r>
  <r>
    <s v="457|3"/>
    <n v="457"/>
    <n v="3"/>
    <x v="62"/>
    <n v="6.9603793322999999E-2"/>
    <n v="0.98670434951800001"/>
    <n v="3"/>
    <x v="2"/>
    <x v="1"/>
  </r>
  <r>
    <s v="457|4"/>
    <n v="457"/>
    <n v="4"/>
    <x v="27"/>
    <n v="6.1720881611100002E-2"/>
    <n v="0.98503160476700002"/>
    <n v="3"/>
    <x v="2"/>
    <x v="1"/>
  </r>
  <r>
    <s v="457|5"/>
    <n v="457"/>
    <n v="5"/>
    <x v="63"/>
    <n v="5.9979565441599998E-2"/>
    <n v="0.98460382223099996"/>
    <n v="3"/>
    <x v="2"/>
    <x v="1"/>
  </r>
  <r>
    <s v="458|1"/>
    <n v="458"/>
    <n v="1"/>
    <x v="57"/>
    <n v="0.21839734911899999"/>
    <n v="0.99937182664900004"/>
    <n v="2"/>
    <x v="1"/>
    <x v="0"/>
  </r>
  <r>
    <s v="458|2"/>
    <n v="458"/>
    <n v="2"/>
    <x v="26"/>
    <n v="0.191228359938"/>
    <n v="0.99928265810000005"/>
    <n v="2"/>
    <x v="1"/>
    <x v="0"/>
  </r>
  <r>
    <s v="458|3"/>
    <n v="458"/>
    <n v="3"/>
    <x v="27"/>
    <n v="0.18058483302600001"/>
    <n v="0.99924039840699996"/>
    <n v="2"/>
    <x v="1"/>
    <x v="0"/>
  </r>
  <r>
    <s v="458|4"/>
    <n v="458"/>
    <n v="4"/>
    <x v="19"/>
    <n v="0.106910608709"/>
    <n v="0.99871754646300004"/>
    <n v="2"/>
    <x v="1"/>
    <x v="0"/>
  </r>
  <r>
    <s v="458|5"/>
    <n v="458"/>
    <n v="5"/>
    <x v="32"/>
    <n v="3.6006156355100002E-2"/>
    <n v="0.99620169401199998"/>
    <n v="2"/>
    <x v="1"/>
    <x v="0"/>
  </r>
  <r>
    <s v="459|1"/>
    <n v="459"/>
    <n v="1"/>
    <x v="2"/>
    <n v="0.68680530786500005"/>
    <n v="0.99992680549599999"/>
    <n v="2"/>
    <x v="1"/>
    <x v="0"/>
  </r>
  <r>
    <s v="459|2"/>
    <n v="459"/>
    <n v="2"/>
    <x v="31"/>
    <n v="6.7867137491699994E-2"/>
    <n v="0.99925965070699996"/>
    <n v="2"/>
    <x v="1"/>
    <x v="0"/>
  </r>
  <r>
    <s v="459|3"/>
    <n v="459"/>
    <n v="3"/>
    <x v="63"/>
    <n v="5.8238152414600002E-2"/>
    <n v="0.99913740158099995"/>
    <n v="2"/>
    <x v="1"/>
    <x v="0"/>
  </r>
  <r>
    <s v="459|4"/>
    <n v="459"/>
    <n v="4"/>
    <x v="25"/>
    <n v="2.7478421106899999E-2"/>
    <n v="0.99817359447499998"/>
    <n v="2"/>
    <x v="1"/>
    <x v="0"/>
  </r>
  <r>
    <s v="459|5"/>
    <n v="459"/>
    <n v="5"/>
    <x v="17"/>
    <n v="2.2220756858600001E-2"/>
    <n v="0.99774241447400003"/>
    <n v="2"/>
    <x v="1"/>
    <x v="0"/>
  </r>
  <r>
    <s v="460|1"/>
    <n v="460"/>
    <n v="1"/>
    <x v="25"/>
    <n v="0.54055035114299999"/>
    <n v="0.99996936321300001"/>
    <n v="1"/>
    <x v="1"/>
    <x v="0"/>
  </r>
  <r>
    <s v="460|2"/>
    <n v="460"/>
    <n v="2"/>
    <x v="19"/>
    <n v="0.142998322845"/>
    <n v="0.99988400936099997"/>
    <n v="1"/>
    <x v="1"/>
    <x v="0"/>
  </r>
  <r>
    <s v="460|3"/>
    <n v="460"/>
    <n v="3"/>
    <x v="2"/>
    <n v="0.106971569359"/>
    <n v="0.99984502792399998"/>
    <n v="1"/>
    <x v="1"/>
    <x v="0"/>
  </r>
  <r>
    <s v="460|4"/>
    <n v="460"/>
    <n v="4"/>
    <x v="62"/>
    <n v="7.7415898442299999E-2"/>
    <n v="0.99978584051099995"/>
    <n v="1"/>
    <x v="1"/>
    <x v="0"/>
  </r>
  <r>
    <s v="460|5"/>
    <n v="460"/>
    <n v="5"/>
    <x v="32"/>
    <n v="4.0757767856099997E-2"/>
    <n v="0.99959331750900005"/>
    <n v="1"/>
    <x v="1"/>
    <x v="0"/>
  </r>
  <r>
    <s v="461|1"/>
    <n v="461"/>
    <n v="1"/>
    <x v="1"/>
    <n v="0.82540464401199998"/>
    <n v="0.99999892711600002"/>
    <n v="1"/>
    <x v="1"/>
    <x v="0"/>
  </r>
  <r>
    <s v="461|2"/>
    <n v="461"/>
    <n v="2"/>
    <x v="11"/>
    <n v="0.104704603553"/>
    <n v="0.99999117851300001"/>
    <n v="1"/>
    <x v="1"/>
    <x v="0"/>
  </r>
  <r>
    <s v="461|3"/>
    <n v="461"/>
    <n v="3"/>
    <x v="81"/>
    <n v="2.1353108808399999E-2"/>
    <n v="0.99995684623699999"/>
    <n v="1"/>
    <x v="1"/>
    <x v="0"/>
  </r>
  <r>
    <s v="461|4"/>
    <n v="461"/>
    <n v="4"/>
    <x v="101"/>
    <n v="1.1314590461600001E-2"/>
    <n v="0.99991858005500001"/>
    <n v="1"/>
    <x v="1"/>
    <x v="0"/>
  </r>
  <r>
    <s v="461|5"/>
    <n v="461"/>
    <n v="5"/>
    <x v="3"/>
    <n v="6.0892868787099999E-3"/>
    <n v="0.99984884262100004"/>
    <n v="1"/>
    <x v="1"/>
    <x v="0"/>
  </r>
  <r>
    <s v="462|1"/>
    <n v="462"/>
    <n v="1"/>
    <x v="1"/>
    <n v="0.94595736265200003"/>
    <n v="0.99999618530300005"/>
    <n v="2"/>
    <x v="1"/>
    <x v="0"/>
  </r>
  <r>
    <s v="462|2"/>
    <n v="462"/>
    <n v="2"/>
    <x v="0"/>
    <n v="3.2479517161800003E-2"/>
    <n v="0.99988949298899998"/>
    <n v="2"/>
    <x v="1"/>
    <x v="0"/>
  </r>
  <r>
    <s v="462|3"/>
    <n v="462"/>
    <n v="3"/>
    <x v="11"/>
    <n v="3.51715227589E-3"/>
    <n v="0.99898082017900003"/>
    <n v="2"/>
    <x v="1"/>
    <x v="0"/>
  </r>
  <r>
    <s v="462|4"/>
    <n v="462"/>
    <n v="4"/>
    <x v="3"/>
    <n v="2.1471674554E-3"/>
    <n v="0.99833172559700001"/>
    <n v="2"/>
    <x v="1"/>
    <x v="0"/>
  </r>
  <r>
    <s v="462|5"/>
    <n v="462"/>
    <n v="5"/>
    <x v="81"/>
    <n v="2.0484048873199998E-3"/>
    <n v="0.99825137853599999"/>
    <n v="2"/>
    <x v="1"/>
    <x v="0"/>
  </r>
  <r>
    <s v="463|1"/>
    <n v="463"/>
    <n v="1"/>
    <x v="1"/>
    <n v="0.96464198827699998"/>
    <n v="0.99999070167500004"/>
    <n v="2"/>
    <x v="1"/>
    <x v="0"/>
  </r>
  <r>
    <s v="463|2"/>
    <n v="463"/>
    <n v="2"/>
    <x v="0"/>
    <n v="8.1918239593499996E-3"/>
    <n v="0.99890565872199999"/>
    <n v="2"/>
    <x v="1"/>
    <x v="0"/>
  </r>
  <r>
    <s v="463|3"/>
    <n v="463"/>
    <n v="3"/>
    <x v="11"/>
    <n v="3.9278347976499997E-3"/>
    <n v="0.99772030115099997"/>
    <n v="2"/>
    <x v="1"/>
    <x v="0"/>
  </r>
  <r>
    <s v="463|4"/>
    <n v="463"/>
    <n v="4"/>
    <x v="81"/>
    <n v="3.3335909247399998E-3"/>
    <n v="0.99731498956700004"/>
    <n v="2"/>
    <x v="1"/>
    <x v="0"/>
  </r>
  <r>
    <s v="463|5"/>
    <n v="463"/>
    <n v="5"/>
    <x v="80"/>
    <n v="2.1117120049900001E-3"/>
    <n v="0.995768070221"/>
    <n v="2"/>
    <x v="1"/>
    <x v="0"/>
  </r>
  <r>
    <s v="464|1"/>
    <n v="464"/>
    <n v="1"/>
    <x v="1"/>
    <n v="0.88354206085200004"/>
    <n v="0.99999547004699996"/>
    <n v="2"/>
    <x v="1"/>
    <x v="0"/>
  </r>
  <r>
    <s v="464|2"/>
    <n v="464"/>
    <n v="2"/>
    <x v="80"/>
    <n v="2.6829261332799999E-2"/>
    <n v="0.999851703644"/>
    <n v="2"/>
    <x v="1"/>
    <x v="0"/>
  </r>
  <r>
    <s v="464|3"/>
    <n v="464"/>
    <n v="3"/>
    <x v="81"/>
    <n v="2.4913974106299999E-2"/>
    <n v="0.99984025955199995"/>
    <n v="2"/>
    <x v="1"/>
    <x v="0"/>
  </r>
  <r>
    <s v="464|4"/>
    <n v="464"/>
    <n v="4"/>
    <x v="11"/>
    <n v="1.8896790221299999E-2"/>
    <n v="0.999789535999"/>
    <n v="2"/>
    <x v="1"/>
    <x v="0"/>
  </r>
  <r>
    <s v="464|5"/>
    <n v="464"/>
    <n v="5"/>
    <x v="0"/>
    <n v="1.3727426528899999E-2"/>
    <n v="0.99971014261199997"/>
    <n v="2"/>
    <x v="1"/>
    <x v="0"/>
  </r>
  <r>
    <s v="465|1"/>
    <n v="465"/>
    <n v="1"/>
    <x v="32"/>
    <n v="0.179085165262"/>
    <n v="0.99869686365099997"/>
    <n v="3"/>
    <x v="2"/>
    <x v="0"/>
  </r>
  <r>
    <s v="465|2"/>
    <n v="465"/>
    <n v="2"/>
    <x v="57"/>
    <n v="0.122938603163"/>
    <n v="0.998102724552"/>
    <n v="3"/>
    <x v="2"/>
    <x v="0"/>
  </r>
  <r>
    <s v="465|3"/>
    <n v="465"/>
    <n v="3"/>
    <x v="27"/>
    <n v="9.92878302932E-2"/>
    <n v="0.99765187501899999"/>
    <n v="3"/>
    <x v="2"/>
    <x v="0"/>
  </r>
  <r>
    <s v="465|4"/>
    <n v="465"/>
    <n v="4"/>
    <x v="19"/>
    <n v="6.5376251935999996E-2"/>
    <n v="0.99643826484700004"/>
    <n v="3"/>
    <x v="2"/>
    <x v="0"/>
  </r>
  <r>
    <s v="465|5"/>
    <n v="465"/>
    <n v="5"/>
    <x v="25"/>
    <n v="6.5032690763500003E-2"/>
    <n v="0.996419429779"/>
    <n v="3"/>
    <x v="2"/>
    <x v="0"/>
  </r>
  <r>
    <s v="466|1"/>
    <n v="466"/>
    <n v="1"/>
    <x v="2"/>
    <n v="0.27425554394700002"/>
    <n v="0.99905675649600001"/>
    <n v="3"/>
    <x v="2"/>
    <x v="0"/>
  </r>
  <r>
    <s v="466|2"/>
    <n v="466"/>
    <n v="2"/>
    <x v="33"/>
    <n v="0.16240760684"/>
    <n v="0.99840813875199996"/>
    <n v="3"/>
    <x v="2"/>
    <x v="0"/>
  </r>
  <r>
    <s v="466|3"/>
    <n v="466"/>
    <n v="3"/>
    <x v="26"/>
    <n v="0.130666792393"/>
    <n v="0.99802219867700004"/>
    <n v="3"/>
    <x v="2"/>
    <x v="0"/>
  </r>
  <r>
    <s v="466|4"/>
    <n v="466"/>
    <n v="4"/>
    <x v="17"/>
    <n v="5.6525085121399997E-2"/>
    <n v="0.99543988704700004"/>
    <n v="3"/>
    <x v="2"/>
    <x v="0"/>
  </r>
  <r>
    <s v="466|5"/>
    <n v="466"/>
    <n v="5"/>
    <x v="19"/>
    <n v="4.9020614475000002E-2"/>
    <n v="0.99474549293500003"/>
    <n v="3"/>
    <x v="2"/>
    <x v="0"/>
  </r>
  <r>
    <s v="467|1"/>
    <n v="467"/>
    <n v="1"/>
    <x v="25"/>
    <n v="0.46212786436100001"/>
    <n v="0.99991667270700002"/>
    <n v="4"/>
    <x v="0"/>
    <x v="0"/>
  </r>
  <r>
    <s v="467|2"/>
    <n v="467"/>
    <n v="2"/>
    <x v="2"/>
    <n v="0.30934974551200001"/>
    <n v="0.99987542629199999"/>
    <n v="4"/>
    <x v="0"/>
    <x v="0"/>
  </r>
  <r>
    <s v="467|3"/>
    <n v="467"/>
    <n v="3"/>
    <x v="26"/>
    <n v="5.4426219314300001E-2"/>
    <n v="0.99929249286699995"/>
    <n v="4"/>
    <x v="0"/>
    <x v="0"/>
  </r>
  <r>
    <s v="467|4"/>
    <n v="467"/>
    <n v="4"/>
    <x v="19"/>
    <n v="5.17968945205E-2"/>
    <n v="0.999256670475"/>
    <n v="4"/>
    <x v="0"/>
    <x v="0"/>
  </r>
  <r>
    <s v="467|5"/>
    <n v="467"/>
    <n v="5"/>
    <x v="32"/>
    <n v="2.7578746899999999E-2"/>
    <n v="0.99860483408"/>
    <n v="4"/>
    <x v="0"/>
    <x v="0"/>
  </r>
  <r>
    <s v="468|1"/>
    <n v="468"/>
    <n v="1"/>
    <x v="33"/>
    <n v="0.53817522525799999"/>
    <n v="0.99974673986399998"/>
    <n v="4"/>
    <x v="0"/>
    <x v="0"/>
  </r>
  <r>
    <s v="468|2"/>
    <n v="468"/>
    <n v="2"/>
    <x v="2"/>
    <n v="9.1392070054999996E-2"/>
    <n v="0.99851065874099998"/>
    <n v="4"/>
    <x v="0"/>
    <x v="0"/>
  </r>
  <r>
    <s v="468|3"/>
    <n v="468"/>
    <n v="3"/>
    <x v="32"/>
    <n v="6.3400506973300005E-2"/>
    <n v="0.99785465002100004"/>
    <n v="4"/>
    <x v="0"/>
    <x v="0"/>
  </r>
  <r>
    <s v="468|4"/>
    <n v="468"/>
    <n v="4"/>
    <x v="19"/>
    <n v="3.6683004349499997E-2"/>
    <n v="0.996297895908"/>
    <n v="4"/>
    <x v="0"/>
    <x v="0"/>
  </r>
  <r>
    <s v="468|5"/>
    <n v="468"/>
    <n v="5"/>
    <x v="17"/>
    <n v="3.2720625400499997E-2"/>
    <n v="0.99585139751399998"/>
    <n v="4"/>
    <x v="0"/>
    <x v="0"/>
  </r>
  <r>
    <s v="469|1"/>
    <n v="469"/>
    <n v="1"/>
    <x v="1"/>
    <n v="0.90467303991299997"/>
    <n v="0.99998116493199996"/>
    <n v="2"/>
    <x v="1"/>
    <x v="0"/>
  </r>
  <r>
    <s v="469|2"/>
    <n v="469"/>
    <n v="2"/>
    <x v="11"/>
    <n v="4.45006527007E-2"/>
    <n v="0.99961674213399998"/>
    <n v="2"/>
    <x v="1"/>
    <x v="0"/>
  </r>
  <r>
    <s v="469|3"/>
    <n v="469"/>
    <n v="3"/>
    <x v="35"/>
    <n v="7.7448370866499998E-3"/>
    <n v="0.99780219793299996"/>
    <n v="2"/>
    <x v="1"/>
    <x v="0"/>
  </r>
  <r>
    <s v="469|4"/>
    <n v="469"/>
    <n v="4"/>
    <x v="33"/>
    <n v="6.8827862851299996E-3"/>
    <n v="0.99752765893899997"/>
    <n v="2"/>
    <x v="1"/>
    <x v="0"/>
  </r>
  <r>
    <s v="469|5"/>
    <n v="469"/>
    <n v="5"/>
    <x v="17"/>
    <n v="5.0788102671499996E-3"/>
    <n v="0.99665242433500001"/>
    <n v="2"/>
    <x v="1"/>
    <x v="0"/>
  </r>
  <r>
    <s v="470|1"/>
    <n v="470"/>
    <n v="1"/>
    <x v="40"/>
    <n v="0.17771025001999999"/>
    <n v="0.99971705675099998"/>
    <n v="2"/>
    <x v="1"/>
    <x v="0"/>
  </r>
  <r>
    <s v="470|2"/>
    <n v="470"/>
    <n v="2"/>
    <x v="40"/>
    <n v="0.17664170265199999"/>
    <n v="0.999715268612"/>
    <n v="2"/>
    <x v="1"/>
    <x v="0"/>
  </r>
  <r>
    <s v="470|3"/>
    <n v="470"/>
    <n v="3"/>
    <x v="81"/>
    <n v="0.13034887611900001"/>
    <n v="0.99961423873900002"/>
    <n v="2"/>
    <x v="1"/>
    <x v="0"/>
  </r>
  <r>
    <s v="470|4"/>
    <n v="470"/>
    <n v="4"/>
    <x v="39"/>
    <n v="0.118829712272"/>
    <n v="0.99957686662699996"/>
    <n v="2"/>
    <x v="1"/>
    <x v="0"/>
  </r>
  <r>
    <s v="470|5"/>
    <n v="470"/>
    <n v="5"/>
    <x v="11"/>
    <n v="8.21821764112E-2"/>
    <n v="0.99938833713499997"/>
    <n v="2"/>
    <x v="1"/>
    <x v="0"/>
  </r>
  <r>
    <s v="471|1"/>
    <n v="471"/>
    <n v="1"/>
    <x v="1"/>
    <n v="0.85287266969700004"/>
    <n v="0.999992132187"/>
    <n v="2"/>
    <x v="1"/>
    <x v="0"/>
  </r>
  <r>
    <s v="471|2"/>
    <n v="471"/>
    <n v="2"/>
    <x v="11"/>
    <n v="9.7609736025300001E-2"/>
    <n v="0.99993109703100003"/>
    <n v="2"/>
    <x v="1"/>
    <x v="0"/>
  </r>
  <r>
    <s v="471|3"/>
    <n v="471"/>
    <n v="3"/>
    <x v="17"/>
    <n v="1.5088973566899999E-2"/>
    <n v="0.99955445527999998"/>
    <n v="2"/>
    <x v="1"/>
    <x v="0"/>
  </r>
  <r>
    <s v="471|4"/>
    <n v="471"/>
    <n v="4"/>
    <x v="33"/>
    <n v="4.5481850393100003E-3"/>
    <n v="0.998523652554"/>
    <n v="2"/>
    <x v="1"/>
    <x v="0"/>
  </r>
  <r>
    <s v="471|5"/>
    <n v="471"/>
    <n v="5"/>
    <x v="106"/>
    <n v="3.5790046677000001E-3"/>
    <n v="0.998124539852"/>
    <n v="2"/>
    <x v="1"/>
    <x v="0"/>
  </r>
  <r>
    <s v="472|1"/>
    <n v="472"/>
    <n v="1"/>
    <x v="1"/>
    <n v="0.85421061515800001"/>
    <n v="0.99998581409499998"/>
    <n v="2"/>
    <x v="1"/>
    <x v="0"/>
  </r>
  <r>
    <s v="472|2"/>
    <n v="472"/>
    <n v="2"/>
    <x v="2"/>
    <n v="0.10719172656500001"/>
    <n v="0.99988663196600003"/>
    <n v="2"/>
    <x v="1"/>
    <x v="0"/>
  </r>
  <r>
    <s v="472|3"/>
    <n v="472"/>
    <n v="3"/>
    <x v="11"/>
    <n v="6.6009880974899999E-3"/>
    <n v="0.99816232919699999"/>
    <n v="2"/>
    <x v="1"/>
    <x v="0"/>
  </r>
  <r>
    <s v="472|4"/>
    <n v="472"/>
    <n v="4"/>
    <x v="17"/>
    <n v="5.49469981343E-3"/>
    <n v="0.99779307842300002"/>
    <n v="2"/>
    <x v="1"/>
    <x v="0"/>
  </r>
  <r>
    <s v="472|5"/>
    <n v="472"/>
    <n v="5"/>
    <x v="31"/>
    <n v="4.0972144342999997E-3"/>
    <n v="0.99704259634000003"/>
    <n v="2"/>
    <x v="1"/>
    <x v="0"/>
  </r>
  <r>
    <s v="473|1"/>
    <n v="473"/>
    <n v="1"/>
    <x v="2"/>
    <n v="0.412492364645"/>
    <n v="0.99945980310399996"/>
    <n v="2"/>
    <x v="1"/>
    <x v="0"/>
  </r>
  <r>
    <s v="473|2"/>
    <n v="473"/>
    <n v="2"/>
    <x v="35"/>
    <n v="0.11787032336"/>
    <n v="0.99811184406300002"/>
    <n v="2"/>
    <x v="1"/>
    <x v="0"/>
  </r>
  <r>
    <s v="473|3"/>
    <n v="473"/>
    <n v="3"/>
    <x v="1"/>
    <n v="6.1631865799399999E-2"/>
    <n v="0.99639517068899996"/>
    <n v="2"/>
    <x v="1"/>
    <x v="0"/>
  </r>
  <r>
    <s v="473|4"/>
    <n v="473"/>
    <n v="4"/>
    <x v="72"/>
    <n v="5.5378563702100002E-2"/>
    <n v="0.99598973989499995"/>
    <n v="2"/>
    <x v="1"/>
    <x v="0"/>
  </r>
  <r>
    <s v="473|5"/>
    <n v="473"/>
    <n v="5"/>
    <x v="51"/>
    <n v="5.2003402262899998E-2"/>
    <n v="0.99573057889899996"/>
    <n v="2"/>
    <x v="1"/>
    <x v="0"/>
  </r>
  <r>
    <s v="474|1"/>
    <n v="474"/>
    <n v="1"/>
    <x v="2"/>
    <n v="0.26093381643300001"/>
    <n v="0.99806541204499999"/>
    <n v="2"/>
    <x v="1"/>
    <x v="0"/>
  </r>
  <r>
    <s v="474|2"/>
    <n v="474"/>
    <n v="2"/>
    <x v="35"/>
    <n v="0.11309807747599999"/>
    <n v="0.99554789066299998"/>
    <n v="2"/>
    <x v="1"/>
    <x v="0"/>
  </r>
  <r>
    <s v="474|3"/>
    <n v="474"/>
    <n v="3"/>
    <x v="48"/>
    <n v="9.8849967122099994E-2"/>
    <n v="0.99490934610399995"/>
    <n v="2"/>
    <x v="1"/>
    <x v="0"/>
  </r>
  <r>
    <s v="474|4"/>
    <n v="474"/>
    <n v="4"/>
    <x v="1"/>
    <n v="8.5262164473500004E-2"/>
    <n v="0.99410289525999995"/>
    <n v="2"/>
    <x v="1"/>
    <x v="0"/>
  </r>
  <r>
    <s v="474|5"/>
    <n v="474"/>
    <n v="5"/>
    <x v="33"/>
    <n v="5.7946648448699997E-2"/>
    <n v="0.99134713411300002"/>
    <n v="2"/>
    <x v="1"/>
    <x v="0"/>
  </r>
  <r>
    <s v="475|1"/>
    <n v="475"/>
    <n v="1"/>
    <x v="31"/>
    <n v="0.769349753857"/>
    <n v="0.99993646144899995"/>
    <n v="2"/>
    <x v="1"/>
    <x v="0"/>
  </r>
  <r>
    <s v="475|2"/>
    <n v="475"/>
    <n v="2"/>
    <x v="1"/>
    <n v="5.9041976928700002E-2"/>
    <n v="0.99917250871700003"/>
    <n v="2"/>
    <x v="1"/>
    <x v="0"/>
  </r>
  <r>
    <s v="475|3"/>
    <n v="475"/>
    <n v="3"/>
    <x v="2"/>
    <n v="4.87535297871E-2"/>
    <n v="0.99899798631699999"/>
    <n v="2"/>
    <x v="1"/>
    <x v="0"/>
  </r>
  <r>
    <s v="475|4"/>
    <n v="475"/>
    <n v="4"/>
    <x v="17"/>
    <n v="1.70580614358E-2"/>
    <n v="0.99714154005099997"/>
    <n v="2"/>
    <x v="1"/>
    <x v="0"/>
  </r>
  <r>
    <s v="475|5"/>
    <n v="475"/>
    <n v="5"/>
    <x v="19"/>
    <n v="1.29726156592E-2"/>
    <n v="0.99624472856500002"/>
    <n v="2"/>
    <x v="1"/>
    <x v="0"/>
  </r>
  <r>
    <s v="476|1"/>
    <n v="476"/>
    <n v="1"/>
    <x v="1"/>
    <n v="0.903353393078"/>
    <n v="0.99999451637299996"/>
    <n v="3"/>
    <x v="2"/>
    <x v="0"/>
  </r>
  <r>
    <s v="476|2"/>
    <n v="476"/>
    <n v="2"/>
    <x v="11"/>
    <n v="8.02082195878E-2"/>
    <n v="0.99993824958800004"/>
    <n v="3"/>
    <x v="2"/>
    <x v="0"/>
  </r>
  <r>
    <s v="476|3"/>
    <n v="476"/>
    <n v="3"/>
    <x v="2"/>
    <n v="1.9789487123500001E-3"/>
    <n v="0.99750584363899997"/>
    <n v="3"/>
    <x v="2"/>
    <x v="0"/>
  </r>
  <r>
    <s v="476|4"/>
    <n v="476"/>
    <n v="4"/>
    <x v="17"/>
    <n v="1.7217656131799999E-3"/>
    <n v="0.99713432788800005"/>
    <n v="3"/>
    <x v="2"/>
    <x v="0"/>
  </r>
  <r>
    <s v="476|5"/>
    <n v="476"/>
    <n v="5"/>
    <x v="101"/>
    <n v="1.71689910349E-3"/>
    <n v="0.997126281261"/>
    <n v="3"/>
    <x v="2"/>
    <x v="0"/>
  </r>
  <r>
    <s v="477|1"/>
    <n v="477"/>
    <n v="1"/>
    <x v="2"/>
    <n v="0.42809900641400001"/>
    <n v="0.99981647729900003"/>
    <n v="2"/>
    <x v="1"/>
    <x v="0"/>
  </r>
  <r>
    <s v="477|2"/>
    <n v="477"/>
    <n v="2"/>
    <x v="33"/>
    <n v="0.15847219526799999"/>
    <n v="0.999504327774"/>
    <n v="2"/>
    <x v="1"/>
    <x v="0"/>
  </r>
  <r>
    <s v="477|3"/>
    <n v="477"/>
    <n v="3"/>
    <x v="32"/>
    <n v="7.2660043835599999E-2"/>
    <n v="0.998919725418"/>
    <n v="2"/>
    <x v="1"/>
    <x v="0"/>
  </r>
  <r>
    <s v="477|4"/>
    <n v="477"/>
    <n v="4"/>
    <x v="25"/>
    <n v="6.4591445028800001E-2"/>
    <n v="0.99878495931599998"/>
    <n v="2"/>
    <x v="1"/>
    <x v="0"/>
  </r>
  <r>
    <s v="477|5"/>
    <n v="477"/>
    <n v="5"/>
    <x v="19"/>
    <n v="4.2379133403299997E-2"/>
    <n v="0.99814927578000001"/>
    <n v="2"/>
    <x v="1"/>
    <x v="0"/>
  </r>
  <r>
    <s v="478|1"/>
    <n v="478"/>
    <n v="1"/>
    <x v="25"/>
    <n v="0.531575202942"/>
    <n v="0.99965023994400004"/>
    <n v="3"/>
    <x v="2"/>
    <x v="0"/>
  </r>
  <r>
    <s v="478|2"/>
    <n v="478"/>
    <n v="2"/>
    <x v="2"/>
    <n v="6.4556337892999999E-2"/>
    <n v="0.99712771177299997"/>
    <n v="3"/>
    <x v="2"/>
    <x v="0"/>
  </r>
  <r>
    <s v="478|3"/>
    <n v="478"/>
    <n v="3"/>
    <x v="35"/>
    <n v="6.04579672217E-2"/>
    <n v="0.99693357944500005"/>
    <n v="3"/>
    <x v="2"/>
    <x v="0"/>
  </r>
  <r>
    <s v="478|4"/>
    <n v="478"/>
    <n v="4"/>
    <x v="57"/>
    <n v="5.6879915296999997E-2"/>
    <n v="0.99674135446500001"/>
    <n v="3"/>
    <x v="2"/>
    <x v="0"/>
  </r>
  <r>
    <s v="478|5"/>
    <n v="478"/>
    <n v="5"/>
    <x v="19"/>
    <n v="4.8745669424500003E-2"/>
    <n v="0.99619954824400003"/>
    <n v="3"/>
    <x v="2"/>
    <x v="0"/>
  </r>
  <r>
    <s v="479|1"/>
    <n v="479"/>
    <n v="1"/>
    <x v="33"/>
    <n v="0.22438734769800001"/>
    <n v="0.99686014652300003"/>
    <n v="3"/>
    <x v="2"/>
    <x v="0"/>
  </r>
  <r>
    <s v="479|2"/>
    <n v="479"/>
    <n v="2"/>
    <x v="2"/>
    <n v="7.8625105321400005E-2"/>
    <n v="0.99109113216400002"/>
    <n v="3"/>
    <x v="2"/>
    <x v="0"/>
  </r>
  <r>
    <s v="479|3"/>
    <n v="479"/>
    <n v="3"/>
    <x v="46"/>
    <n v="7.7018193900599996E-2"/>
    <n v="0.990906953812"/>
    <n v="3"/>
    <x v="2"/>
    <x v="0"/>
  </r>
  <r>
    <s v="479|4"/>
    <n v="479"/>
    <n v="4"/>
    <x v="26"/>
    <n v="5.2359733730600003E-2"/>
    <n v="0.98668169975300002"/>
    <n v="3"/>
    <x v="2"/>
    <x v="1"/>
  </r>
  <r>
    <s v="479|5"/>
    <n v="479"/>
    <n v="5"/>
    <x v="88"/>
    <n v="5.0098557025199997E-2"/>
    <n v="0.98608893156099997"/>
    <n v="3"/>
    <x v="2"/>
    <x v="1"/>
  </r>
  <r>
    <s v="480|1"/>
    <n v="480"/>
    <n v="1"/>
    <x v="35"/>
    <n v="0.37693256139800002"/>
    <n v="0.99994623661000004"/>
    <n v="2"/>
    <x v="1"/>
    <x v="0"/>
  </r>
  <r>
    <s v="480|2"/>
    <n v="480"/>
    <n v="2"/>
    <x v="2"/>
    <n v="0.26536077261000002"/>
    <n v="0.99992358684500005"/>
    <n v="2"/>
    <x v="1"/>
    <x v="0"/>
  </r>
  <r>
    <s v="480|3"/>
    <n v="480"/>
    <n v="3"/>
    <x v="25"/>
    <n v="8.3154827356300004E-2"/>
    <n v="0.99975627660800004"/>
    <n v="2"/>
    <x v="1"/>
    <x v="0"/>
  </r>
  <r>
    <s v="480|4"/>
    <n v="480"/>
    <n v="4"/>
    <x v="33"/>
    <n v="7.3631681501899998E-2"/>
    <n v="0.99972480535499997"/>
    <n v="2"/>
    <x v="1"/>
    <x v="0"/>
  </r>
  <r>
    <s v="480|5"/>
    <n v="480"/>
    <n v="5"/>
    <x v="49"/>
    <n v="4.4272325932999998E-2"/>
    <n v="0.99954235553699999"/>
    <n v="2"/>
    <x v="1"/>
    <x v="0"/>
  </r>
  <r>
    <s v="481|1"/>
    <n v="481"/>
    <n v="1"/>
    <x v="2"/>
    <n v="0.867924034595"/>
    <n v="0.99999189376800002"/>
    <n v="3"/>
    <x v="2"/>
    <x v="0"/>
  </r>
  <r>
    <s v="481|2"/>
    <n v="481"/>
    <n v="2"/>
    <x v="33"/>
    <n v="5.6585446000100001E-2"/>
    <n v="0.99987566471099998"/>
    <n v="3"/>
    <x v="2"/>
    <x v="0"/>
  </r>
  <r>
    <s v="481|3"/>
    <n v="481"/>
    <n v="3"/>
    <x v="25"/>
    <n v="1.5925018116799999E-2"/>
    <n v="0.99955850839600002"/>
    <n v="3"/>
    <x v="2"/>
    <x v="0"/>
  </r>
  <r>
    <s v="481|4"/>
    <n v="481"/>
    <n v="4"/>
    <x v="32"/>
    <n v="1.3354547321799999E-2"/>
    <n v="0.99947351217299996"/>
    <n v="3"/>
    <x v="2"/>
    <x v="0"/>
  </r>
  <r>
    <s v="481|5"/>
    <n v="481"/>
    <n v="5"/>
    <x v="17"/>
    <n v="9.2374784871900005E-3"/>
    <n v="0.99923908710499998"/>
    <n v="3"/>
    <x v="2"/>
    <x v="0"/>
  </r>
  <r>
    <s v="482|1"/>
    <n v="482"/>
    <n v="1"/>
    <x v="57"/>
    <n v="0.34085121750800002"/>
    <n v="0.99984729289999996"/>
    <n v="3"/>
    <x v="2"/>
    <x v="0"/>
  </r>
  <r>
    <s v="482|2"/>
    <n v="482"/>
    <n v="2"/>
    <x v="32"/>
    <n v="0.144266232848"/>
    <n v="0.99963939189899997"/>
    <n v="3"/>
    <x v="2"/>
    <x v="0"/>
  </r>
  <r>
    <s v="482|3"/>
    <n v="482"/>
    <n v="3"/>
    <x v="33"/>
    <n v="6.6122375428700003E-2"/>
    <n v="0.99921345710800002"/>
    <n v="3"/>
    <x v="2"/>
    <x v="0"/>
  </r>
  <r>
    <s v="482|4"/>
    <n v="482"/>
    <n v="4"/>
    <x v="25"/>
    <n v="5.7784862816299999E-2"/>
    <n v="0.99910008907299996"/>
    <n v="3"/>
    <x v="2"/>
    <x v="0"/>
  </r>
  <r>
    <s v="482|5"/>
    <n v="482"/>
    <n v="5"/>
    <x v="46"/>
    <n v="5.6503202766200002E-2"/>
    <n v="0.99907970428500004"/>
    <n v="3"/>
    <x v="2"/>
    <x v="0"/>
  </r>
  <r>
    <s v="483|1"/>
    <n v="483"/>
    <n v="1"/>
    <x v="57"/>
    <n v="0.25651481747600002"/>
    <n v="0.99957841634800004"/>
    <n v="3"/>
    <x v="2"/>
    <x v="0"/>
  </r>
  <r>
    <s v="483|2"/>
    <n v="483"/>
    <n v="2"/>
    <x v="2"/>
    <n v="0.199485614896"/>
    <n v="0.99945801496499997"/>
    <n v="3"/>
    <x v="2"/>
    <x v="0"/>
  </r>
  <r>
    <s v="483|3"/>
    <n v="483"/>
    <n v="3"/>
    <x v="25"/>
    <n v="0.101786129177"/>
    <n v="0.998938381672"/>
    <n v="3"/>
    <x v="2"/>
    <x v="0"/>
  </r>
  <r>
    <s v="483|4"/>
    <n v="483"/>
    <n v="4"/>
    <x v="32"/>
    <n v="9.6371650695800004E-2"/>
    <n v="0.99887877702700001"/>
    <n v="3"/>
    <x v="2"/>
    <x v="0"/>
  </r>
  <r>
    <s v="483|5"/>
    <n v="483"/>
    <n v="5"/>
    <x v="33"/>
    <n v="8.0474972724900007E-2"/>
    <n v="0.99865758418999995"/>
    <n v="3"/>
    <x v="2"/>
    <x v="0"/>
  </r>
  <r>
    <s v="484|1"/>
    <n v="484"/>
    <n v="1"/>
    <x v="2"/>
    <n v="0.289148896933"/>
    <n v="0.99996626377099995"/>
    <n v="3"/>
    <x v="2"/>
    <x v="0"/>
  </r>
  <r>
    <s v="484|2"/>
    <n v="484"/>
    <n v="2"/>
    <x v="33"/>
    <n v="0.213192626834"/>
    <n v="0.99995410442400001"/>
    <n v="3"/>
    <x v="2"/>
    <x v="0"/>
  </r>
  <r>
    <s v="484|3"/>
    <n v="484"/>
    <n v="3"/>
    <x v="35"/>
    <n v="0.178495749831"/>
    <n v="0.99994528293600005"/>
    <n v="3"/>
    <x v="2"/>
    <x v="0"/>
  </r>
  <r>
    <s v="484|4"/>
    <n v="484"/>
    <n v="4"/>
    <x v="32"/>
    <n v="0.150182530284"/>
    <n v="0.99993491172799998"/>
    <n v="3"/>
    <x v="2"/>
    <x v="0"/>
  </r>
  <r>
    <s v="484|5"/>
    <n v="484"/>
    <n v="5"/>
    <x v="25"/>
    <n v="4.3115630745899997E-2"/>
    <n v="0.99977344274500002"/>
    <n v="3"/>
    <x v="2"/>
    <x v="0"/>
  </r>
  <r>
    <s v="485|1"/>
    <n v="485"/>
    <n v="1"/>
    <x v="25"/>
    <n v="0.28428411483799998"/>
    <n v="0.99956160783799997"/>
    <n v="2"/>
    <x v="1"/>
    <x v="0"/>
  </r>
  <r>
    <s v="485|2"/>
    <n v="485"/>
    <n v="2"/>
    <x v="2"/>
    <n v="0.14409235119800001"/>
    <n v="0.99913555383700003"/>
    <n v="2"/>
    <x v="1"/>
    <x v="0"/>
  </r>
  <r>
    <s v="485|3"/>
    <n v="485"/>
    <n v="3"/>
    <x v="35"/>
    <n v="0.11456114053700001"/>
    <n v="0.99891304969799999"/>
    <n v="2"/>
    <x v="1"/>
    <x v="0"/>
  </r>
  <r>
    <s v="485|4"/>
    <n v="485"/>
    <n v="4"/>
    <x v="26"/>
    <n v="8.8050574064300002E-2"/>
    <n v="0.99858617782600001"/>
    <n v="2"/>
    <x v="1"/>
    <x v="0"/>
  </r>
  <r>
    <s v="485|5"/>
    <n v="485"/>
    <n v="5"/>
    <x v="19"/>
    <n v="6.05792365968E-2"/>
    <n v="0.99794632196400002"/>
    <n v="2"/>
    <x v="1"/>
    <x v="0"/>
  </r>
  <r>
    <s v="486|1"/>
    <n v="486"/>
    <n v="1"/>
    <x v="19"/>
    <n v="0.14697569608700001"/>
    <n v="0.99667930602999999"/>
    <n v="3"/>
    <x v="2"/>
    <x v="0"/>
  </r>
  <r>
    <s v="486|2"/>
    <n v="486"/>
    <n v="2"/>
    <x v="25"/>
    <n v="0.14153769612299999"/>
    <n v="0.99655222892799999"/>
    <n v="3"/>
    <x v="2"/>
    <x v="0"/>
  </r>
  <r>
    <s v="486|3"/>
    <n v="486"/>
    <n v="3"/>
    <x v="20"/>
    <n v="0.100841999054"/>
    <n v="0.99516749382000003"/>
    <n v="3"/>
    <x v="2"/>
    <x v="0"/>
  </r>
  <r>
    <s v="486|4"/>
    <n v="486"/>
    <n v="4"/>
    <x v="84"/>
    <n v="7.9259805381299994E-2"/>
    <n v="0.99385964870499999"/>
    <n v="3"/>
    <x v="2"/>
    <x v="0"/>
  </r>
  <r>
    <s v="486|5"/>
    <n v="486"/>
    <n v="5"/>
    <x v="63"/>
    <n v="7.4612304568299995E-2"/>
    <n v="0.99347972869900003"/>
    <n v="3"/>
    <x v="2"/>
    <x v="0"/>
  </r>
  <r>
    <s v="487|1"/>
    <n v="487"/>
    <n v="1"/>
    <x v="25"/>
    <n v="0.40556493401499999"/>
    <n v="0.999803841114"/>
    <n v="3"/>
    <x v="2"/>
    <x v="0"/>
  </r>
  <r>
    <s v="487|2"/>
    <n v="487"/>
    <n v="2"/>
    <x v="26"/>
    <n v="0.131031811237"/>
    <n v="0.999392986298"/>
    <n v="3"/>
    <x v="2"/>
    <x v="0"/>
  </r>
  <r>
    <s v="487|3"/>
    <n v="487"/>
    <n v="3"/>
    <x v="19"/>
    <n v="0.107326611876"/>
    <n v="0.99925905466099996"/>
    <n v="3"/>
    <x v="2"/>
    <x v="0"/>
  </r>
  <r>
    <s v="487|4"/>
    <n v="487"/>
    <n v="4"/>
    <x v="62"/>
    <n v="8.9006587863000003E-2"/>
    <n v="0.99910670518900002"/>
    <n v="3"/>
    <x v="2"/>
    <x v="0"/>
  </r>
  <r>
    <s v="487|5"/>
    <n v="487"/>
    <n v="5"/>
    <x v="32"/>
    <n v="3.2368067652000003E-2"/>
    <n v="0.99754744768100001"/>
    <n v="3"/>
    <x v="2"/>
    <x v="0"/>
  </r>
  <r>
    <s v="488|1"/>
    <n v="488"/>
    <n v="1"/>
    <x v="2"/>
    <n v="0.49806654453299998"/>
    <n v="0.99979120492899998"/>
    <n v="3"/>
    <x v="2"/>
    <x v="0"/>
  </r>
  <r>
    <s v="488|2"/>
    <n v="488"/>
    <n v="2"/>
    <x v="33"/>
    <n v="0.160042628646"/>
    <n v="0.99935036897700003"/>
    <n v="3"/>
    <x v="2"/>
    <x v="0"/>
  </r>
  <r>
    <s v="488|3"/>
    <n v="488"/>
    <n v="3"/>
    <x v="1"/>
    <n v="0.10194635391200001"/>
    <n v="0.99898058176000004"/>
    <n v="3"/>
    <x v="2"/>
    <x v="0"/>
  </r>
  <r>
    <s v="488|4"/>
    <n v="488"/>
    <n v="4"/>
    <x v="35"/>
    <n v="4.6535521745699998E-2"/>
    <n v="0.99776959419300004"/>
    <n v="3"/>
    <x v="2"/>
    <x v="0"/>
  </r>
  <r>
    <s v="488|5"/>
    <n v="488"/>
    <n v="5"/>
    <x v="92"/>
    <n v="2.9264146462099998E-2"/>
    <n v="0.99645775556600003"/>
    <n v="3"/>
    <x v="2"/>
    <x v="0"/>
  </r>
  <r>
    <s v="489|1"/>
    <n v="489"/>
    <n v="1"/>
    <x v="33"/>
    <n v="0.38805276155500001"/>
    <n v="0.999512195587"/>
    <n v="4"/>
    <x v="0"/>
    <x v="0"/>
  </r>
  <r>
    <s v="489|2"/>
    <n v="489"/>
    <n v="2"/>
    <x v="1"/>
    <n v="0.116275466979"/>
    <n v="0.99837362766299997"/>
    <n v="4"/>
    <x v="0"/>
    <x v="0"/>
  </r>
  <r>
    <s v="489|3"/>
    <n v="489"/>
    <n v="3"/>
    <x v="35"/>
    <n v="9.8605036735500001E-2"/>
    <n v="0.99808287620500002"/>
    <n v="4"/>
    <x v="0"/>
    <x v="0"/>
  </r>
  <r>
    <s v="489|4"/>
    <n v="489"/>
    <n v="4"/>
    <x v="17"/>
    <n v="5.5624172091500002E-2"/>
    <n v="0.99660646915399997"/>
    <n v="4"/>
    <x v="0"/>
    <x v="0"/>
  </r>
  <r>
    <s v="489|5"/>
    <n v="489"/>
    <n v="5"/>
    <x v="31"/>
    <n v="4.9596954137099997E-2"/>
    <n v="0.99619567394300002"/>
    <n v="4"/>
    <x v="0"/>
    <x v="0"/>
  </r>
  <r>
    <s v="490|1"/>
    <n v="490"/>
    <n v="1"/>
    <x v="31"/>
    <n v="0.53104650974300005"/>
    <n v="0.99987101554900004"/>
    <n v="3"/>
    <x v="2"/>
    <x v="0"/>
  </r>
  <r>
    <s v="490|2"/>
    <n v="490"/>
    <n v="2"/>
    <x v="2"/>
    <n v="8.79256203771E-2"/>
    <n v="0.99922132492100002"/>
    <n v="3"/>
    <x v="2"/>
    <x v="0"/>
  </r>
  <r>
    <s v="490|3"/>
    <n v="490"/>
    <n v="3"/>
    <x v="25"/>
    <n v="8.7092198431499998E-2"/>
    <n v="0.99921393394500002"/>
    <n v="3"/>
    <x v="2"/>
    <x v="0"/>
  </r>
  <r>
    <s v="490|4"/>
    <n v="490"/>
    <n v="4"/>
    <x v="53"/>
    <n v="8.2203865051300007E-2"/>
    <n v="0.99916720390299996"/>
    <n v="3"/>
    <x v="2"/>
    <x v="0"/>
  </r>
  <r>
    <s v="490|5"/>
    <n v="490"/>
    <n v="5"/>
    <x v="57"/>
    <n v="3.7591084837900003E-2"/>
    <n v="0.99818074703199999"/>
    <n v="3"/>
    <x v="2"/>
    <x v="0"/>
  </r>
  <r>
    <s v="491|1"/>
    <n v="491"/>
    <n v="1"/>
    <x v="11"/>
    <n v="0.18880383670299999"/>
    <n v="0.99879139661799998"/>
    <n v="4"/>
    <x v="0"/>
    <x v="0"/>
  </r>
  <r>
    <s v="491|2"/>
    <n v="491"/>
    <n v="2"/>
    <x v="33"/>
    <n v="0.15325859188999999"/>
    <n v="0.99851137399699996"/>
    <n v="4"/>
    <x v="0"/>
    <x v="0"/>
  </r>
  <r>
    <s v="491|3"/>
    <n v="491"/>
    <n v="3"/>
    <x v="1"/>
    <n v="0.13504813611499999"/>
    <n v="0.99831104278600002"/>
    <n v="4"/>
    <x v="0"/>
    <x v="0"/>
  </r>
  <r>
    <s v="491|4"/>
    <n v="491"/>
    <n v="4"/>
    <x v="51"/>
    <n v="8.6333595216300005E-2"/>
    <n v="0.99736052751500004"/>
    <n v="4"/>
    <x v="0"/>
    <x v="0"/>
  </r>
  <r>
    <s v="491|5"/>
    <n v="491"/>
    <n v="5"/>
    <x v="35"/>
    <n v="8.4163382649400001E-2"/>
    <n v="0.99729257821999995"/>
    <n v="4"/>
    <x v="0"/>
    <x v="0"/>
  </r>
  <r>
    <s v="492|1"/>
    <n v="492"/>
    <n v="1"/>
    <x v="31"/>
    <n v="0.52789092063900001"/>
    <n v="0.99986815452599997"/>
    <n v="3"/>
    <x v="2"/>
    <x v="0"/>
  </r>
  <r>
    <s v="492|2"/>
    <n v="492"/>
    <n v="2"/>
    <x v="25"/>
    <n v="0.13007880747299999"/>
    <n v="0.99946516752199999"/>
    <n v="3"/>
    <x v="2"/>
    <x v="0"/>
  </r>
  <r>
    <s v="492|3"/>
    <n v="492"/>
    <n v="3"/>
    <x v="49"/>
    <n v="6.31525292993E-2"/>
    <n v="0.99889886379199999"/>
    <n v="3"/>
    <x v="2"/>
    <x v="0"/>
  </r>
  <r>
    <s v="492|4"/>
    <n v="492"/>
    <n v="4"/>
    <x v="44"/>
    <n v="3.95307354629E-2"/>
    <n v="0.99824213981599996"/>
    <n v="3"/>
    <x v="2"/>
    <x v="0"/>
  </r>
  <r>
    <s v="492|5"/>
    <n v="492"/>
    <n v="5"/>
    <x v="33"/>
    <n v="3.1627979129599998E-2"/>
    <n v="0.99780386686300004"/>
    <n v="3"/>
    <x v="2"/>
    <x v="0"/>
  </r>
  <r>
    <s v="493|1"/>
    <n v="493"/>
    <n v="1"/>
    <x v="1"/>
    <n v="0.24926266074199999"/>
    <n v="0.99870097637199995"/>
    <n v="3"/>
    <x v="2"/>
    <x v="0"/>
  </r>
  <r>
    <s v="493|2"/>
    <n v="493"/>
    <n v="2"/>
    <x v="33"/>
    <n v="8.8180094957399993E-2"/>
    <n v="0.99633681774100002"/>
    <n v="3"/>
    <x v="2"/>
    <x v="0"/>
  </r>
  <r>
    <s v="493|3"/>
    <n v="493"/>
    <n v="3"/>
    <x v="19"/>
    <n v="8.3957992494100006E-2"/>
    <n v="0.99615329504000005"/>
    <n v="3"/>
    <x v="2"/>
    <x v="0"/>
  </r>
  <r>
    <s v="493|4"/>
    <n v="493"/>
    <n v="4"/>
    <x v="20"/>
    <n v="7.3397718370000004E-2"/>
    <n v="0.99560225009900005"/>
    <n v="3"/>
    <x v="2"/>
    <x v="0"/>
  </r>
  <r>
    <s v="493|5"/>
    <n v="493"/>
    <n v="5"/>
    <x v="32"/>
    <n v="7.0697933435399998E-2"/>
    <n v="0.99543505907100005"/>
    <n v="3"/>
    <x v="2"/>
    <x v="0"/>
  </r>
  <r>
    <s v="494|1"/>
    <n v="494"/>
    <n v="1"/>
    <x v="31"/>
    <n v="0.40144518017800002"/>
    <n v="0.99995231628400005"/>
    <n v="2"/>
    <x v="1"/>
    <x v="0"/>
  </r>
  <r>
    <s v="494|2"/>
    <n v="494"/>
    <n v="2"/>
    <x v="25"/>
    <n v="0.38880765438100001"/>
    <n v="0.99995076656299997"/>
    <n v="2"/>
    <x v="1"/>
    <x v="0"/>
  </r>
  <r>
    <s v="494|3"/>
    <n v="494"/>
    <n v="3"/>
    <x v="2"/>
    <n v="5.5874764919299998E-2"/>
    <n v="0.99965786933900003"/>
    <n v="2"/>
    <x v="1"/>
    <x v="0"/>
  </r>
  <r>
    <s v="494|4"/>
    <n v="494"/>
    <n v="4"/>
    <x v="19"/>
    <n v="4.9589708447499999E-2"/>
    <n v="0.999614477158"/>
    <n v="2"/>
    <x v="1"/>
    <x v="0"/>
  </r>
  <r>
    <s v="494|5"/>
    <n v="494"/>
    <n v="5"/>
    <x v="32"/>
    <n v="2.8379742056099999E-2"/>
    <n v="0.99932670593299999"/>
    <n v="2"/>
    <x v="1"/>
    <x v="0"/>
  </r>
  <r>
    <s v="495|1"/>
    <n v="495"/>
    <n v="1"/>
    <x v="13"/>
    <n v="0.21019630134100001"/>
    <n v="0.99913859367400004"/>
    <n v="2"/>
    <x v="1"/>
    <x v="0"/>
  </r>
  <r>
    <s v="495|2"/>
    <n v="495"/>
    <n v="2"/>
    <x v="35"/>
    <n v="9.4250708818400003E-2"/>
    <n v="0.99808084964800003"/>
    <n v="2"/>
    <x v="1"/>
    <x v="0"/>
  </r>
  <r>
    <s v="495|3"/>
    <n v="495"/>
    <n v="3"/>
    <x v="1"/>
    <n v="9.19188633561E-2"/>
    <n v="0.99803227186200005"/>
    <n v="2"/>
    <x v="1"/>
    <x v="0"/>
  </r>
  <r>
    <s v="495|4"/>
    <n v="495"/>
    <n v="4"/>
    <x v="33"/>
    <n v="8.6544841527899999E-2"/>
    <n v="0.99791032075899999"/>
    <n v="2"/>
    <x v="1"/>
    <x v="0"/>
  </r>
  <r>
    <s v="495|5"/>
    <n v="495"/>
    <n v="5"/>
    <x v="23"/>
    <n v="7.9502657055899997E-2"/>
    <n v="0.997725665569"/>
    <n v="2"/>
    <x v="1"/>
    <x v="0"/>
  </r>
  <r>
    <s v="496|1"/>
    <n v="496"/>
    <n v="1"/>
    <x v="32"/>
    <n v="0.16230303049100001"/>
    <n v="0.99743950367000001"/>
    <n v="1"/>
    <x v="1"/>
    <x v="0"/>
  </r>
  <r>
    <s v="496|2"/>
    <n v="496"/>
    <n v="2"/>
    <x v="25"/>
    <n v="0.108123265207"/>
    <n v="0.99616134166699999"/>
    <n v="1"/>
    <x v="1"/>
    <x v="0"/>
  </r>
  <r>
    <s v="496|3"/>
    <n v="496"/>
    <n v="3"/>
    <x v="19"/>
    <n v="0.106776386499"/>
    <n v="0.99611306190500004"/>
    <n v="1"/>
    <x v="1"/>
    <x v="0"/>
  </r>
  <r>
    <s v="496|4"/>
    <n v="496"/>
    <n v="4"/>
    <x v="27"/>
    <n v="9.0773038566100001E-2"/>
    <n v="0.99543094634999996"/>
    <n v="1"/>
    <x v="1"/>
    <x v="0"/>
  </r>
  <r>
    <s v="496|5"/>
    <n v="496"/>
    <n v="5"/>
    <x v="62"/>
    <n v="8.8694684207399996E-2"/>
    <n v="0.995324373245"/>
    <n v="1"/>
    <x v="1"/>
    <x v="0"/>
  </r>
  <r>
    <s v="497|1"/>
    <n v="497"/>
    <n v="1"/>
    <x v="17"/>
    <n v="0.80072718858699998"/>
    <n v="0.999962925911"/>
    <n v="3"/>
    <x v="2"/>
    <x v="0"/>
  </r>
  <r>
    <s v="497|2"/>
    <n v="497"/>
    <n v="2"/>
    <x v="33"/>
    <n v="6.8469122052200002E-2"/>
    <n v="0.99956613779100001"/>
    <n v="3"/>
    <x v="2"/>
    <x v="0"/>
  </r>
  <r>
    <s v="497|3"/>
    <n v="497"/>
    <n v="3"/>
    <x v="1"/>
    <n v="5.3847737610299998E-2"/>
    <n v="0.999448478222"/>
    <n v="3"/>
    <x v="2"/>
    <x v="0"/>
  </r>
  <r>
    <s v="497|4"/>
    <n v="497"/>
    <n v="4"/>
    <x v="2"/>
    <n v="1.5056457370499999E-2"/>
    <n v="0.99803012609499997"/>
    <n v="3"/>
    <x v="2"/>
    <x v="0"/>
  </r>
  <r>
    <s v="497|5"/>
    <n v="497"/>
    <n v="5"/>
    <x v="26"/>
    <n v="1.0271538980299999E-2"/>
    <n v="0.99711513519299999"/>
    <n v="3"/>
    <x v="2"/>
    <x v="0"/>
  </r>
  <r>
    <s v="498|1"/>
    <n v="498"/>
    <n v="1"/>
    <x v="41"/>
    <n v="0.408398330212"/>
    <n v="0.99956279993099995"/>
    <n v="4"/>
    <x v="0"/>
    <x v="0"/>
  </r>
  <r>
    <s v="498|2"/>
    <n v="498"/>
    <n v="2"/>
    <x v="51"/>
    <n v="0.14947816729499999"/>
    <n v="0.99880647659300004"/>
    <n v="4"/>
    <x v="0"/>
    <x v="0"/>
  </r>
  <r>
    <s v="498|3"/>
    <n v="498"/>
    <n v="3"/>
    <x v="58"/>
    <n v="5.1289733499300001E-2"/>
    <n v="0.99652951955799995"/>
    <n v="4"/>
    <x v="0"/>
    <x v="0"/>
  </r>
  <r>
    <s v="498|4"/>
    <n v="498"/>
    <n v="4"/>
    <x v="48"/>
    <n v="4.93570901453E-2"/>
    <n v="0.99639409780499999"/>
    <n v="4"/>
    <x v="0"/>
    <x v="0"/>
  </r>
  <r>
    <s v="498|5"/>
    <n v="498"/>
    <n v="5"/>
    <x v="38"/>
    <n v="4.0351927280399998E-2"/>
    <n v="0.99559289217000002"/>
    <n v="4"/>
    <x v="0"/>
    <x v="0"/>
  </r>
  <r>
    <s v="499|1"/>
    <n v="499"/>
    <n v="1"/>
    <x v="35"/>
    <n v="0.40674090385400002"/>
    <n v="0.99981945753099999"/>
    <n v="4"/>
    <x v="0"/>
    <x v="0"/>
  </r>
  <r>
    <s v="499|2"/>
    <n v="499"/>
    <n v="2"/>
    <x v="33"/>
    <n v="0.19688898325000001"/>
    <n v="0.99962699413300005"/>
    <n v="4"/>
    <x v="0"/>
    <x v="0"/>
  </r>
  <r>
    <s v="499|3"/>
    <n v="499"/>
    <n v="3"/>
    <x v="2"/>
    <n v="5.6255504488900002E-2"/>
    <n v="0.99869567155799999"/>
    <n v="4"/>
    <x v="0"/>
    <x v="0"/>
  </r>
  <r>
    <s v="499|4"/>
    <n v="499"/>
    <n v="4"/>
    <x v="58"/>
    <n v="5.2565578371299999E-2"/>
    <n v="0.99860423803300002"/>
    <n v="4"/>
    <x v="0"/>
    <x v="0"/>
  </r>
  <r>
    <s v="499|5"/>
    <n v="499"/>
    <n v="5"/>
    <x v="41"/>
    <n v="4.8248823732100002E-2"/>
    <n v="0.99847954511600001"/>
    <n v="4"/>
    <x v="0"/>
    <x v="0"/>
  </r>
  <r>
    <s v="500|1"/>
    <n v="500"/>
    <n v="1"/>
    <x v="57"/>
    <n v="0.206805065274"/>
    <n v="0.99934965372100004"/>
    <n v="4"/>
    <x v="0"/>
    <x v="0"/>
  </r>
  <r>
    <s v="500|2"/>
    <n v="500"/>
    <n v="2"/>
    <x v="25"/>
    <n v="0.19668470323100001"/>
    <n v="0.99931621551500005"/>
    <n v="4"/>
    <x v="0"/>
    <x v="0"/>
  </r>
  <r>
    <s v="500|3"/>
    <n v="500"/>
    <n v="3"/>
    <x v="73"/>
    <n v="0.124611645937"/>
    <n v="0.99892127513899998"/>
    <n v="4"/>
    <x v="0"/>
    <x v="0"/>
  </r>
  <r>
    <s v="500|4"/>
    <n v="500"/>
    <n v="4"/>
    <x v="19"/>
    <n v="9.7297437488999994E-2"/>
    <n v="0.99861872196199997"/>
    <n v="4"/>
    <x v="0"/>
    <x v="0"/>
  </r>
  <r>
    <s v="500|5"/>
    <n v="500"/>
    <n v="5"/>
    <x v="26"/>
    <n v="6.66281208396E-2"/>
    <n v="0.99798429012300005"/>
    <n v="4"/>
    <x v="0"/>
    <x v="0"/>
  </r>
  <r>
    <s v="501|1"/>
    <n v="501"/>
    <n v="1"/>
    <x v="1"/>
    <n v="0.56125140190099998"/>
    <n v="0.99998724460599997"/>
    <n v="3"/>
    <x v="2"/>
    <x v="0"/>
  </r>
  <r>
    <s v="501|2"/>
    <n v="501"/>
    <n v="2"/>
    <x v="11"/>
    <n v="0.15860712528199999"/>
    <n v="0.999955058098"/>
    <n v="3"/>
    <x v="2"/>
    <x v="0"/>
  </r>
  <r>
    <s v="501|3"/>
    <n v="501"/>
    <n v="3"/>
    <x v="35"/>
    <n v="0.126084387302"/>
    <n v="0.99994349479699995"/>
    <n v="3"/>
    <x v="2"/>
    <x v="0"/>
  </r>
  <r>
    <s v="501|4"/>
    <n v="501"/>
    <n v="4"/>
    <x v="2"/>
    <n v="7.4090301990499999E-2"/>
    <n v="0.99990379810300001"/>
    <n v="3"/>
    <x v="2"/>
    <x v="0"/>
  </r>
  <r>
    <s v="501|5"/>
    <n v="501"/>
    <n v="5"/>
    <x v="17"/>
    <n v="4.9803491681799997E-2"/>
    <n v="0.99985682964300004"/>
    <n v="3"/>
    <x v="2"/>
    <x v="0"/>
  </r>
  <r>
    <s v="502|1"/>
    <n v="502"/>
    <n v="1"/>
    <x v="1"/>
    <n v="0.354900091887"/>
    <n v="0.99971562623999999"/>
    <n v="3"/>
    <x v="2"/>
    <x v="0"/>
  </r>
  <r>
    <s v="502|2"/>
    <n v="502"/>
    <n v="2"/>
    <x v="11"/>
    <n v="0.25628632307100002"/>
    <n v="0.99960631132099997"/>
    <n v="3"/>
    <x v="2"/>
    <x v="0"/>
  </r>
  <r>
    <s v="502|3"/>
    <n v="502"/>
    <n v="3"/>
    <x v="2"/>
    <n v="8.1546097993900002E-2"/>
    <n v="0.99876368045800001"/>
    <n v="3"/>
    <x v="2"/>
    <x v="0"/>
  </r>
  <r>
    <s v="502|4"/>
    <n v="502"/>
    <n v="4"/>
    <x v="35"/>
    <n v="4.9441486597100001E-2"/>
    <n v="0.99796247482300005"/>
    <n v="3"/>
    <x v="2"/>
    <x v="0"/>
  </r>
  <r>
    <s v="502|5"/>
    <n v="502"/>
    <n v="5"/>
    <x v="51"/>
    <n v="3.97636070848E-2"/>
    <n v="0.99746775627100004"/>
    <n v="3"/>
    <x v="2"/>
    <x v="0"/>
  </r>
  <r>
    <s v="503|1"/>
    <n v="503"/>
    <n v="1"/>
    <x v="35"/>
    <n v="0.20508992672000001"/>
    <n v="0.99878364801399999"/>
    <n v="3"/>
    <x v="2"/>
    <x v="0"/>
  </r>
  <r>
    <s v="503|2"/>
    <n v="503"/>
    <n v="2"/>
    <x v="51"/>
    <n v="0.20373409986499999"/>
    <n v="0.99877554178200001"/>
    <n v="3"/>
    <x v="2"/>
    <x v="0"/>
  </r>
  <r>
    <s v="503|3"/>
    <n v="503"/>
    <n v="3"/>
    <x v="48"/>
    <n v="8.6058020591699994E-2"/>
    <n v="0.99710601568199997"/>
    <n v="3"/>
    <x v="2"/>
    <x v="0"/>
  </r>
  <r>
    <s v="503|4"/>
    <n v="503"/>
    <n v="4"/>
    <x v="11"/>
    <n v="7.4097745120500005E-2"/>
    <n v="0.99664044380200001"/>
    <n v="3"/>
    <x v="2"/>
    <x v="0"/>
  </r>
  <r>
    <s v="503|5"/>
    <n v="503"/>
    <n v="5"/>
    <x v="41"/>
    <n v="4.6750329434899998E-2"/>
    <n v="0.99468576908100004"/>
    <n v="3"/>
    <x v="2"/>
    <x v="0"/>
  </r>
  <r>
    <s v="504|1"/>
    <n v="504"/>
    <n v="1"/>
    <x v="17"/>
    <n v="0.63727748393999994"/>
    <n v="0.99997055530500001"/>
    <n v="2"/>
    <x v="1"/>
    <x v="0"/>
  </r>
  <r>
    <s v="504|2"/>
    <n v="504"/>
    <n v="2"/>
    <x v="2"/>
    <n v="0.20709210634200001"/>
    <n v="0.99990928173100002"/>
    <n v="2"/>
    <x v="1"/>
    <x v="0"/>
  </r>
  <r>
    <s v="504|3"/>
    <n v="504"/>
    <n v="3"/>
    <x v="1"/>
    <n v="5.6802790611999998E-2"/>
    <n v="0.99966931343099996"/>
    <n v="2"/>
    <x v="1"/>
    <x v="0"/>
  </r>
  <r>
    <s v="504|4"/>
    <n v="504"/>
    <n v="4"/>
    <x v="35"/>
    <n v="3.6716021597399999E-2"/>
    <n v="0.99948835372900002"/>
    <n v="2"/>
    <x v="1"/>
    <x v="0"/>
  </r>
  <r>
    <s v="504|5"/>
    <n v="504"/>
    <n v="5"/>
    <x v="11"/>
    <n v="1.5520682558400001E-2"/>
    <n v="0.998790681362"/>
    <n v="2"/>
    <x v="1"/>
    <x v="0"/>
  </r>
  <r>
    <s v="505|1"/>
    <n v="505"/>
    <n v="1"/>
    <x v="0"/>
    <n v="0.71861851215399997"/>
    <n v="0.99988472461699995"/>
    <n v="4"/>
    <x v="0"/>
    <x v="0"/>
  </r>
  <r>
    <s v="505|2"/>
    <n v="505"/>
    <n v="2"/>
    <x v="97"/>
    <n v="4.1268676519399999E-2"/>
    <n v="0.99799770116800002"/>
    <n v="4"/>
    <x v="0"/>
    <x v="0"/>
  </r>
  <r>
    <s v="505|3"/>
    <n v="505"/>
    <n v="3"/>
    <x v="81"/>
    <n v="3.43711227179E-2"/>
    <n v="0.99759680032700004"/>
    <n v="4"/>
    <x v="0"/>
    <x v="0"/>
  </r>
  <r>
    <s v="505|4"/>
    <n v="505"/>
    <n v="4"/>
    <x v="4"/>
    <n v="2.3977844044599999E-2"/>
    <n v="0.99655872583399996"/>
    <n v="4"/>
    <x v="0"/>
    <x v="0"/>
  </r>
  <r>
    <s v="505|5"/>
    <n v="505"/>
    <n v="5"/>
    <x v="6"/>
    <n v="2.3062411695699999E-2"/>
    <n v="0.99642258882500001"/>
    <n v="4"/>
    <x v="0"/>
    <x v="0"/>
  </r>
  <r>
    <s v="506|1"/>
    <n v="506"/>
    <n v="1"/>
    <x v="0"/>
    <n v="9.4715073704700004E-2"/>
    <n v="0.98991465568500003"/>
    <n v="5"/>
    <x v="0"/>
    <x v="1"/>
  </r>
  <r>
    <s v="506|2"/>
    <n v="506"/>
    <n v="2"/>
    <x v="4"/>
    <n v="7.9797081649299995E-2"/>
    <n v="0.98805165290800001"/>
    <n v="5"/>
    <x v="0"/>
    <x v="1"/>
  </r>
  <r>
    <s v="506|3"/>
    <n v="506"/>
    <n v="3"/>
    <x v="74"/>
    <n v="7.2687149047899996E-2"/>
    <n v="0.98689830303199999"/>
    <n v="5"/>
    <x v="0"/>
    <x v="1"/>
  </r>
  <r>
    <s v="506|4"/>
    <n v="506"/>
    <n v="4"/>
    <x v="1"/>
    <n v="5.8540742844299998E-2"/>
    <n v="0.98378366231900005"/>
    <n v="5"/>
    <x v="0"/>
    <x v="1"/>
  </r>
  <r>
    <s v="506|5"/>
    <n v="506"/>
    <n v="5"/>
    <x v="3"/>
    <n v="4.9217123538300003E-2"/>
    <n v="0.98077064752599996"/>
    <n v="5"/>
    <x v="0"/>
    <x v="1"/>
  </r>
  <r>
    <s v="507|1"/>
    <n v="507"/>
    <n v="1"/>
    <x v="0"/>
    <n v="0.93213552236599995"/>
    <n v="0.99998843669899995"/>
    <n v="4"/>
    <x v="0"/>
    <x v="0"/>
  </r>
  <r>
    <s v="507|2"/>
    <n v="507"/>
    <n v="2"/>
    <x v="81"/>
    <n v="1.6245014965500001E-2"/>
    <n v="0.99933403730399994"/>
    <n v="4"/>
    <x v="0"/>
    <x v="0"/>
  </r>
  <r>
    <s v="507|3"/>
    <n v="507"/>
    <n v="3"/>
    <x v="4"/>
    <n v="8.2525936886700003E-3"/>
    <n v="0.99868994951199996"/>
    <n v="4"/>
    <x v="0"/>
    <x v="0"/>
  </r>
  <r>
    <s v="507|4"/>
    <n v="507"/>
    <n v="4"/>
    <x v="71"/>
    <n v="6.4670019783099999E-3"/>
    <n v="0.99832886457400005"/>
    <n v="4"/>
    <x v="0"/>
    <x v="0"/>
  </r>
  <r>
    <s v="507|5"/>
    <n v="507"/>
    <n v="5"/>
    <x v="69"/>
    <n v="6.1601018533100002E-3"/>
    <n v="0.99824571609500001"/>
    <n v="4"/>
    <x v="0"/>
    <x v="0"/>
  </r>
  <r>
    <s v="508|1"/>
    <n v="508"/>
    <n v="1"/>
    <x v="0"/>
    <n v="0.46722680330299998"/>
    <n v="0.99984097480800005"/>
    <n v="2"/>
    <x v="1"/>
    <x v="0"/>
  </r>
  <r>
    <s v="508|2"/>
    <n v="508"/>
    <n v="2"/>
    <x v="81"/>
    <n v="8.1581361591800003E-2"/>
    <n v="0.999090075493"/>
    <n v="2"/>
    <x v="1"/>
    <x v="0"/>
  </r>
  <r>
    <s v="508|3"/>
    <n v="508"/>
    <n v="3"/>
    <x v="28"/>
    <n v="5.9627600014199998E-2"/>
    <n v="0.99875557422600003"/>
    <n v="2"/>
    <x v="1"/>
    <x v="0"/>
  </r>
  <r>
    <s v="508|4"/>
    <n v="508"/>
    <n v="4"/>
    <x v="52"/>
    <n v="5.4210346192100002E-2"/>
    <n v="0.99863129854199995"/>
    <n v="2"/>
    <x v="1"/>
    <x v="0"/>
  </r>
  <r>
    <s v="508|5"/>
    <n v="508"/>
    <n v="5"/>
    <x v="3"/>
    <n v="4.4126573950100001E-2"/>
    <n v="0.99831908941299996"/>
    <n v="2"/>
    <x v="1"/>
    <x v="0"/>
  </r>
  <r>
    <s v="509|1"/>
    <n v="509"/>
    <n v="1"/>
    <x v="25"/>
    <n v="0.142512738705"/>
    <n v="0.99872785806700004"/>
    <n v="2"/>
    <x v="1"/>
    <x v="0"/>
  </r>
  <r>
    <s v="509|2"/>
    <n v="509"/>
    <n v="2"/>
    <x v="19"/>
    <n v="0.12701143324399999"/>
    <n v="0.998572707176"/>
    <n v="2"/>
    <x v="1"/>
    <x v="0"/>
  </r>
  <r>
    <s v="509|3"/>
    <n v="509"/>
    <n v="3"/>
    <x v="26"/>
    <n v="9.3435667455200003E-2"/>
    <n v="0.99806088209199995"/>
    <n v="2"/>
    <x v="1"/>
    <x v="0"/>
  </r>
  <r>
    <s v="509|4"/>
    <n v="509"/>
    <n v="4"/>
    <x v="32"/>
    <n v="7.31750875711E-2"/>
    <n v="0.99752527475399999"/>
    <n v="2"/>
    <x v="1"/>
    <x v="0"/>
  </r>
  <r>
    <s v="509|5"/>
    <n v="509"/>
    <n v="5"/>
    <x v="18"/>
    <n v="6.9959931075600001E-2"/>
    <n v="0.99741190671900004"/>
    <n v="2"/>
    <x v="1"/>
    <x v="0"/>
  </r>
  <r>
    <s v="510|1"/>
    <n v="510"/>
    <n v="1"/>
    <x v="0"/>
    <n v="0.37724968791000002"/>
    <n v="0.999574005604"/>
    <n v="2"/>
    <x v="1"/>
    <x v="0"/>
  </r>
  <r>
    <s v="510|2"/>
    <n v="510"/>
    <n v="2"/>
    <x v="13"/>
    <n v="0.223198324442"/>
    <n v="0.99928015470499998"/>
    <n v="2"/>
    <x v="1"/>
    <x v="0"/>
  </r>
  <r>
    <s v="510|3"/>
    <n v="510"/>
    <n v="3"/>
    <x v="23"/>
    <n v="6.9058179855299995E-2"/>
    <n v="0.99767714738799995"/>
    <n v="2"/>
    <x v="1"/>
    <x v="0"/>
  </r>
  <r>
    <s v="510|4"/>
    <n v="510"/>
    <n v="4"/>
    <x v="1"/>
    <n v="5.1775533705899997E-2"/>
    <n v="0.996904194355"/>
    <n v="2"/>
    <x v="1"/>
    <x v="0"/>
  </r>
  <r>
    <s v="510|5"/>
    <n v="510"/>
    <n v="5"/>
    <x v="71"/>
    <n v="2.61141303927E-2"/>
    <n v="0.99388074874900001"/>
    <n v="2"/>
    <x v="1"/>
    <x v="0"/>
  </r>
  <r>
    <s v="511|1"/>
    <n v="511"/>
    <n v="1"/>
    <x v="0"/>
    <n v="0.40193358063700002"/>
    <n v="0.99958533048599996"/>
    <n v="2"/>
    <x v="1"/>
    <x v="0"/>
  </r>
  <r>
    <s v="511|2"/>
    <n v="511"/>
    <n v="2"/>
    <x v="1"/>
    <n v="0.261801064014"/>
    <n v="0.99936360120800005"/>
    <n v="2"/>
    <x v="1"/>
    <x v="0"/>
  </r>
  <r>
    <s v="511|3"/>
    <n v="511"/>
    <n v="3"/>
    <x v="2"/>
    <n v="0.10664485394999999"/>
    <n v="0.99843913316699995"/>
    <n v="2"/>
    <x v="1"/>
    <x v="0"/>
  </r>
  <r>
    <s v="511|4"/>
    <n v="511"/>
    <n v="4"/>
    <x v="35"/>
    <n v="3.3527284860599998E-2"/>
    <n v="0.99505203962300004"/>
    <n v="2"/>
    <x v="1"/>
    <x v="0"/>
  </r>
  <r>
    <s v="511|5"/>
    <n v="511"/>
    <n v="5"/>
    <x v="3"/>
    <n v="2.3054493591200001E-2"/>
    <n v="0.99282044172299999"/>
    <n v="2"/>
    <x v="1"/>
    <x v="0"/>
  </r>
  <r>
    <s v="512|1"/>
    <n v="512"/>
    <n v="1"/>
    <x v="1"/>
    <n v="0.20499333739299999"/>
    <n v="0.99889308214200001"/>
    <n v="2"/>
    <x v="1"/>
    <x v="0"/>
  </r>
  <r>
    <s v="512|2"/>
    <n v="512"/>
    <n v="2"/>
    <x v="76"/>
    <n v="0.18195703625699999"/>
    <n v="0.99875307083099996"/>
    <n v="2"/>
    <x v="1"/>
    <x v="0"/>
  </r>
  <r>
    <s v="512|3"/>
    <n v="512"/>
    <n v="3"/>
    <x v="65"/>
    <n v="7.2071515023700003E-2"/>
    <n v="0.99685788154599997"/>
    <n v="2"/>
    <x v="1"/>
    <x v="0"/>
  </r>
  <r>
    <s v="512|4"/>
    <n v="512"/>
    <n v="4"/>
    <x v="81"/>
    <n v="6.1965089291299999E-2"/>
    <n v="0.99634724855400003"/>
    <n v="2"/>
    <x v="1"/>
    <x v="0"/>
  </r>
  <r>
    <s v="512|5"/>
    <n v="512"/>
    <n v="5"/>
    <x v="25"/>
    <n v="5.5290643125800003E-2"/>
    <n v="0.99590814113600001"/>
    <n v="2"/>
    <x v="1"/>
    <x v="0"/>
  </r>
  <r>
    <s v="513|1"/>
    <n v="513"/>
    <n v="1"/>
    <x v="1"/>
    <n v="0.30110228061700001"/>
    <n v="0.99980551004399998"/>
    <n v="4"/>
    <x v="0"/>
    <x v="0"/>
  </r>
  <r>
    <s v="513|2"/>
    <n v="513"/>
    <n v="2"/>
    <x v="11"/>
    <n v="0.224444970489"/>
    <n v="0.99973911046999997"/>
    <n v="4"/>
    <x v="0"/>
    <x v="0"/>
  </r>
  <r>
    <s v="513|3"/>
    <n v="513"/>
    <n v="3"/>
    <x v="35"/>
    <n v="0.132379859686"/>
    <n v="0.99955779314000004"/>
    <n v="4"/>
    <x v="0"/>
    <x v="0"/>
  </r>
  <r>
    <s v="513|4"/>
    <n v="513"/>
    <n v="4"/>
    <x v="33"/>
    <n v="6.2956213951100001E-2"/>
    <n v="0.99907058477400001"/>
    <n v="4"/>
    <x v="0"/>
    <x v="0"/>
  </r>
  <r>
    <s v="513|5"/>
    <n v="513"/>
    <n v="5"/>
    <x v="34"/>
    <n v="3.98177914321E-2"/>
    <n v="0.99853134155300005"/>
    <n v="4"/>
    <x v="0"/>
    <x v="0"/>
  </r>
  <r>
    <s v="514|1"/>
    <n v="514"/>
    <n v="1"/>
    <x v="9"/>
    <n v="0.15282312035599999"/>
    <n v="0.99712294340100005"/>
    <n v="4"/>
    <x v="0"/>
    <x v="0"/>
  </r>
  <r>
    <s v="514|2"/>
    <n v="514"/>
    <n v="2"/>
    <x v="70"/>
    <n v="0.103457868099"/>
    <n v="0.99575597047800002"/>
    <n v="4"/>
    <x v="0"/>
    <x v="0"/>
  </r>
  <r>
    <s v="514|3"/>
    <n v="514"/>
    <n v="3"/>
    <x v="10"/>
    <n v="7.6526790857300006E-2"/>
    <n v="0.99427092075300005"/>
    <n v="4"/>
    <x v="0"/>
    <x v="0"/>
  </r>
  <r>
    <s v="514|4"/>
    <n v="514"/>
    <n v="4"/>
    <x v="69"/>
    <n v="7.1408912539500005E-2"/>
    <n v="0.99386286735499996"/>
    <n v="4"/>
    <x v="0"/>
    <x v="0"/>
  </r>
  <r>
    <s v="514|5"/>
    <n v="514"/>
    <n v="5"/>
    <x v="7"/>
    <n v="6.36348649859E-2"/>
    <n v="0.99311828613300002"/>
    <n v="4"/>
    <x v="0"/>
    <x v="0"/>
  </r>
  <r>
    <s v="515|1"/>
    <n v="515"/>
    <n v="1"/>
    <x v="39"/>
    <n v="0.36965262889900002"/>
    <n v="0.999896645546"/>
    <n v="4"/>
    <x v="0"/>
    <x v="0"/>
  </r>
  <r>
    <s v="515|2"/>
    <n v="515"/>
    <n v="2"/>
    <x v="38"/>
    <n v="0.17142197489700001"/>
    <n v="0.99977713823299996"/>
    <n v="4"/>
    <x v="0"/>
    <x v="0"/>
  </r>
  <r>
    <s v="515|3"/>
    <n v="515"/>
    <n v="3"/>
    <x v="35"/>
    <n v="8.6890161037399993E-2"/>
    <n v="0.99956041574499999"/>
    <n v="4"/>
    <x v="0"/>
    <x v="0"/>
  </r>
  <r>
    <s v="515|4"/>
    <n v="515"/>
    <n v="4"/>
    <x v="40"/>
    <n v="7.7034734189500007E-2"/>
    <n v="0.99950408935500001"/>
    <n v="4"/>
    <x v="0"/>
    <x v="0"/>
  </r>
  <r>
    <s v="515|5"/>
    <n v="515"/>
    <n v="5"/>
    <x v="11"/>
    <n v="5.8503106236499999E-2"/>
    <n v="0.99934715032599997"/>
    <n v="4"/>
    <x v="0"/>
    <x v="0"/>
  </r>
  <r>
    <s v="516|1"/>
    <n v="516"/>
    <n v="1"/>
    <x v="40"/>
    <n v="0.45656105876000003"/>
    <n v="0.99998760223399996"/>
    <n v="4"/>
    <x v="0"/>
    <x v="0"/>
  </r>
  <r>
    <s v="516|2"/>
    <n v="516"/>
    <n v="2"/>
    <x v="40"/>
    <n v="0.16359008848699999"/>
    <n v="0.99996531009699996"/>
    <n v="4"/>
    <x v="0"/>
    <x v="0"/>
  </r>
  <r>
    <s v="516|3"/>
    <n v="516"/>
    <n v="3"/>
    <x v="38"/>
    <n v="0.118038602173"/>
    <n v="0.99995195865599995"/>
    <n v="4"/>
    <x v="0"/>
    <x v="0"/>
  </r>
  <r>
    <s v="516|4"/>
    <n v="516"/>
    <n v="4"/>
    <x v="81"/>
    <n v="7.3487944900999996E-2"/>
    <n v="0.99992287159000004"/>
    <n v="4"/>
    <x v="0"/>
    <x v="0"/>
  </r>
  <r>
    <s v="516|5"/>
    <n v="516"/>
    <n v="5"/>
    <x v="8"/>
    <n v="3.8579307496500001E-2"/>
    <n v="0.99985301494599998"/>
    <n v="4"/>
    <x v="0"/>
    <x v="0"/>
  </r>
  <r>
    <s v="517|1"/>
    <n v="517"/>
    <n v="1"/>
    <x v="2"/>
    <n v="0.81326496601099996"/>
    <n v="0.99996566772499995"/>
    <n v="3"/>
    <x v="2"/>
    <x v="0"/>
  </r>
  <r>
    <s v="517|2"/>
    <n v="517"/>
    <n v="2"/>
    <x v="25"/>
    <n v="8.3062574267400005E-2"/>
    <n v="0.99966454505900004"/>
    <n v="3"/>
    <x v="2"/>
    <x v="0"/>
  </r>
  <r>
    <s v="517|3"/>
    <n v="517"/>
    <n v="3"/>
    <x v="19"/>
    <n v="3.5398431122299998E-2"/>
    <n v="0.99921309948000003"/>
    <n v="3"/>
    <x v="2"/>
    <x v="0"/>
  </r>
  <r>
    <s v="517|4"/>
    <n v="517"/>
    <n v="4"/>
    <x v="33"/>
    <n v="7.7153323218200004E-3"/>
    <n v="0.99639999866499995"/>
    <n v="3"/>
    <x v="2"/>
    <x v="0"/>
  </r>
  <r>
    <s v="517|5"/>
    <n v="517"/>
    <n v="5"/>
    <x v="32"/>
    <n v="7.2541455738200002E-3"/>
    <n v="0.99617201089899998"/>
    <n v="3"/>
    <x v="2"/>
    <x v="0"/>
  </r>
  <r>
    <s v="518|1"/>
    <n v="518"/>
    <n v="1"/>
    <x v="33"/>
    <n v="0.74806076288199996"/>
    <n v="0.99994587898300002"/>
    <n v="3"/>
    <x v="2"/>
    <x v="0"/>
  </r>
  <r>
    <s v="518|2"/>
    <n v="518"/>
    <n v="2"/>
    <x v="2"/>
    <n v="4.1035775095199997E-2"/>
    <n v="0.99901330471000005"/>
    <n v="3"/>
    <x v="2"/>
    <x v="0"/>
  </r>
  <r>
    <s v="518|3"/>
    <n v="518"/>
    <n v="3"/>
    <x v="17"/>
    <n v="3.5309020429799998E-2"/>
    <n v="0.998853564262"/>
    <n v="3"/>
    <x v="2"/>
    <x v="0"/>
  </r>
  <r>
    <s v="518|4"/>
    <n v="518"/>
    <n v="4"/>
    <x v="1"/>
    <n v="2.8825517743799999E-2"/>
    <n v="0.99859601259200004"/>
    <n v="3"/>
    <x v="2"/>
    <x v="0"/>
  </r>
  <r>
    <s v="518|5"/>
    <n v="518"/>
    <n v="5"/>
    <x v="19"/>
    <n v="2.6191024109699999E-2"/>
    <n v="0.99845504760699999"/>
    <n v="3"/>
    <x v="2"/>
    <x v="0"/>
  </r>
  <r>
    <s v="519|1"/>
    <n v="519"/>
    <n v="1"/>
    <x v="57"/>
    <n v="0.20218317210699999"/>
    <n v="0.99939548969299996"/>
    <n v="3"/>
    <x v="2"/>
    <x v="0"/>
  </r>
  <r>
    <s v="519|2"/>
    <n v="519"/>
    <n v="2"/>
    <x v="27"/>
    <n v="0.14776879548999999"/>
    <n v="0.99917310476300003"/>
    <n v="3"/>
    <x v="2"/>
    <x v="0"/>
  </r>
  <r>
    <s v="519|3"/>
    <n v="519"/>
    <n v="3"/>
    <x v="19"/>
    <n v="0.138826787472"/>
    <n v="0.99911993742000005"/>
    <n v="3"/>
    <x v="2"/>
    <x v="0"/>
  </r>
  <r>
    <s v="519|4"/>
    <n v="519"/>
    <n v="4"/>
    <x v="25"/>
    <n v="0.10310909152"/>
    <n v="0.99881541729000001"/>
    <n v="3"/>
    <x v="2"/>
    <x v="0"/>
  </r>
  <r>
    <s v="519|5"/>
    <n v="519"/>
    <n v="5"/>
    <x v="83"/>
    <n v="8.3626709878399999E-2"/>
    <n v="0.99853980541200005"/>
    <n v="3"/>
    <x v="2"/>
    <x v="0"/>
  </r>
  <r>
    <s v="520|1"/>
    <n v="520"/>
    <n v="1"/>
    <x v="2"/>
    <n v="0.81730002164799997"/>
    <n v="0.99999678134900005"/>
    <n v="3"/>
    <x v="2"/>
    <x v="0"/>
  </r>
  <r>
    <s v="520|2"/>
    <n v="520"/>
    <n v="2"/>
    <x v="25"/>
    <n v="0.106135129929"/>
    <n v="0.99997556209600003"/>
    <n v="3"/>
    <x v="2"/>
    <x v="0"/>
  </r>
  <r>
    <s v="520|3"/>
    <n v="520"/>
    <n v="3"/>
    <x v="19"/>
    <n v="1.8904931843299999E-2"/>
    <n v="0.99986302852599995"/>
    <n v="3"/>
    <x v="2"/>
    <x v="0"/>
  </r>
  <r>
    <s v="520|4"/>
    <n v="520"/>
    <n v="4"/>
    <x v="33"/>
    <n v="1.43844457343E-2"/>
    <n v="0.99982005357699999"/>
    <n v="3"/>
    <x v="2"/>
    <x v="0"/>
  </r>
  <r>
    <s v="520|5"/>
    <n v="520"/>
    <n v="5"/>
    <x v="26"/>
    <n v="1.37361567467E-2"/>
    <n v="0.99981147050899999"/>
    <n v="3"/>
    <x v="2"/>
    <x v="0"/>
  </r>
  <r>
    <s v="521|1"/>
    <n v="521"/>
    <n v="1"/>
    <x v="38"/>
    <n v="0.27649906277699998"/>
    <n v="0.996052205563"/>
    <n v="2"/>
    <x v="1"/>
    <x v="0"/>
  </r>
  <r>
    <s v="521|2"/>
    <n v="521"/>
    <n v="2"/>
    <x v="40"/>
    <n v="0.10792739689399999"/>
    <n v="0.98994803428599998"/>
    <n v="2"/>
    <x v="1"/>
    <x v="1"/>
  </r>
  <r>
    <s v="521|3"/>
    <n v="521"/>
    <n v="3"/>
    <x v="39"/>
    <n v="7.0876263081999999E-2"/>
    <n v="0.98477327823600003"/>
    <n v="2"/>
    <x v="1"/>
    <x v="1"/>
  </r>
  <r>
    <s v="521|4"/>
    <n v="521"/>
    <n v="4"/>
    <x v="81"/>
    <n v="3.8890495896299997E-2"/>
    <n v="0.97259324789000001"/>
    <n v="2"/>
    <x v="1"/>
    <x v="1"/>
  </r>
  <r>
    <s v="521|5"/>
    <n v="521"/>
    <n v="5"/>
    <x v="40"/>
    <n v="3.1605947762700003E-2"/>
    <n v="0.96648818254500002"/>
    <n v="2"/>
    <x v="1"/>
    <x v="1"/>
  </r>
  <r>
    <s v="522|1"/>
    <n v="522"/>
    <n v="1"/>
    <x v="1"/>
    <n v="0.71167165041000002"/>
    <n v="0.99996447563199997"/>
    <n v="4"/>
    <x v="0"/>
    <x v="0"/>
  </r>
  <r>
    <s v="522|2"/>
    <n v="522"/>
    <n v="2"/>
    <x v="11"/>
    <n v="0.155467316508"/>
    <n v="0.99983716011000001"/>
    <n v="4"/>
    <x v="0"/>
    <x v="0"/>
  </r>
  <r>
    <s v="522|3"/>
    <n v="522"/>
    <n v="3"/>
    <x v="0"/>
    <n v="1.9769541919199999E-2"/>
    <n v="0.99872130155600003"/>
    <n v="4"/>
    <x v="0"/>
    <x v="0"/>
  </r>
  <r>
    <s v="522|4"/>
    <n v="522"/>
    <n v="4"/>
    <x v="2"/>
    <n v="1.6394723206800001E-2"/>
    <n v="0.99845850467700004"/>
    <n v="4"/>
    <x v="0"/>
    <x v="0"/>
  </r>
  <r>
    <s v="522|5"/>
    <n v="522"/>
    <n v="5"/>
    <x v="17"/>
    <n v="1.43009740859E-2"/>
    <n v="0.99823319911999997"/>
    <n v="4"/>
    <x v="0"/>
    <x v="0"/>
  </r>
  <r>
    <s v="523|1"/>
    <n v="523"/>
    <n v="1"/>
    <x v="40"/>
    <n v="0.26101890206299999"/>
    <n v="0.99936121702199998"/>
    <n v="3"/>
    <x v="2"/>
    <x v="0"/>
  </r>
  <r>
    <s v="523|2"/>
    <n v="523"/>
    <n v="2"/>
    <x v="73"/>
    <n v="0.14612811803799999"/>
    <n v="0.99885964393600002"/>
    <n v="3"/>
    <x v="2"/>
    <x v="0"/>
  </r>
  <r>
    <s v="523|3"/>
    <n v="523"/>
    <n v="3"/>
    <x v="30"/>
    <n v="6.0109417885499998E-2"/>
    <n v="0.99723213911099995"/>
    <n v="3"/>
    <x v="2"/>
    <x v="0"/>
  </r>
  <r>
    <s v="523|4"/>
    <n v="523"/>
    <n v="4"/>
    <x v="28"/>
    <n v="5.5672083050000001E-2"/>
    <n v="0.99701213836699998"/>
    <n v="3"/>
    <x v="2"/>
    <x v="0"/>
  </r>
  <r>
    <s v="523|5"/>
    <n v="523"/>
    <n v="5"/>
    <x v="81"/>
    <n v="5.4722264409099997E-2"/>
    <n v="0.99696046114000003"/>
    <n v="3"/>
    <x v="2"/>
    <x v="0"/>
  </r>
  <r>
    <s v="524|1"/>
    <n v="524"/>
    <n v="1"/>
    <x v="1"/>
    <n v="0.32096430659300001"/>
    <n v="0.99974042177199995"/>
    <n v="4"/>
    <x v="0"/>
    <x v="0"/>
  </r>
  <r>
    <s v="524|2"/>
    <n v="524"/>
    <n v="2"/>
    <x v="11"/>
    <n v="0.17847971618200001"/>
    <n v="0.999533414841"/>
    <n v="4"/>
    <x v="0"/>
    <x v="0"/>
  </r>
  <r>
    <s v="524|3"/>
    <n v="524"/>
    <n v="3"/>
    <x v="35"/>
    <n v="0.111358717084"/>
    <n v="0.99925225973099996"/>
    <n v="4"/>
    <x v="0"/>
    <x v="0"/>
  </r>
  <r>
    <s v="524|4"/>
    <n v="524"/>
    <n v="4"/>
    <x v="3"/>
    <n v="0.10277955979099999"/>
    <n v="0.999189913273"/>
    <n v="4"/>
    <x v="0"/>
    <x v="0"/>
  </r>
  <r>
    <s v="524|5"/>
    <n v="524"/>
    <n v="5"/>
    <x v="33"/>
    <n v="4.9002394080199997E-2"/>
    <n v="0.99830245971700005"/>
    <n v="4"/>
    <x v="0"/>
    <x v="0"/>
  </r>
  <r>
    <s v="525|1"/>
    <n v="525"/>
    <n v="1"/>
    <x v="32"/>
    <n v="0.17002108693099999"/>
    <n v="0.99939858913400004"/>
    <n v="3"/>
    <x v="2"/>
    <x v="0"/>
  </r>
  <r>
    <s v="525|2"/>
    <n v="525"/>
    <n v="2"/>
    <x v="33"/>
    <n v="0.16671460866900001"/>
    <n v="0.99938666820499999"/>
    <n v="3"/>
    <x v="2"/>
    <x v="0"/>
  </r>
  <r>
    <s v="525|3"/>
    <n v="525"/>
    <n v="3"/>
    <x v="25"/>
    <n v="0.13626399636299999"/>
    <n v="0.99924963712699999"/>
    <n v="3"/>
    <x v="2"/>
    <x v="0"/>
  </r>
  <r>
    <s v="525|4"/>
    <n v="525"/>
    <n v="4"/>
    <x v="2"/>
    <n v="0.11020351201299999"/>
    <n v="0.99907243251800004"/>
    <n v="3"/>
    <x v="2"/>
    <x v="0"/>
  </r>
  <r>
    <s v="525|5"/>
    <n v="525"/>
    <n v="5"/>
    <x v="19"/>
    <n v="9.1195963323099996E-2"/>
    <n v="0.99887925386400001"/>
    <n v="3"/>
    <x v="2"/>
    <x v="0"/>
  </r>
  <r>
    <s v="526|1"/>
    <n v="526"/>
    <n v="1"/>
    <x v="62"/>
    <n v="0.77623051404999999"/>
    <n v="0.99993288517000001"/>
    <n v="1"/>
    <x v="1"/>
    <x v="0"/>
  </r>
  <r>
    <s v="526|2"/>
    <n v="526"/>
    <n v="2"/>
    <x v="47"/>
    <n v="0.12787726521500001"/>
    <n v="0.99959307908999995"/>
    <n v="1"/>
    <x v="1"/>
    <x v="0"/>
  </r>
  <r>
    <s v="526|3"/>
    <n v="526"/>
    <n v="3"/>
    <x v="19"/>
    <n v="1.6491374000899998E-2"/>
    <n v="0.99685293436099998"/>
    <n v="1"/>
    <x v="1"/>
    <x v="0"/>
  </r>
  <r>
    <s v="526|4"/>
    <n v="526"/>
    <n v="4"/>
    <x v="25"/>
    <n v="1.15453898907E-2"/>
    <n v="0.99551069736499997"/>
    <n v="1"/>
    <x v="1"/>
    <x v="0"/>
  </r>
  <r>
    <s v="526|5"/>
    <n v="526"/>
    <n v="5"/>
    <x v="27"/>
    <n v="1.0935528203799999E-2"/>
    <n v="0.99526154995000005"/>
    <n v="1"/>
    <x v="1"/>
    <x v="0"/>
  </r>
  <r>
    <s v="527|1"/>
    <n v="527"/>
    <n v="1"/>
    <x v="33"/>
    <n v="0.27887392044100001"/>
    <n v="0.99915111064899997"/>
    <n v="3"/>
    <x v="2"/>
    <x v="0"/>
  </r>
  <r>
    <s v="527|2"/>
    <n v="527"/>
    <n v="2"/>
    <x v="19"/>
    <n v="0.102998182178"/>
    <n v="0.99770492315299997"/>
    <n v="3"/>
    <x v="2"/>
    <x v="0"/>
  </r>
  <r>
    <s v="527|3"/>
    <n v="527"/>
    <n v="3"/>
    <x v="32"/>
    <n v="9.2925570905199997E-2"/>
    <n v="0.99745672941200003"/>
    <n v="3"/>
    <x v="2"/>
    <x v="0"/>
  </r>
  <r>
    <s v="527|4"/>
    <n v="527"/>
    <n v="4"/>
    <x v="2"/>
    <n v="6.4249880611899998E-2"/>
    <n v="0.99632579088200002"/>
    <n v="3"/>
    <x v="2"/>
    <x v="0"/>
  </r>
  <r>
    <s v="527|5"/>
    <n v="527"/>
    <n v="5"/>
    <x v="1"/>
    <n v="5.3573131561300003E-2"/>
    <n v="0.99559670686699997"/>
    <n v="3"/>
    <x v="2"/>
    <x v="0"/>
  </r>
  <r>
    <s v="528|1"/>
    <n v="528"/>
    <n v="1"/>
    <x v="31"/>
    <n v="0.16486729681500001"/>
    <n v="0.99787080287899999"/>
    <n v="2"/>
    <x v="1"/>
    <x v="0"/>
  </r>
  <r>
    <s v="528|2"/>
    <n v="528"/>
    <n v="2"/>
    <x v="25"/>
    <n v="0.12496779114000001"/>
    <n v="0.997192919254"/>
    <n v="2"/>
    <x v="1"/>
    <x v="0"/>
  </r>
  <r>
    <s v="528|3"/>
    <n v="528"/>
    <n v="3"/>
    <x v="55"/>
    <n v="0.109548665583"/>
    <n v="0.99679899215699996"/>
    <n v="2"/>
    <x v="1"/>
    <x v="0"/>
  </r>
  <r>
    <s v="528|4"/>
    <n v="528"/>
    <n v="4"/>
    <x v="19"/>
    <n v="9.85686480999E-2"/>
    <n v="0.99644368886900003"/>
    <n v="2"/>
    <x v="1"/>
    <x v="0"/>
  </r>
  <r>
    <s v="528|5"/>
    <n v="528"/>
    <n v="5"/>
    <x v="32"/>
    <n v="7.9681247472800004E-2"/>
    <n v="0.99560451507600001"/>
    <n v="2"/>
    <x v="1"/>
    <x v="0"/>
  </r>
  <r>
    <s v="529|1"/>
    <n v="529"/>
    <n v="1"/>
    <x v="20"/>
    <n v="0.42547145485900001"/>
    <n v="0.999978780746"/>
    <n v="2"/>
    <x v="1"/>
    <x v="0"/>
  </r>
  <r>
    <s v="529|2"/>
    <n v="529"/>
    <n v="2"/>
    <x v="84"/>
    <n v="0.27126958966300002"/>
    <n v="0.99996662139900006"/>
    <n v="2"/>
    <x v="1"/>
    <x v="0"/>
  </r>
  <r>
    <s v="529|3"/>
    <n v="529"/>
    <n v="3"/>
    <x v="1"/>
    <n v="0.26477271318399997"/>
    <n v="0.99996590614299996"/>
    <n v="2"/>
    <x v="1"/>
    <x v="0"/>
  </r>
  <r>
    <s v="529|4"/>
    <n v="529"/>
    <n v="4"/>
    <x v="17"/>
    <n v="1.0059308260699999E-2"/>
    <n v="0.99910223484000005"/>
    <n v="2"/>
    <x v="1"/>
    <x v="0"/>
  </r>
  <r>
    <s v="529|5"/>
    <n v="529"/>
    <n v="5"/>
    <x v="62"/>
    <n v="9.4506926834600005E-3"/>
    <n v="0.99904435872999997"/>
    <n v="2"/>
    <x v="1"/>
    <x v="0"/>
  </r>
  <r>
    <s v="530|1"/>
    <n v="530"/>
    <n v="1"/>
    <x v="62"/>
    <n v="0.31428262591400002"/>
    <n v="0.99914395809199996"/>
    <n v="3"/>
    <x v="2"/>
    <x v="0"/>
  </r>
  <r>
    <s v="530|2"/>
    <n v="530"/>
    <n v="2"/>
    <x v="107"/>
    <n v="0.16400521993600001"/>
    <n v="0.99836093187300001"/>
    <n v="3"/>
    <x v="2"/>
    <x v="0"/>
  </r>
  <r>
    <s v="530|3"/>
    <n v="530"/>
    <n v="3"/>
    <x v="2"/>
    <n v="0.101706400514"/>
    <n v="0.99735969305000005"/>
    <n v="3"/>
    <x v="2"/>
    <x v="0"/>
  </r>
  <r>
    <s v="530|4"/>
    <n v="530"/>
    <n v="4"/>
    <x v="4"/>
    <n v="4.4100884348199997E-2"/>
    <n v="0.99393177032500002"/>
    <n v="3"/>
    <x v="2"/>
    <x v="0"/>
  </r>
  <r>
    <s v="530|5"/>
    <n v="530"/>
    <n v="5"/>
    <x v="47"/>
    <n v="3.93701270223E-2"/>
    <n v="0.99320751428599996"/>
    <n v="3"/>
    <x v="2"/>
    <x v="0"/>
  </r>
  <r>
    <s v="531|1"/>
    <n v="531"/>
    <n v="1"/>
    <x v="20"/>
    <n v="0.45308148860899999"/>
    <n v="0.99997317790999996"/>
    <n v="3"/>
    <x v="2"/>
    <x v="0"/>
  </r>
  <r>
    <s v="531|2"/>
    <n v="531"/>
    <n v="2"/>
    <x v="84"/>
    <n v="0.37120768427799999"/>
    <n v="0.99996733665500004"/>
    <n v="3"/>
    <x v="2"/>
    <x v="0"/>
  </r>
  <r>
    <s v="531|3"/>
    <n v="531"/>
    <n v="3"/>
    <x v="1"/>
    <n v="6.4476206898699998E-2"/>
    <n v="0.99981194734599999"/>
    <n v="3"/>
    <x v="2"/>
    <x v="0"/>
  </r>
  <r>
    <s v="531|4"/>
    <n v="531"/>
    <n v="4"/>
    <x v="78"/>
    <n v="3.0250402167399999E-2"/>
    <n v="0.99959927797299997"/>
    <n v="3"/>
    <x v="2"/>
    <x v="0"/>
  </r>
  <r>
    <s v="531|5"/>
    <n v="531"/>
    <n v="5"/>
    <x v="2"/>
    <n v="2.6592912152399999E-2"/>
    <n v="0.99954420328100002"/>
    <n v="3"/>
    <x v="2"/>
    <x v="0"/>
  </r>
  <r>
    <s v="532|1"/>
    <n v="532"/>
    <n v="1"/>
    <x v="84"/>
    <n v="0.20064046979"/>
    <n v="0.99828928708999998"/>
    <n v="4"/>
    <x v="0"/>
    <x v="0"/>
  </r>
  <r>
    <s v="532|2"/>
    <n v="532"/>
    <n v="2"/>
    <x v="68"/>
    <n v="0.15363566577400001"/>
    <n v="0.99776709079699999"/>
    <n v="4"/>
    <x v="0"/>
    <x v="0"/>
  </r>
  <r>
    <s v="532|3"/>
    <n v="532"/>
    <n v="3"/>
    <x v="20"/>
    <n v="0.117076359689"/>
    <n v="0.99707186222099997"/>
    <n v="4"/>
    <x v="0"/>
    <x v="0"/>
  </r>
  <r>
    <s v="532|4"/>
    <n v="532"/>
    <n v="4"/>
    <x v="66"/>
    <n v="8.3300597965699996E-2"/>
    <n v="0.99588948488200002"/>
    <n v="4"/>
    <x v="0"/>
    <x v="0"/>
  </r>
  <r>
    <s v="532|5"/>
    <n v="532"/>
    <n v="5"/>
    <x v="62"/>
    <n v="5.5059067904899998E-2"/>
    <n v="0.99379408359499999"/>
    <n v="4"/>
    <x v="0"/>
    <x v="0"/>
  </r>
  <r>
    <s v="533|1"/>
    <n v="533"/>
    <n v="1"/>
    <x v="1"/>
    <n v="0.63602709770200005"/>
    <n v="0.99986994266499996"/>
    <n v="3"/>
    <x v="2"/>
    <x v="0"/>
  </r>
  <r>
    <s v="533|2"/>
    <n v="533"/>
    <n v="2"/>
    <x v="33"/>
    <n v="0.108482956886"/>
    <n v="0.999238014221"/>
    <n v="3"/>
    <x v="2"/>
    <x v="0"/>
  </r>
  <r>
    <s v="533|3"/>
    <n v="533"/>
    <n v="3"/>
    <x v="2"/>
    <n v="5.9661157429200001E-2"/>
    <n v="0.99861514568300003"/>
    <n v="3"/>
    <x v="2"/>
    <x v="0"/>
  </r>
  <r>
    <s v="533|4"/>
    <n v="533"/>
    <n v="4"/>
    <x v="11"/>
    <n v="4.0352724492499999E-2"/>
    <n v="0.99795389175399996"/>
    <n v="3"/>
    <x v="2"/>
    <x v="0"/>
  </r>
  <r>
    <s v="533|5"/>
    <n v="533"/>
    <n v="5"/>
    <x v="35"/>
    <n v="2.2359516471600002E-2"/>
    <n v="0.99631351232499998"/>
    <n v="3"/>
    <x v="2"/>
    <x v="0"/>
  </r>
  <r>
    <s v="534|1"/>
    <n v="534"/>
    <n v="1"/>
    <x v="1"/>
    <n v="0.34403517842300002"/>
    <n v="0.99982029199599998"/>
    <n v="4"/>
    <x v="0"/>
    <x v="0"/>
  </r>
  <r>
    <s v="534|2"/>
    <n v="534"/>
    <n v="2"/>
    <x v="40"/>
    <n v="0.16548466682400001"/>
    <n v="0.99962627887699995"/>
    <n v="4"/>
    <x v="0"/>
    <x v="0"/>
  </r>
  <r>
    <s v="534|3"/>
    <n v="534"/>
    <n v="3"/>
    <x v="39"/>
    <n v="0.111632987857"/>
    <n v="0.99944621324500005"/>
    <n v="4"/>
    <x v="0"/>
    <x v="0"/>
  </r>
  <r>
    <s v="534|4"/>
    <n v="534"/>
    <n v="4"/>
    <x v="11"/>
    <n v="4.7329023480400002E-2"/>
    <n v="0.998694837093"/>
    <n v="4"/>
    <x v="0"/>
    <x v="0"/>
  </r>
  <r>
    <s v="534|5"/>
    <n v="534"/>
    <n v="5"/>
    <x v="0"/>
    <n v="4.3957598507399998E-2"/>
    <n v="0.99859482049899995"/>
    <n v="4"/>
    <x v="0"/>
    <x v="0"/>
  </r>
  <r>
    <s v="535|1"/>
    <n v="535"/>
    <n v="1"/>
    <x v="25"/>
    <n v="0.19166785478600001"/>
    <n v="0.99695348739599998"/>
    <n v="3"/>
    <x v="2"/>
    <x v="0"/>
  </r>
  <r>
    <s v="535|2"/>
    <n v="535"/>
    <n v="2"/>
    <x v="19"/>
    <n v="0.174283638597"/>
    <n v="0.99665063619600003"/>
    <n v="3"/>
    <x v="2"/>
    <x v="0"/>
  </r>
  <r>
    <s v="535|3"/>
    <n v="535"/>
    <n v="3"/>
    <x v="2"/>
    <n v="0.105711750686"/>
    <n v="0.99449002742799997"/>
    <n v="3"/>
    <x v="2"/>
    <x v="0"/>
  </r>
  <r>
    <s v="535|4"/>
    <n v="535"/>
    <n v="4"/>
    <x v="32"/>
    <n v="6.7531451582899998E-2"/>
    <n v="0.99140161275899996"/>
    <n v="3"/>
    <x v="2"/>
    <x v="0"/>
  </r>
  <r>
    <s v="535|5"/>
    <n v="535"/>
    <n v="5"/>
    <x v="33"/>
    <n v="6.0251638293299999E-2"/>
    <n v="0.99037277698500004"/>
    <n v="3"/>
    <x v="2"/>
    <x v="0"/>
  </r>
  <r>
    <s v="536|1"/>
    <n v="536"/>
    <n v="1"/>
    <x v="25"/>
    <n v="0.41786795854600001"/>
    <n v="0.99966490268700003"/>
    <n v="3"/>
    <x v="2"/>
    <x v="0"/>
  </r>
  <r>
    <s v="536|2"/>
    <n v="536"/>
    <n v="2"/>
    <x v="26"/>
    <n v="0.18194475769999999"/>
    <n v="0.999230623245"/>
    <n v="3"/>
    <x v="2"/>
    <x v="0"/>
  </r>
  <r>
    <s v="536|3"/>
    <n v="536"/>
    <n v="3"/>
    <x v="19"/>
    <n v="0.143214404583"/>
    <n v="0.99902272224400002"/>
    <n v="3"/>
    <x v="2"/>
    <x v="0"/>
  </r>
  <r>
    <s v="536|4"/>
    <n v="536"/>
    <n v="4"/>
    <x v="32"/>
    <n v="3.8436975330100001E-2"/>
    <n v="0.99636864662199998"/>
    <n v="3"/>
    <x v="2"/>
    <x v="0"/>
  </r>
  <r>
    <s v="536|5"/>
    <n v="536"/>
    <n v="5"/>
    <x v="83"/>
    <n v="2.6348406449000002E-2"/>
    <n v="0.99471139907799999"/>
    <n v="3"/>
    <x v="2"/>
    <x v="0"/>
  </r>
  <r>
    <s v="537|1"/>
    <n v="537"/>
    <n v="1"/>
    <x v="1"/>
    <n v="0.482331782579"/>
    <n v="0.99985480308499997"/>
    <n v="3"/>
    <x v="2"/>
    <x v="0"/>
  </r>
  <r>
    <s v="537|2"/>
    <n v="537"/>
    <n v="2"/>
    <x v="11"/>
    <n v="0.26824539899799998"/>
    <n v="0.99973911046999997"/>
    <n v="3"/>
    <x v="2"/>
    <x v="0"/>
  </r>
  <r>
    <s v="537|3"/>
    <n v="537"/>
    <n v="3"/>
    <x v="35"/>
    <n v="5.8580987155399999E-2"/>
    <n v="0.99880635738400003"/>
    <n v="3"/>
    <x v="2"/>
    <x v="0"/>
  </r>
  <r>
    <s v="537|4"/>
    <n v="537"/>
    <n v="4"/>
    <x v="3"/>
    <n v="2.84187123179E-2"/>
    <n v="0.99754250049600002"/>
    <n v="3"/>
    <x v="2"/>
    <x v="0"/>
  </r>
  <r>
    <s v="537|5"/>
    <n v="537"/>
    <n v="5"/>
    <x v="39"/>
    <n v="1.9462129101200001E-2"/>
    <n v="0.99641561508200005"/>
    <n v="3"/>
    <x v="2"/>
    <x v="0"/>
  </r>
  <r>
    <s v="538|1"/>
    <n v="538"/>
    <n v="1"/>
    <x v="9"/>
    <n v="0.28997495770499998"/>
    <n v="0.99971264600800003"/>
    <n v="4"/>
    <x v="0"/>
    <x v="0"/>
  </r>
  <r>
    <s v="538|2"/>
    <n v="538"/>
    <n v="2"/>
    <x v="8"/>
    <n v="0.18703906238099999"/>
    <n v="0.99955457448999996"/>
    <n v="4"/>
    <x v="0"/>
    <x v="0"/>
  </r>
  <r>
    <s v="538|3"/>
    <n v="538"/>
    <n v="3"/>
    <x v="7"/>
    <n v="0.130151435733"/>
    <n v="0.999360024929"/>
    <n v="4"/>
    <x v="0"/>
    <x v="0"/>
  </r>
  <r>
    <s v="538|4"/>
    <n v="538"/>
    <n v="4"/>
    <x v="10"/>
    <n v="7.6900593936400002E-2"/>
    <n v="0.99891734123200004"/>
    <n v="4"/>
    <x v="0"/>
    <x v="0"/>
  </r>
  <r>
    <s v="538|5"/>
    <n v="538"/>
    <n v="5"/>
    <x v="37"/>
    <n v="7.5457766652099995E-2"/>
    <n v="0.99889659881600001"/>
    <n v="4"/>
    <x v="0"/>
    <x v="0"/>
  </r>
  <r>
    <s v="539|1"/>
    <n v="539"/>
    <n v="1"/>
    <x v="11"/>
    <n v="0.33634820580500002"/>
    <n v="0.99982696771599999"/>
    <n v="4"/>
    <x v="0"/>
    <x v="0"/>
  </r>
  <r>
    <s v="539|2"/>
    <n v="539"/>
    <n v="2"/>
    <x v="35"/>
    <n v="0.18816804885899999"/>
    <n v="0.99969077110299998"/>
    <n v="4"/>
    <x v="0"/>
    <x v="0"/>
  </r>
  <r>
    <s v="539|3"/>
    <n v="539"/>
    <n v="3"/>
    <x v="1"/>
    <n v="0.16553041338899999"/>
    <n v="0.99964845180499995"/>
    <n v="4"/>
    <x v="0"/>
    <x v="0"/>
  </r>
  <r>
    <s v="539|4"/>
    <n v="539"/>
    <n v="4"/>
    <x v="81"/>
    <n v="6.6800147295000001E-2"/>
    <n v="0.99912923574400003"/>
    <n v="4"/>
    <x v="0"/>
    <x v="0"/>
  </r>
  <r>
    <s v="539|5"/>
    <n v="539"/>
    <n v="5"/>
    <x v="39"/>
    <n v="6.1448127031300002E-2"/>
    <n v="0.99905341863599995"/>
    <n v="4"/>
    <x v="0"/>
    <x v="0"/>
  </r>
  <r>
    <s v="540|1"/>
    <n v="540"/>
    <n v="1"/>
    <x v="8"/>
    <n v="0.235218435526"/>
    <n v="0.99920362234100002"/>
    <n v="4"/>
    <x v="0"/>
    <x v="0"/>
  </r>
  <r>
    <s v="540|2"/>
    <n v="540"/>
    <n v="2"/>
    <x v="40"/>
    <n v="0.134271115065"/>
    <n v="0.998605787754"/>
    <n v="4"/>
    <x v="0"/>
    <x v="0"/>
  </r>
  <r>
    <s v="540|3"/>
    <n v="540"/>
    <n v="3"/>
    <x v="81"/>
    <n v="0.109838582575"/>
    <n v="0.99829608201999998"/>
    <n v="4"/>
    <x v="0"/>
    <x v="0"/>
  </r>
  <r>
    <s v="540|4"/>
    <n v="540"/>
    <n v="4"/>
    <x v="40"/>
    <n v="8.3306685090100002E-2"/>
    <n v="0.99775463342699999"/>
    <n v="4"/>
    <x v="0"/>
    <x v="0"/>
  </r>
  <r>
    <s v="540|5"/>
    <n v="540"/>
    <n v="5"/>
    <x v="0"/>
    <n v="6.9796912372100006E-2"/>
    <n v="0.99732118844999995"/>
    <n v="4"/>
    <x v="0"/>
    <x v="0"/>
  </r>
  <r>
    <s v="541|1"/>
    <n v="541"/>
    <n v="1"/>
    <x v="17"/>
    <n v="0.61666792631099998"/>
    <n v="0.99998056888599995"/>
    <n v="2"/>
    <x v="1"/>
    <x v="0"/>
  </r>
  <r>
    <s v="541|2"/>
    <n v="541"/>
    <n v="2"/>
    <x v="1"/>
    <n v="0.17554278671699999"/>
    <n v="0.99993181228600003"/>
    <n v="2"/>
    <x v="1"/>
    <x v="0"/>
  </r>
  <r>
    <s v="541|3"/>
    <n v="541"/>
    <n v="3"/>
    <x v="2"/>
    <n v="0.16834695637200001"/>
    <n v="0.99992895126299997"/>
    <n v="2"/>
    <x v="1"/>
    <x v="0"/>
  </r>
  <r>
    <s v="541|4"/>
    <n v="541"/>
    <n v="4"/>
    <x v="11"/>
    <n v="7.2814468294399998E-3"/>
    <n v="0.99835866689700004"/>
    <n v="2"/>
    <x v="1"/>
    <x v="0"/>
  </r>
  <r>
    <s v="541|5"/>
    <n v="541"/>
    <n v="5"/>
    <x v="0"/>
    <n v="6.0094655491400003E-3"/>
    <n v="0.99801194667799997"/>
    <n v="2"/>
    <x v="1"/>
    <x v="0"/>
  </r>
  <r>
    <s v="542|1"/>
    <n v="542"/>
    <n v="1"/>
    <x v="1"/>
    <n v="0.35595872998200001"/>
    <n v="0.99953949451400004"/>
    <n v="2"/>
    <x v="1"/>
    <x v="0"/>
  </r>
  <r>
    <s v="542|2"/>
    <n v="542"/>
    <n v="2"/>
    <x v="2"/>
    <n v="0.19706232845800001"/>
    <n v="0.99916839599600005"/>
    <n v="2"/>
    <x v="1"/>
    <x v="0"/>
  </r>
  <r>
    <s v="542|3"/>
    <n v="542"/>
    <n v="3"/>
    <x v="17"/>
    <n v="9.3289032578500006E-2"/>
    <n v="0.99824500083900003"/>
    <n v="2"/>
    <x v="1"/>
    <x v="0"/>
  </r>
  <r>
    <s v="542|4"/>
    <n v="542"/>
    <n v="4"/>
    <x v="0"/>
    <n v="9.2385299503800006E-2"/>
    <n v="0.99822789430600001"/>
    <n v="2"/>
    <x v="1"/>
    <x v="0"/>
  </r>
  <r>
    <s v="542|5"/>
    <n v="542"/>
    <n v="5"/>
    <x v="25"/>
    <n v="5.30658736825E-2"/>
    <n v="0.99691879749300005"/>
    <n v="2"/>
    <x v="1"/>
    <x v="0"/>
  </r>
  <r>
    <s v="543|1"/>
    <n v="543"/>
    <n v="1"/>
    <x v="1"/>
    <n v="0.892582595348"/>
    <n v="0.99998581409499998"/>
    <n v="2"/>
    <x v="1"/>
    <x v="0"/>
  </r>
  <r>
    <s v="543|2"/>
    <n v="543"/>
    <n v="2"/>
    <x v="60"/>
    <n v="5.23049235344E-2"/>
    <n v="0.99975746870000004"/>
    <n v="2"/>
    <x v="1"/>
    <x v="0"/>
  </r>
  <r>
    <s v="543|3"/>
    <n v="543"/>
    <n v="3"/>
    <x v="20"/>
    <n v="1.54418405145E-2"/>
    <n v="0.99917906522800004"/>
    <n v="2"/>
    <x v="1"/>
    <x v="0"/>
  </r>
  <r>
    <s v="543|4"/>
    <n v="543"/>
    <n v="4"/>
    <x v="84"/>
    <n v="7.9200360923999992E-3"/>
    <n v="0.99840074777599996"/>
    <n v="2"/>
    <x v="1"/>
    <x v="0"/>
  </r>
  <r>
    <s v="543|5"/>
    <n v="543"/>
    <n v="5"/>
    <x v="25"/>
    <n v="4.0519246831500003E-3"/>
    <n v="0.99687886238099999"/>
    <n v="2"/>
    <x v="1"/>
    <x v="0"/>
  </r>
  <r>
    <s v="544|1"/>
    <n v="544"/>
    <n v="1"/>
    <x v="1"/>
    <n v="0.83576095104199999"/>
    <n v="0.99994194507599998"/>
    <n v="2"/>
    <x v="1"/>
    <x v="0"/>
  </r>
  <r>
    <s v="544|2"/>
    <n v="544"/>
    <n v="2"/>
    <x v="11"/>
    <n v="5.7333357632200002E-2"/>
    <n v="0.99915432930000003"/>
    <n v="2"/>
    <x v="1"/>
    <x v="0"/>
  </r>
  <r>
    <s v="544|3"/>
    <n v="544"/>
    <n v="3"/>
    <x v="3"/>
    <n v="1.45094888285E-2"/>
    <n v="0.996666491032"/>
    <n v="2"/>
    <x v="1"/>
    <x v="0"/>
  </r>
  <r>
    <s v="544|4"/>
    <n v="544"/>
    <n v="4"/>
    <x v="108"/>
    <n v="1.0363038629300001E-2"/>
    <n v="0.99533891677899999"/>
    <n v="2"/>
    <x v="1"/>
    <x v="0"/>
  </r>
  <r>
    <s v="544|5"/>
    <n v="544"/>
    <n v="5"/>
    <x v="109"/>
    <n v="1.0125446133299999E-2"/>
    <n v="0.99523019790599998"/>
    <n v="2"/>
    <x v="1"/>
    <x v="0"/>
  </r>
  <r>
    <s v="545|1"/>
    <n v="545"/>
    <n v="1"/>
    <x v="11"/>
    <n v="0.43997785448999999"/>
    <n v="0.99990153312700003"/>
    <n v="2"/>
    <x v="1"/>
    <x v="0"/>
  </r>
  <r>
    <s v="545|2"/>
    <n v="545"/>
    <n v="2"/>
    <x v="1"/>
    <n v="0.28539782762499999"/>
    <n v="0.99984812736499995"/>
    <n v="2"/>
    <x v="1"/>
    <x v="0"/>
  </r>
  <r>
    <s v="545|3"/>
    <n v="545"/>
    <n v="3"/>
    <x v="34"/>
    <n v="6.7583106458199996E-2"/>
    <n v="0.99935907125500001"/>
    <n v="2"/>
    <x v="1"/>
    <x v="0"/>
  </r>
  <r>
    <s v="545|4"/>
    <n v="545"/>
    <n v="4"/>
    <x v="40"/>
    <n v="4.6582762152000003E-2"/>
    <n v="0.99907034635500003"/>
    <n v="2"/>
    <x v="1"/>
    <x v="0"/>
  </r>
  <r>
    <s v="545|5"/>
    <n v="545"/>
    <n v="5"/>
    <x v="36"/>
    <n v="2.5199938565499999E-2"/>
    <n v="0.99828290939300002"/>
    <n v="2"/>
    <x v="1"/>
    <x v="0"/>
  </r>
  <r>
    <s v="546|1"/>
    <n v="546"/>
    <n v="1"/>
    <x v="40"/>
    <n v="0.39555084705400001"/>
    <n v="0.99989783763899998"/>
    <n v="2"/>
    <x v="1"/>
    <x v="0"/>
  </r>
  <r>
    <s v="546|2"/>
    <n v="546"/>
    <n v="2"/>
    <x v="38"/>
    <n v="0.25767770409599999"/>
    <n v="0.99984323978400003"/>
    <n v="2"/>
    <x v="1"/>
    <x v="0"/>
  </r>
  <r>
    <s v="546|3"/>
    <n v="546"/>
    <n v="3"/>
    <x v="71"/>
    <n v="8.58721658587E-2"/>
    <n v="0.99952995777099996"/>
    <n v="2"/>
    <x v="1"/>
    <x v="0"/>
  </r>
  <r>
    <s v="546|4"/>
    <n v="546"/>
    <n v="4"/>
    <x v="39"/>
    <n v="6.3016928732400002E-2"/>
    <n v="0.99935954809200001"/>
    <n v="2"/>
    <x v="1"/>
    <x v="0"/>
  </r>
  <r>
    <s v="546|5"/>
    <n v="546"/>
    <n v="5"/>
    <x v="40"/>
    <n v="4.89210672677E-2"/>
    <n v="0.999175131321"/>
    <n v="2"/>
    <x v="1"/>
    <x v="0"/>
  </r>
  <r>
    <s v="547|1"/>
    <n v="547"/>
    <n v="1"/>
    <x v="11"/>
    <n v="0.210634246469"/>
    <n v="0.99869018793099995"/>
    <n v="2"/>
    <x v="1"/>
    <x v="0"/>
  </r>
  <r>
    <s v="547|2"/>
    <n v="547"/>
    <n v="2"/>
    <x v="35"/>
    <n v="0.20025810599300001"/>
    <n v="0.99862241745000002"/>
    <n v="2"/>
    <x v="1"/>
    <x v="0"/>
  </r>
  <r>
    <s v="547|3"/>
    <n v="547"/>
    <n v="3"/>
    <x v="1"/>
    <n v="0.184011280537"/>
    <n v="0.99850106239299996"/>
    <n v="2"/>
    <x v="1"/>
    <x v="0"/>
  </r>
  <r>
    <s v="547|4"/>
    <n v="547"/>
    <n v="4"/>
    <x v="33"/>
    <n v="5.9994213283099999E-2"/>
    <n v="0.99541652202599995"/>
    <n v="2"/>
    <x v="1"/>
    <x v="0"/>
  </r>
  <r>
    <s v="547|5"/>
    <n v="547"/>
    <n v="5"/>
    <x v="2"/>
    <n v="4.4363573193600001E-2"/>
    <n v="0.99381160736100005"/>
    <n v="2"/>
    <x v="1"/>
    <x v="0"/>
  </r>
  <r>
    <s v="548|1"/>
    <n v="548"/>
    <n v="1"/>
    <x v="2"/>
    <n v="0.17385409772400001"/>
    <n v="0.99647372961000003"/>
    <n v="2"/>
    <x v="1"/>
    <x v="0"/>
  </r>
  <r>
    <s v="548|2"/>
    <n v="548"/>
    <n v="2"/>
    <x v="35"/>
    <n v="0.11640369147100001"/>
    <n v="0.99474251270299996"/>
    <n v="2"/>
    <x v="1"/>
    <x v="0"/>
  </r>
  <r>
    <s v="548|3"/>
    <n v="548"/>
    <n v="3"/>
    <x v="48"/>
    <n v="9.5944352447999995E-2"/>
    <n v="0.99362844228699998"/>
    <n v="2"/>
    <x v="1"/>
    <x v="0"/>
  </r>
  <r>
    <s v="548|4"/>
    <n v="548"/>
    <n v="4"/>
    <x v="31"/>
    <n v="7.2678253054600003E-2"/>
    <n v="0.99160587787599996"/>
    <n v="2"/>
    <x v="1"/>
    <x v="0"/>
  </r>
  <r>
    <s v="548|5"/>
    <n v="548"/>
    <n v="5"/>
    <x v="51"/>
    <n v="5.0205845385800002E-2"/>
    <n v="0.98789423704099999"/>
    <n v="2"/>
    <x v="1"/>
    <x v="1"/>
  </r>
  <r>
    <s v="549|1"/>
    <n v="549"/>
    <n v="1"/>
    <x v="51"/>
    <n v="0.58738094568300003"/>
    <n v="0.99994456767999995"/>
    <n v="4"/>
    <x v="0"/>
    <x v="0"/>
  </r>
  <r>
    <s v="549|2"/>
    <n v="549"/>
    <n v="2"/>
    <x v="1"/>
    <n v="0.109858728945"/>
    <n v="0.99970370531099995"/>
    <n v="4"/>
    <x v="0"/>
    <x v="0"/>
  </r>
  <r>
    <s v="549|3"/>
    <n v="549"/>
    <n v="3"/>
    <x v="11"/>
    <n v="5.4518397897500001E-2"/>
    <n v="0.99940311908699997"/>
    <n v="4"/>
    <x v="0"/>
    <x v="0"/>
  </r>
  <r>
    <s v="549|4"/>
    <n v="549"/>
    <n v="4"/>
    <x v="2"/>
    <n v="5.1410943269699999E-2"/>
    <n v="0.99936705827700001"/>
    <n v="4"/>
    <x v="0"/>
    <x v="0"/>
  </r>
  <r>
    <s v="549|5"/>
    <n v="549"/>
    <n v="5"/>
    <x v="54"/>
    <n v="3.1691160053000003E-2"/>
    <n v="0.99897360801699997"/>
    <n v="4"/>
    <x v="0"/>
    <x v="0"/>
  </r>
  <r>
    <s v="550|1"/>
    <n v="550"/>
    <n v="1"/>
    <x v="62"/>
    <n v="0.51166081428499999"/>
    <n v="0.99965560436199996"/>
    <n v="3"/>
    <x v="2"/>
    <x v="0"/>
  </r>
  <r>
    <s v="550|2"/>
    <n v="550"/>
    <n v="2"/>
    <x v="20"/>
    <n v="5.3948920220099998E-2"/>
    <n v="0.99674367904700001"/>
    <n v="3"/>
    <x v="2"/>
    <x v="0"/>
  </r>
  <r>
    <s v="550|3"/>
    <n v="550"/>
    <n v="3"/>
    <x v="19"/>
    <n v="5.3433425724500001E-2"/>
    <n v="0.99671232700300005"/>
    <n v="3"/>
    <x v="2"/>
    <x v="0"/>
  </r>
  <r>
    <s v="550|4"/>
    <n v="550"/>
    <n v="4"/>
    <x v="2"/>
    <n v="3.8792505860300003E-2"/>
    <n v="0.99547713994999998"/>
    <n v="3"/>
    <x v="2"/>
    <x v="0"/>
  </r>
  <r>
    <s v="550|5"/>
    <n v="550"/>
    <n v="5"/>
    <x v="25"/>
    <n v="3.1350467354099999E-2"/>
    <n v="0.99440950155300001"/>
    <n v="3"/>
    <x v="2"/>
    <x v="0"/>
  </r>
  <r>
    <s v="551|1"/>
    <n v="551"/>
    <n v="1"/>
    <x v="24"/>
    <n v="0.46313336491599999"/>
    <n v="0.99970775842699999"/>
    <n v="4"/>
    <x v="0"/>
    <x v="0"/>
  </r>
  <r>
    <s v="551|2"/>
    <n v="551"/>
    <n v="2"/>
    <x v="23"/>
    <n v="0.19556736946100001"/>
    <n v="0.99930822849300005"/>
    <n v="4"/>
    <x v="0"/>
    <x v="0"/>
  </r>
  <r>
    <s v="551|3"/>
    <n v="551"/>
    <n v="3"/>
    <x v="13"/>
    <n v="0.14114737510700001"/>
    <n v="0.999041736126"/>
    <n v="4"/>
    <x v="0"/>
    <x v="0"/>
  </r>
  <r>
    <s v="551|4"/>
    <n v="551"/>
    <n v="4"/>
    <x v="110"/>
    <n v="8.1307597458399994E-2"/>
    <n v="0.99833774566699995"/>
    <n v="4"/>
    <x v="0"/>
    <x v="0"/>
  </r>
  <r>
    <s v="551|5"/>
    <n v="551"/>
    <n v="5"/>
    <x v="19"/>
    <n v="1.23733403161E-2"/>
    <n v="0.98917740583400005"/>
    <n v="4"/>
    <x v="0"/>
    <x v="1"/>
  </r>
  <r>
    <s v="552|1"/>
    <n v="552"/>
    <n v="1"/>
    <x v="1"/>
    <n v="0.70686936378499998"/>
    <n v="0.99997198581699998"/>
    <n v="4"/>
    <x v="0"/>
    <x v="0"/>
  </r>
  <r>
    <s v="552|2"/>
    <n v="552"/>
    <n v="2"/>
    <x v="11"/>
    <n v="8.44073221087E-2"/>
    <n v="0.99976521730400003"/>
    <n v="4"/>
    <x v="0"/>
    <x v="0"/>
  </r>
  <r>
    <s v="552|3"/>
    <n v="552"/>
    <n v="3"/>
    <x v="2"/>
    <n v="5.65933547914E-2"/>
    <n v="0.99965000152600003"/>
    <n v="4"/>
    <x v="0"/>
    <x v="0"/>
  </r>
  <r>
    <s v="552|4"/>
    <n v="552"/>
    <n v="4"/>
    <x v="51"/>
    <n v="4.3240416795E-2"/>
    <n v="0.9995418787"/>
    <n v="4"/>
    <x v="0"/>
    <x v="0"/>
  </r>
  <r>
    <s v="552|5"/>
    <n v="552"/>
    <n v="5"/>
    <x v="17"/>
    <n v="2.9257135465699999E-2"/>
    <n v="0.99932312965400005"/>
    <n v="4"/>
    <x v="0"/>
    <x v="0"/>
  </r>
  <r>
    <s v="553|1"/>
    <n v="553"/>
    <n v="1"/>
    <x v="1"/>
    <n v="0.98056530952499998"/>
    <n v="0.99999892711600002"/>
    <n v="4"/>
    <x v="0"/>
    <x v="0"/>
  </r>
  <r>
    <s v="553|2"/>
    <n v="553"/>
    <n v="2"/>
    <x v="11"/>
    <n v="1.10257482156E-2"/>
    <n v="0.99989962577799996"/>
    <n v="4"/>
    <x v="0"/>
    <x v="0"/>
  </r>
  <r>
    <s v="553|3"/>
    <n v="553"/>
    <n v="3"/>
    <x v="3"/>
    <n v="2.1194454748199999E-3"/>
    <n v="0.99947792291600002"/>
    <n v="4"/>
    <x v="0"/>
    <x v="0"/>
  </r>
  <r>
    <s v="553|4"/>
    <n v="553"/>
    <n v="4"/>
    <x v="2"/>
    <n v="1.0563369141899999E-3"/>
    <n v="0.99895298481000006"/>
    <n v="4"/>
    <x v="0"/>
    <x v="0"/>
  </r>
  <r>
    <s v="553|5"/>
    <n v="553"/>
    <n v="5"/>
    <x v="17"/>
    <n v="8.24622111395E-4"/>
    <n v="0.99865913391100003"/>
    <n v="4"/>
    <x v="0"/>
    <x v="0"/>
  </r>
  <r>
    <s v="554|1"/>
    <n v="554"/>
    <n v="1"/>
    <x v="1"/>
    <n v="0.56471198797199995"/>
    <n v="0.99993872642500004"/>
    <n v="2"/>
    <x v="1"/>
    <x v="0"/>
  </r>
  <r>
    <s v="554|2"/>
    <n v="554"/>
    <n v="2"/>
    <x v="17"/>
    <n v="0.14248053729499999"/>
    <n v="0.99975734949100004"/>
    <n v="2"/>
    <x v="1"/>
    <x v="0"/>
  </r>
  <r>
    <s v="554|3"/>
    <n v="554"/>
    <n v="3"/>
    <x v="0"/>
    <n v="0.12676940858399999"/>
    <n v="0.99972718954100004"/>
    <n v="2"/>
    <x v="1"/>
    <x v="0"/>
  </r>
  <r>
    <s v="554|4"/>
    <n v="554"/>
    <n v="4"/>
    <x v="2"/>
    <n v="0.10092587024000001"/>
    <n v="0.99965739250200003"/>
    <n v="2"/>
    <x v="1"/>
    <x v="0"/>
  </r>
  <r>
    <s v="554|5"/>
    <n v="554"/>
    <n v="5"/>
    <x v="13"/>
    <n v="7.7250599861100003E-3"/>
    <n v="0.99554246664000001"/>
    <n v="2"/>
    <x v="1"/>
    <x v="0"/>
  </r>
  <r>
    <s v="555|1"/>
    <n v="555"/>
    <n v="1"/>
    <x v="1"/>
    <n v="0.96525728702500002"/>
    <n v="0.99999666214000005"/>
    <n v="2"/>
    <x v="1"/>
    <x v="0"/>
  </r>
  <r>
    <s v="555|2"/>
    <n v="555"/>
    <n v="2"/>
    <x v="11"/>
    <n v="9.1619007289399992E-3"/>
    <n v="0.99964487552600001"/>
    <n v="2"/>
    <x v="1"/>
    <x v="0"/>
  </r>
  <r>
    <s v="555|3"/>
    <n v="555"/>
    <n v="3"/>
    <x v="17"/>
    <n v="4.3357135727999999E-3"/>
    <n v="0.99924999475499998"/>
    <n v="2"/>
    <x v="1"/>
    <x v="0"/>
  </r>
  <r>
    <s v="555|4"/>
    <n v="555"/>
    <n v="4"/>
    <x v="0"/>
    <n v="3.7589967250800001E-3"/>
    <n v="0.99913507700000004"/>
    <n v="2"/>
    <x v="1"/>
    <x v="0"/>
  </r>
  <r>
    <s v="555|5"/>
    <n v="555"/>
    <n v="5"/>
    <x v="3"/>
    <n v="2.6051469612899999E-3"/>
    <n v="0.99875235557599995"/>
    <n v="2"/>
    <x v="1"/>
    <x v="0"/>
  </r>
  <r>
    <s v="556|1"/>
    <n v="556"/>
    <n v="1"/>
    <x v="1"/>
    <n v="0.95468837022800002"/>
    <n v="0.99999642372099995"/>
    <n v="2"/>
    <x v="1"/>
    <x v="0"/>
  </r>
  <r>
    <s v="556|2"/>
    <n v="556"/>
    <n v="2"/>
    <x v="11"/>
    <n v="1.9056482240600001E-2"/>
    <n v="0.99981874227500001"/>
    <n v="2"/>
    <x v="1"/>
    <x v="0"/>
  </r>
  <r>
    <s v="556|3"/>
    <n v="556"/>
    <n v="3"/>
    <x v="101"/>
    <n v="4.6278424560999998E-3"/>
    <n v="0.99925392866100005"/>
    <n v="2"/>
    <x v="1"/>
    <x v="0"/>
  </r>
  <r>
    <s v="556|4"/>
    <n v="556"/>
    <n v="4"/>
    <x v="2"/>
    <n v="3.2475222833499998E-3"/>
    <n v="0.99893718957900002"/>
    <n v="2"/>
    <x v="1"/>
    <x v="0"/>
  </r>
  <r>
    <s v="556|5"/>
    <n v="556"/>
    <n v="5"/>
    <x v="71"/>
    <n v="2.2984037641400001E-3"/>
    <n v="0.99849891662599999"/>
    <n v="2"/>
    <x v="1"/>
    <x v="0"/>
  </r>
  <r>
    <s v="557|1"/>
    <n v="557"/>
    <n v="1"/>
    <x v="33"/>
    <n v="0.35110458731700001"/>
    <n v="0.99995744228399996"/>
    <n v="2"/>
    <x v="1"/>
    <x v="0"/>
  </r>
  <r>
    <s v="557|2"/>
    <n v="557"/>
    <n v="2"/>
    <x v="35"/>
    <n v="0.25985816121100003"/>
    <n v="0.99994242191299998"/>
    <n v="2"/>
    <x v="1"/>
    <x v="0"/>
  </r>
  <r>
    <s v="557|3"/>
    <n v="557"/>
    <n v="3"/>
    <x v="1"/>
    <n v="0.19014203548399999"/>
    <n v="0.99992132186899996"/>
    <n v="2"/>
    <x v="1"/>
    <x v="0"/>
  </r>
  <r>
    <s v="557|4"/>
    <n v="557"/>
    <n v="4"/>
    <x v="11"/>
    <n v="7.4716992676299998E-2"/>
    <n v="0.99980002641700005"/>
    <n v="2"/>
    <x v="1"/>
    <x v="0"/>
  </r>
  <r>
    <s v="557|5"/>
    <n v="557"/>
    <n v="5"/>
    <x v="2"/>
    <n v="5.4468665271999998E-2"/>
    <n v="0.99972563981999996"/>
    <n v="2"/>
    <x v="1"/>
    <x v="0"/>
  </r>
  <r>
    <s v="558|1"/>
    <n v="558"/>
    <n v="1"/>
    <x v="31"/>
    <n v="0.16189748048800001"/>
    <n v="0.99554538726800001"/>
    <n v="2"/>
    <x v="1"/>
    <x v="0"/>
  </r>
  <r>
    <s v="558|2"/>
    <n v="558"/>
    <n v="2"/>
    <x v="42"/>
    <n v="0.129932433367"/>
    <n v="0.99445563554799998"/>
    <n v="2"/>
    <x v="1"/>
    <x v="0"/>
  </r>
  <r>
    <s v="558|3"/>
    <n v="558"/>
    <n v="3"/>
    <x v="61"/>
    <n v="7.6963402330900002E-2"/>
    <n v="0.990675270557"/>
    <n v="2"/>
    <x v="1"/>
    <x v="0"/>
  </r>
  <r>
    <s v="558|4"/>
    <n v="558"/>
    <n v="4"/>
    <x v="44"/>
    <n v="6.3811689615200007E-2"/>
    <n v="0.98877501487700004"/>
    <n v="2"/>
    <x v="1"/>
    <x v="1"/>
  </r>
  <r>
    <s v="558|5"/>
    <n v="558"/>
    <n v="5"/>
    <x v="48"/>
    <n v="6.2931366264800004E-2"/>
    <n v="0.98861980438200003"/>
    <n v="2"/>
    <x v="1"/>
    <x v="1"/>
  </r>
  <r>
    <s v="559|1"/>
    <n v="559"/>
    <n v="1"/>
    <x v="25"/>
    <n v="0.55015635490399994"/>
    <n v="0.99989295005800005"/>
    <n v="4"/>
    <x v="0"/>
    <x v="0"/>
  </r>
  <r>
    <s v="559|2"/>
    <n v="559"/>
    <n v="2"/>
    <x v="19"/>
    <n v="0.121281377971"/>
    <n v="0.99951457977299996"/>
    <n v="4"/>
    <x v="0"/>
    <x v="0"/>
  </r>
  <r>
    <s v="559|3"/>
    <n v="559"/>
    <n v="3"/>
    <x v="31"/>
    <n v="6.9258987903599994E-2"/>
    <n v="0.99915015697499998"/>
    <n v="4"/>
    <x v="0"/>
    <x v="0"/>
  </r>
  <r>
    <s v="559|4"/>
    <n v="559"/>
    <n v="4"/>
    <x v="33"/>
    <n v="3.2815683633100001E-2"/>
    <n v="0.99820816516900002"/>
    <n v="4"/>
    <x v="0"/>
    <x v="0"/>
  </r>
  <r>
    <s v="559|5"/>
    <n v="559"/>
    <n v="5"/>
    <x v="17"/>
    <n v="2.9012899845800001E-2"/>
    <n v="0.99797374010100004"/>
    <n v="4"/>
    <x v="0"/>
    <x v="0"/>
  </r>
  <r>
    <s v="560|1"/>
    <n v="560"/>
    <n v="1"/>
    <x v="2"/>
    <n v="0.71014827489900001"/>
    <n v="0.99998855590799995"/>
    <n v="3"/>
    <x v="2"/>
    <x v="0"/>
  </r>
  <r>
    <s v="560|2"/>
    <n v="560"/>
    <n v="2"/>
    <x v="1"/>
    <n v="0.20367406308700001"/>
    <n v="0.99996018409700005"/>
    <n v="3"/>
    <x v="2"/>
    <x v="0"/>
  </r>
  <r>
    <s v="560|3"/>
    <n v="560"/>
    <n v="3"/>
    <x v="17"/>
    <n v="3.79946269095E-2"/>
    <n v="0.99978667497600004"/>
    <n v="3"/>
    <x v="2"/>
    <x v="0"/>
  </r>
  <r>
    <s v="560|4"/>
    <n v="560"/>
    <n v="4"/>
    <x v="38"/>
    <n v="1.43392197788E-2"/>
    <n v="0.99943500757199999"/>
    <n v="3"/>
    <x v="2"/>
    <x v="0"/>
  </r>
  <r>
    <s v="560|5"/>
    <n v="560"/>
    <n v="5"/>
    <x v="39"/>
    <n v="6.94229453802E-3"/>
    <n v="0.99883383512500001"/>
    <n v="3"/>
    <x v="2"/>
    <x v="0"/>
  </r>
  <r>
    <s v="561|1"/>
    <n v="561"/>
    <n v="1"/>
    <x v="65"/>
    <n v="0.97334498167000005"/>
    <n v="0.99999368190799998"/>
    <n v="1"/>
    <x v="1"/>
    <x v="0"/>
  </r>
  <r>
    <s v="561|2"/>
    <n v="561"/>
    <n v="2"/>
    <x v="35"/>
    <n v="8.2616787403800001E-3"/>
    <n v="0.99925130605699997"/>
    <n v="1"/>
    <x v="1"/>
    <x v="0"/>
  </r>
  <r>
    <s v="561|3"/>
    <n v="561"/>
    <n v="3"/>
    <x v="48"/>
    <n v="5.5064628832000003E-3"/>
    <n v="0.99887710809700003"/>
    <n v="1"/>
    <x v="1"/>
    <x v="0"/>
  </r>
  <r>
    <s v="561|4"/>
    <n v="561"/>
    <n v="4"/>
    <x v="77"/>
    <n v="3.8048492278900002E-3"/>
    <n v="0.99837577342999995"/>
    <n v="1"/>
    <x v="1"/>
    <x v="0"/>
  </r>
  <r>
    <s v="561|5"/>
    <n v="561"/>
    <n v="5"/>
    <x v="63"/>
    <n v="3.06020514108E-3"/>
    <n v="0.99798142909999998"/>
    <n v="1"/>
    <x v="1"/>
    <x v="0"/>
  </r>
  <r>
    <s v="562|1"/>
    <n v="562"/>
    <n v="1"/>
    <x v="48"/>
    <n v="0.182941153646"/>
    <n v="0.99923312663999997"/>
    <n v="3"/>
    <x v="2"/>
    <x v="0"/>
  </r>
  <r>
    <s v="562|2"/>
    <n v="562"/>
    <n v="2"/>
    <x v="65"/>
    <n v="0.173100426793"/>
    <n v="0.999189555645"/>
    <n v="3"/>
    <x v="2"/>
    <x v="0"/>
  </r>
  <r>
    <s v="562|3"/>
    <n v="562"/>
    <n v="3"/>
    <x v="35"/>
    <n v="0.101058416069"/>
    <n v="0.99861264228799995"/>
    <n v="3"/>
    <x v="2"/>
    <x v="0"/>
  </r>
  <r>
    <s v="562|4"/>
    <n v="562"/>
    <n v="4"/>
    <x v="33"/>
    <n v="9.1362953186000004E-2"/>
    <n v="0.99846565723400005"/>
    <n v="3"/>
    <x v="2"/>
    <x v="0"/>
  </r>
  <r>
    <s v="562|5"/>
    <n v="562"/>
    <n v="5"/>
    <x v="42"/>
    <n v="8.1475928425799996E-2"/>
    <n v="0.99827980995200005"/>
    <n v="3"/>
    <x v="2"/>
    <x v="0"/>
  </r>
  <r>
    <s v="563|1"/>
    <n v="563"/>
    <n v="1"/>
    <x v="2"/>
    <n v="0.47798374295200002"/>
    <n v="0.99994575977300004"/>
    <n v="4"/>
    <x v="0"/>
    <x v="0"/>
  </r>
  <r>
    <s v="563|2"/>
    <n v="563"/>
    <n v="2"/>
    <x v="33"/>
    <n v="0.18381471931900001"/>
    <n v="0.99985897541000002"/>
    <n v="4"/>
    <x v="0"/>
    <x v="0"/>
  </r>
  <r>
    <s v="563|3"/>
    <n v="563"/>
    <n v="3"/>
    <x v="32"/>
    <n v="0.13393557071699999"/>
    <n v="0.99980646371799997"/>
    <n v="4"/>
    <x v="0"/>
    <x v="0"/>
  </r>
  <r>
    <s v="563|4"/>
    <n v="563"/>
    <n v="4"/>
    <x v="31"/>
    <n v="6.0690946877000003E-2"/>
    <n v="0.99957305192900003"/>
    <n v="4"/>
    <x v="0"/>
    <x v="0"/>
  </r>
  <r>
    <s v="563|5"/>
    <n v="563"/>
    <n v="5"/>
    <x v="57"/>
    <n v="2.38874852657E-2"/>
    <n v="0.99891602992999995"/>
    <n v="4"/>
    <x v="0"/>
    <x v="0"/>
  </r>
  <r>
    <s v="564|1"/>
    <n v="564"/>
    <n v="1"/>
    <x v="32"/>
    <n v="0.34867098927500001"/>
    <n v="0.99989593029000001"/>
    <n v="2"/>
    <x v="1"/>
    <x v="0"/>
  </r>
  <r>
    <s v="564|2"/>
    <n v="564"/>
    <n v="2"/>
    <x v="33"/>
    <n v="0.169590950012"/>
    <n v="0.99978595972100004"/>
    <n v="2"/>
    <x v="1"/>
    <x v="0"/>
  </r>
  <r>
    <s v="564|3"/>
    <n v="564"/>
    <n v="3"/>
    <x v="27"/>
    <n v="0.108076244593"/>
    <n v="0.99966418743100005"/>
    <n v="2"/>
    <x v="1"/>
    <x v="0"/>
  </r>
  <r>
    <s v="564|4"/>
    <n v="564"/>
    <n v="4"/>
    <x v="25"/>
    <n v="6.3631489872900002E-2"/>
    <n v="0.99942976236299996"/>
    <n v="2"/>
    <x v="1"/>
    <x v="0"/>
  </r>
  <r>
    <s v="564|5"/>
    <n v="564"/>
    <n v="5"/>
    <x v="57"/>
    <n v="4.8513498157300002E-2"/>
    <n v="0.99925225973099996"/>
    <n v="2"/>
    <x v="1"/>
    <x v="0"/>
  </r>
  <r>
    <s v="565|1"/>
    <n v="565"/>
    <n v="1"/>
    <x v="1"/>
    <n v="0.44241762161300002"/>
    <n v="0.99993789196000005"/>
    <n v="2"/>
    <x v="1"/>
    <x v="0"/>
  </r>
  <r>
    <s v="565|2"/>
    <n v="565"/>
    <n v="2"/>
    <x v="11"/>
    <n v="0.14985854923700001"/>
    <n v="0.99981683492700002"/>
    <n v="2"/>
    <x v="1"/>
    <x v="0"/>
  </r>
  <r>
    <s v="565|3"/>
    <n v="565"/>
    <n v="3"/>
    <x v="35"/>
    <n v="0.14797033369500001"/>
    <n v="0.99981456994999995"/>
    <n v="2"/>
    <x v="1"/>
    <x v="0"/>
  </r>
  <r>
    <s v="565|4"/>
    <n v="565"/>
    <n v="4"/>
    <x v="2"/>
    <n v="8.0152705311799993E-2"/>
    <n v="0.99965763092000004"/>
    <n v="2"/>
    <x v="1"/>
    <x v="0"/>
  </r>
  <r>
    <s v="565|5"/>
    <n v="565"/>
    <n v="5"/>
    <x v="39"/>
    <n v="3.7421159446200003E-2"/>
    <n v="0.99926692247399995"/>
    <n v="2"/>
    <x v="1"/>
    <x v="0"/>
  </r>
  <r>
    <s v="566|1"/>
    <n v="566"/>
    <n v="1"/>
    <x v="48"/>
    <n v="0.199924573302"/>
    <n v="0.99746006727199998"/>
    <n v="3"/>
    <x v="2"/>
    <x v="0"/>
  </r>
  <r>
    <s v="566|2"/>
    <n v="566"/>
    <n v="2"/>
    <x v="35"/>
    <n v="0.12155812978699999"/>
    <n v="0.99582940340000003"/>
    <n v="3"/>
    <x v="2"/>
    <x v="0"/>
  </r>
  <r>
    <s v="566|3"/>
    <n v="566"/>
    <n v="3"/>
    <x v="71"/>
    <n v="5.8487117290499997E-2"/>
    <n v="0.99137067794800005"/>
    <n v="3"/>
    <x v="2"/>
    <x v="0"/>
  </r>
  <r>
    <s v="566|4"/>
    <n v="566"/>
    <n v="4"/>
    <x v="2"/>
    <n v="5.3647257387599998E-2"/>
    <n v="0.99059957265900001"/>
    <n v="3"/>
    <x v="2"/>
    <x v="0"/>
  </r>
  <r>
    <s v="566|5"/>
    <n v="566"/>
    <n v="5"/>
    <x v="1"/>
    <n v="4.0159005671699999E-2"/>
    <n v="0.98748171329500001"/>
    <n v="3"/>
    <x v="2"/>
    <x v="1"/>
  </r>
  <r>
    <s v="567|1"/>
    <n v="567"/>
    <n v="1"/>
    <x v="1"/>
    <n v="0.27338120341299998"/>
    <n v="0.99949181079899996"/>
    <n v="3"/>
    <x v="2"/>
    <x v="0"/>
  </r>
  <r>
    <s v="567|2"/>
    <n v="567"/>
    <n v="2"/>
    <x v="11"/>
    <n v="0.23694147169599999"/>
    <n v="0.99941372871400003"/>
    <n v="3"/>
    <x v="2"/>
    <x v="0"/>
  </r>
  <r>
    <s v="567|3"/>
    <n v="567"/>
    <n v="3"/>
    <x v="35"/>
    <n v="0.114919282496"/>
    <n v="0.99879211187399997"/>
    <n v="3"/>
    <x v="2"/>
    <x v="0"/>
  </r>
  <r>
    <s v="567|4"/>
    <n v="567"/>
    <n v="4"/>
    <x v="33"/>
    <n v="9.8249182105100002E-2"/>
    <n v="0.99858736991899999"/>
    <n v="3"/>
    <x v="2"/>
    <x v="0"/>
  </r>
  <r>
    <s v="567|5"/>
    <n v="567"/>
    <n v="5"/>
    <x v="2"/>
    <n v="2.9720280319500001E-2"/>
    <n v="0.99534529447599995"/>
    <n v="3"/>
    <x v="2"/>
    <x v="0"/>
  </r>
  <r>
    <s v="568|1"/>
    <n v="568"/>
    <n v="1"/>
    <x v="38"/>
    <n v="0.19077640771900001"/>
    <n v="0.99917942285500005"/>
    <n v="2"/>
    <x v="1"/>
    <x v="0"/>
  </r>
  <r>
    <s v="568|2"/>
    <n v="568"/>
    <n v="2"/>
    <x v="59"/>
    <n v="0.169021517038"/>
    <n v="0.99907386302900003"/>
    <n v="2"/>
    <x v="1"/>
    <x v="0"/>
  </r>
  <r>
    <s v="568|3"/>
    <n v="568"/>
    <n v="3"/>
    <x v="41"/>
    <n v="0.119498454034"/>
    <n v="0.99869054555900005"/>
    <n v="2"/>
    <x v="1"/>
    <x v="0"/>
  </r>
  <r>
    <s v="568|4"/>
    <n v="568"/>
    <n v="4"/>
    <x v="58"/>
    <n v="8.6499236524100007E-2"/>
    <n v="0.99819189310099998"/>
    <n v="2"/>
    <x v="1"/>
    <x v="0"/>
  </r>
  <r>
    <s v="568|5"/>
    <n v="568"/>
    <n v="5"/>
    <x v="96"/>
    <n v="8.27229842544E-2"/>
    <n v="0.99810957908599995"/>
    <n v="2"/>
    <x v="1"/>
    <x v="0"/>
  </r>
  <r>
    <s v="569|1"/>
    <n v="569"/>
    <n v="1"/>
    <x v="1"/>
    <n v="0.79248571395900003"/>
    <n v="0.99999678134900005"/>
    <n v="2"/>
    <x v="1"/>
    <x v="0"/>
  </r>
  <r>
    <s v="569|2"/>
    <n v="569"/>
    <n v="2"/>
    <x v="11"/>
    <n v="0.141984075308"/>
    <n v="0.99998223781600004"/>
    <n v="2"/>
    <x v="1"/>
    <x v="0"/>
  </r>
  <r>
    <s v="569|3"/>
    <n v="569"/>
    <n v="3"/>
    <x v="38"/>
    <n v="2.7328856289399999E-2"/>
    <n v="0.99990749359099995"/>
    <n v="2"/>
    <x v="1"/>
    <x v="0"/>
  </r>
  <r>
    <s v="569|4"/>
    <n v="569"/>
    <n v="4"/>
    <x v="39"/>
    <n v="1.3014406897099999E-2"/>
    <n v="0.99980574846299997"/>
    <n v="2"/>
    <x v="1"/>
    <x v="0"/>
  </r>
  <r>
    <s v="569|5"/>
    <n v="569"/>
    <n v="5"/>
    <x v="81"/>
    <n v="5.9162289835500001E-3"/>
    <n v="0.99957269430200002"/>
    <n v="2"/>
    <x v="1"/>
    <x v="0"/>
  </r>
  <r>
    <s v="570|1"/>
    <n v="570"/>
    <n v="1"/>
    <x v="1"/>
    <n v="0.55001413822199996"/>
    <n v="0.99999153614000003"/>
    <n v="2"/>
    <x v="1"/>
    <x v="0"/>
  </r>
  <r>
    <s v="570|2"/>
    <n v="570"/>
    <n v="2"/>
    <x v="2"/>
    <n v="0.37596231698999999"/>
    <n v="0.99998760223399996"/>
    <n v="2"/>
    <x v="1"/>
    <x v="0"/>
  </r>
  <r>
    <s v="570|3"/>
    <n v="570"/>
    <n v="3"/>
    <x v="11"/>
    <n v="3.8260228931900002E-2"/>
    <n v="0.99987852573400005"/>
    <n v="2"/>
    <x v="1"/>
    <x v="0"/>
  </r>
  <r>
    <s v="570|4"/>
    <n v="570"/>
    <n v="4"/>
    <x v="0"/>
    <n v="7.05899437889E-3"/>
    <n v="0.99934178590800005"/>
    <n v="2"/>
    <x v="1"/>
    <x v="0"/>
  </r>
  <r>
    <s v="570|5"/>
    <n v="570"/>
    <n v="5"/>
    <x v="35"/>
    <n v="5.4010832682299999E-3"/>
    <n v="0.99913978576700002"/>
    <n v="2"/>
    <x v="1"/>
    <x v="0"/>
  </r>
  <r>
    <s v="571|1"/>
    <n v="571"/>
    <n v="1"/>
    <x v="1"/>
    <n v="0.86482918262499997"/>
    <n v="0.99997365474699995"/>
    <n v="2"/>
    <x v="1"/>
    <x v="0"/>
  </r>
  <r>
    <s v="571|2"/>
    <n v="571"/>
    <n v="2"/>
    <x v="11"/>
    <n v="4.7852430492599997E-2"/>
    <n v="0.99952471256300002"/>
    <n v="2"/>
    <x v="1"/>
    <x v="0"/>
  </r>
  <r>
    <s v="571|3"/>
    <n v="571"/>
    <n v="3"/>
    <x v="2"/>
    <n v="1.66665688157E-2"/>
    <n v="0.99863654375099997"/>
    <n v="2"/>
    <x v="1"/>
    <x v="0"/>
  </r>
  <r>
    <s v="571|4"/>
    <n v="571"/>
    <n v="4"/>
    <x v="35"/>
    <n v="6.5806130878599996E-3"/>
    <n v="0.99655413627599998"/>
    <n v="2"/>
    <x v="1"/>
    <x v="0"/>
  </r>
  <r>
    <s v="571|5"/>
    <n v="571"/>
    <n v="5"/>
    <x v="38"/>
    <n v="6.5249949693700002E-3"/>
    <n v="0.99652487039600002"/>
    <n v="2"/>
    <x v="1"/>
    <x v="0"/>
  </r>
  <r>
    <s v="572|1"/>
    <n v="572"/>
    <n v="1"/>
    <x v="8"/>
    <n v="0.26422628760299999"/>
    <n v="0.99965572357200005"/>
    <n v="4"/>
    <x v="0"/>
    <x v="0"/>
  </r>
  <r>
    <s v="572|2"/>
    <n v="572"/>
    <n v="2"/>
    <x v="40"/>
    <n v="0.15437823534"/>
    <n v="0.99941098689999996"/>
    <n v="4"/>
    <x v="0"/>
    <x v="0"/>
  </r>
  <r>
    <s v="572|3"/>
    <n v="572"/>
    <n v="3"/>
    <x v="9"/>
    <n v="7.6578743755799997E-2"/>
    <n v="0.99881327152300003"/>
    <n v="4"/>
    <x v="0"/>
    <x v="0"/>
  </r>
  <r>
    <s v="572|4"/>
    <n v="572"/>
    <n v="4"/>
    <x v="10"/>
    <n v="7.3106765747099997E-2"/>
    <n v="0.99875688552899999"/>
    <n v="4"/>
    <x v="0"/>
    <x v="0"/>
  </r>
  <r>
    <s v="572|5"/>
    <n v="572"/>
    <n v="5"/>
    <x v="7"/>
    <n v="5.3081948310099998E-2"/>
    <n v="0.99828881025299998"/>
    <n v="4"/>
    <x v="0"/>
    <x v="0"/>
  </r>
  <r>
    <s v="573|1"/>
    <n v="573"/>
    <n v="1"/>
    <x v="33"/>
    <n v="0.66739034652700002"/>
    <n v="0.99997663497900002"/>
    <n v="2"/>
    <x v="1"/>
    <x v="0"/>
  </r>
  <r>
    <s v="573|2"/>
    <n v="573"/>
    <n v="2"/>
    <x v="32"/>
    <n v="8.2871697843100001E-2"/>
    <n v="0.99981206655499999"/>
    <n v="2"/>
    <x v="1"/>
    <x v="0"/>
  </r>
  <r>
    <s v="573|3"/>
    <n v="573"/>
    <n v="3"/>
    <x v="19"/>
    <n v="6.6968590021100005E-2"/>
    <n v="0.99976748228099999"/>
    <n v="2"/>
    <x v="1"/>
    <x v="0"/>
  </r>
  <r>
    <s v="573|4"/>
    <n v="573"/>
    <n v="4"/>
    <x v="25"/>
    <n v="5.6420639157300001E-2"/>
    <n v="0.99972397088999998"/>
    <n v="2"/>
    <x v="1"/>
    <x v="0"/>
  </r>
  <r>
    <s v="573|5"/>
    <n v="573"/>
    <n v="5"/>
    <x v="1"/>
    <n v="4.4564940035300003E-2"/>
    <n v="0.99965059757200003"/>
    <n v="2"/>
    <x v="1"/>
    <x v="0"/>
  </r>
  <r>
    <s v="574|1"/>
    <n v="574"/>
    <n v="1"/>
    <x v="51"/>
    <n v="0.16682040691399999"/>
    <n v="0.99867105483999996"/>
    <n v="4"/>
    <x v="0"/>
    <x v="0"/>
  </r>
  <r>
    <s v="574|2"/>
    <n v="574"/>
    <n v="2"/>
    <x v="40"/>
    <n v="0.147702679038"/>
    <n v="0.99849927425399998"/>
    <n v="4"/>
    <x v="0"/>
    <x v="0"/>
  </r>
  <r>
    <s v="574|3"/>
    <n v="574"/>
    <n v="3"/>
    <x v="38"/>
    <n v="7.4255332350700004E-2"/>
    <n v="0.99701935052900004"/>
    <n v="4"/>
    <x v="0"/>
    <x v="0"/>
  </r>
  <r>
    <s v="574|4"/>
    <n v="574"/>
    <n v="4"/>
    <x v="48"/>
    <n v="6.6094122827100005E-2"/>
    <n v="0.99665254354499999"/>
    <n v="4"/>
    <x v="0"/>
    <x v="0"/>
  </r>
  <r>
    <s v="574|5"/>
    <n v="574"/>
    <n v="5"/>
    <x v="40"/>
    <n v="6.5280944108999997E-2"/>
    <n v="0.99661093950299995"/>
    <n v="4"/>
    <x v="0"/>
    <x v="0"/>
  </r>
  <r>
    <s v="575|1"/>
    <n v="575"/>
    <n v="1"/>
    <x v="1"/>
    <n v="0.28927236795400002"/>
    <n v="0.99950599670399998"/>
    <n v="3"/>
    <x v="2"/>
    <x v="0"/>
  </r>
  <r>
    <s v="575|2"/>
    <n v="575"/>
    <n v="2"/>
    <x v="35"/>
    <n v="0.14389276504500001"/>
    <n v="0.99900740385099995"/>
    <n v="3"/>
    <x v="2"/>
    <x v="0"/>
  </r>
  <r>
    <s v="575|3"/>
    <n v="575"/>
    <n v="3"/>
    <x v="33"/>
    <n v="0.14360651373899999"/>
    <n v="0.99900537729299999"/>
    <n v="3"/>
    <x v="2"/>
    <x v="0"/>
  </r>
  <r>
    <s v="575|4"/>
    <n v="575"/>
    <n v="4"/>
    <x v="11"/>
    <n v="0.107549034059"/>
    <n v="0.99867236614199995"/>
    <n v="3"/>
    <x v="2"/>
    <x v="0"/>
  </r>
  <r>
    <s v="575|5"/>
    <n v="575"/>
    <n v="5"/>
    <x v="2"/>
    <n v="9.9509999156000006E-2"/>
    <n v="0.99856525659600004"/>
    <n v="3"/>
    <x v="2"/>
    <x v="0"/>
  </r>
  <r>
    <s v="576|1"/>
    <n v="576"/>
    <n v="1"/>
    <x v="2"/>
    <n v="0.17273437976799999"/>
    <n v="0.99842703342399997"/>
    <n v="4"/>
    <x v="0"/>
    <x v="0"/>
  </r>
  <r>
    <s v="576|2"/>
    <n v="576"/>
    <n v="2"/>
    <x v="33"/>
    <n v="0.153795272112"/>
    <n v="0.99823367595699997"/>
    <n v="4"/>
    <x v="0"/>
    <x v="0"/>
  </r>
  <r>
    <s v="576|3"/>
    <n v="576"/>
    <n v="3"/>
    <x v="26"/>
    <n v="9.7269482910600003E-2"/>
    <n v="0.99721008539199996"/>
    <n v="4"/>
    <x v="0"/>
    <x v="0"/>
  </r>
  <r>
    <s v="576|4"/>
    <n v="576"/>
    <n v="4"/>
    <x v="42"/>
    <n v="5.9847172349700002E-2"/>
    <n v="0.99547344446200003"/>
    <n v="4"/>
    <x v="0"/>
    <x v="0"/>
  </r>
  <r>
    <s v="576|5"/>
    <n v="576"/>
    <n v="5"/>
    <x v="25"/>
    <n v="4.10639829934E-2"/>
    <n v="0.99341654777499999"/>
    <n v="4"/>
    <x v="0"/>
    <x v="0"/>
  </r>
  <r>
    <s v="577|1"/>
    <n v="577"/>
    <n v="1"/>
    <x v="11"/>
    <n v="0.37120768427799999"/>
    <n v="0.99992358684500005"/>
    <n v="2"/>
    <x v="1"/>
    <x v="0"/>
  </r>
  <r>
    <s v="577|2"/>
    <n v="577"/>
    <n v="2"/>
    <x v="1"/>
    <n v="0.20961856842000001"/>
    <n v="0.99986457824700004"/>
    <n v="2"/>
    <x v="1"/>
    <x v="0"/>
  </r>
  <r>
    <s v="577|3"/>
    <n v="577"/>
    <n v="3"/>
    <x v="40"/>
    <n v="9.4529986381499995E-2"/>
    <n v="0.99969983100899995"/>
    <n v="2"/>
    <x v="1"/>
    <x v="0"/>
  </r>
  <r>
    <s v="577|4"/>
    <n v="577"/>
    <n v="4"/>
    <x v="40"/>
    <n v="8.8674239814300004E-2"/>
    <n v="0.99968004226700002"/>
    <n v="2"/>
    <x v="1"/>
    <x v="0"/>
  </r>
  <r>
    <s v="577|5"/>
    <n v="577"/>
    <n v="5"/>
    <x v="81"/>
    <n v="4.9647048115699997E-2"/>
    <n v="0.99942868947999997"/>
    <n v="2"/>
    <x v="1"/>
    <x v="0"/>
  </r>
  <r>
    <s v="578|1"/>
    <n v="578"/>
    <n v="1"/>
    <x v="1"/>
    <n v="0.75122505426399999"/>
    <n v="0.99999690055799995"/>
    <n v="2"/>
    <x v="1"/>
    <x v="0"/>
  </r>
  <r>
    <s v="578|2"/>
    <n v="578"/>
    <n v="2"/>
    <x v="11"/>
    <n v="0.20758421719100001"/>
    <n v="0.99998891353599995"/>
    <n v="2"/>
    <x v="1"/>
    <x v="0"/>
  </r>
  <r>
    <s v="578|3"/>
    <n v="578"/>
    <n v="3"/>
    <x v="17"/>
    <n v="1.2130928225799999E-2"/>
    <n v="0.99980992078800002"/>
    <n v="2"/>
    <x v="1"/>
    <x v="0"/>
  </r>
  <r>
    <s v="578|4"/>
    <n v="578"/>
    <n v="4"/>
    <x v="38"/>
    <n v="7.9472102224799994E-3"/>
    <n v="0.99970990419399997"/>
    <n v="2"/>
    <x v="1"/>
    <x v="0"/>
  </r>
  <r>
    <s v="578|5"/>
    <n v="578"/>
    <n v="5"/>
    <x v="33"/>
    <n v="5.710080266E-3"/>
    <n v="0.99959629774100001"/>
    <n v="2"/>
    <x v="1"/>
    <x v="0"/>
  </r>
  <r>
    <s v="579|1"/>
    <n v="579"/>
    <n v="1"/>
    <x v="2"/>
    <n v="0.75447577238100005"/>
    <n v="0.99999523162799997"/>
    <n v="2"/>
    <x v="1"/>
    <x v="0"/>
  </r>
  <r>
    <s v="579|2"/>
    <n v="579"/>
    <n v="2"/>
    <x v="1"/>
    <n v="0.14750146865800001"/>
    <n v="0.99997568130500003"/>
    <n v="2"/>
    <x v="1"/>
    <x v="0"/>
  </r>
  <r>
    <s v="579|3"/>
    <n v="579"/>
    <n v="3"/>
    <x v="23"/>
    <n v="2.9484206810599999E-2"/>
    <n v="0.99987804889700005"/>
    <n v="2"/>
    <x v="1"/>
    <x v="0"/>
  </r>
  <r>
    <s v="579|4"/>
    <n v="579"/>
    <n v="4"/>
    <x v="39"/>
    <n v="2.8301356360300001E-2"/>
    <n v="0.99987304210700001"/>
    <n v="2"/>
    <x v="1"/>
    <x v="0"/>
  </r>
  <r>
    <s v="579|5"/>
    <n v="579"/>
    <n v="5"/>
    <x v="11"/>
    <n v="9.3332994729300005E-3"/>
    <n v="0.999614953995"/>
    <n v="2"/>
    <x v="1"/>
    <x v="0"/>
  </r>
  <r>
    <s v="580|1"/>
    <n v="580"/>
    <n v="1"/>
    <x v="1"/>
    <n v="0.69777125120200001"/>
    <n v="0.99999380111699998"/>
    <n v="2"/>
    <x v="1"/>
    <x v="0"/>
  </r>
  <r>
    <s v="580|2"/>
    <n v="580"/>
    <n v="2"/>
    <x v="11"/>
    <n v="0.24470818042799999"/>
    <n v="0.99998247623400005"/>
    <n v="2"/>
    <x v="1"/>
    <x v="0"/>
  </r>
  <r>
    <s v="580|3"/>
    <n v="580"/>
    <n v="3"/>
    <x v="39"/>
    <n v="2.1030614152600002E-2"/>
    <n v="0.99979573488200002"/>
    <n v="2"/>
    <x v="1"/>
    <x v="0"/>
  </r>
  <r>
    <s v="580|4"/>
    <n v="580"/>
    <n v="4"/>
    <x v="38"/>
    <n v="6.5182149410200002E-3"/>
    <n v="0.99934107065199995"/>
    <n v="2"/>
    <x v="1"/>
    <x v="0"/>
  </r>
  <r>
    <s v="580|5"/>
    <n v="580"/>
    <n v="5"/>
    <x v="3"/>
    <n v="3.85220558383E-3"/>
    <n v="0.99888557195700001"/>
    <n v="2"/>
    <x v="1"/>
    <x v="0"/>
  </r>
  <r>
    <s v="581|1"/>
    <n v="581"/>
    <n v="1"/>
    <x v="45"/>
    <n v="0.191611349583"/>
    <n v="0.99990093708000005"/>
    <n v="3"/>
    <x v="2"/>
    <x v="0"/>
  </r>
  <r>
    <s v="581|2"/>
    <n v="581"/>
    <n v="2"/>
    <x v="33"/>
    <n v="0.17996118962800001"/>
    <n v="0.99989461898800003"/>
    <n v="3"/>
    <x v="2"/>
    <x v="0"/>
  </r>
  <r>
    <s v="581|3"/>
    <n v="581"/>
    <n v="3"/>
    <x v="27"/>
    <n v="0.17460942268400001"/>
    <n v="0.99989140033699997"/>
    <n v="3"/>
    <x v="2"/>
    <x v="0"/>
  </r>
  <r>
    <s v="581|4"/>
    <n v="581"/>
    <n v="4"/>
    <x v="19"/>
    <n v="0.14973856508700001"/>
    <n v="0.99987328052500002"/>
    <n v="3"/>
    <x v="2"/>
    <x v="0"/>
  </r>
  <r>
    <s v="581|5"/>
    <n v="581"/>
    <n v="5"/>
    <x v="32"/>
    <n v="5.65670095384E-2"/>
    <n v="0.99966478347800003"/>
    <n v="3"/>
    <x v="2"/>
    <x v="0"/>
  </r>
  <r>
    <s v="582|1"/>
    <n v="582"/>
    <n v="1"/>
    <x v="57"/>
    <n v="0.28196272253999999"/>
    <n v="0.99967908859300003"/>
    <n v="4"/>
    <x v="0"/>
    <x v="0"/>
  </r>
  <r>
    <s v="582|2"/>
    <n v="582"/>
    <n v="2"/>
    <x v="27"/>
    <n v="0.13643462955999999"/>
    <n v="0.99933689832700001"/>
    <n v="4"/>
    <x v="0"/>
    <x v="0"/>
  </r>
  <r>
    <s v="582|3"/>
    <n v="582"/>
    <n v="3"/>
    <x v="25"/>
    <n v="0.100801311433"/>
    <n v="0.99910271167800002"/>
    <n v="4"/>
    <x v="0"/>
    <x v="0"/>
  </r>
  <r>
    <s v="582|4"/>
    <n v="582"/>
    <n v="4"/>
    <x v="19"/>
    <n v="8.21250751615E-2"/>
    <n v="0.99889886379199999"/>
    <n v="4"/>
    <x v="0"/>
    <x v="0"/>
  </r>
  <r>
    <s v="582|5"/>
    <n v="582"/>
    <n v="5"/>
    <x v="26"/>
    <n v="7.4051983654499998E-2"/>
    <n v="0.99877899885200006"/>
    <n v="4"/>
    <x v="0"/>
    <x v="0"/>
  </r>
  <r>
    <s v="583|1"/>
    <n v="583"/>
    <n v="1"/>
    <x v="33"/>
    <n v="0.51599901914599999"/>
    <n v="0.999977231026"/>
    <n v="3"/>
    <x v="2"/>
    <x v="0"/>
  </r>
  <r>
    <s v="583|2"/>
    <n v="583"/>
    <n v="2"/>
    <x v="32"/>
    <n v="0.132993280888"/>
    <n v="0.999911546707"/>
    <n v="3"/>
    <x v="2"/>
    <x v="0"/>
  </r>
  <r>
    <s v="583|3"/>
    <n v="583"/>
    <n v="3"/>
    <x v="19"/>
    <n v="7.0341460406800005E-2"/>
    <n v="0.99983286857599996"/>
    <n v="3"/>
    <x v="2"/>
    <x v="0"/>
  </r>
  <r>
    <s v="583|4"/>
    <n v="583"/>
    <n v="4"/>
    <x v="27"/>
    <n v="6.9405429065200003E-2"/>
    <n v="0.99983060359999998"/>
    <n v="3"/>
    <x v="2"/>
    <x v="0"/>
  </r>
  <r>
    <s v="583|5"/>
    <n v="583"/>
    <n v="5"/>
    <x v="17"/>
    <n v="4.6268612146399997E-2"/>
    <n v="0.99974590539899999"/>
    <n v="3"/>
    <x v="2"/>
    <x v="0"/>
  </r>
  <r>
    <s v="584|1"/>
    <n v="584"/>
    <n v="1"/>
    <x v="32"/>
    <n v="0.17689473926999999"/>
    <n v="0.99992871284499996"/>
    <n v="3"/>
    <x v="2"/>
    <x v="0"/>
  </r>
  <r>
    <s v="584|2"/>
    <n v="584"/>
    <n v="2"/>
    <x v="27"/>
    <n v="0.146051988006"/>
    <n v="0.99991369247399997"/>
    <n v="3"/>
    <x v="2"/>
    <x v="0"/>
  </r>
  <r>
    <s v="584|3"/>
    <n v="584"/>
    <n v="3"/>
    <x v="49"/>
    <n v="0.13402879238099999"/>
    <n v="0.99990594387099996"/>
    <n v="3"/>
    <x v="2"/>
    <x v="0"/>
  </r>
  <r>
    <s v="584|4"/>
    <n v="584"/>
    <n v="4"/>
    <x v="35"/>
    <n v="0.131328061223"/>
    <n v="0.99990391731299999"/>
    <n v="3"/>
    <x v="2"/>
    <x v="0"/>
  </r>
  <r>
    <s v="584|5"/>
    <n v="584"/>
    <n v="5"/>
    <x v="33"/>
    <n v="0.12252381444"/>
    <n v="0.99989700317399999"/>
    <n v="3"/>
    <x v="2"/>
    <x v="0"/>
  </r>
  <r>
    <s v="585|1"/>
    <n v="585"/>
    <n v="1"/>
    <x v="72"/>
    <n v="0.21937650442100001"/>
    <n v="0.99857759475700003"/>
    <n v="2"/>
    <x v="1"/>
    <x v="0"/>
  </r>
  <r>
    <s v="585|2"/>
    <n v="585"/>
    <n v="2"/>
    <x v="11"/>
    <n v="0.12565690279"/>
    <n v="0.99751931428899998"/>
    <n v="2"/>
    <x v="1"/>
    <x v="0"/>
  </r>
  <r>
    <s v="585|3"/>
    <n v="585"/>
    <n v="3"/>
    <x v="1"/>
    <n v="0.116238459945"/>
    <n v="0.997318923473"/>
    <n v="2"/>
    <x v="1"/>
    <x v="0"/>
  </r>
  <r>
    <s v="585|4"/>
    <n v="585"/>
    <n v="4"/>
    <x v="35"/>
    <n v="7.3196105659000005E-2"/>
    <n v="0.99574899673499995"/>
    <n v="2"/>
    <x v="1"/>
    <x v="0"/>
  </r>
  <r>
    <s v="585|5"/>
    <n v="585"/>
    <n v="5"/>
    <x v="51"/>
    <n v="6.3177563250100002E-2"/>
    <n v="0.99507820606200004"/>
    <n v="2"/>
    <x v="1"/>
    <x v="0"/>
  </r>
  <r>
    <s v="586|1"/>
    <n v="586"/>
    <n v="1"/>
    <x v="1"/>
    <n v="0.27152743935599999"/>
    <n v="0.99851340055500004"/>
    <n v="2"/>
    <x v="1"/>
    <x v="0"/>
  </r>
  <r>
    <s v="586|2"/>
    <n v="586"/>
    <n v="2"/>
    <x v="2"/>
    <n v="0.181127429008"/>
    <n v="0.99777311086700005"/>
    <n v="2"/>
    <x v="1"/>
    <x v="0"/>
  </r>
  <r>
    <s v="586|3"/>
    <n v="586"/>
    <n v="3"/>
    <x v="25"/>
    <n v="5.9140060097E-2"/>
    <n v="0.99321085214600002"/>
    <n v="2"/>
    <x v="1"/>
    <x v="0"/>
  </r>
  <r>
    <s v="586|4"/>
    <n v="586"/>
    <n v="4"/>
    <x v="17"/>
    <n v="3.85682843626E-2"/>
    <n v="0.98962712287900001"/>
    <n v="2"/>
    <x v="1"/>
    <x v="1"/>
  </r>
  <r>
    <s v="586|5"/>
    <n v="586"/>
    <n v="5"/>
    <x v="31"/>
    <n v="3.1931716948699999E-2"/>
    <n v="0.98749822378200003"/>
    <n v="2"/>
    <x v="1"/>
    <x v="1"/>
  </r>
  <r>
    <s v="587|1"/>
    <n v="587"/>
    <n v="1"/>
    <x v="17"/>
    <n v="0.26694855093999997"/>
    <n v="0.99984967708600003"/>
    <n v="4"/>
    <x v="0"/>
    <x v="0"/>
  </r>
  <r>
    <s v="587|2"/>
    <n v="587"/>
    <n v="2"/>
    <x v="1"/>
    <n v="0.18121823668500001"/>
    <n v="0.99977856874500004"/>
    <n v="4"/>
    <x v="0"/>
    <x v="0"/>
  </r>
  <r>
    <s v="587|3"/>
    <n v="587"/>
    <n v="3"/>
    <x v="2"/>
    <n v="0.177354052663"/>
    <n v="0.99977380037300001"/>
    <n v="4"/>
    <x v="0"/>
    <x v="0"/>
  </r>
  <r>
    <s v="587|4"/>
    <n v="587"/>
    <n v="4"/>
    <x v="25"/>
    <n v="0.144990622997"/>
    <n v="0.999723255634"/>
    <n v="4"/>
    <x v="0"/>
    <x v="0"/>
  </r>
  <r>
    <s v="587|5"/>
    <n v="587"/>
    <n v="5"/>
    <x v="19"/>
    <n v="5.09663186967E-2"/>
    <n v="0.99921309948000003"/>
    <n v="4"/>
    <x v="0"/>
    <x v="0"/>
  </r>
  <r>
    <s v="588|1"/>
    <n v="588"/>
    <n v="1"/>
    <x v="17"/>
    <n v="0.90312647819500003"/>
    <n v="0.99999964237200001"/>
    <n v="4"/>
    <x v="0"/>
    <x v="0"/>
  </r>
  <r>
    <s v="588|2"/>
    <n v="588"/>
    <n v="2"/>
    <x v="2"/>
    <n v="8.0244228243799995E-2"/>
    <n v="0.99999630451199994"/>
    <n v="4"/>
    <x v="0"/>
    <x v="0"/>
  </r>
  <r>
    <s v="588|3"/>
    <n v="588"/>
    <n v="3"/>
    <x v="1"/>
    <n v="1.3198007829499999E-2"/>
    <n v="0.99997746944400001"/>
    <n v="4"/>
    <x v="0"/>
    <x v="0"/>
  </r>
  <r>
    <s v="588|4"/>
    <n v="588"/>
    <n v="4"/>
    <x v="0"/>
    <n v="1.1629402870299999E-3"/>
    <n v="0.999744355679"/>
    <n v="4"/>
    <x v="0"/>
    <x v="0"/>
  </r>
  <r>
    <s v="588|5"/>
    <n v="588"/>
    <n v="5"/>
    <x v="33"/>
    <n v="5.7679659221299996E-4"/>
    <n v="0.99948465824099997"/>
    <n v="4"/>
    <x v="0"/>
    <x v="0"/>
  </r>
  <r>
    <s v="589|1"/>
    <n v="589"/>
    <n v="1"/>
    <x v="53"/>
    <n v="0.17414501309399999"/>
    <n v="0.99813371896699998"/>
    <n v="4"/>
    <x v="0"/>
    <x v="0"/>
  </r>
  <r>
    <s v="589|2"/>
    <n v="589"/>
    <n v="2"/>
    <x v="1"/>
    <n v="0.167559251189"/>
    <n v="0.99806052446399995"/>
    <n v="4"/>
    <x v="0"/>
    <x v="0"/>
  </r>
  <r>
    <s v="589|3"/>
    <n v="589"/>
    <n v="3"/>
    <x v="2"/>
    <n v="0.14837574958800001"/>
    <n v="0.99781030416500005"/>
    <n v="4"/>
    <x v="0"/>
    <x v="0"/>
  </r>
  <r>
    <s v="589|4"/>
    <n v="589"/>
    <n v="4"/>
    <x v="31"/>
    <n v="0.101199917495"/>
    <n v="0.99679273366900001"/>
    <n v="4"/>
    <x v="0"/>
    <x v="0"/>
  </r>
  <r>
    <s v="589|5"/>
    <n v="589"/>
    <n v="5"/>
    <x v="17"/>
    <n v="5.1073718816000001E-2"/>
    <n v="0.99366497993500003"/>
    <n v="4"/>
    <x v="0"/>
    <x v="0"/>
  </r>
  <r>
    <s v="590|1"/>
    <n v="590"/>
    <n v="1"/>
    <x v="11"/>
    <n v="0.21925702691099999"/>
    <n v="0.99943321943300001"/>
    <n v="4"/>
    <x v="0"/>
    <x v="0"/>
  </r>
  <r>
    <s v="590|2"/>
    <n v="590"/>
    <n v="2"/>
    <x v="35"/>
    <n v="0.17448066174999999"/>
    <n v="0.99928802251799997"/>
    <n v="4"/>
    <x v="0"/>
    <x v="0"/>
  </r>
  <r>
    <s v="590|3"/>
    <n v="590"/>
    <n v="3"/>
    <x v="71"/>
    <n v="9.3350827693900004E-2"/>
    <n v="0.99866998195599999"/>
    <n v="4"/>
    <x v="0"/>
    <x v="0"/>
  </r>
  <r>
    <s v="590|4"/>
    <n v="590"/>
    <n v="4"/>
    <x v="38"/>
    <n v="7.6464936137199999E-2"/>
    <n v="0.99837672710400005"/>
    <n v="4"/>
    <x v="0"/>
    <x v="0"/>
  </r>
  <r>
    <s v="590|5"/>
    <n v="590"/>
    <n v="5"/>
    <x v="1"/>
    <n v="7.6313115656400005E-2"/>
    <n v="0.99837350845299999"/>
    <n v="4"/>
    <x v="0"/>
    <x v="0"/>
  </r>
  <r>
    <s v="591|1"/>
    <n v="591"/>
    <n v="1"/>
    <x v="35"/>
    <n v="0.47055777907399998"/>
    <n v="0.99984526634199999"/>
    <n v="4"/>
    <x v="0"/>
    <x v="0"/>
  </r>
  <r>
    <s v="591|2"/>
    <n v="591"/>
    <n v="2"/>
    <x v="11"/>
    <n v="0.155442908406"/>
    <n v="0.99953174591100002"/>
    <n v="4"/>
    <x v="0"/>
    <x v="0"/>
  </r>
  <r>
    <s v="591|3"/>
    <n v="591"/>
    <n v="3"/>
    <x v="1"/>
    <n v="0.100847393274"/>
    <n v="0.999278366566"/>
    <n v="4"/>
    <x v="0"/>
    <x v="0"/>
  </r>
  <r>
    <s v="591|4"/>
    <n v="591"/>
    <n v="4"/>
    <x v="2"/>
    <n v="4.8781819641599999E-2"/>
    <n v="0.99850922822999999"/>
    <n v="4"/>
    <x v="0"/>
    <x v="0"/>
  </r>
  <r>
    <s v="591|5"/>
    <n v="591"/>
    <n v="5"/>
    <x v="38"/>
    <n v="3.2324589788900002E-2"/>
    <n v="0.99775201082200005"/>
    <n v="4"/>
    <x v="0"/>
    <x v="0"/>
  </r>
  <r>
    <s v="592|1"/>
    <n v="592"/>
    <n v="1"/>
    <x v="25"/>
    <n v="0.256786495447"/>
    <n v="0.99970263242699997"/>
    <n v="3"/>
    <x v="2"/>
    <x v="0"/>
  </r>
  <r>
    <s v="592|2"/>
    <n v="592"/>
    <n v="2"/>
    <x v="1"/>
    <n v="0.11112431436799999"/>
    <n v="0.99931335449199998"/>
    <n v="3"/>
    <x v="2"/>
    <x v="0"/>
  </r>
  <r>
    <s v="592|3"/>
    <n v="592"/>
    <n v="3"/>
    <x v="53"/>
    <n v="0.10979092866200001"/>
    <n v="0.99930500984199999"/>
    <n v="3"/>
    <x v="2"/>
    <x v="0"/>
  </r>
  <r>
    <s v="592|4"/>
    <n v="592"/>
    <n v="4"/>
    <x v="31"/>
    <n v="0.10610242188000001"/>
    <n v="0.99928086996099996"/>
    <n v="3"/>
    <x v="2"/>
    <x v="0"/>
  </r>
  <r>
    <s v="592|5"/>
    <n v="592"/>
    <n v="5"/>
    <x v="2"/>
    <n v="0.103414267302"/>
    <n v="0.99926215410200003"/>
    <n v="3"/>
    <x v="2"/>
    <x v="0"/>
  </r>
  <r>
    <s v="593|1"/>
    <n v="593"/>
    <n v="1"/>
    <x v="2"/>
    <n v="0.61572450399400003"/>
    <n v="0.99989783763899998"/>
    <n v="3"/>
    <x v="2"/>
    <x v="0"/>
  </r>
  <r>
    <s v="593|2"/>
    <n v="593"/>
    <n v="2"/>
    <x v="32"/>
    <n v="0.102038681507"/>
    <n v="0.99938416481000003"/>
    <n v="3"/>
    <x v="2"/>
    <x v="0"/>
  </r>
  <r>
    <s v="593|3"/>
    <n v="593"/>
    <n v="3"/>
    <x v="35"/>
    <n v="7.0182316005200002E-2"/>
    <n v="0.99910479783999995"/>
    <n v="3"/>
    <x v="2"/>
    <x v="0"/>
  </r>
  <r>
    <s v="593|4"/>
    <n v="593"/>
    <n v="4"/>
    <x v="33"/>
    <n v="5.8848898857800001E-2"/>
    <n v="0.99893265962599997"/>
    <n v="3"/>
    <x v="2"/>
    <x v="0"/>
  </r>
  <r>
    <s v="593|5"/>
    <n v="593"/>
    <n v="5"/>
    <x v="47"/>
    <n v="2.68666036427E-2"/>
    <n v="0.99766516685499995"/>
    <n v="3"/>
    <x v="2"/>
    <x v="0"/>
  </r>
  <r>
    <s v="594|1"/>
    <n v="594"/>
    <n v="1"/>
    <x v="25"/>
    <n v="0.200866773725"/>
    <n v="0.99876558780699998"/>
    <n v="4"/>
    <x v="0"/>
    <x v="0"/>
  </r>
  <r>
    <s v="594|2"/>
    <n v="594"/>
    <n v="2"/>
    <x v="26"/>
    <n v="0.10397209972099999"/>
    <n v="0.99761778116199995"/>
    <n v="4"/>
    <x v="0"/>
    <x v="0"/>
  </r>
  <r>
    <s v="594|3"/>
    <n v="594"/>
    <n v="3"/>
    <x v="19"/>
    <n v="8.7328925728799994E-2"/>
    <n v="0.99716502428099996"/>
    <n v="4"/>
    <x v="0"/>
    <x v="0"/>
  </r>
  <r>
    <s v="594|4"/>
    <n v="594"/>
    <n v="4"/>
    <x v="35"/>
    <n v="8.3636566996600006E-2"/>
    <n v="0.99704021215399996"/>
    <n v="4"/>
    <x v="0"/>
    <x v="0"/>
  </r>
  <r>
    <s v="594|5"/>
    <n v="594"/>
    <n v="5"/>
    <x v="57"/>
    <n v="8.3164475858199999E-2"/>
    <n v="0.99702352285399998"/>
    <n v="4"/>
    <x v="0"/>
    <x v="0"/>
  </r>
  <r>
    <s v="595|1"/>
    <n v="595"/>
    <n v="1"/>
    <x v="27"/>
    <n v="0.239084944129"/>
    <n v="0.99924004077899997"/>
    <n v="3"/>
    <x v="2"/>
    <x v="0"/>
  </r>
  <r>
    <s v="595|2"/>
    <n v="595"/>
    <n v="2"/>
    <x v="86"/>
    <n v="0.14884077012499999"/>
    <n v="0.99877983331700004"/>
    <n v="3"/>
    <x v="2"/>
    <x v="0"/>
  </r>
  <r>
    <s v="595|3"/>
    <n v="595"/>
    <n v="3"/>
    <x v="19"/>
    <n v="0.110284760594"/>
    <n v="0.99835395813000005"/>
    <n v="3"/>
    <x v="2"/>
    <x v="0"/>
  </r>
  <r>
    <s v="595|4"/>
    <n v="595"/>
    <n v="4"/>
    <x v="31"/>
    <n v="5.5181834846700001E-2"/>
    <n v="0.99671566486399998"/>
    <n v="3"/>
    <x v="2"/>
    <x v="0"/>
  </r>
  <r>
    <s v="595|5"/>
    <n v="595"/>
    <n v="5"/>
    <x v="32"/>
    <n v="5.4219849407699999E-2"/>
    <n v="0.99665760993999997"/>
    <n v="3"/>
    <x v="2"/>
    <x v="0"/>
  </r>
  <r>
    <s v="596|1"/>
    <n v="596"/>
    <n v="1"/>
    <x v="63"/>
    <n v="0.30515313148500001"/>
    <n v="0.998800992966"/>
    <n v="2"/>
    <x v="1"/>
    <x v="0"/>
  </r>
  <r>
    <s v="596|2"/>
    <n v="596"/>
    <n v="2"/>
    <x v="31"/>
    <n v="0.106229789555"/>
    <n v="0.99656361341499999"/>
    <n v="2"/>
    <x v="1"/>
    <x v="0"/>
  </r>
  <r>
    <s v="596|3"/>
    <n v="596"/>
    <n v="3"/>
    <x v="27"/>
    <n v="7.4938945472199994E-2"/>
    <n v="0.99513572454499999"/>
    <n v="2"/>
    <x v="1"/>
    <x v="0"/>
  </r>
  <r>
    <s v="596|4"/>
    <n v="596"/>
    <n v="4"/>
    <x v="19"/>
    <n v="6.6218964755500001E-2"/>
    <n v="0.99449867010100002"/>
    <n v="2"/>
    <x v="1"/>
    <x v="0"/>
  </r>
  <r>
    <s v="596|5"/>
    <n v="596"/>
    <n v="5"/>
    <x v="25"/>
    <n v="5.2519299089900003E-2"/>
    <n v="0.99307358264900003"/>
    <n v="2"/>
    <x v="1"/>
    <x v="0"/>
  </r>
  <r>
    <s v="597|1"/>
    <n v="597"/>
    <n v="1"/>
    <x v="1"/>
    <n v="0.39410996437099999"/>
    <n v="0.99975794553800001"/>
    <n v="3"/>
    <x v="2"/>
    <x v="0"/>
  </r>
  <r>
    <s v="597|2"/>
    <n v="597"/>
    <n v="2"/>
    <x v="33"/>
    <n v="0.18382351100399999"/>
    <n v="0.99948114156699996"/>
    <n v="3"/>
    <x v="2"/>
    <x v="0"/>
  </r>
  <r>
    <s v="597|3"/>
    <n v="597"/>
    <n v="3"/>
    <x v="11"/>
    <n v="0.121958479285"/>
    <n v="0.99921810626999996"/>
    <n v="3"/>
    <x v="2"/>
    <x v="0"/>
  </r>
  <r>
    <s v="597|4"/>
    <n v="597"/>
    <n v="4"/>
    <x v="35"/>
    <n v="6.7370817065199998E-2"/>
    <n v="0.99858558177900003"/>
    <n v="3"/>
    <x v="2"/>
    <x v="0"/>
  </r>
  <r>
    <s v="597|5"/>
    <n v="597"/>
    <n v="5"/>
    <x v="39"/>
    <n v="4.99685294926E-2"/>
    <n v="0.99809390306500001"/>
    <n v="3"/>
    <x v="2"/>
    <x v="0"/>
  </r>
  <r>
    <s v="598|1"/>
    <n v="598"/>
    <n v="1"/>
    <x v="11"/>
    <n v="0.31532984972"/>
    <n v="0.99934917688400005"/>
    <n v="2"/>
    <x v="1"/>
    <x v="0"/>
  </r>
  <r>
    <s v="598|2"/>
    <n v="598"/>
    <n v="2"/>
    <x v="1"/>
    <n v="9.5788165926899996E-2"/>
    <n v="0.99786072969399997"/>
    <n v="2"/>
    <x v="1"/>
    <x v="0"/>
  </r>
  <r>
    <s v="598|3"/>
    <n v="598"/>
    <n v="3"/>
    <x v="70"/>
    <n v="6.9010898470900001E-2"/>
    <n v="0.99703299999200001"/>
    <n v="2"/>
    <x v="1"/>
    <x v="0"/>
  </r>
  <r>
    <s v="598|4"/>
    <n v="598"/>
    <n v="4"/>
    <x v="35"/>
    <n v="6.5969713032200006E-2"/>
    <n v="0.99689674377399995"/>
    <n v="2"/>
    <x v="1"/>
    <x v="0"/>
  </r>
  <r>
    <s v="598|5"/>
    <n v="598"/>
    <n v="5"/>
    <x v="4"/>
    <n v="3.6431636661299997E-2"/>
    <n v="0.99439477920499997"/>
    <n v="2"/>
    <x v="1"/>
    <x v="0"/>
  </r>
  <r>
    <s v="599|1"/>
    <n v="599"/>
    <n v="1"/>
    <x v="1"/>
    <n v="0.43384250998500001"/>
    <n v="0.999689698219"/>
    <n v="4"/>
    <x v="0"/>
    <x v="0"/>
  </r>
  <r>
    <s v="599|2"/>
    <n v="599"/>
    <n v="2"/>
    <x v="35"/>
    <n v="0.15161275863599999"/>
    <n v="0.99911242723500004"/>
    <n v="4"/>
    <x v="0"/>
    <x v="0"/>
  </r>
  <r>
    <s v="599|3"/>
    <n v="599"/>
    <n v="3"/>
    <x v="33"/>
    <n v="0.109601698816"/>
    <n v="0.99877268075900005"/>
    <n v="4"/>
    <x v="0"/>
    <x v="0"/>
  </r>
  <r>
    <s v="599|4"/>
    <n v="599"/>
    <n v="4"/>
    <x v="11"/>
    <n v="4.4748395681400002E-2"/>
    <n v="0.99699938297299995"/>
    <n v="4"/>
    <x v="0"/>
    <x v="0"/>
  </r>
  <r>
    <s v="599|5"/>
    <n v="599"/>
    <n v="5"/>
    <x v="38"/>
    <n v="2.96830609441E-2"/>
    <n v="0.99548339843800004"/>
    <n v="4"/>
    <x v="0"/>
    <x v="0"/>
  </r>
  <r>
    <s v="600|1"/>
    <n v="600"/>
    <n v="1"/>
    <x v="2"/>
    <n v="0.119845122099"/>
    <n v="0.99432277679400005"/>
    <n v="3"/>
    <x v="2"/>
    <x v="0"/>
  </r>
  <r>
    <s v="600|2"/>
    <n v="600"/>
    <n v="2"/>
    <x v="35"/>
    <n v="8.8287420570899999E-2"/>
    <n v="0.99230897426599995"/>
    <n v="3"/>
    <x v="2"/>
    <x v="0"/>
  </r>
  <r>
    <s v="600|3"/>
    <n v="600"/>
    <n v="3"/>
    <x v="3"/>
    <n v="6.7962348461200001E-2"/>
    <n v="0.99003183841700004"/>
    <n v="3"/>
    <x v="2"/>
    <x v="0"/>
  </r>
  <r>
    <s v="600|4"/>
    <n v="600"/>
    <n v="4"/>
    <x v="25"/>
    <n v="6.7649625241800002E-2"/>
    <n v="0.989986240864"/>
    <n v="3"/>
    <x v="2"/>
    <x v="1"/>
  </r>
  <r>
    <s v="600|5"/>
    <n v="600"/>
    <n v="5"/>
    <x v="70"/>
    <n v="4.2816661298300002E-2"/>
    <n v="0.98426973819700003"/>
    <n v="3"/>
    <x v="2"/>
    <x v="1"/>
  </r>
  <r>
    <s v="601|1"/>
    <n v="601"/>
    <n v="1"/>
    <x v="76"/>
    <n v="0.98270952701600001"/>
    <n v="0.99999451637299996"/>
    <n v="2"/>
    <x v="1"/>
    <x v="0"/>
  </r>
  <r>
    <s v="601|2"/>
    <n v="601"/>
    <n v="2"/>
    <x v="6"/>
    <n v="3.7040850147599998E-3"/>
    <n v="0.99853229522700004"/>
    <n v="2"/>
    <x v="1"/>
    <x v="0"/>
  </r>
  <r>
    <s v="601|3"/>
    <n v="601"/>
    <n v="3"/>
    <x v="62"/>
    <n v="2.3740225005899999E-3"/>
    <n v="0.99771189689600004"/>
    <n v="2"/>
    <x v="1"/>
    <x v="0"/>
  </r>
  <r>
    <s v="601|4"/>
    <n v="601"/>
    <n v="4"/>
    <x v="13"/>
    <n v="1.3672256609399999E-3"/>
    <n v="0.99603372812299995"/>
    <n v="2"/>
    <x v="1"/>
    <x v="0"/>
  </r>
  <r>
    <s v="601|5"/>
    <n v="601"/>
    <n v="5"/>
    <x v="104"/>
    <n v="1.3126818230400001E-3"/>
    <n v="0.99586957693099998"/>
    <n v="2"/>
    <x v="1"/>
    <x v="0"/>
  </r>
  <r>
    <s v="602|1"/>
    <n v="602"/>
    <n v="1"/>
    <x v="2"/>
    <n v="0.36722466349600003"/>
    <n v="0.99986386299100005"/>
    <n v="1"/>
    <x v="1"/>
    <x v="0"/>
  </r>
  <r>
    <s v="602|2"/>
    <n v="602"/>
    <n v="2"/>
    <x v="33"/>
    <n v="0.166770175099"/>
    <n v="0.99970030784599995"/>
    <n v="1"/>
    <x v="1"/>
    <x v="0"/>
  </r>
  <r>
    <s v="602|3"/>
    <n v="602"/>
    <n v="3"/>
    <x v="31"/>
    <n v="0.116424567997"/>
    <n v="0.99957066774400005"/>
    <n v="1"/>
    <x v="1"/>
    <x v="0"/>
  </r>
  <r>
    <s v="602|4"/>
    <n v="602"/>
    <n v="4"/>
    <x v="1"/>
    <n v="9.2776574194399997E-2"/>
    <n v="0.99946135282500004"/>
    <n v="1"/>
    <x v="1"/>
    <x v="0"/>
  </r>
  <r>
    <s v="602|5"/>
    <n v="602"/>
    <n v="5"/>
    <x v="35"/>
    <n v="4.5270942151500002E-2"/>
    <n v="0.99889671802500002"/>
    <n v="1"/>
    <x v="1"/>
    <x v="0"/>
  </r>
  <r>
    <s v="603|1"/>
    <n v="603"/>
    <n v="1"/>
    <x v="2"/>
    <n v="0.40434584021600001"/>
    <n v="0.99993228912400001"/>
    <n v="2"/>
    <x v="1"/>
    <x v="0"/>
  </r>
  <r>
    <s v="603|2"/>
    <n v="603"/>
    <n v="2"/>
    <x v="35"/>
    <n v="0.29172083735499998"/>
    <n v="0.99990606307999996"/>
    <n v="2"/>
    <x v="1"/>
    <x v="0"/>
  </r>
  <r>
    <s v="603|3"/>
    <n v="603"/>
    <n v="3"/>
    <x v="31"/>
    <n v="9.1857261955700001E-2"/>
    <n v="0.99970179796199998"/>
    <n v="2"/>
    <x v="1"/>
    <x v="0"/>
  </r>
  <r>
    <s v="603|4"/>
    <n v="603"/>
    <n v="4"/>
    <x v="33"/>
    <n v="4.1100524365899997E-2"/>
    <n v="0.99933391809500005"/>
    <n v="2"/>
    <x v="1"/>
    <x v="0"/>
  </r>
  <r>
    <s v="603|5"/>
    <n v="603"/>
    <n v="5"/>
    <x v="48"/>
    <n v="2.7531120926100001E-2"/>
    <n v="0.99900609254799999"/>
    <n v="2"/>
    <x v="1"/>
    <x v="0"/>
  </r>
  <r>
    <s v="604|1"/>
    <n v="604"/>
    <n v="1"/>
    <x v="65"/>
    <n v="0.57753509283100002"/>
    <n v="0.99992084503199996"/>
    <n v="2"/>
    <x v="1"/>
    <x v="0"/>
  </r>
  <r>
    <s v="604|2"/>
    <n v="604"/>
    <n v="2"/>
    <x v="48"/>
    <n v="0.28456580638899998"/>
    <n v="0.99983942508699997"/>
    <n v="2"/>
    <x v="1"/>
    <x v="0"/>
  </r>
  <r>
    <s v="604|3"/>
    <n v="604"/>
    <n v="3"/>
    <x v="42"/>
    <n v="2.6622967794500001E-2"/>
    <n v="0.99828642606700002"/>
    <n v="2"/>
    <x v="1"/>
    <x v="0"/>
  </r>
  <r>
    <s v="604|4"/>
    <n v="604"/>
    <n v="4"/>
    <x v="35"/>
    <n v="2.3816121742099999E-2"/>
    <n v="0.99808490276299999"/>
    <n v="2"/>
    <x v="1"/>
    <x v="0"/>
  </r>
  <r>
    <s v="604|5"/>
    <n v="604"/>
    <n v="5"/>
    <x v="88"/>
    <n v="1.09939258546E-2"/>
    <n v="0.995860397816"/>
    <n v="2"/>
    <x v="1"/>
    <x v="0"/>
  </r>
  <r>
    <s v="605|1"/>
    <n v="605"/>
    <n v="1"/>
    <x v="58"/>
    <n v="0.29601183533699998"/>
    <n v="0.99945205450100005"/>
    <n v="4"/>
    <x v="0"/>
    <x v="0"/>
  </r>
  <r>
    <s v="605|2"/>
    <n v="605"/>
    <n v="2"/>
    <x v="89"/>
    <n v="0.27060291171099998"/>
    <n v="0.99940061569200001"/>
    <n v="4"/>
    <x v="0"/>
    <x v="0"/>
  </r>
  <r>
    <s v="605|3"/>
    <n v="605"/>
    <n v="3"/>
    <x v="57"/>
    <n v="0.11155836284200001"/>
    <n v="0.99854737520199999"/>
    <n v="4"/>
    <x v="0"/>
    <x v="0"/>
  </r>
  <r>
    <s v="605|4"/>
    <n v="605"/>
    <n v="4"/>
    <x v="59"/>
    <n v="4.6948477625799998E-2"/>
    <n v="0.99655520915999996"/>
    <n v="4"/>
    <x v="0"/>
    <x v="0"/>
  </r>
  <r>
    <s v="605|5"/>
    <n v="605"/>
    <n v="5"/>
    <x v="35"/>
    <n v="3.9596404880300001E-2"/>
    <n v="0.99591821432100003"/>
    <n v="4"/>
    <x v="0"/>
    <x v="0"/>
  </r>
  <r>
    <s v="606|1"/>
    <n v="606"/>
    <n v="1"/>
    <x v="35"/>
    <n v="0.31177058815999997"/>
    <n v="0.999736964703"/>
    <n v="4"/>
    <x v="0"/>
    <x v="0"/>
  </r>
  <r>
    <s v="606|2"/>
    <n v="606"/>
    <n v="2"/>
    <x v="48"/>
    <n v="0.27044817805299998"/>
    <n v="0.99969685077699999"/>
    <n v="4"/>
    <x v="0"/>
    <x v="0"/>
  </r>
  <r>
    <s v="606|3"/>
    <n v="606"/>
    <n v="3"/>
    <x v="33"/>
    <n v="8.5224755108399997E-2"/>
    <n v="0.99903857707999999"/>
    <n v="4"/>
    <x v="0"/>
    <x v="0"/>
  </r>
  <r>
    <s v="606|4"/>
    <n v="606"/>
    <n v="4"/>
    <x v="89"/>
    <n v="7.3152810335200005E-2"/>
    <n v="0.99888008832899999"/>
    <n v="4"/>
    <x v="0"/>
    <x v="0"/>
  </r>
  <r>
    <s v="606|5"/>
    <n v="606"/>
    <n v="5"/>
    <x v="42"/>
    <n v="6.3887305557700003E-2"/>
    <n v="0.99871790409100003"/>
    <n v="4"/>
    <x v="0"/>
    <x v="0"/>
  </r>
  <r>
    <s v="607|1"/>
    <n v="607"/>
    <n v="1"/>
    <x v="35"/>
    <n v="0.19116023182899999"/>
    <n v="0.99886548519100005"/>
    <n v="4"/>
    <x v="0"/>
    <x v="0"/>
  </r>
  <r>
    <s v="607|2"/>
    <n v="607"/>
    <n v="2"/>
    <x v="33"/>
    <n v="0.14270278811500001"/>
    <n v="0.99848073720899999"/>
    <n v="4"/>
    <x v="0"/>
    <x v="0"/>
  </r>
  <r>
    <s v="607|3"/>
    <n v="607"/>
    <n v="3"/>
    <x v="42"/>
    <n v="0.13743808865500001"/>
    <n v="0.99842262268100002"/>
    <n v="4"/>
    <x v="0"/>
    <x v="0"/>
  </r>
  <r>
    <s v="607|4"/>
    <n v="607"/>
    <n v="4"/>
    <x v="31"/>
    <n v="0.13510635495199999"/>
    <n v="0.99839550256700005"/>
    <n v="4"/>
    <x v="0"/>
    <x v="0"/>
  </r>
  <r>
    <s v="607|5"/>
    <n v="607"/>
    <n v="5"/>
    <x v="44"/>
    <n v="0.118630550802"/>
    <n v="0.998172998428"/>
    <n v="4"/>
    <x v="0"/>
    <x v="0"/>
  </r>
  <r>
    <s v="608|1"/>
    <n v="608"/>
    <n v="1"/>
    <x v="38"/>
    <n v="0.241500228643"/>
    <n v="0.99895703792599999"/>
    <n v="4"/>
    <x v="0"/>
    <x v="0"/>
  </r>
  <r>
    <s v="608|2"/>
    <n v="608"/>
    <n v="2"/>
    <x v="59"/>
    <n v="0.189453944564"/>
    <n v="0.99867093563099996"/>
    <n v="4"/>
    <x v="0"/>
    <x v="0"/>
  </r>
  <r>
    <s v="608|3"/>
    <n v="608"/>
    <n v="3"/>
    <x v="48"/>
    <n v="9.6966385841399994E-2"/>
    <n v="0.99740654230100001"/>
    <n v="4"/>
    <x v="0"/>
    <x v="0"/>
  </r>
  <r>
    <s v="608|4"/>
    <n v="608"/>
    <n v="4"/>
    <x v="95"/>
    <n v="7.2605207562400007E-2"/>
    <n v="0.99653935432399998"/>
    <n v="4"/>
    <x v="0"/>
    <x v="0"/>
  </r>
  <r>
    <s v="608|5"/>
    <n v="608"/>
    <n v="5"/>
    <x v="58"/>
    <n v="6.5658330917400004E-2"/>
    <n v="0.99617457389800002"/>
    <n v="4"/>
    <x v="0"/>
    <x v="0"/>
  </r>
  <r>
    <s v="609|1"/>
    <n v="609"/>
    <n v="1"/>
    <x v="33"/>
    <n v="0.31471669673899999"/>
    <n v="0.99946016073199995"/>
    <n v="4"/>
    <x v="0"/>
    <x v="0"/>
  </r>
  <r>
    <s v="609|2"/>
    <n v="609"/>
    <n v="2"/>
    <x v="57"/>
    <n v="0.11290969699599999"/>
    <n v="0.99849665164900003"/>
    <n v="4"/>
    <x v="0"/>
    <x v="0"/>
  </r>
  <r>
    <s v="609|3"/>
    <n v="609"/>
    <n v="3"/>
    <x v="2"/>
    <n v="9.9558770656600001E-2"/>
    <n v="0.99829536676399999"/>
    <n v="4"/>
    <x v="0"/>
    <x v="0"/>
  </r>
  <r>
    <s v="609|4"/>
    <n v="609"/>
    <n v="4"/>
    <x v="32"/>
    <n v="7.94739127159E-2"/>
    <n v="0.997865498066"/>
    <n v="4"/>
    <x v="0"/>
    <x v="0"/>
  </r>
  <r>
    <s v="609|5"/>
    <n v="609"/>
    <n v="5"/>
    <x v="45"/>
    <n v="6.7434132099200003E-2"/>
    <n v="0.99748528003699999"/>
    <n v="4"/>
    <x v="0"/>
    <x v="0"/>
  </r>
  <r>
    <s v="610|1"/>
    <n v="610"/>
    <n v="1"/>
    <x v="57"/>
    <n v="0.19287192821499999"/>
    <n v="0.99908661842299995"/>
    <n v="3"/>
    <x v="2"/>
    <x v="0"/>
  </r>
  <r>
    <s v="610|2"/>
    <n v="610"/>
    <n v="2"/>
    <x v="25"/>
    <n v="0.120261453092"/>
    <n v="0.99853587150599998"/>
    <n v="3"/>
    <x v="2"/>
    <x v="0"/>
  </r>
  <r>
    <s v="610|3"/>
    <n v="610"/>
    <n v="3"/>
    <x v="93"/>
    <n v="8.2755133509599996E-2"/>
    <n v="0.99787378311200003"/>
    <n v="3"/>
    <x v="2"/>
    <x v="0"/>
  </r>
  <r>
    <s v="610|4"/>
    <n v="610"/>
    <n v="4"/>
    <x v="27"/>
    <n v="7.77203440666E-2"/>
    <n v="0.99773633480099999"/>
    <n v="3"/>
    <x v="2"/>
    <x v="0"/>
  </r>
  <r>
    <s v="610|5"/>
    <n v="610"/>
    <n v="5"/>
    <x v="77"/>
    <n v="6.1007823795100002E-2"/>
    <n v="0.99711811542499995"/>
    <n v="3"/>
    <x v="2"/>
    <x v="0"/>
  </r>
  <r>
    <s v="611|1"/>
    <n v="611"/>
    <n v="1"/>
    <x v="33"/>
    <n v="0.26430794596700002"/>
    <n v="0.99891805648800003"/>
    <n v="4"/>
    <x v="0"/>
    <x v="0"/>
  </r>
  <r>
    <s v="611|2"/>
    <n v="611"/>
    <n v="2"/>
    <x v="45"/>
    <n v="9.0176075696900004E-2"/>
    <n v="0.99683529138600002"/>
    <n v="4"/>
    <x v="0"/>
    <x v="0"/>
  </r>
  <r>
    <s v="611|3"/>
    <n v="611"/>
    <n v="3"/>
    <x v="17"/>
    <n v="7.1145795285700003E-2"/>
    <n v="0.99599212408100002"/>
    <n v="4"/>
    <x v="0"/>
    <x v="0"/>
  </r>
  <r>
    <s v="611|4"/>
    <n v="611"/>
    <n v="4"/>
    <x v="44"/>
    <n v="6.2053550034800002E-2"/>
    <n v="0.99540752172500002"/>
    <n v="4"/>
    <x v="0"/>
    <x v="0"/>
  </r>
  <r>
    <s v="611|5"/>
    <n v="611"/>
    <n v="5"/>
    <x v="32"/>
    <n v="6.0089293867299998E-2"/>
    <n v="0.99525815248500005"/>
    <n v="4"/>
    <x v="0"/>
    <x v="0"/>
  </r>
  <r>
    <s v="612|1"/>
    <n v="612"/>
    <n v="1"/>
    <x v="31"/>
    <n v="0.13323168456600001"/>
    <n v="0.99466490745500002"/>
    <n v="3"/>
    <x v="2"/>
    <x v="0"/>
  </r>
  <r>
    <s v="612|2"/>
    <n v="612"/>
    <n v="2"/>
    <x v="25"/>
    <n v="0.113247357309"/>
    <n v="0.99372947215999996"/>
    <n v="3"/>
    <x v="2"/>
    <x v="0"/>
  </r>
  <r>
    <s v="612|3"/>
    <n v="612"/>
    <n v="3"/>
    <x v="44"/>
    <n v="6.3285529613499994E-2"/>
    <n v="0.98883420228999996"/>
    <n v="3"/>
    <x v="2"/>
    <x v="1"/>
  </r>
  <r>
    <s v="612|4"/>
    <n v="612"/>
    <n v="4"/>
    <x v="77"/>
    <n v="4.9047447740999998E-2"/>
    <n v="0.98563945293400002"/>
    <n v="3"/>
    <x v="2"/>
    <x v="1"/>
  </r>
  <r>
    <s v="612|5"/>
    <n v="612"/>
    <n v="5"/>
    <x v="27"/>
    <n v="4.72587272525E-2"/>
    <n v="0.98510402441"/>
    <n v="3"/>
    <x v="2"/>
    <x v="1"/>
  </r>
  <r>
    <s v="613|1"/>
    <n v="613"/>
    <n v="1"/>
    <x v="1"/>
    <n v="0.65160185098599999"/>
    <n v="0.99996364116699998"/>
    <n v="2"/>
    <x v="1"/>
    <x v="0"/>
  </r>
  <r>
    <s v="613|2"/>
    <n v="613"/>
    <n v="2"/>
    <x v="11"/>
    <n v="0.149897009134"/>
    <n v="0.99984180927300004"/>
    <n v="2"/>
    <x v="1"/>
    <x v="0"/>
  </r>
  <r>
    <s v="613|3"/>
    <n v="613"/>
    <n v="3"/>
    <x v="2"/>
    <n v="0.134855538607"/>
    <n v="0.99982422590300002"/>
    <n v="2"/>
    <x v="1"/>
    <x v="0"/>
  </r>
  <r>
    <s v="613|4"/>
    <n v="613"/>
    <n v="4"/>
    <x v="35"/>
    <n v="1.9571997225300002E-2"/>
    <n v="0.99878972768800001"/>
    <n v="2"/>
    <x v="1"/>
    <x v="0"/>
  </r>
  <r>
    <s v="613|5"/>
    <n v="613"/>
    <n v="5"/>
    <x v="17"/>
    <n v="7.2672129608700002E-3"/>
    <n v="0.99674713611599997"/>
    <n v="2"/>
    <x v="1"/>
    <x v="0"/>
  </r>
  <r>
    <s v="614|1"/>
    <n v="614"/>
    <n v="1"/>
    <x v="11"/>
    <n v="0.47846591472599997"/>
    <n v="0.99997293949099997"/>
    <n v="2"/>
    <x v="1"/>
    <x v="0"/>
  </r>
  <r>
    <s v="614|2"/>
    <n v="614"/>
    <n v="2"/>
    <x v="2"/>
    <n v="0.207979366183"/>
    <n v="0.99993789196000005"/>
    <n v="2"/>
    <x v="1"/>
    <x v="0"/>
  </r>
  <r>
    <s v="614|3"/>
    <n v="614"/>
    <n v="3"/>
    <x v="1"/>
    <n v="0.20130789279899999"/>
    <n v="0.99993586540199997"/>
    <n v="2"/>
    <x v="1"/>
    <x v="0"/>
  </r>
  <r>
    <s v="614|4"/>
    <n v="614"/>
    <n v="4"/>
    <x v="35"/>
    <n v="2.9607549309699999E-2"/>
    <n v="0.99956375360500005"/>
    <n v="2"/>
    <x v="1"/>
    <x v="0"/>
  </r>
  <r>
    <s v="614|5"/>
    <n v="614"/>
    <n v="5"/>
    <x v="38"/>
    <n v="1.6413671895900001E-2"/>
    <n v="0.99921333789800004"/>
    <n v="2"/>
    <x v="1"/>
    <x v="0"/>
  </r>
  <r>
    <s v="615|1"/>
    <n v="615"/>
    <n v="1"/>
    <x v="25"/>
    <n v="0.705433011055"/>
    <n v="0.99995398521400003"/>
    <n v="2"/>
    <x v="1"/>
    <x v="0"/>
  </r>
  <r>
    <s v="615|2"/>
    <n v="615"/>
    <n v="2"/>
    <x v="2"/>
    <n v="0.14017756283300001"/>
    <n v="0.99976843595499998"/>
    <n v="2"/>
    <x v="1"/>
    <x v="0"/>
  </r>
  <r>
    <s v="615|3"/>
    <n v="615"/>
    <n v="3"/>
    <x v="19"/>
    <n v="3.4114249050600003E-2"/>
    <n v="0.99904888868300001"/>
    <n v="2"/>
    <x v="1"/>
    <x v="0"/>
  </r>
  <r>
    <s v="615|4"/>
    <n v="615"/>
    <n v="4"/>
    <x v="1"/>
    <n v="2.51451339573E-2"/>
    <n v="0.99871015548700004"/>
    <n v="2"/>
    <x v="1"/>
    <x v="0"/>
  </r>
  <r>
    <s v="615|5"/>
    <n v="615"/>
    <n v="5"/>
    <x v="32"/>
    <n v="1.8221763894000001E-2"/>
    <n v="0.998220860958"/>
    <n v="2"/>
    <x v="1"/>
    <x v="0"/>
  </r>
  <r>
    <s v="616|1"/>
    <n v="616"/>
    <n v="1"/>
    <x v="19"/>
    <n v="0.24806627631200001"/>
    <n v="0.99976068735099999"/>
    <n v="2"/>
    <x v="1"/>
    <x v="0"/>
  </r>
  <r>
    <s v="616|2"/>
    <n v="616"/>
    <n v="2"/>
    <x v="25"/>
    <n v="0.219779580832"/>
    <n v="0.99972981214500001"/>
    <n v="2"/>
    <x v="1"/>
    <x v="0"/>
  </r>
  <r>
    <s v="616|3"/>
    <n v="616"/>
    <n v="3"/>
    <x v="2"/>
    <n v="0.15167985856499999"/>
    <n v="0.99960857629800004"/>
    <n v="2"/>
    <x v="1"/>
    <x v="0"/>
  </r>
  <r>
    <s v="616|4"/>
    <n v="616"/>
    <n v="4"/>
    <x v="31"/>
    <n v="0.142860755324"/>
    <n v="0.99958437681199996"/>
    <n v="2"/>
    <x v="1"/>
    <x v="0"/>
  </r>
  <r>
    <s v="616|5"/>
    <n v="616"/>
    <n v="5"/>
    <x v="27"/>
    <n v="6.0394097119599997E-2"/>
    <n v="0.99901747703599997"/>
    <n v="2"/>
    <x v="1"/>
    <x v="0"/>
  </r>
  <r>
    <s v="617|1"/>
    <n v="617"/>
    <n v="1"/>
    <x v="33"/>
    <n v="0.26617822051000001"/>
    <n v="0.99991655349700004"/>
    <n v="4"/>
    <x v="0"/>
    <x v="0"/>
  </r>
  <r>
    <s v="617|2"/>
    <n v="617"/>
    <n v="2"/>
    <x v="32"/>
    <n v="0.14045186340800001"/>
    <n v="0.99984180927300004"/>
    <n v="4"/>
    <x v="0"/>
    <x v="0"/>
  </r>
  <r>
    <s v="617|3"/>
    <n v="617"/>
    <n v="3"/>
    <x v="59"/>
    <n v="9.9512018263300001E-2"/>
    <n v="0.99977678060499997"/>
    <n v="4"/>
    <x v="0"/>
    <x v="0"/>
  </r>
  <r>
    <s v="617|4"/>
    <n v="617"/>
    <n v="4"/>
    <x v="42"/>
    <n v="8.0798447132099993E-2"/>
    <n v="0.99972504377399996"/>
    <n v="4"/>
    <x v="0"/>
    <x v="0"/>
  </r>
  <r>
    <s v="617|5"/>
    <n v="617"/>
    <n v="5"/>
    <x v="48"/>
    <n v="6.9409795105499994E-2"/>
    <n v="0.99967992305800002"/>
    <n v="4"/>
    <x v="0"/>
    <x v="0"/>
  </r>
  <r>
    <s v="618|1"/>
    <n v="618"/>
    <n v="1"/>
    <x v="33"/>
    <n v="0.61599373817400005"/>
    <n v="0.99990105629000003"/>
    <n v="4"/>
    <x v="0"/>
    <x v="0"/>
  </r>
  <r>
    <s v="618|2"/>
    <n v="618"/>
    <n v="2"/>
    <x v="32"/>
    <n v="5.12979403138E-2"/>
    <n v="0.99881339073200004"/>
    <n v="4"/>
    <x v="0"/>
    <x v="0"/>
  </r>
  <r>
    <s v="618|3"/>
    <n v="618"/>
    <n v="3"/>
    <x v="35"/>
    <n v="4.88778427243E-2"/>
    <n v="0.99875462055200004"/>
    <n v="4"/>
    <x v="0"/>
    <x v="0"/>
  </r>
  <r>
    <s v="618|4"/>
    <n v="618"/>
    <n v="4"/>
    <x v="44"/>
    <n v="4.8060048371600002E-2"/>
    <n v="0.99873346090299997"/>
    <n v="4"/>
    <x v="0"/>
    <x v="0"/>
  </r>
  <r>
    <s v="618|5"/>
    <n v="618"/>
    <n v="5"/>
    <x v="55"/>
    <n v="3.3515647053699998E-2"/>
    <n v="0.99818485975299998"/>
    <n v="4"/>
    <x v="0"/>
    <x v="0"/>
  </r>
  <r>
    <s v="619|1"/>
    <n v="619"/>
    <n v="1"/>
    <x v="33"/>
    <n v="0.31228452920900002"/>
    <n v="0.99983918666799998"/>
    <n v="4"/>
    <x v="0"/>
    <x v="0"/>
  </r>
  <r>
    <s v="619|2"/>
    <n v="619"/>
    <n v="2"/>
    <x v="35"/>
    <n v="0.23319762945200001"/>
    <n v="0.99978464841799997"/>
    <n v="4"/>
    <x v="0"/>
    <x v="0"/>
  </r>
  <r>
    <s v="619|3"/>
    <n v="619"/>
    <n v="3"/>
    <x v="57"/>
    <n v="6.39050528407E-2"/>
    <n v="0.99921464920000003"/>
    <n v="4"/>
    <x v="0"/>
    <x v="0"/>
  </r>
  <r>
    <s v="619|4"/>
    <n v="619"/>
    <n v="4"/>
    <x v="48"/>
    <n v="5.8842930942799999E-2"/>
    <n v="0.99914717674300002"/>
    <n v="4"/>
    <x v="0"/>
    <x v="0"/>
  </r>
  <r>
    <s v="619|5"/>
    <n v="619"/>
    <n v="5"/>
    <x v="44"/>
    <n v="4.60983328521E-2"/>
    <n v="0.998911738396"/>
    <n v="4"/>
    <x v="0"/>
    <x v="0"/>
  </r>
  <r>
    <s v="620|1"/>
    <n v="620"/>
    <n v="1"/>
    <x v="35"/>
    <n v="0.185204654932"/>
    <n v="0.99792718887300003"/>
    <n v="4"/>
    <x v="0"/>
    <x v="0"/>
  </r>
  <r>
    <s v="620|2"/>
    <n v="620"/>
    <n v="2"/>
    <x v="33"/>
    <n v="0.101738780737"/>
    <n v="0.99623316526399996"/>
    <n v="4"/>
    <x v="0"/>
    <x v="0"/>
  </r>
  <r>
    <s v="620|3"/>
    <n v="620"/>
    <n v="3"/>
    <x v="32"/>
    <n v="8.4022752940699996E-2"/>
    <n v="0.99544250965100001"/>
    <n v="4"/>
    <x v="0"/>
    <x v="0"/>
  </r>
  <r>
    <s v="620|4"/>
    <n v="620"/>
    <n v="4"/>
    <x v="48"/>
    <n v="8.1102862954100005E-2"/>
    <n v="0.995279312134"/>
    <n v="4"/>
    <x v="0"/>
    <x v="0"/>
  </r>
  <r>
    <s v="620|5"/>
    <n v="620"/>
    <n v="5"/>
    <x v="19"/>
    <n v="5.6235503405300001E-2"/>
    <n v="0.99320590496100003"/>
    <n v="4"/>
    <x v="0"/>
    <x v="0"/>
  </r>
  <r>
    <s v="621|1"/>
    <n v="621"/>
    <n v="1"/>
    <x v="33"/>
    <n v="0.49381369352299997"/>
    <n v="0.99997258186299998"/>
    <n v="3"/>
    <x v="2"/>
    <x v="0"/>
  </r>
  <r>
    <s v="621|2"/>
    <n v="621"/>
    <n v="2"/>
    <x v="32"/>
    <n v="0.36365523934400001"/>
    <n v="0.99996268749200001"/>
    <n v="3"/>
    <x v="2"/>
    <x v="0"/>
  </r>
  <r>
    <s v="621|3"/>
    <n v="621"/>
    <n v="3"/>
    <x v="2"/>
    <n v="3.2749701291299997E-2"/>
    <n v="0.99958604574200005"/>
    <n v="3"/>
    <x v="2"/>
    <x v="0"/>
  </r>
  <r>
    <s v="621|4"/>
    <n v="621"/>
    <n v="4"/>
    <x v="35"/>
    <n v="1.2908917851699999E-2"/>
    <n v="0.99895042181000004"/>
    <n v="3"/>
    <x v="2"/>
    <x v="0"/>
  </r>
  <r>
    <s v="621|5"/>
    <n v="621"/>
    <n v="5"/>
    <x v="49"/>
    <n v="1.2289444916E-2"/>
    <n v="0.998897433281"/>
    <n v="3"/>
    <x v="2"/>
    <x v="0"/>
  </r>
  <r>
    <s v="622|1"/>
    <n v="622"/>
    <n v="1"/>
    <x v="32"/>
    <n v="0.24650073051499999"/>
    <n v="0.99942892789799997"/>
    <n v="3"/>
    <x v="2"/>
    <x v="0"/>
  </r>
  <r>
    <s v="622|2"/>
    <n v="622"/>
    <n v="2"/>
    <x v="57"/>
    <n v="0.10513819009100001"/>
    <n v="0.99866211414299999"/>
    <n v="3"/>
    <x v="2"/>
    <x v="0"/>
  </r>
  <r>
    <s v="622|3"/>
    <n v="622"/>
    <n v="3"/>
    <x v="25"/>
    <n v="9.2572800815099998E-2"/>
    <n v="0.99848085641899997"/>
    <n v="3"/>
    <x v="2"/>
    <x v="0"/>
  </r>
  <r>
    <s v="622|4"/>
    <n v="622"/>
    <n v="4"/>
    <x v="19"/>
    <n v="8.2341678440600002E-2"/>
    <n v="0.99829238653200003"/>
    <n v="3"/>
    <x v="2"/>
    <x v="0"/>
  </r>
  <r>
    <s v="622|5"/>
    <n v="622"/>
    <n v="5"/>
    <x v="44"/>
    <n v="7.7285714447500001E-2"/>
    <n v="0.998180866241"/>
    <n v="3"/>
    <x v="2"/>
    <x v="0"/>
  </r>
  <r>
    <s v="623|1"/>
    <n v="623"/>
    <n v="1"/>
    <x v="33"/>
    <n v="0.32024610042599999"/>
    <n v="0.99950075149499995"/>
    <n v="3"/>
    <x v="2"/>
    <x v="0"/>
  </r>
  <r>
    <s v="623|2"/>
    <n v="623"/>
    <n v="2"/>
    <x v="32"/>
    <n v="0.17947191000000001"/>
    <n v="0.99910956621199998"/>
    <n v="3"/>
    <x v="2"/>
    <x v="0"/>
  </r>
  <r>
    <s v="623|3"/>
    <n v="623"/>
    <n v="3"/>
    <x v="19"/>
    <n v="0.117753043771"/>
    <n v="0.99864357709899998"/>
    <n v="3"/>
    <x v="2"/>
    <x v="0"/>
  </r>
  <r>
    <s v="623|4"/>
    <n v="623"/>
    <n v="4"/>
    <x v="25"/>
    <n v="5.8159910142399997E-2"/>
    <n v="0.99725753068900003"/>
    <n v="3"/>
    <x v="2"/>
    <x v="0"/>
  </r>
  <r>
    <s v="623|5"/>
    <n v="623"/>
    <n v="5"/>
    <x v="45"/>
    <n v="3.3544845879099998E-2"/>
    <n v="0.99525463581100004"/>
    <n v="3"/>
    <x v="2"/>
    <x v="0"/>
  </r>
  <r>
    <s v="624|1"/>
    <n v="624"/>
    <n v="1"/>
    <x v="2"/>
    <n v="0.49428164958999998"/>
    <n v="0.99993777275100004"/>
    <n v="4"/>
    <x v="0"/>
    <x v="0"/>
  </r>
  <r>
    <s v="624|2"/>
    <n v="624"/>
    <n v="2"/>
    <x v="31"/>
    <n v="9.5107555389399995E-2"/>
    <n v="0.99967658519699998"/>
    <n v="4"/>
    <x v="0"/>
    <x v="0"/>
  </r>
  <r>
    <s v="624|3"/>
    <n v="624"/>
    <n v="3"/>
    <x v="25"/>
    <n v="8.5399366915200003E-2"/>
    <n v="0.99963974952699997"/>
    <n v="4"/>
    <x v="0"/>
    <x v="0"/>
  </r>
  <r>
    <s v="624|4"/>
    <n v="624"/>
    <n v="4"/>
    <x v="35"/>
    <n v="7.2280295193200006E-2"/>
    <n v="0.999574482441"/>
    <n v="4"/>
    <x v="0"/>
    <x v="0"/>
  </r>
  <r>
    <s v="624|5"/>
    <n v="624"/>
    <n v="5"/>
    <x v="33"/>
    <n v="6.3973397016499997E-2"/>
    <n v="0.999519228935"/>
    <n v="4"/>
    <x v="0"/>
    <x v="0"/>
  </r>
  <r>
    <s v="625|1"/>
    <n v="625"/>
    <n v="1"/>
    <x v="31"/>
    <n v="0.22070744633700001"/>
    <n v="0.99960345029800002"/>
    <n v="3"/>
    <x v="2"/>
    <x v="0"/>
  </r>
  <r>
    <s v="625|2"/>
    <n v="625"/>
    <n v="2"/>
    <x v="44"/>
    <n v="0.190172821283"/>
    <n v="0.99953985214200003"/>
    <n v="3"/>
    <x v="2"/>
    <x v="0"/>
  </r>
  <r>
    <s v="625|3"/>
    <n v="625"/>
    <n v="3"/>
    <x v="55"/>
    <n v="0.10856796801099999"/>
    <n v="0.99919408559800005"/>
    <n v="3"/>
    <x v="2"/>
    <x v="0"/>
  </r>
  <r>
    <s v="625|4"/>
    <n v="625"/>
    <n v="4"/>
    <x v="25"/>
    <n v="9.6015416085699995E-2"/>
    <n v="0.99908888340000002"/>
    <n v="3"/>
    <x v="2"/>
    <x v="0"/>
  </r>
  <r>
    <s v="625|5"/>
    <n v="625"/>
    <n v="5"/>
    <x v="42"/>
    <n v="8.4430135786499994E-2"/>
    <n v="0.99896395206499999"/>
    <n v="3"/>
    <x v="2"/>
    <x v="0"/>
  </r>
  <r>
    <s v="626|1"/>
    <n v="626"/>
    <n v="1"/>
    <x v="35"/>
    <n v="0.12710365653"/>
    <n v="0.99466717243199998"/>
    <n v="3"/>
    <x v="2"/>
    <x v="0"/>
  </r>
  <r>
    <s v="626|2"/>
    <n v="626"/>
    <n v="2"/>
    <x v="33"/>
    <n v="8.7879307568100001E-2"/>
    <n v="0.99230521917299996"/>
    <n v="3"/>
    <x v="2"/>
    <x v="0"/>
  </r>
  <r>
    <s v="626|3"/>
    <n v="626"/>
    <n v="3"/>
    <x v="48"/>
    <n v="7.0921838283500002E-2"/>
    <n v="0.99048292636900004"/>
    <n v="3"/>
    <x v="2"/>
    <x v="0"/>
  </r>
  <r>
    <s v="626|4"/>
    <n v="626"/>
    <n v="4"/>
    <x v="25"/>
    <n v="6.5710157155999996E-2"/>
    <n v="0.98973584175100005"/>
    <n v="3"/>
    <x v="2"/>
    <x v="1"/>
  </r>
  <r>
    <s v="626|5"/>
    <n v="626"/>
    <n v="5"/>
    <x v="1"/>
    <n v="6.3685886561899996E-2"/>
    <n v="0.98941308260000005"/>
    <n v="3"/>
    <x v="2"/>
    <x v="1"/>
  </r>
  <r>
    <s v="627|1"/>
    <n v="627"/>
    <n v="1"/>
    <x v="11"/>
    <n v="0.17149473726700001"/>
    <n v="0.99866640567800002"/>
    <n v="2"/>
    <x v="1"/>
    <x v="0"/>
  </r>
  <r>
    <s v="627|2"/>
    <n v="627"/>
    <n v="2"/>
    <x v="35"/>
    <n v="0.112011238933"/>
    <n v="0.99795961379999998"/>
    <n v="2"/>
    <x v="1"/>
    <x v="0"/>
  </r>
  <r>
    <s v="627|3"/>
    <n v="627"/>
    <n v="3"/>
    <x v="38"/>
    <n v="0.10206226259499999"/>
    <n v="0.99776113033299996"/>
    <n v="2"/>
    <x v="1"/>
    <x v="0"/>
  </r>
  <r>
    <s v="627|4"/>
    <n v="627"/>
    <n v="4"/>
    <x v="41"/>
    <n v="8.6208224296599995E-2"/>
    <n v="0.99735057354000001"/>
    <n v="2"/>
    <x v="1"/>
    <x v="0"/>
  </r>
  <r>
    <s v="627|5"/>
    <n v="627"/>
    <n v="5"/>
    <x v="40"/>
    <n v="7.0749238133400005E-2"/>
    <n v="0.99677342176399997"/>
    <n v="2"/>
    <x v="1"/>
    <x v="0"/>
  </r>
  <r>
    <s v="628|1"/>
    <n v="628"/>
    <n v="1"/>
    <x v="33"/>
    <n v="0.464616447687"/>
    <n v="0.99970102310200004"/>
    <n v="4"/>
    <x v="0"/>
    <x v="0"/>
  </r>
  <r>
    <s v="628|2"/>
    <n v="628"/>
    <n v="2"/>
    <x v="42"/>
    <n v="7.8928396105800006E-2"/>
    <n v="0.99824273586300005"/>
    <n v="4"/>
    <x v="0"/>
    <x v="0"/>
  </r>
  <r>
    <s v="628|3"/>
    <n v="628"/>
    <n v="3"/>
    <x v="49"/>
    <n v="6.7698873579499996E-2"/>
    <n v="0.99795192480100003"/>
    <n v="4"/>
    <x v="0"/>
    <x v="0"/>
  </r>
  <r>
    <s v="628|4"/>
    <n v="628"/>
    <n v="4"/>
    <x v="35"/>
    <n v="6.7387014627500005E-2"/>
    <n v="0.99794238805799995"/>
    <n v="4"/>
    <x v="0"/>
    <x v="0"/>
  </r>
  <r>
    <s v="628|5"/>
    <n v="628"/>
    <n v="5"/>
    <x v="32"/>
    <n v="3.6614593118399999E-2"/>
    <n v="0.99621969461399995"/>
    <n v="4"/>
    <x v="0"/>
    <x v="0"/>
  </r>
  <r>
    <s v="629|1"/>
    <n v="629"/>
    <n v="1"/>
    <x v="57"/>
    <n v="0.25780203938500001"/>
    <n v="0.99921536445600001"/>
    <n v="3"/>
    <x v="2"/>
    <x v="0"/>
  </r>
  <r>
    <s v="629|2"/>
    <n v="629"/>
    <n v="2"/>
    <x v="27"/>
    <n v="0.14702376723300001"/>
    <n v="0.99862504005399999"/>
    <n v="3"/>
    <x v="2"/>
    <x v="0"/>
  </r>
  <r>
    <s v="629|3"/>
    <n v="629"/>
    <n v="3"/>
    <x v="31"/>
    <n v="9.2877089977300001E-2"/>
    <n v="0.99782514572100001"/>
    <n v="3"/>
    <x v="2"/>
    <x v="0"/>
  </r>
  <r>
    <s v="629|4"/>
    <n v="629"/>
    <n v="4"/>
    <x v="25"/>
    <n v="6.9832779467099995E-2"/>
    <n v="0.99710959196100002"/>
    <n v="3"/>
    <x v="2"/>
    <x v="0"/>
  </r>
  <r>
    <s v="629|5"/>
    <n v="629"/>
    <n v="5"/>
    <x v="32"/>
    <n v="6.8556100130099995E-2"/>
    <n v="0.99705588817599999"/>
    <n v="3"/>
    <x v="2"/>
    <x v="0"/>
  </r>
  <r>
    <s v="630|1"/>
    <n v="630"/>
    <n v="1"/>
    <x v="33"/>
    <n v="0.24532778561099999"/>
    <n v="0.99951398372699995"/>
    <n v="4"/>
    <x v="0"/>
    <x v="0"/>
  </r>
  <r>
    <s v="630|2"/>
    <n v="630"/>
    <n v="2"/>
    <x v="19"/>
    <n v="0.108019553125"/>
    <n v="0.99889695644400001"/>
    <n v="4"/>
    <x v="0"/>
    <x v="0"/>
  </r>
  <r>
    <s v="630|3"/>
    <n v="630"/>
    <n v="3"/>
    <x v="32"/>
    <n v="0.101189270616"/>
    <n v="0.99882251024199997"/>
    <n v="4"/>
    <x v="0"/>
    <x v="0"/>
  </r>
  <r>
    <s v="630|4"/>
    <n v="630"/>
    <n v="4"/>
    <x v="45"/>
    <n v="8.0381371080900002E-2"/>
    <n v="0.99851828813599997"/>
    <n v="4"/>
    <x v="0"/>
    <x v="0"/>
  </r>
  <r>
    <s v="630|5"/>
    <n v="630"/>
    <n v="5"/>
    <x v="27"/>
    <n v="7.4990339577199999E-2"/>
    <n v="0.99841189384499995"/>
    <n v="4"/>
    <x v="0"/>
    <x v="0"/>
  </r>
  <r>
    <s v="631|1"/>
    <n v="631"/>
    <n v="1"/>
    <x v="57"/>
    <n v="0.225118100643"/>
    <n v="0.99992263317100005"/>
    <n v="3"/>
    <x v="2"/>
    <x v="0"/>
  </r>
  <r>
    <s v="631|2"/>
    <n v="631"/>
    <n v="2"/>
    <x v="27"/>
    <n v="0.22448416054199999"/>
    <n v="0.99992239475300004"/>
    <n v="3"/>
    <x v="2"/>
    <x v="0"/>
  </r>
  <r>
    <s v="631|3"/>
    <n v="631"/>
    <n v="3"/>
    <x v="32"/>
    <n v="0.16680654883400001"/>
    <n v="0.99989557266200002"/>
    <n v="3"/>
    <x v="2"/>
    <x v="0"/>
  </r>
  <r>
    <s v="631|4"/>
    <n v="631"/>
    <n v="4"/>
    <x v="44"/>
    <n v="6.5901294350600007E-2"/>
    <n v="0.99973589181900002"/>
    <n v="3"/>
    <x v="2"/>
    <x v="0"/>
  </r>
  <r>
    <s v="631|5"/>
    <n v="631"/>
    <n v="5"/>
    <x v="55"/>
    <n v="5.0040222704399999E-2"/>
    <n v="0.999652147293"/>
    <n v="3"/>
    <x v="2"/>
    <x v="0"/>
  </r>
  <r>
    <s v="632|1"/>
    <n v="632"/>
    <n v="1"/>
    <x v="32"/>
    <n v="0.18270497024099999"/>
    <n v="0.99961960315700005"/>
    <n v="4"/>
    <x v="0"/>
    <x v="0"/>
  </r>
  <r>
    <s v="632|2"/>
    <n v="632"/>
    <n v="2"/>
    <x v="33"/>
    <n v="0.160859897733"/>
    <n v="0.99956804513899999"/>
    <n v="4"/>
    <x v="0"/>
    <x v="0"/>
  </r>
  <r>
    <s v="632|3"/>
    <n v="632"/>
    <n v="3"/>
    <x v="19"/>
    <n v="0.16059517860399999"/>
    <n v="0.99956732988399999"/>
    <n v="4"/>
    <x v="0"/>
    <x v="0"/>
  </r>
  <r>
    <s v="632|4"/>
    <n v="632"/>
    <n v="4"/>
    <x v="17"/>
    <n v="9.6855998039200003E-2"/>
    <n v="0.99928289651900004"/>
    <n v="4"/>
    <x v="0"/>
    <x v="0"/>
  </r>
  <r>
    <s v="632|5"/>
    <n v="632"/>
    <n v="5"/>
    <x v="27"/>
    <n v="9.6315577626199994E-2"/>
    <n v="0.99927884340299999"/>
    <n v="4"/>
    <x v="0"/>
    <x v="0"/>
  </r>
  <r>
    <s v="633|1"/>
    <n v="633"/>
    <n v="1"/>
    <x v="27"/>
    <n v="0.19479553401499999"/>
    <n v="0.99821364879600005"/>
    <n v="4"/>
    <x v="0"/>
    <x v="0"/>
  </r>
  <r>
    <s v="633|2"/>
    <n v="633"/>
    <n v="2"/>
    <x v="19"/>
    <n v="0.168288886547"/>
    <n v="0.99793279171000004"/>
    <n v="4"/>
    <x v="0"/>
    <x v="0"/>
  </r>
  <r>
    <s v="633|3"/>
    <n v="633"/>
    <n v="3"/>
    <x v="26"/>
    <n v="0.145141974092"/>
    <n v="0.99760395288500003"/>
    <n v="4"/>
    <x v="0"/>
    <x v="0"/>
  </r>
  <r>
    <s v="633|4"/>
    <n v="633"/>
    <n v="4"/>
    <x v="25"/>
    <n v="7.4288874864599994E-2"/>
    <n v="0.99532938003500004"/>
    <n v="4"/>
    <x v="0"/>
    <x v="0"/>
  </r>
  <r>
    <s v="633|5"/>
    <n v="633"/>
    <n v="5"/>
    <x v="32"/>
    <n v="4.3331820517799997E-2"/>
    <n v="0.99201923608800002"/>
    <n v="4"/>
    <x v="0"/>
    <x v="0"/>
  </r>
  <r>
    <s v="634|1"/>
    <n v="634"/>
    <n v="1"/>
    <x v="1"/>
    <n v="0.43485748767900001"/>
    <n v="0.99980694055599995"/>
    <n v="3"/>
    <x v="2"/>
    <x v="0"/>
  </r>
  <r>
    <s v="634|2"/>
    <n v="634"/>
    <n v="2"/>
    <x v="17"/>
    <n v="0.164498493075"/>
    <n v="0.99948978424099999"/>
    <n v="3"/>
    <x v="2"/>
    <x v="0"/>
  </r>
  <r>
    <s v="634|3"/>
    <n v="634"/>
    <n v="3"/>
    <x v="33"/>
    <n v="0.11639425903599999"/>
    <n v="0.999279081821"/>
    <n v="3"/>
    <x v="2"/>
    <x v="0"/>
  </r>
  <r>
    <s v="634|4"/>
    <n v="634"/>
    <n v="4"/>
    <x v="2"/>
    <n v="6.4294926822200005E-2"/>
    <n v="0.99869567155799999"/>
    <n v="3"/>
    <x v="2"/>
    <x v="0"/>
  </r>
  <r>
    <s v="634|5"/>
    <n v="634"/>
    <n v="5"/>
    <x v="25"/>
    <n v="5.0161816179799999E-2"/>
    <n v="0.99832874536500005"/>
    <n v="3"/>
    <x v="2"/>
    <x v="0"/>
  </r>
  <r>
    <s v="635|1"/>
    <n v="635"/>
    <n v="1"/>
    <x v="33"/>
    <n v="0.26190099120100002"/>
    <n v="0.99927097559"/>
    <n v="4"/>
    <x v="0"/>
    <x v="0"/>
  </r>
  <r>
    <s v="635|2"/>
    <n v="635"/>
    <n v="2"/>
    <x v="1"/>
    <n v="0.185290321708"/>
    <n v="0.99896979332000002"/>
    <n v="4"/>
    <x v="0"/>
    <x v="0"/>
  </r>
  <r>
    <s v="635|3"/>
    <n v="635"/>
    <n v="3"/>
    <x v="32"/>
    <n v="0.113279685378"/>
    <n v="0.99831604957599995"/>
    <n v="4"/>
    <x v="0"/>
    <x v="0"/>
  </r>
  <r>
    <s v="635|4"/>
    <n v="635"/>
    <n v="4"/>
    <x v="25"/>
    <n v="5.9575509280000001E-2"/>
    <n v="0.99680292606400001"/>
    <n v="4"/>
    <x v="0"/>
    <x v="0"/>
  </r>
  <r>
    <s v="635|5"/>
    <n v="635"/>
    <n v="5"/>
    <x v="2"/>
    <n v="4.6816997230100001E-2"/>
    <n v="0.99593520164500005"/>
    <n v="4"/>
    <x v="0"/>
    <x v="0"/>
  </r>
  <r>
    <s v="636|1"/>
    <n v="636"/>
    <n v="1"/>
    <x v="27"/>
    <n v="0.40601029992100002"/>
    <n v="0.99979525804500002"/>
    <n v="4"/>
    <x v="0"/>
    <x v="0"/>
  </r>
  <r>
    <s v="636|2"/>
    <n v="636"/>
    <n v="2"/>
    <x v="19"/>
    <n v="0.32467818260199999"/>
    <n v="0.99974387884100002"/>
    <n v="4"/>
    <x v="0"/>
    <x v="0"/>
  </r>
  <r>
    <s v="636|3"/>
    <n v="636"/>
    <n v="3"/>
    <x v="25"/>
    <n v="4.4676616787899998E-2"/>
    <n v="0.99814212322200002"/>
    <n v="4"/>
    <x v="0"/>
    <x v="0"/>
  </r>
  <r>
    <s v="636|4"/>
    <n v="636"/>
    <n v="4"/>
    <x v="32"/>
    <n v="3.6668919026899997E-2"/>
    <n v="0.99773728847499998"/>
    <n v="4"/>
    <x v="0"/>
    <x v="0"/>
  </r>
  <r>
    <s v="636|5"/>
    <n v="636"/>
    <n v="5"/>
    <x v="63"/>
    <n v="3.08138448745E-2"/>
    <n v="0.99730861186999997"/>
    <n v="4"/>
    <x v="0"/>
    <x v="0"/>
  </r>
  <r>
    <s v="637|1"/>
    <n v="637"/>
    <n v="1"/>
    <x v="5"/>
    <n v="0.53032922744800004"/>
    <n v="0.999903678894"/>
    <n v="4"/>
    <x v="0"/>
    <x v="0"/>
  </r>
  <r>
    <s v="637|2"/>
    <n v="637"/>
    <n v="2"/>
    <x v="81"/>
    <n v="0.16320505738300001"/>
    <n v="0.99968707561500003"/>
    <n v="4"/>
    <x v="0"/>
    <x v="0"/>
  </r>
  <r>
    <s v="637|3"/>
    <n v="637"/>
    <n v="3"/>
    <x v="6"/>
    <n v="0.15475672483399999"/>
    <n v="0.99967002868699995"/>
    <n v="4"/>
    <x v="0"/>
    <x v="0"/>
  </r>
  <r>
    <s v="637|4"/>
    <n v="637"/>
    <n v="4"/>
    <x v="80"/>
    <n v="6.4488761126999999E-2"/>
    <n v="0.99920839071300005"/>
    <n v="4"/>
    <x v="0"/>
    <x v="0"/>
  </r>
  <r>
    <s v="637|5"/>
    <n v="637"/>
    <n v="5"/>
    <x v="40"/>
    <n v="2.9069162905200001E-2"/>
    <n v="0.99824559688600001"/>
    <n v="4"/>
    <x v="0"/>
    <x v="0"/>
  </r>
  <r>
    <s v="638|1"/>
    <n v="638"/>
    <n v="1"/>
    <x v="1"/>
    <n v="0.65981799364100002"/>
    <n v="0.99982255697300004"/>
    <n v="4"/>
    <x v="0"/>
    <x v="0"/>
  </r>
  <r>
    <s v="638|2"/>
    <n v="638"/>
    <n v="2"/>
    <x v="2"/>
    <n v="0.10888793319499999"/>
    <n v="0.99892586469699995"/>
    <n v="4"/>
    <x v="0"/>
    <x v="0"/>
  </r>
  <r>
    <s v="638|3"/>
    <n v="638"/>
    <n v="3"/>
    <x v="0"/>
    <n v="7.6822571456399993E-2"/>
    <n v="0.99847823381400003"/>
    <n v="4"/>
    <x v="0"/>
    <x v="0"/>
  </r>
  <r>
    <s v="638|4"/>
    <n v="638"/>
    <n v="4"/>
    <x v="107"/>
    <n v="1.87713485211E-2"/>
    <n v="0.99380129575700005"/>
    <n v="4"/>
    <x v="0"/>
    <x v="0"/>
  </r>
  <r>
    <s v="638|5"/>
    <n v="638"/>
    <n v="5"/>
    <x v="104"/>
    <n v="1.68863460422E-2"/>
    <n v="0.99311417341200003"/>
    <n v="4"/>
    <x v="0"/>
    <x v="0"/>
  </r>
  <r>
    <s v="639|1"/>
    <n v="639"/>
    <n v="1"/>
    <x v="2"/>
    <n v="0.80190968513500005"/>
    <n v="0.99999380111699998"/>
    <n v="4"/>
    <x v="0"/>
    <x v="0"/>
  </r>
  <r>
    <s v="639|2"/>
    <n v="639"/>
    <n v="2"/>
    <x v="0"/>
    <n v="0.124746061862"/>
    <n v="0.99996006488800004"/>
    <n v="4"/>
    <x v="0"/>
    <x v="0"/>
  </r>
  <r>
    <s v="639|3"/>
    <n v="639"/>
    <n v="3"/>
    <x v="1"/>
    <n v="5.8672349899999997E-2"/>
    <n v="0.99991500377700004"/>
    <n v="4"/>
    <x v="0"/>
    <x v="0"/>
  </r>
  <r>
    <s v="639|4"/>
    <n v="639"/>
    <n v="4"/>
    <x v="29"/>
    <n v="3.2632853835800001E-3"/>
    <n v="0.99847406148899998"/>
    <n v="4"/>
    <x v="0"/>
    <x v="0"/>
  </r>
  <r>
    <s v="639|5"/>
    <n v="639"/>
    <n v="5"/>
    <x v="107"/>
    <n v="2.3328554816499998E-3"/>
    <n v="0.99786680936799999"/>
    <n v="4"/>
    <x v="0"/>
    <x v="0"/>
  </r>
  <r>
    <s v="640|1"/>
    <n v="640"/>
    <n v="1"/>
    <x v="5"/>
    <n v="0.74955594539600001"/>
    <n v="0.99998927116400005"/>
    <n v="4"/>
    <x v="0"/>
    <x v="0"/>
  </r>
  <r>
    <s v="640|2"/>
    <n v="640"/>
    <n v="2"/>
    <x v="6"/>
    <n v="8.8642664253700001E-2"/>
    <n v="0.99990963935900001"/>
    <n v="4"/>
    <x v="0"/>
    <x v="0"/>
  </r>
  <r>
    <s v="640|3"/>
    <n v="640"/>
    <n v="3"/>
    <x v="0"/>
    <n v="7.0658616721599996E-2"/>
    <n v="0.99988663196600003"/>
    <n v="4"/>
    <x v="0"/>
    <x v="0"/>
  </r>
  <r>
    <s v="640|4"/>
    <n v="640"/>
    <n v="4"/>
    <x v="1"/>
    <n v="6.5507963299800007E-2"/>
    <n v="0.99987781047799995"/>
    <n v="4"/>
    <x v="0"/>
    <x v="0"/>
  </r>
  <r>
    <s v="640|5"/>
    <n v="640"/>
    <n v="5"/>
    <x v="40"/>
    <n v="2.6727297809E-3"/>
    <n v="0.99701321124999998"/>
    <n v="4"/>
    <x v="0"/>
    <x v="0"/>
  </r>
  <r>
    <s v="641|1"/>
    <n v="641"/>
    <n v="1"/>
    <x v="7"/>
    <n v="0.210499435663"/>
    <n v="0.99691653251599999"/>
    <n v="4"/>
    <x v="0"/>
    <x v="0"/>
  </r>
  <r>
    <s v="641|2"/>
    <n v="641"/>
    <n v="2"/>
    <x v="10"/>
    <n v="0.112088605762"/>
    <n v="0.99422496557200002"/>
    <n v="4"/>
    <x v="0"/>
    <x v="0"/>
  </r>
  <r>
    <s v="641|3"/>
    <n v="641"/>
    <n v="3"/>
    <x v="68"/>
    <n v="7.7828511595700006E-2"/>
    <n v="0.99170386791200005"/>
    <n v="4"/>
    <x v="0"/>
    <x v="0"/>
  </r>
  <r>
    <s v="641|4"/>
    <n v="641"/>
    <n v="4"/>
    <x v="26"/>
    <n v="5.7470921426999999E-2"/>
    <n v="0.98879820108399996"/>
    <n v="4"/>
    <x v="0"/>
    <x v="1"/>
  </r>
  <r>
    <s v="641|5"/>
    <n v="641"/>
    <n v="5"/>
    <x v="74"/>
    <n v="3.8468133658200003E-2"/>
    <n v="0.98335671424899995"/>
    <n v="4"/>
    <x v="0"/>
    <x v="1"/>
  </r>
  <r>
    <s v="642|1"/>
    <n v="642"/>
    <n v="1"/>
    <x v="66"/>
    <n v="0.23900364339399999"/>
    <n v="0.99855905771300002"/>
    <n v="4"/>
    <x v="0"/>
    <x v="0"/>
  </r>
  <r>
    <s v="642|2"/>
    <n v="642"/>
    <n v="2"/>
    <x v="14"/>
    <n v="0.14786279201499999"/>
    <n v="0.99767297506300001"/>
    <n v="4"/>
    <x v="0"/>
    <x v="0"/>
  </r>
  <r>
    <s v="642|3"/>
    <n v="642"/>
    <n v="3"/>
    <x v="111"/>
    <n v="7.5752645731000004E-2"/>
    <n v="0.99546802043899996"/>
    <n v="4"/>
    <x v="0"/>
    <x v="0"/>
  </r>
  <r>
    <s v="642|4"/>
    <n v="642"/>
    <n v="4"/>
    <x v="112"/>
    <n v="7.1307212114299995E-2"/>
    <n v="0.99518686533"/>
    <n v="4"/>
    <x v="0"/>
    <x v="0"/>
  </r>
  <r>
    <s v="642|5"/>
    <n v="642"/>
    <n v="5"/>
    <x v="9"/>
    <n v="5.6174136698199997E-2"/>
    <n v="0.99389809370000004"/>
    <n v="4"/>
    <x v="0"/>
    <x v="0"/>
  </r>
  <r>
    <s v="643|1"/>
    <n v="643"/>
    <n v="1"/>
    <x v="26"/>
    <n v="0.37056133151100001"/>
    <n v="0.99945873022099996"/>
    <n v="4"/>
    <x v="0"/>
    <x v="0"/>
  </r>
  <r>
    <s v="643|2"/>
    <n v="643"/>
    <n v="2"/>
    <x v="54"/>
    <n v="0.17294648289699999"/>
    <n v="0.99884086847300002"/>
    <n v="4"/>
    <x v="0"/>
    <x v="0"/>
  </r>
  <r>
    <s v="643|3"/>
    <n v="643"/>
    <n v="3"/>
    <x v="51"/>
    <n v="0.14554348587999999"/>
    <n v="0.99862301349600002"/>
    <n v="4"/>
    <x v="0"/>
    <x v="0"/>
  </r>
  <r>
    <s v="643|4"/>
    <n v="643"/>
    <n v="4"/>
    <x v="7"/>
    <n v="4.2754013091300003E-2"/>
    <n v="0.99532771110499996"/>
    <n v="4"/>
    <x v="0"/>
    <x v="0"/>
  </r>
  <r>
    <s v="643|5"/>
    <n v="643"/>
    <n v="5"/>
    <x v="2"/>
    <n v="3.4124653786399999E-2"/>
    <n v="0.99415308237099997"/>
    <n v="4"/>
    <x v="0"/>
    <x v="0"/>
  </r>
  <r>
    <s v="644|1"/>
    <n v="644"/>
    <n v="1"/>
    <x v="26"/>
    <n v="0.89176988601700002"/>
    <n v="0.99996137619000003"/>
    <n v="5"/>
    <x v="0"/>
    <x v="0"/>
  </r>
  <r>
    <s v="644|2"/>
    <n v="644"/>
    <n v="2"/>
    <x v="72"/>
    <n v="1.26419384032E-2"/>
    <n v="0.99727976322199996"/>
    <n v="5"/>
    <x v="0"/>
    <x v="0"/>
  </r>
  <r>
    <s v="644|3"/>
    <n v="644"/>
    <n v="3"/>
    <x v="57"/>
    <n v="9.9488012492700006E-3"/>
    <n v="0.99654597044000004"/>
    <n v="5"/>
    <x v="0"/>
    <x v="0"/>
  </r>
  <r>
    <s v="644|4"/>
    <n v="644"/>
    <n v="4"/>
    <x v="21"/>
    <n v="8.1257531419399991E-3"/>
    <n v="0.99577432870899996"/>
    <n v="5"/>
    <x v="0"/>
    <x v="0"/>
  </r>
  <r>
    <s v="644|5"/>
    <n v="644"/>
    <n v="5"/>
    <x v="73"/>
    <n v="7.4752005748499996E-3"/>
    <n v="0.99540823698000003"/>
    <n v="5"/>
    <x v="0"/>
    <x v="0"/>
  </r>
  <r>
    <s v="645|1"/>
    <n v="645"/>
    <n v="1"/>
    <x v="25"/>
    <n v="0.28585612773899999"/>
    <n v="0.99989008903499998"/>
    <n v="2"/>
    <x v="1"/>
    <x v="0"/>
  </r>
  <r>
    <s v="645|2"/>
    <n v="645"/>
    <n v="2"/>
    <x v="17"/>
    <n v="0.20451846718800001"/>
    <n v="0.99984633922599997"/>
    <n v="2"/>
    <x v="1"/>
    <x v="0"/>
  </r>
  <r>
    <s v="645|3"/>
    <n v="645"/>
    <n v="3"/>
    <x v="62"/>
    <n v="0.180101245642"/>
    <n v="0.999825537205"/>
    <n v="2"/>
    <x v="1"/>
    <x v="0"/>
  </r>
  <r>
    <s v="645|4"/>
    <n v="645"/>
    <n v="4"/>
    <x v="32"/>
    <n v="7.2757706046100004E-2"/>
    <n v="0.99956816434899998"/>
    <n v="2"/>
    <x v="1"/>
    <x v="0"/>
  </r>
  <r>
    <s v="645|5"/>
    <n v="645"/>
    <n v="5"/>
    <x v="33"/>
    <n v="5.8160580694700002E-2"/>
    <n v="0.99945992231400005"/>
    <n v="2"/>
    <x v="1"/>
    <x v="0"/>
  </r>
  <r>
    <s v="646|1"/>
    <n v="646"/>
    <n v="1"/>
    <x v="33"/>
    <n v="0.297755241394"/>
    <n v="0.99968957901"/>
    <n v="3"/>
    <x v="2"/>
    <x v="0"/>
  </r>
  <r>
    <s v="646|2"/>
    <n v="646"/>
    <n v="2"/>
    <x v="17"/>
    <n v="0.169856578112"/>
    <n v="0.999455869198"/>
    <n v="3"/>
    <x v="2"/>
    <x v="0"/>
  </r>
  <r>
    <s v="646|3"/>
    <n v="646"/>
    <n v="3"/>
    <x v="1"/>
    <n v="0.12963275611399999"/>
    <n v="0.99928718805299999"/>
    <n v="3"/>
    <x v="2"/>
    <x v="0"/>
  </r>
  <r>
    <s v="646|4"/>
    <n v="646"/>
    <n v="4"/>
    <x v="31"/>
    <n v="0.106392256916"/>
    <n v="0.99913161992999999"/>
    <n v="3"/>
    <x v="2"/>
    <x v="0"/>
  </r>
  <r>
    <s v="646|5"/>
    <n v="646"/>
    <n v="5"/>
    <x v="32"/>
    <n v="4.6871513128299999E-2"/>
    <n v="0.99803084135099995"/>
    <n v="3"/>
    <x v="2"/>
    <x v="0"/>
  </r>
  <r>
    <s v="647|1"/>
    <n v="647"/>
    <n v="1"/>
    <x v="33"/>
    <n v="0.538045465946"/>
    <n v="0.99991405010199996"/>
    <n v="3"/>
    <x v="2"/>
    <x v="0"/>
  </r>
  <r>
    <s v="647|2"/>
    <n v="647"/>
    <n v="2"/>
    <x v="17"/>
    <n v="0.173412829638"/>
    <n v="0.99973350763299995"/>
    <n v="3"/>
    <x v="2"/>
    <x v="0"/>
  </r>
  <r>
    <s v="647|3"/>
    <n v="647"/>
    <n v="3"/>
    <x v="32"/>
    <n v="8.0604784190699996E-2"/>
    <n v="0.99942684173600005"/>
    <n v="3"/>
    <x v="2"/>
    <x v="0"/>
  </r>
  <r>
    <s v="647|4"/>
    <n v="647"/>
    <n v="4"/>
    <x v="1"/>
    <n v="4.4849950820199998E-2"/>
    <n v="0.99897027015700002"/>
    <n v="3"/>
    <x v="2"/>
    <x v="0"/>
  </r>
  <r>
    <s v="647|5"/>
    <n v="647"/>
    <n v="5"/>
    <x v="31"/>
    <n v="2.8953989967699999E-2"/>
    <n v="0.99840587377500001"/>
    <n v="3"/>
    <x v="2"/>
    <x v="0"/>
  </r>
  <r>
    <s v="648|1"/>
    <n v="648"/>
    <n v="1"/>
    <x v="17"/>
    <n v="0.54293620586400004"/>
    <n v="0.99986886978099998"/>
    <n v="3"/>
    <x v="2"/>
    <x v="0"/>
  </r>
  <r>
    <s v="648|2"/>
    <n v="648"/>
    <n v="2"/>
    <x v="25"/>
    <n v="8.9825510978699993E-2"/>
    <n v="0.99920839071300005"/>
    <n v="3"/>
    <x v="2"/>
    <x v="0"/>
  </r>
  <r>
    <s v="648|3"/>
    <n v="648"/>
    <n v="3"/>
    <x v="33"/>
    <n v="6.7045651376199999E-2"/>
    <n v="0.99893969297399998"/>
    <n v="3"/>
    <x v="2"/>
    <x v="0"/>
  </r>
  <r>
    <s v="648|4"/>
    <n v="648"/>
    <n v="4"/>
    <x v="19"/>
    <n v="6.6051229834600003E-2"/>
    <n v="0.998923718929"/>
    <n v="3"/>
    <x v="2"/>
    <x v="0"/>
  </r>
  <r>
    <s v="648|5"/>
    <n v="648"/>
    <n v="5"/>
    <x v="32"/>
    <n v="5.8114245533900002E-2"/>
    <n v="0.99877685308499997"/>
    <n v="3"/>
    <x v="2"/>
    <x v="0"/>
  </r>
  <r>
    <s v="649|1"/>
    <n v="649"/>
    <n v="1"/>
    <x v="7"/>
    <n v="0.15563303232199999"/>
    <n v="0.99769693613099997"/>
    <n v="3"/>
    <x v="2"/>
    <x v="0"/>
  </r>
  <r>
    <s v="649|2"/>
    <n v="649"/>
    <n v="2"/>
    <x v="10"/>
    <n v="8.9409530162799997E-2"/>
    <n v="0.99599802494"/>
    <n v="3"/>
    <x v="2"/>
    <x v="0"/>
  </r>
  <r>
    <s v="649|3"/>
    <n v="649"/>
    <n v="3"/>
    <x v="8"/>
    <n v="5.1938097923999997E-2"/>
    <n v="0.99313062429400001"/>
    <n v="3"/>
    <x v="2"/>
    <x v="0"/>
  </r>
  <r>
    <s v="649|4"/>
    <n v="649"/>
    <n v="4"/>
    <x v="66"/>
    <n v="5.0930850207799999E-2"/>
    <n v="0.99299579858800002"/>
    <n v="3"/>
    <x v="2"/>
    <x v="0"/>
  </r>
  <r>
    <s v="649|5"/>
    <n v="649"/>
    <n v="5"/>
    <x v="1"/>
    <n v="4.5782327652E-2"/>
    <n v="0.99221414327599999"/>
    <n v="3"/>
    <x v="2"/>
    <x v="0"/>
  </r>
  <r>
    <s v="650|1"/>
    <n v="650"/>
    <n v="1"/>
    <x v="2"/>
    <n v="0.437751531601"/>
    <n v="0.999818623066"/>
    <n v="3"/>
    <x v="2"/>
    <x v="0"/>
  </r>
  <r>
    <s v="650|2"/>
    <n v="650"/>
    <n v="2"/>
    <x v="35"/>
    <n v="0.27240502834300001"/>
    <n v="0.99970859289199998"/>
    <n v="3"/>
    <x v="2"/>
    <x v="0"/>
  </r>
  <r>
    <s v="650|3"/>
    <n v="650"/>
    <n v="3"/>
    <x v="1"/>
    <n v="9.3860745430000003E-2"/>
    <n v="0.99915468692800002"/>
    <n v="3"/>
    <x v="2"/>
    <x v="0"/>
  </r>
  <r>
    <s v="650|4"/>
    <n v="650"/>
    <n v="4"/>
    <x v="33"/>
    <n v="4.5106660574700003E-2"/>
    <n v="0.99824261665299996"/>
    <n v="3"/>
    <x v="2"/>
    <x v="0"/>
  </r>
  <r>
    <s v="650|5"/>
    <n v="650"/>
    <n v="5"/>
    <x v="48"/>
    <n v="2.32122093439E-2"/>
    <n v="0.99659061431899998"/>
    <n v="3"/>
    <x v="2"/>
    <x v="0"/>
  </r>
  <r>
    <s v="651|1"/>
    <n v="651"/>
    <n v="1"/>
    <x v="2"/>
    <n v="0.726310372353"/>
    <n v="0.99993205070500002"/>
    <n v="2"/>
    <x v="1"/>
    <x v="0"/>
  </r>
  <r>
    <s v="651|2"/>
    <n v="651"/>
    <n v="2"/>
    <x v="35"/>
    <n v="0.17044237256100001"/>
    <n v="0.99971061944999995"/>
    <n v="2"/>
    <x v="1"/>
    <x v="0"/>
  </r>
  <r>
    <s v="651|3"/>
    <n v="651"/>
    <n v="3"/>
    <x v="1"/>
    <n v="2.9451934620700001E-2"/>
    <n v="0.99832755327199996"/>
    <n v="2"/>
    <x v="1"/>
    <x v="0"/>
  </r>
  <r>
    <s v="651|4"/>
    <n v="651"/>
    <n v="4"/>
    <x v="48"/>
    <n v="1.02518815547E-2"/>
    <n v="0.99521023035"/>
    <n v="2"/>
    <x v="1"/>
    <x v="0"/>
  </r>
  <r>
    <s v="651|5"/>
    <n v="651"/>
    <n v="5"/>
    <x v="33"/>
    <n v="6.2845889478899998E-3"/>
    <n v="0.99221003055599999"/>
    <n v="2"/>
    <x v="1"/>
    <x v="0"/>
  </r>
  <r>
    <s v="652|1"/>
    <n v="652"/>
    <n v="1"/>
    <x v="25"/>
    <n v="0.209637448192"/>
    <n v="0.99947136640500001"/>
    <n v="4"/>
    <x v="0"/>
    <x v="0"/>
  </r>
  <r>
    <s v="652|2"/>
    <n v="652"/>
    <n v="2"/>
    <x v="26"/>
    <n v="0.124264247715"/>
    <n v="0.999108374119"/>
    <n v="4"/>
    <x v="0"/>
    <x v="0"/>
  </r>
  <r>
    <s v="652|3"/>
    <n v="652"/>
    <n v="3"/>
    <x v="53"/>
    <n v="9.5162287354499997E-2"/>
    <n v="0.99883610010099999"/>
    <n v="4"/>
    <x v="0"/>
    <x v="0"/>
  </r>
  <r>
    <s v="652|4"/>
    <n v="652"/>
    <n v="4"/>
    <x v="1"/>
    <n v="8.5666805505799998E-2"/>
    <n v="0.99870729446399997"/>
    <n v="4"/>
    <x v="0"/>
    <x v="0"/>
  </r>
  <r>
    <s v="652|5"/>
    <n v="652"/>
    <n v="5"/>
    <x v="19"/>
    <n v="7.9903490841399999E-2"/>
    <n v="0.99861407280000003"/>
    <n v="4"/>
    <x v="0"/>
    <x v="0"/>
  </r>
  <r>
    <s v="653|1"/>
    <n v="653"/>
    <n v="1"/>
    <x v="2"/>
    <n v="0.87437814474099995"/>
    <n v="0.99997258186299998"/>
    <n v="3"/>
    <x v="2"/>
    <x v="0"/>
  </r>
  <r>
    <s v="653|2"/>
    <n v="653"/>
    <n v="2"/>
    <x v="25"/>
    <n v="5.1459059119199999E-2"/>
    <n v="0.99953520297999998"/>
    <n v="3"/>
    <x v="2"/>
    <x v="0"/>
  </r>
  <r>
    <s v="653|3"/>
    <n v="653"/>
    <n v="3"/>
    <x v="19"/>
    <n v="1.62200126797E-2"/>
    <n v="0.99852657318100002"/>
    <n v="3"/>
    <x v="2"/>
    <x v="0"/>
  </r>
  <r>
    <s v="653|4"/>
    <n v="653"/>
    <n v="4"/>
    <x v="1"/>
    <n v="1.07342386618E-2"/>
    <n v="0.99777537584300002"/>
    <n v="3"/>
    <x v="2"/>
    <x v="0"/>
  </r>
  <r>
    <s v="653|5"/>
    <n v="653"/>
    <n v="5"/>
    <x v="31"/>
    <n v="6.5151196904499999E-3"/>
    <n v="0.99634003639199997"/>
    <n v="3"/>
    <x v="2"/>
    <x v="0"/>
  </r>
  <r>
    <s v="654|1"/>
    <n v="654"/>
    <n v="1"/>
    <x v="2"/>
    <n v="0.51735848188400002"/>
    <n v="0.99972039461100004"/>
    <n v="3"/>
    <x v="2"/>
    <x v="0"/>
  </r>
  <r>
    <s v="654|2"/>
    <n v="654"/>
    <n v="2"/>
    <x v="25"/>
    <n v="0.114956207573"/>
    <n v="0.99874311685600003"/>
    <n v="3"/>
    <x v="2"/>
    <x v="0"/>
  </r>
  <r>
    <s v="654|3"/>
    <n v="654"/>
    <n v="3"/>
    <x v="63"/>
    <n v="0.10300344973800001"/>
    <n v="0.998597443104"/>
    <n v="3"/>
    <x v="2"/>
    <x v="0"/>
  </r>
  <r>
    <s v="654|4"/>
    <n v="654"/>
    <n v="4"/>
    <x v="35"/>
    <n v="6.7017123103099999E-2"/>
    <n v="0.99784588813800001"/>
    <n v="3"/>
    <x v="2"/>
    <x v="0"/>
  </r>
  <r>
    <s v="654|5"/>
    <n v="654"/>
    <n v="5"/>
    <x v="31"/>
    <n v="4.4010750949399997E-2"/>
    <n v="0.99672347307200004"/>
    <n v="3"/>
    <x v="2"/>
    <x v="0"/>
  </r>
  <r>
    <s v="655|1"/>
    <n v="655"/>
    <n v="1"/>
    <x v="27"/>
    <n v="0.147677928209"/>
    <n v="0.99852222204200003"/>
    <n v="2"/>
    <x v="1"/>
    <x v="0"/>
  </r>
  <r>
    <s v="655|2"/>
    <n v="655"/>
    <n v="2"/>
    <x v="31"/>
    <n v="0.13455836474899999"/>
    <n v="0.99837839603400003"/>
    <n v="2"/>
    <x v="1"/>
    <x v="0"/>
  </r>
  <r>
    <s v="655|3"/>
    <n v="655"/>
    <n v="3"/>
    <x v="19"/>
    <n v="0.113232806325"/>
    <n v="0.99807357788100004"/>
    <n v="2"/>
    <x v="1"/>
    <x v="0"/>
  </r>
  <r>
    <s v="655|4"/>
    <n v="655"/>
    <n v="4"/>
    <x v="32"/>
    <n v="0.109802603722"/>
    <n v="0.99801349639900006"/>
    <n v="2"/>
    <x v="1"/>
    <x v="0"/>
  </r>
  <r>
    <s v="655|5"/>
    <n v="655"/>
    <n v="5"/>
    <x v="2"/>
    <n v="7.6043099165000003E-2"/>
    <n v="0.99713408947000004"/>
    <n v="2"/>
    <x v="1"/>
    <x v="0"/>
  </r>
  <r>
    <s v="656|1"/>
    <n v="656"/>
    <n v="1"/>
    <x v="2"/>
    <n v="0.194375798106"/>
    <n v="0.999272048473"/>
    <n v="2"/>
    <x v="1"/>
    <x v="0"/>
  </r>
  <r>
    <s v="656|2"/>
    <n v="656"/>
    <n v="2"/>
    <x v="25"/>
    <n v="0.183688953519"/>
    <n v="0.99922966957100001"/>
    <n v="2"/>
    <x v="1"/>
    <x v="0"/>
  </r>
  <r>
    <s v="656|3"/>
    <n v="656"/>
    <n v="3"/>
    <x v="35"/>
    <n v="0.11380358785399999"/>
    <n v="0.99875724315600001"/>
    <n v="2"/>
    <x v="1"/>
    <x v="0"/>
  </r>
  <r>
    <s v="656|4"/>
    <n v="656"/>
    <n v="4"/>
    <x v="19"/>
    <n v="8.9332915842499999E-2"/>
    <n v="0.99841725826299998"/>
    <n v="2"/>
    <x v="1"/>
    <x v="0"/>
  </r>
  <r>
    <s v="656|5"/>
    <n v="656"/>
    <n v="5"/>
    <x v="57"/>
    <n v="8.7776750326199998E-2"/>
    <n v="0.99838924407999996"/>
    <n v="2"/>
    <x v="1"/>
    <x v="0"/>
  </r>
  <r>
    <s v="657|1"/>
    <n v="657"/>
    <n v="1"/>
    <x v="1"/>
    <n v="0.96538716554600001"/>
    <n v="0.99999773502300005"/>
    <n v="3"/>
    <x v="2"/>
    <x v="0"/>
  </r>
  <r>
    <s v="657|2"/>
    <n v="657"/>
    <n v="2"/>
    <x v="20"/>
    <n v="7.6681706123099998E-3"/>
    <n v="0.99972051382100002"/>
    <n v="3"/>
    <x v="2"/>
    <x v="0"/>
  </r>
  <r>
    <s v="657|3"/>
    <n v="657"/>
    <n v="3"/>
    <x v="2"/>
    <n v="5.7706101797500003E-3"/>
    <n v="0.99962854385400002"/>
    <n v="3"/>
    <x v="2"/>
    <x v="0"/>
  </r>
  <r>
    <s v="657|4"/>
    <n v="657"/>
    <n v="4"/>
    <x v="0"/>
    <n v="4.4472096487899997E-3"/>
    <n v="0.99951815605200001"/>
    <n v="3"/>
    <x v="2"/>
    <x v="0"/>
  </r>
  <r>
    <s v="657|5"/>
    <n v="657"/>
    <n v="5"/>
    <x v="17"/>
    <n v="3.16748116165E-3"/>
    <n v="0.99932360649100005"/>
    <n v="3"/>
    <x v="2"/>
    <x v="0"/>
  </r>
  <r>
    <s v="658|1"/>
    <n v="658"/>
    <n v="1"/>
    <x v="0"/>
    <n v="0.57194936275499997"/>
    <n v="0.99989998340599995"/>
    <n v="2"/>
    <x v="1"/>
    <x v="0"/>
  </r>
  <r>
    <s v="658|2"/>
    <n v="658"/>
    <n v="2"/>
    <x v="2"/>
    <n v="0.19981306791299999"/>
    <n v="0.99971383810000003"/>
    <n v="2"/>
    <x v="1"/>
    <x v="0"/>
  </r>
  <r>
    <s v="658|3"/>
    <n v="658"/>
    <n v="3"/>
    <x v="1"/>
    <n v="0.16766904294500001"/>
    <n v="0.99965906143200001"/>
    <n v="2"/>
    <x v="1"/>
    <x v="0"/>
  </r>
  <r>
    <s v="658|4"/>
    <n v="658"/>
    <n v="4"/>
    <x v="17"/>
    <n v="1.2392355129100001E-2"/>
    <n v="0.99540650844599998"/>
    <n v="2"/>
    <x v="1"/>
    <x v="0"/>
  </r>
  <r>
    <s v="658|5"/>
    <n v="658"/>
    <n v="5"/>
    <x v="29"/>
    <n v="5.9588509611800001E-3"/>
    <n v="0.99049419164700003"/>
    <n v="2"/>
    <x v="1"/>
    <x v="0"/>
  </r>
  <r>
    <s v="659|1"/>
    <n v="659"/>
    <n v="1"/>
    <x v="1"/>
    <n v="0.82081520557400001"/>
    <n v="0.99997150897999998"/>
    <n v="2"/>
    <x v="1"/>
    <x v="0"/>
  </r>
  <r>
    <s v="659|2"/>
    <n v="659"/>
    <n v="2"/>
    <x v="3"/>
    <n v="2.62954570353E-2"/>
    <n v="0.99911087751399996"/>
    <n v="2"/>
    <x v="1"/>
    <x v="0"/>
  </r>
  <r>
    <s v="659|3"/>
    <n v="659"/>
    <n v="3"/>
    <x v="101"/>
    <n v="2.52031069249E-2"/>
    <n v="0.99907243251800004"/>
    <n v="2"/>
    <x v="1"/>
    <x v="0"/>
  </r>
  <r>
    <s v="659|4"/>
    <n v="659"/>
    <n v="4"/>
    <x v="5"/>
    <n v="1.98238156736E-2"/>
    <n v="0.99882096052199998"/>
    <n v="2"/>
    <x v="1"/>
    <x v="0"/>
  </r>
  <r>
    <s v="659|5"/>
    <n v="659"/>
    <n v="5"/>
    <x v="11"/>
    <n v="1.7340891063200001E-2"/>
    <n v="0.99865251779599995"/>
    <n v="2"/>
    <x v="1"/>
    <x v="0"/>
  </r>
  <r>
    <s v="660|1"/>
    <n v="660"/>
    <n v="1"/>
    <x v="1"/>
    <n v="0.43293127417600002"/>
    <n v="0.99973672628400001"/>
    <n v="2"/>
    <x v="1"/>
    <x v="0"/>
  </r>
  <r>
    <s v="660|2"/>
    <n v="660"/>
    <n v="2"/>
    <x v="24"/>
    <n v="0.188884466887"/>
    <n v="0.99939692020399995"/>
    <n v="2"/>
    <x v="1"/>
    <x v="0"/>
  </r>
  <r>
    <s v="660|3"/>
    <n v="660"/>
    <n v="3"/>
    <x v="13"/>
    <n v="0.11139344424"/>
    <n v="0.99897789955100003"/>
    <n v="2"/>
    <x v="1"/>
    <x v="0"/>
  </r>
  <r>
    <s v="660|4"/>
    <n v="660"/>
    <n v="4"/>
    <x v="23"/>
    <n v="5.2626665681600002E-2"/>
    <n v="0.99783891439399997"/>
    <n v="2"/>
    <x v="1"/>
    <x v="0"/>
  </r>
  <r>
    <s v="660|5"/>
    <n v="660"/>
    <n v="5"/>
    <x v="84"/>
    <n v="4.09878008068E-2"/>
    <n v="0.99722689390200003"/>
    <n v="2"/>
    <x v="1"/>
    <x v="0"/>
  </r>
  <r>
    <s v="661|1"/>
    <n v="661"/>
    <n v="1"/>
    <x v="25"/>
    <n v="0.29928869008999998"/>
    <n v="0.99923324584999995"/>
    <n v="3"/>
    <x v="2"/>
    <x v="0"/>
  </r>
  <r>
    <s v="661|2"/>
    <n v="661"/>
    <n v="2"/>
    <x v="2"/>
    <n v="0.22954295575600001"/>
    <n v="0.99900048971199995"/>
    <n v="3"/>
    <x v="2"/>
    <x v="0"/>
  </r>
  <r>
    <s v="661|3"/>
    <n v="661"/>
    <n v="3"/>
    <x v="19"/>
    <n v="0.112363643944"/>
    <n v="0.99796032905599996"/>
    <n v="3"/>
    <x v="2"/>
    <x v="0"/>
  </r>
  <r>
    <s v="661|4"/>
    <n v="661"/>
    <n v="4"/>
    <x v="1"/>
    <n v="6.0609687119700002E-2"/>
    <n v="0.99622523784600003"/>
    <n v="3"/>
    <x v="2"/>
    <x v="0"/>
  </r>
  <r>
    <s v="661|5"/>
    <n v="661"/>
    <n v="5"/>
    <x v="32"/>
    <n v="3.4398790448899999E-2"/>
    <n v="0.99336796998999999"/>
    <n v="3"/>
    <x v="2"/>
    <x v="0"/>
  </r>
  <r>
    <s v="662|1"/>
    <n v="662"/>
    <n v="1"/>
    <x v="1"/>
    <n v="0.47455149888999998"/>
    <n v="0.99980825185800004"/>
    <n v="4"/>
    <x v="0"/>
    <x v="0"/>
  </r>
  <r>
    <s v="662|2"/>
    <n v="662"/>
    <n v="2"/>
    <x v="11"/>
    <n v="0.31791225075700003"/>
    <n v="0.99971371889100002"/>
    <n v="4"/>
    <x v="0"/>
    <x v="0"/>
  </r>
  <r>
    <s v="662|3"/>
    <n v="662"/>
    <n v="3"/>
    <x v="35"/>
    <n v="3.1694564968299997E-2"/>
    <n v="0.99713575840000002"/>
    <n v="4"/>
    <x v="0"/>
    <x v="0"/>
  </r>
  <r>
    <s v="662|4"/>
    <n v="662"/>
    <n v="4"/>
    <x v="39"/>
    <n v="2.3347942158600001E-2"/>
    <n v="0.99611580371899999"/>
    <n v="4"/>
    <x v="0"/>
    <x v="0"/>
  </r>
  <r>
    <s v="662|5"/>
    <n v="662"/>
    <n v="5"/>
    <x v="2"/>
    <n v="1.79729759693E-2"/>
    <n v="0.99496006965600003"/>
    <n v="4"/>
    <x v="0"/>
    <x v="0"/>
  </r>
  <r>
    <s v="663|1"/>
    <n v="663"/>
    <n v="1"/>
    <x v="54"/>
    <n v="0.172369599342"/>
    <n v="0.99778145551700004"/>
    <n v="4"/>
    <x v="0"/>
    <x v="0"/>
  </r>
  <r>
    <s v="663|2"/>
    <n v="663"/>
    <n v="2"/>
    <x v="51"/>
    <n v="0.13234923779999999"/>
    <n v="0.99711251258900002"/>
    <n v="4"/>
    <x v="0"/>
    <x v="0"/>
  </r>
  <r>
    <s v="663|3"/>
    <n v="663"/>
    <n v="3"/>
    <x v="35"/>
    <n v="8.1723861396300002E-2"/>
    <n v="0.99533218145400004"/>
    <n v="4"/>
    <x v="0"/>
    <x v="0"/>
  </r>
  <r>
    <s v="663|4"/>
    <n v="663"/>
    <n v="4"/>
    <x v="41"/>
    <n v="7.8745178878300001E-2"/>
    <n v="0.99515652656599995"/>
    <n v="4"/>
    <x v="0"/>
    <x v="0"/>
  </r>
  <r>
    <s v="663|5"/>
    <n v="663"/>
    <n v="5"/>
    <x v="38"/>
    <n v="7.0682823657999994E-2"/>
    <n v="0.99460703134499995"/>
    <n v="4"/>
    <x v="0"/>
    <x v="0"/>
  </r>
  <r>
    <s v="664|1"/>
    <n v="664"/>
    <n v="1"/>
    <x v="1"/>
    <n v="0.51435399055499997"/>
    <n v="0.99992394447300004"/>
    <n v="3"/>
    <x v="2"/>
    <x v="0"/>
  </r>
  <r>
    <s v="664|2"/>
    <n v="664"/>
    <n v="2"/>
    <x v="11"/>
    <n v="0.27578896284100002"/>
    <n v="0.99985826015500001"/>
    <n v="3"/>
    <x v="2"/>
    <x v="0"/>
  </r>
  <r>
    <s v="664|3"/>
    <n v="664"/>
    <n v="3"/>
    <x v="33"/>
    <n v="4.8950448632200001E-2"/>
    <n v="0.99920207262000005"/>
    <n v="3"/>
    <x v="2"/>
    <x v="0"/>
  </r>
  <r>
    <s v="664|4"/>
    <n v="664"/>
    <n v="4"/>
    <x v="39"/>
    <n v="3.1569898128500001E-2"/>
    <n v="0.99876332283000002"/>
    <n v="3"/>
    <x v="2"/>
    <x v="0"/>
  </r>
  <r>
    <s v="664|5"/>
    <n v="664"/>
    <n v="5"/>
    <x v="41"/>
    <n v="2.4750659242300001E-2"/>
    <n v="0.99842309951800001"/>
    <n v="3"/>
    <x v="2"/>
    <x v="0"/>
  </r>
  <r>
    <s v="665|1"/>
    <n v="665"/>
    <n v="1"/>
    <x v="11"/>
    <n v="0.263187110424"/>
    <n v="0.99998092651399995"/>
    <n v="4"/>
    <x v="0"/>
    <x v="0"/>
  </r>
  <r>
    <s v="665|2"/>
    <n v="665"/>
    <n v="2"/>
    <x v="38"/>
    <n v="0.22738270461599999"/>
    <n v="0.99997794628100001"/>
    <n v="4"/>
    <x v="0"/>
    <x v="0"/>
  </r>
  <r>
    <s v="665|3"/>
    <n v="665"/>
    <n v="3"/>
    <x v="1"/>
    <n v="0.17223547399"/>
    <n v="0.999970912933"/>
    <n v="4"/>
    <x v="0"/>
    <x v="0"/>
  </r>
  <r>
    <s v="665|4"/>
    <n v="665"/>
    <n v="4"/>
    <x v="39"/>
    <n v="0.12405951321100001"/>
    <n v="0.99995958805100005"/>
    <n v="4"/>
    <x v="0"/>
    <x v="0"/>
  </r>
  <r>
    <s v="665|5"/>
    <n v="665"/>
    <n v="5"/>
    <x v="40"/>
    <n v="8.3699613809600004E-2"/>
    <n v="0.99994003772700002"/>
    <n v="4"/>
    <x v="0"/>
    <x v="0"/>
  </r>
  <r>
    <s v="666|1"/>
    <n v="666"/>
    <n v="1"/>
    <x v="11"/>
    <n v="0.688602089882"/>
    <n v="0.99999070167500004"/>
    <n v="2"/>
    <x v="1"/>
    <x v="0"/>
  </r>
  <r>
    <s v="666|2"/>
    <n v="666"/>
    <n v="2"/>
    <x v="1"/>
    <n v="0.10888359695700001"/>
    <n v="0.99994087219200001"/>
    <n v="2"/>
    <x v="1"/>
    <x v="0"/>
  </r>
  <r>
    <s v="666|3"/>
    <n v="666"/>
    <n v="3"/>
    <x v="40"/>
    <n v="5.8755435049500003E-2"/>
    <n v="0.99989044666299998"/>
    <n v="2"/>
    <x v="1"/>
    <x v="0"/>
  </r>
  <r>
    <s v="666|4"/>
    <n v="666"/>
    <n v="4"/>
    <x v="34"/>
    <n v="3.5106863826500002E-2"/>
    <n v="0.99981659650800003"/>
    <n v="2"/>
    <x v="1"/>
    <x v="0"/>
  </r>
  <r>
    <s v="666|5"/>
    <n v="666"/>
    <n v="5"/>
    <x v="35"/>
    <n v="3.0194301158200001E-2"/>
    <n v="0.99978679418600003"/>
    <n v="2"/>
    <x v="1"/>
    <x v="0"/>
  </r>
  <r>
    <s v="667|1"/>
    <n v="667"/>
    <n v="1"/>
    <x v="1"/>
    <n v="0.50417768955200004"/>
    <n v="0.99954897165300005"/>
    <n v="3"/>
    <x v="2"/>
    <x v="0"/>
  </r>
  <r>
    <s v="667|2"/>
    <n v="667"/>
    <n v="2"/>
    <x v="11"/>
    <n v="0.13002416491499999"/>
    <n v="0.99825340509399996"/>
    <n v="3"/>
    <x v="2"/>
    <x v="0"/>
  </r>
  <r>
    <s v="667|3"/>
    <n v="667"/>
    <n v="3"/>
    <x v="35"/>
    <n v="9.1617271304099995E-2"/>
    <n v="0.99752300977700004"/>
    <n v="3"/>
    <x v="2"/>
    <x v="0"/>
  </r>
  <r>
    <s v="667|4"/>
    <n v="667"/>
    <n v="4"/>
    <x v="33"/>
    <n v="3.2867547124600001E-2"/>
    <n v="0.99312603473700001"/>
    <n v="3"/>
    <x v="2"/>
    <x v="0"/>
  </r>
  <r>
    <s v="667|5"/>
    <n v="667"/>
    <n v="5"/>
    <x v="40"/>
    <n v="2.4035532027500001E-2"/>
    <n v="0.99062389135399997"/>
    <n v="3"/>
    <x v="2"/>
    <x v="0"/>
  </r>
  <r>
    <s v="668|1"/>
    <n v="668"/>
    <n v="1"/>
    <x v="48"/>
    <n v="0.104097917676"/>
    <n v="0.98721665144000004"/>
    <n v="2"/>
    <x v="1"/>
    <x v="1"/>
  </r>
  <r>
    <s v="668|2"/>
    <n v="668"/>
    <n v="2"/>
    <x v="39"/>
    <n v="7.8999884426599998E-2"/>
    <n v="0.98322349786800001"/>
    <n v="2"/>
    <x v="1"/>
    <x v="1"/>
  </r>
  <r>
    <s v="668|3"/>
    <n v="668"/>
    <n v="3"/>
    <x v="49"/>
    <n v="5.0342064350799999E-2"/>
    <n v="0.97392231226000003"/>
    <n v="2"/>
    <x v="1"/>
    <x v="1"/>
  </r>
  <r>
    <s v="668|4"/>
    <n v="668"/>
    <n v="4"/>
    <x v="42"/>
    <n v="5.0233568996199997E-2"/>
    <n v="0.97386747598599999"/>
    <n v="2"/>
    <x v="1"/>
    <x v="1"/>
  </r>
  <r>
    <s v="668|5"/>
    <n v="668"/>
    <n v="5"/>
    <x v="71"/>
    <n v="4.8858437687200003E-2"/>
    <n v="0.97315174341199995"/>
    <n v="2"/>
    <x v="1"/>
    <x v="1"/>
  </r>
  <r>
    <s v="669|1"/>
    <n v="669"/>
    <n v="1"/>
    <x v="25"/>
    <n v="0.209710523486"/>
    <n v="0.99942964315399996"/>
    <n v="3"/>
    <x v="2"/>
    <x v="0"/>
  </r>
  <r>
    <s v="669|2"/>
    <n v="669"/>
    <n v="2"/>
    <x v="47"/>
    <n v="0.14667104184599999"/>
    <n v="0.99918466806399997"/>
    <n v="3"/>
    <x v="2"/>
    <x v="0"/>
  </r>
  <r>
    <s v="669|3"/>
    <n v="669"/>
    <n v="3"/>
    <x v="31"/>
    <n v="0.112065829337"/>
    <n v="0.99893325567199998"/>
    <n v="3"/>
    <x v="2"/>
    <x v="0"/>
  </r>
  <r>
    <s v="669|4"/>
    <n v="669"/>
    <n v="4"/>
    <x v="32"/>
    <n v="0.104839265347"/>
    <n v="0.99885976314500002"/>
    <n v="3"/>
    <x v="2"/>
    <x v="0"/>
  </r>
  <r>
    <s v="669|5"/>
    <n v="669"/>
    <n v="5"/>
    <x v="19"/>
    <n v="9.8149687051799994E-2"/>
    <n v="0.998782217503"/>
    <n v="3"/>
    <x v="2"/>
    <x v="0"/>
  </r>
  <r>
    <s v="670|1"/>
    <n v="670"/>
    <n v="1"/>
    <x v="2"/>
    <n v="0.57332861423500003"/>
    <n v="0.99994134902999998"/>
    <n v="2"/>
    <x v="1"/>
    <x v="0"/>
  </r>
  <r>
    <s v="670|2"/>
    <n v="670"/>
    <n v="2"/>
    <x v="32"/>
    <n v="0.15039040148300001"/>
    <n v="0.99977630376799997"/>
    <n v="2"/>
    <x v="1"/>
    <x v="0"/>
  </r>
  <r>
    <s v="670|3"/>
    <n v="670"/>
    <n v="3"/>
    <x v="33"/>
    <n v="0.10282578319299999"/>
    <n v="0.99967288970900003"/>
    <n v="2"/>
    <x v="1"/>
    <x v="0"/>
  </r>
  <r>
    <s v="670|4"/>
    <n v="670"/>
    <n v="4"/>
    <x v="25"/>
    <n v="5.4418627172699997E-2"/>
    <n v="0.99938213825199995"/>
    <n v="2"/>
    <x v="1"/>
    <x v="0"/>
  </r>
  <r>
    <s v="670|5"/>
    <n v="670"/>
    <n v="5"/>
    <x v="55"/>
    <n v="2.9366238042699999E-2"/>
    <n v="0.99885559081999997"/>
    <n v="2"/>
    <x v="1"/>
    <x v="0"/>
  </r>
  <r>
    <s v="671|1"/>
    <n v="671"/>
    <n v="1"/>
    <x v="2"/>
    <n v="0.90947663783999999"/>
    <n v="0.99998104572299995"/>
    <n v="2"/>
    <x v="1"/>
    <x v="0"/>
  </r>
  <r>
    <s v="671|2"/>
    <n v="671"/>
    <n v="2"/>
    <x v="1"/>
    <n v="5.32597973943E-2"/>
    <n v="0.99967730045299996"/>
    <n v="2"/>
    <x v="1"/>
    <x v="0"/>
  </r>
  <r>
    <s v="671|3"/>
    <n v="671"/>
    <n v="3"/>
    <x v="33"/>
    <n v="4.4422843493499998E-3"/>
    <n v="0.99614489078500001"/>
    <n v="2"/>
    <x v="1"/>
    <x v="0"/>
  </r>
  <r>
    <s v="671|4"/>
    <n v="671"/>
    <n v="4"/>
    <x v="11"/>
    <n v="3.6704936064799998E-3"/>
    <n v="0.99533808231400001"/>
    <n v="2"/>
    <x v="1"/>
    <x v="0"/>
  </r>
  <r>
    <s v="671|5"/>
    <n v="671"/>
    <n v="5"/>
    <x v="31"/>
    <n v="2.4405666626999998E-3"/>
    <n v="0.99300521612199999"/>
    <n v="2"/>
    <x v="1"/>
    <x v="0"/>
  </r>
  <r>
    <s v="672|1"/>
    <n v="672"/>
    <n v="1"/>
    <x v="2"/>
    <n v="0.51888853311500005"/>
    <n v="0.99990653991699996"/>
    <n v="2"/>
    <x v="1"/>
    <x v="0"/>
  </r>
  <r>
    <s v="672|2"/>
    <n v="672"/>
    <n v="2"/>
    <x v="1"/>
    <n v="0.28963986039200001"/>
    <n v="0.99983251094799996"/>
    <n v="2"/>
    <x v="1"/>
    <x v="0"/>
  </r>
  <r>
    <s v="672|3"/>
    <n v="672"/>
    <n v="3"/>
    <x v="35"/>
    <n v="4.6241853386200002E-2"/>
    <n v="0.99895215034499996"/>
    <n v="2"/>
    <x v="1"/>
    <x v="0"/>
  </r>
  <r>
    <s v="672|4"/>
    <n v="672"/>
    <n v="4"/>
    <x v="11"/>
    <n v="2.7078513055999998E-2"/>
    <n v="0.99821186065699996"/>
    <n v="2"/>
    <x v="1"/>
    <x v="0"/>
  </r>
  <r>
    <s v="672|5"/>
    <n v="672"/>
    <n v="5"/>
    <x v="17"/>
    <n v="2.3242108523800001E-2"/>
    <n v="0.997917354107"/>
    <n v="2"/>
    <x v="1"/>
    <x v="0"/>
  </r>
  <r>
    <s v="673|1"/>
    <n v="673"/>
    <n v="1"/>
    <x v="17"/>
    <n v="0.303221195936"/>
    <n v="0.99984443187700001"/>
    <n v="3"/>
    <x v="2"/>
    <x v="0"/>
  </r>
  <r>
    <s v="673|2"/>
    <n v="673"/>
    <n v="2"/>
    <x v="33"/>
    <n v="0.29192551970500003"/>
    <n v="0.99983847141299997"/>
    <n v="3"/>
    <x v="2"/>
    <x v="0"/>
  </r>
  <r>
    <s v="673|3"/>
    <n v="673"/>
    <n v="3"/>
    <x v="32"/>
    <n v="8.3227090537500006E-2"/>
    <n v="0.999433577061"/>
    <n v="3"/>
    <x v="2"/>
    <x v="0"/>
  </r>
  <r>
    <s v="673|4"/>
    <n v="673"/>
    <n v="4"/>
    <x v="2"/>
    <n v="6.7771032452599994E-2"/>
    <n v="0.999304533005"/>
    <n v="3"/>
    <x v="2"/>
    <x v="0"/>
  </r>
  <r>
    <s v="673|5"/>
    <n v="673"/>
    <n v="5"/>
    <x v="1"/>
    <n v="5.7468004524700002E-2"/>
    <n v="0.99917989969300003"/>
    <n v="3"/>
    <x v="2"/>
    <x v="0"/>
  </r>
  <r>
    <s v="674|1"/>
    <n v="674"/>
    <n v="1"/>
    <x v="2"/>
    <n v="0.96344989538199999"/>
    <n v="0.99999725818600005"/>
    <n v="3"/>
    <x v="2"/>
    <x v="0"/>
  </r>
  <r>
    <s v="674|2"/>
    <n v="674"/>
    <n v="2"/>
    <x v="1"/>
    <n v="1.10739581287E-2"/>
    <n v="0.99976354837400006"/>
    <n v="3"/>
    <x v="2"/>
    <x v="0"/>
  </r>
  <r>
    <s v="674|3"/>
    <n v="674"/>
    <n v="3"/>
    <x v="17"/>
    <n v="7.0916493423299996E-3"/>
    <n v="0.99963068962099999"/>
    <n v="3"/>
    <x v="2"/>
    <x v="0"/>
  </r>
  <r>
    <s v="674|4"/>
    <n v="674"/>
    <n v="4"/>
    <x v="31"/>
    <n v="3.84806469083E-3"/>
    <n v="0.99931967258499999"/>
    <n v="3"/>
    <x v="2"/>
    <x v="0"/>
  </r>
  <r>
    <s v="674|5"/>
    <n v="674"/>
    <n v="5"/>
    <x v="35"/>
    <n v="2.7128532528900001E-3"/>
    <n v="0.99903523922000004"/>
    <n v="3"/>
    <x v="2"/>
    <x v="0"/>
  </r>
  <r>
    <s v="675|1"/>
    <n v="675"/>
    <n v="1"/>
    <x v="2"/>
    <n v="0.238750070333"/>
    <n v="0.99915552139300001"/>
    <n v="4"/>
    <x v="0"/>
    <x v="0"/>
  </r>
  <r>
    <s v="675|2"/>
    <n v="675"/>
    <n v="2"/>
    <x v="31"/>
    <n v="0.20959055423699999"/>
    <n v="0.99903810024299999"/>
    <n v="4"/>
    <x v="0"/>
    <x v="0"/>
  </r>
  <r>
    <s v="675|3"/>
    <n v="675"/>
    <n v="3"/>
    <x v="25"/>
    <n v="9.0958364307899997E-2"/>
    <n v="0.99778628349300003"/>
    <n v="4"/>
    <x v="0"/>
    <x v="0"/>
  </r>
  <r>
    <s v="675|4"/>
    <n v="675"/>
    <n v="4"/>
    <x v="26"/>
    <n v="8.8579095900100005E-2"/>
    <n v="0.99772697687099998"/>
    <n v="4"/>
    <x v="0"/>
    <x v="0"/>
  </r>
  <r>
    <s v="675|5"/>
    <n v="675"/>
    <n v="5"/>
    <x v="32"/>
    <n v="6.0810673981900001E-2"/>
    <n v="0.99669253826100002"/>
    <n v="4"/>
    <x v="0"/>
    <x v="0"/>
  </r>
  <r>
    <s v="676|1"/>
    <n v="676"/>
    <n v="1"/>
    <x v="27"/>
    <n v="0.44854131340999998"/>
    <n v="0.99982339143800003"/>
    <n v="2"/>
    <x v="1"/>
    <x v="0"/>
  </r>
  <r>
    <s v="676|2"/>
    <n v="676"/>
    <n v="2"/>
    <x v="32"/>
    <n v="0.20642416179199999"/>
    <n v="0.99961626529699998"/>
    <n v="2"/>
    <x v="1"/>
    <x v="0"/>
  </r>
  <r>
    <s v="676|3"/>
    <n v="676"/>
    <n v="3"/>
    <x v="79"/>
    <n v="4.2443349957500001E-2"/>
    <n v="0.99813628196699999"/>
    <n v="2"/>
    <x v="1"/>
    <x v="0"/>
  </r>
  <r>
    <s v="676|4"/>
    <n v="676"/>
    <n v="4"/>
    <x v="25"/>
    <n v="3.6944434046700003E-2"/>
    <n v="0.99785953760099999"/>
    <n v="2"/>
    <x v="1"/>
    <x v="0"/>
  </r>
  <r>
    <s v="676|5"/>
    <n v="676"/>
    <n v="5"/>
    <x v="19"/>
    <n v="3.6513146013E-2"/>
    <n v="0.99783438444100003"/>
    <n v="2"/>
    <x v="1"/>
    <x v="0"/>
  </r>
  <r>
    <s v="677|1"/>
    <n v="677"/>
    <n v="1"/>
    <x v="0"/>
    <n v="0.61561226844799999"/>
    <n v="0.99968361854599996"/>
    <n v="3"/>
    <x v="2"/>
    <x v="0"/>
  </r>
  <r>
    <s v="677|2"/>
    <n v="677"/>
    <n v="2"/>
    <x v="1"/>
    <n v="0.100227281451"/>
    <n v="0.99805957078899998"/>
    <n v="3"/>
    <x v="2"/>
    <x v="0"/>
  </r>
  <r>
    <s v="677|3"/>
    <n v="677"/>
    <n v="3"/>
    <x v="53"/>
    <n v="5.6299645453699997E-2"/>
    <n v="0.99655079841600003"/>
    <n v="3"/>
    <x v="2"/>
    <x v="0"/>
  </r>
  <r>
    <s v="677|4"/>
    <n v="677"/>
    <n v="4"/>
    <x v="4"/>
    <n v="2.0740307867499998E-2"/>
    <n v="0.99069219827699995"/>
    <n v="3"/>
    <x v="2"/>
    <x v="0"/>
  </r>
  <r>
    <s v="677|5"/>
    <n v="677"/>
    <n v="5"/>
    <x v="23"/>
    <n v="1.86925530434E-2"/>
    <n v="0.98968315124499995"/>
    <n v="3"/>
    <x v="2"/>
    <x v="1"/>
  </r>
  <r>
    <s v="678|1"/>
    <n v="678"/>
    <n v="1"/>
    <x v="1"/>
    <n v="0.50057548284499997"/>
    <n v="0.99983584880800003"/>
    <n v="3"/>
    <x v="2"/>
    <x v="0"/>
  </r>
  <r>
    <s v="678|2"/>
    <n v="678"/>
    <n v="2"/>
    <x v="11"/>
    <n v="0.27846533060099998"/>
    <n v="0.99970501661300004"/>
    <n v="3"/>
    <x v="2"/>
    <x v="0"/>
  </r>
  <r>
    <s v="678|3"/>
    <n v="678"/>
    <n v="3"/>
    <x v="35"/>
    <n v="3.8124285638299997E-2"/>
    <n v="0.99784994125399995"/>
    <n v="3"/>
    <x v="2"/>
    <x v="0"/>
  </r>
  <r>
    <s v="678|4"/>
    <n v="678"/>
    <n v="4"/>
    <x v="40"/>
    <n v="2.21401583403E-2"/>
    <n v="0.99630343913999997"/>
    <n v="3"/>
    <x v="2"/>
    <x v="0"/>
  </r>
  <r>
    <s v="678|5"/>
    <n v="678"/>
    <n v="5"/>
    <x v="71"/>
    <n v="2.0357992500100001E-2"/>
    <n v="0.99598121643100002"/>
    <n v="3"/>
    <x v="2"/>
    <x v="0"/>
  </r>
  <r>
    <s v="679|1"/>
    <n v="679"/>
    <n v="1"/>
    <x v="40"/>
    <n v="0.15412235260000001"/>
    <n v="0.99790298938800004"/>
    <n v="3"/>
    <x v="2"/>
    <x v="0"/>
  </r>
  <r>
    <s v="679|2"/>
    <n v="679"/>
    <n v="2"/>
    <x v="11"/>
    <n v="0.121323943138"/>
    <n v="0.99733752012300003"/>
    <n v="3"/>
    <x v="2"/>
    <x v="0"/>
  </r>
  <r>
    <s v="679|3"/>
    <n v="679"/>
    <n v="3"/>
    <x v="39"/>
    <n v="8.8067248463600006E-2"/>
    <n v="0.99633574485800003"/>
    <n v="3"/>
    <x v="2"/>
    <x v="0"/>
  </r>
  <r>
    <s v="679|4"/>
    <n v="679"/>
    <n v="4"/>
    <x v="34"/>
    <n v="7.80990347266E-2"/>
    <n v="0.99587005376799997"/>
    <n v="3"/>
    <x v="2"/>
    <x v="0"/>
  </r>
  <r>
    <s v="679|5"/>
    <n v="679"/>
    <n v="5"/>
    <x v="38"/>
    <n v="7.2225563228100004E-2"/>
    <n v="0.99553573131600004"/>
    <n v="3"/>
    <x v="2"/>
    <x v="0"/>
  </r>
  <r>
    <s v="680|1"/>
    <n v="680"/>
    <n v="1"/>
    <x v="1"/>
    <n v="0.94417929649400001"/>
    <n v="0.99999845027900003"/>
    <n v="3"/>
    <x v="2"/>
    <x v="0"/>
  </r>
  <r>
    <s v="680|2"/>
    <n v="680"/>
    <n v="2"/>
    <x v="0"/>
    <n v="2.90447678417E-2"/>
    <n v="0.99994826316800001"/>
    <n v="3"/>
    <x v="2"/>
    <x v="0"/>
  </r>
  <r>
    <s v="680|3"/>
    <n v="680"/>
    <n v="3"/>
    <x v="11"/>
    <n v="8.9890295639599993E-3"/>
    <n v="0.99983286857599996"/>
    <n v="3"/>
    <x v="2"/>
    <x v="0"/>
  </r>
  <r>
    <s v="680|4"/>
    <n v="680"/>
    <n v="4"/>
    <x v="71"/>
    <n v="3.1430092640199999E-3"/>
    <n v="0.99952220916699996"/>
    <n v="3"/>
    <x v="2"/>
    <x v="0"/>
  </r>
  <r>
    <s v="680|5"/>
    <n v="680"/>
    <n v="5"/>
    <x v="3"/>
    <n v="2.6227601338199998E-3"/>
    <n v="0.99942743778200005"/>
    <n v="3"/>
    <x v="2"/>
    <x v="0"/>
  </r>
  <r>
    <s v="681|1"/>
    <n v="681"/>
    <n v="1"/>
    <x v="5"/>
    <n v="0.55399185419100005"/>
    <n v="0.99997651577000002"/>
    <n v="4"/>
    <x v="0"/>
    <x v="0"/>
  </r>
  <r>
    <s v="681|2"/>
    <n v="681"/>
    <n v="2"/>
    <x v="6"/>
    <n v="0.24706608057000001"/>
    <n v="0.99994719028500001"/>
    <n v="4"/>
    <x v="0"/>
    <x v="0"/>
  </r>
  <r>
    <s v="681|3"/>
    <n v="681"/>
    <n v="3"/>
    <x v="1"/>
    <n v="0.13986311852899999"/>
    <n v="0.99990677833599995"/>
    <n v="4"/>
    <x v="0"/>
    <x v="0"/>
  </r>
  <r>
    <s v="681|4"/>
    <n v="681"/>
    <n v="4"/>
    <x v="11"/>
    <n v="2.50243879855E-2"/>
    <n v="0.99947923421899998"/>
    <n v="4"/>
    <x v="0"/>
    <x v="0"/>
  </r>
  <r>
    <s v="681|5"/>
    <n v="681"/>
    <n v="5"/>
    <x v="39"/>
    <n v="5.96642540768E-3"/>
    <n v="0.99781942367599996"/>
    <n v="4"/>
    <x v="0"/>
    <x v="0"/>
  </r>
  <r>
    <s v="682|1"/>
    <n v="682"/>
    <n v="1"/>
    <x v="40"/>
    <n v="0.136747792363"/>
    <n v="0.99693667888600002"/>
    <n v="4"/>
    <x v="0"/>
    <x v="0"/>
  </r>
  <r>
    <s v="682|2"/>
    <n v="682"/>
    <n v="2"/>
    <x v="51"/>
    <n v="0.10045114159599999"/>
    <n v="0.99583446979500001"/>
    <n v="4"/>
    <x v="0"/>
    <x v="0"/>
  </r>
  <r>
    <s v="682|3"/>
    <n v="682"/>
    <n v="3"/>
    <x v="40"/>
    <n v="8.6061999201799994E-2"/>
    <n v="0.99514138698599997"/>
    <n v="4"/>
    <x v="0"/>
    <x v="0"/>
  </r>
  <r>
    <s v="682|4"/>
    <n v="682"/>
    <n v="4"/>
    <x v="38"/>
    <n v="6.60087764263E-2"/>
    <n v="0.993674635887"/>
    <n v="4"/>
    <x v="0"/>
    <x v="0"/>
  </r>
  <r>
    <s v="682|5"/>
    <n v="682"/>
    <n v="5"/>
    <x v="11"/>
    <n v="6.50690570474E-2"/>
    <n v="0.99358385801299998"/>
    <n v="4"/>
    <x v="0"/>
    <x v="0"/>
  </r>
  <r>
    <s v="683|1"/>
    <n v="683"/>
    <n v="1"/>
    <x v="1"/>
    <n v="0.65774136781699999"/>
    <n v="0.99996149539900003"/>
    <n v="4"/>
    <x v="0"/>
    <x v="0"/>
  </r>
  <r>
    <s v="683|2"/>
    <n v="683"/>
    <n v="2"/>
    <x v="11"/>
    <n v="0.217105805874"/>
    <n v="0.99988353252399997"/>
    <n v="4"/>
    <x v="0"/>
    <x v="0"/>
  </r>
  <r>
    <s v="683|3"/>
    <n v="683"/>
    <n v="3"/>
    <x v="5"/>
    <n v="2.59685534984E-2"/>
    <n v="0.99902677535999995"/>
    <n v="4"/>
    <x v="0"/>
    <x v="0"/>
  </r>
  <r>
    <s v="683|4"/>
    <n v="683"/>
    <n v="4"/>
    <x v="39"/>
    <n v="1.3813758269E-2"/>
    <n v="0.99817192554500001"/>
    <n v="4"/>
    <x v="0"/>
    <x v="0"/>
  </r>
  <r>
    <s v="683|5"/>
    <n v="683"/>
    <n v="5"/>
    <x v="40"/>
    <n v="1.12907616422E-2"/>
    <n v="0.99776434898400002"/>
    <n v="4"/>
    <x v="0"/>
    <x v="0"/>
  </r>
  <r>
    <s v="684|1"/>
    <n v="684"/>
    <n v="1"/>
    <x v="11"/>
    <n v="0.36541122198100001"/>
    <n v="0.99956661462800001"/>
    <n v="3"/>
    <x v="2"/>
    <x v="0"/>
  </r>
  <r>
    <s v="684|2"/>
    <n v="684"/>
    <n v="2"/>
    <x v="1"/>
    <n v="0.27528774738299999"/>
    <n v="0.99942481517799997"/>
    <n v="3"/>
    <x v="2"/>
    <x v="0"/>
  </r>
  <r>
    <s v="684|3"/>
    <n v="684"/>
    <n v="3"/>
    <x v="39"/>
    <n v="4.6647500246799999E-2"/>
    <n v="0.996614992619"/>
    <n v="3"/>
    <x v="2"/>
    <x v="0"/>
  </r>
  <r>
    <s v="684|4"/>
    <n v="684"/>
    <n v="4"/>
    <x v="40"/>
    <n v="4.25985045731E-2"/>
    <n v="0.99629431963000004"/>
    <n v="3"/>
    <x v="2"/>
    <x v="0"/>
  </r>
  <r>
    <s v="684|5"/>
    <n v="684"/>
    <n v="5"/>
    <x v="71"/>
    <n v="3.2656360417599999E-2"/>
    <n v="0.99517160654100001"/>
    <n v="3"/>
    <x v="2"/>
    <x v="0"/>
  </r>
  <r>
    <s v="685|1"/>
    <n v="685"/>
    <n v="1"/>
    <x v="1"/>
    <n v="0.31583443284000001"/>
    <n v="0.99938857555399996"/>
    <n v="4"/>
    <x v="0"/>
    <x v="0"/>
  </r>
  <r>
    <s v="685|2"/>
    <n v="685"/>
    <n v="2"/>
    <x v="35"/>
    <n v="0.233940377831"/>
    <n v="0.999174654484"/>
    <n v="4"/>
    <x v="0"/>
    <x v="0"/>
  </r>
  <r>
    <s v="685|3"/>
    <n v="685"/>
    <n v="3"/>
    <x v="33"/>
    <n v="9.7114592790600002E-2"/>
    <n v="0.99801433086400004"/>
    <n v="4"/>
    <x v="0"/>
    <x v="0"/>
  </r>
  <r>
    <s v="685|4"/>
    <n v="685"/>
    <n v="4"/>
    <x v="11"/>
    <n v="6.7664846777899995E-2"/>
    <n v="0.99715256690999998"/>
    <n v="4"/>
    <x v="0"/>
    <x v="0"/>
  </r>
  <r>
    <s v="685|5"/>
    <n v="685"/>
    <n v="5"/>
    <x v="2"/>
    <n v="4.9120675772400001E-2"/>
    <n v="0.99608176946600002"/>
    <n v="4"/>
    <x v="0"/>
    <x v="0"/>
  </r>
  <r>
    <s v="686|1"/>
    <n v="686"/>
    <n v="1"/>
    <x v="19"/>
    <n v="0.27211922407200001"/>
    <n v="0.99962604045900005"/>
    <n v="4"/>
    <x v="0"/>
    <x v="0"/>
  </r>
  <r>
    <s v="686|2"/>
    <n v="686"/>
    <n v="2"/>
    <x v="25"/>
    <n v="0.186768308282"/>
    <n v="0.99945527315100002"/>
    <n v="4"/>
    <x v="0"/>
    <x v="0"/>
  </r>
  <r>
    <s v="686|3"/>
    <n v="686"/>
    <n v="3"/>
    <x v="83"/>
    <n v="7.9086981713800006E-2"/>
    <n v="0.99871456623099997"/>
    <n v="4"/>
    <x v="0"/>
    <x v="0"/>
  </r>
  <r>
    <s v="686|4"/>
    <n v="686"/>
    <n v="4"/>
    <x v="27"/>
    <n v="6.0640286654200001E-2"/>
    <n v="0.998324096203"/>
    <n v="4"/>
    <x v="0"/>
    <x v="0"/>
  </r>
  <r>
    <s v="686|5"/>
    <n v="686"/>
    <n v="5"/>
    <x v="77"/>
    <n v="5.5726692080499997E-2"/>
    <n v="0.99817669391599995"/>
    <n v="4"/>
    <x v="0"/>
    <x v="0"/>
  </r>
  <r>
    <s v="687|1"/>
    <n v="687"/>
    <n v="1"/>
    <x v="35"/>
    <n v="0.65148085355800001"/>
    <n v="0.99980169534700003"/>
    <n v="3"/>
    <x v="2"/>
    <x v="0"/>
  </r>
  <r>
    <s v="687|2"/>
    <n v="687"/>
    <n v="2"/>
    <x v="33"/>
    <n v="9.7026489674999994E-2"/>
    <n v="0.99867022037499997"/>
    <n v="3"/>
    <x v="2"/>
    <x v="0"/>
  </r>
  <r>
    <s v="687|3"/>
    <n v="687"/>
    <n v="3"/>
    <x v="11"/>
    <n v="4.9459233880000002E-2"/>
    <n v="0.99739468097700001"/>
    <n v="3"/>
    <x v="2"/>
    <x v="0"/>
  </r>
  <r>
    <s v="687|4"/>
    <n v="687"/>
    <n v="4"/>
    <x v="1"/>
    <n v="3.4752983599899999E-2"/>
    <n v="0.996296346188"/>
    <n v="3"/>
    <x v="2"/>
    <x v="0"/>
  </r>
  <r>
    <s v="687|5"/>
    <n v="687"/>
    <n v="5"/>
    <x v="31"/>
    <n v="2.0224014297099999E-2"/>
    <n v="0.993652462959"/>
    <n v="3"/>
    <x v="2"/>
    <x v="0"/>
  </r>
  <r>
    <s v="688|1"/>
    <n v="688"/>
    <n v="1"/>
    <x v="48"/>
    <n v="0.14014188945299999"/>
    <n v="0.99091446399700001"/>
    <n v="2"/>
    <x v="1"/>
    <x v="0"/>
  </r>
  <r>
    <s v="688|2"/>
    <n v="688"/>
    <n v="2"/>
    <x v="31"/>
    <n v="0.11112154275199999"/>
    <n v="0.98856878280600002"/>
    <n v="2"/>
    <x v="1"/>
    <x v="1"/>
  </r>
  <r>
    <s v="688|3"/>
    <n v="688"/>
    <n v="3"/>
    <x v="75"/>
    <n v="4.3364897370299998E-2"/>
    <n v="0.97122180461899998"/>
    <n v="2"/>
    <x v="1"/>
    <x v="1"/>
  </r>
  <r>
    <s v="688|4"/>
    <n v="688"/>
    <n v="4"/>
    <x v="65"/>
    <n v="3.4582026302800002E-2"/>
    <n v="0.96417480707199998"/>
    <n v="2"/>
    <x v="1"/>
    <x v="1"/>
  </r>
  <r>
    <s v="688|5"/>
    <n v="688"/>
    <n v="5"/>
    <x v="23"/>
    <n v="3.1776718795300002E-2"/>
    <n v="0.96113497018799998"/>
    <n v="2"/>
    <x v="1"/>
    <x v="1"/>
  </r>
  <r>
    <s v="689|1"/>
    <n v="689"/>
    <n v="1"/>
    <x v="26"/>
    <n v="0.18305796384799999"/>
    <n v="0.99933236837399997"/>
    <n v="4"/>
    <x v="0"/>
    <x v="0"/>
  </r>
  <r>
    <s v="689|2"/>
    <n v="689"/>
    <n v="2"/>
    <x v="27"/>
    <n v="0.13598115742200001"/>
    <n v="0.99910140037499995"/>
    <n v="4"/>
    <x v="0"/>
    <x v="0"/>
  </r>
  <r>
    <s v="689|3"/>
    <n v="689"/>
    <n v="3"/>
    <x v="32"/>
    <n v="0.122815646231"/>
    <n v="0.999005258083"/>
    <n v="4"/>
    <x v="0"/>
    <x v="0"/>
  </r>
  <r>
    <s v="689|4"/>
    <n v="689"/>
    <n v="4"/>
    <x v="33"/>
    <n v="9.3045704066800003E-2"/>
    <n v="0.99868732690799999"/>
    <n v="4"/>
    <x v="0"/>
    <x v="0"/>
  </r>
  <r>
    <s v="689|5"/>
    <n v="689"/>
    <n v="5"/>
    <x v="25"/>
    <n v="8.4902562200999995E-2"/>
    <n v="0.99856156110799998"/>
    <n v="4"/>
    <x v="0"/>
    <x v="0"/>
  </r>
  <r>
    <s v="690|1"/>
    <n v="690"/>
    <n v="1"/>
    <x v="32"/>
    <n v="0.165424495935"/>
    <n v="0.998249471188"/>
    <n v="3"/>
    <x v="2"/>
    <x v="0"/>
  </r>
  <r>
    <s v="690|2"/>
    <n v="690"/>
    <n v="2"/>
    <x v="27"/>
    <n v="0.116047412157"/>
    <n v="0.99750655889499995"/>
    <n v="3"/>
    <x v="2"/>
    <x v="0"/>
  </r>
  <r>
    <s v="690|3"/>
    <n v="690"/>
    <n v="3"/>
    <x v="19"/>
    <n v="0.10151155293"/>
    <n v="0.99715059995699995"/>
    <n v="3"/>
    <x v="2"/>
    <x v="0"/>
  </r>
  <r>
    <s v="690|4"/>
    <n v="690"/>
    <n v="4"/>
    <x v="33"/>
    <n v="9.6776671707600001E-2"/>
    <n v="0.99701154232"/>
    <n v="3"/>
    <x v="2"/>
    <x v="0"/>
  </r>
  <r>
    <s v="690|5"/>
    <n v="690"/>
    <n v="5"/>
    <x v="79"/>
    <n v="7.6942339539499999E-2"/>
    <n v="0.99624407291399997"/>
    <n v="3"/>
    <x v="2"/>
    <x v="0"/>
  </r>
  <r>
    <s v="691|1"/>
    <n v="691"/>
    <n v="1"/>
    <x v="17"/>
    <n v="0.22683186829099999"/>
    <n v="0.99990749359099995"/>
    <n v="4"/>
    <x v="0"/>
    <x v="0"/>
  </r>
  <r>
    <s v="691|2"/>
    <n v="691"/>
    <n v="2"/>
    <x v="33"/>
    <n v="0.17822958528999999"/>
    <n v="0.99988234043099999"/>
    <n v="4"/>
    <x v="0"/>
    <x v="0"/>
  </r>
  <r>
    <s v="691|3"/>
    <n v="691"/>
    <n v="3"/>
    <x v="32"/>
    <n v="8.2889832556199999E-2"/>
    <n v="0.99974697828299997"/>
    <n v="4"/>
    <x v="0"/>
    <x v="0"/>
  </r>
  <r>
    <s v="691|4"/>
    <n v="691"/>
    <n v="4"/>
    <x v="19"/>
    <n v="7.3928691446800004E-2"/>
    <n v="0.99971634149599997"/>
    <n v="4"/>
    <x v="0"/>
    <x v="0"/>
  </r>
  <r>
    <s v="691|5"/>
    <n v="691"/>
    <n v="5"/>
    <x v="27"/>
    <n v="5.9385702014000001E-2"/>
    <n v="0.99964690208399998"/>
    <n v="4"/>
    <x v="0"/>
    <x v="0"/>
  </r>
  <r>
    <s v="692|1"/>
    <n v="692"/>
    <n v="1"/>
    <x v="47"/>
    <n v="0.71899539232300003"/>
    <n v="0.99998545646699999"/>
    <n v="3"/>
    <x v="2"/>
    <x v="0"/>
  </r>
  <r>
    <s v="692|2"/>
    <n v="692"/>
    <n v="2"/>
    <x v="27"/>
    <n v="7.0139773190000004E-2"/>
    <n v="0.99985134601600001"/>
    <n v="3"/>
    <x v="2"/>
    <x v="0"/>
  </r>
  <r>
    <s v="692|3"/>
    <n v="692"/>
    <n v="3"/>
    <x v="32"/>
    <n v="6.6813811659799993E-2"/>
    <n v="0.99984395504000001"/>
    <n v="3"/>
    <x v="2"/>
    <x v="0"/>
  </r>
  <r>
    <s v="692|4"/>
    <n v="692"/>
    <n v="4"/>
    <x v="19"/>
    <n v="3.8278292864600001E-2"/>
    <n v="0.99972766637800003"/>
    <n v="3"/>
    <x v="2"/>
    <x v="0"/>
  </r>
  <r>
    <s v="692|5"/>
    <n v="692"/>
    <n v="5"/>
    <x v="33"/>
    <n v="2.9013492166999999E-2"/>
    <n v="0.99964070320099996"/>
    <n v="3"/>
    <x v="2"/>
    <x v="0"/>
  </r>
  <r>
    <s v="693|1"/>
    <n v="693"/>
    <n v="1"/>
    <x v="33"/>
    <n v="0.450424551964"/>
    <n v="0.99974006414399996"/>
    <n v="3"/>
    <x v="2"/>
    <x v="0"/>
  </r>
  <r>
    <s v="693|2"/>
    <n v="693"/>
    <n v="2"/>
    <x v="35"/>
    <n v="0.17510835826400001"/>
    <n v="0.99933165311799999"/>
    <n v="3"/>
    <x v="2"/>
    <x v="0"/>
  </r>
  <r>
    <s v="693|3"/>
    <n v="693"/>
    <n v="3"/>
    <x v="49"/>
    <n v="6.3744783401499999E-2"/>
    <n v="0.99816638231300003"/>
    <n v="3"/>
    <x v="2"/>
    <x v="0"/>
  </r>
  <r>
    <s v="693|4"/>
    <n v="693"/>
    <n v="4"/>
    <x v="32"/>
    <n v="5.8851543813900002E-2"/>
    <n v="0.99801421165500004"/>
    <n v="3"/>
    <x v="2"/>
    <x v="0"/>
  </r>
  <r>
    <s v="693|5"/>
    <n v="693"/>
    <n v="5"/>
    <x v="2"/>
    <n v="4.2419608682400002E-2"/>
    <n v="0.99724704027199995"/>
    <n v="3"/>
    <x v="2"/>
    <x v="0"/>
  </r>
  <r>
    <s v="694|1"/>
    <n v="694"/>
    <n v="1"/>
    <x v="35"/>
    <n v="0.17785154282999999"/>
    <n v="0.99625921249399996"/>
    <n v="2"/>
    <x v="1"/>
    <x v="0"/>
  </r>
  <r>
    <s v="694|2"/>
    <n v="694"/>
    <n v="2"/>
    <x v="48"/>
    <n v="0.143226310611"/>
    <n v="0.99535900354399998"/>
    <n v="2"/>
    <x v="1"/>
    <x v="0"/>
  </r>
  <r>
    <s v="694|3"/>
    <n v="694"/>
    <n v="3"/>
    <x v="33"/>
    <n v="5.8661129325599998E-2"/>
    <n v="0.98874402046200005"/>
    <n v="2"/>
    <x v="1"/>
    <x v="1"/>
  </r>
  <r>
    <s v="694|4"/>
    <n v="694"/>
    <n v="4"/>
    <x v="42"/>
    <n v="5.0385043024999999E-2"/>
    <n v="0.98691934347200005"/>
    <n v="2"/>
    <x v="1"/>
    <x v="1"/>
  </r>
  <r>
    <s v="694|5"/>
    <n v="694"/>
    <n v="5"/>
    <x v="49"/>
    <n v="4.4005874544399998E-2"/>
    <n v="0.98505151271799996"/>
    <n v="2"/>
    <x v="1"/>
    <x v="1"/>
  </r>
  <r>
    <s v="695|1"/>
    <n v="695"/>
    <n v="1"/>
    <x v="33"/>
    <n v="0.197586372495"/>
    <n v="0.99819332361199997"/>
    <n v="3"/>
    <x v="2"/>
    <x v="0"/>
  </r>
  <r>
    <s v="695|2"/>
    <n v="695"/>
    <n v="2"/>
    <x v="35"/>
    <n v="9.2081122100399995E-2"/>
    <n v="0.99613118171699999"/>
    <n v="3"/>
    <x v="2"/>
    <x v="0"/>
  </r>
  <r>
    <s v="695|3"/>
    <n v="695"/>
    <n v="3"/>
    <x v="49"/>
    <n v="7.6110504567600004E-2"/>
    <n v="0.99532324075699996"/>
    <n v="3"/>
    <x v="2"/>
    <x v="0"/>
  </r>
  <r>
    <s v="695|4"/>
    <n v="695"/>
    <n v="4"/>
    <x v="2"/>
    <n v="6.1002615839199997E-2"/>
    <n v="0.99417167902000003"/>
    <n v="3"/>
    <x v="2"/>
    <x v="0"/>
  </r>
  <r>
    <s v="695|5"/>
    <n v="695"/>
    <n v="5"/>
    <x v="19"/>
    <n v="5.6390274316099998E-2"/>
    <n v="0.99369806051300003"/>
    <n v="3"/>
    <x v="2"/>
    <x v="0"/>
  </r>
  <r>
    <s v="696|1"/>
    <n v="696"/>
    <n v="1"/>
    <x v="44"/>
    <n v="0.23169401287999999"/>
    <n v="0.99924987554599998"/>
    <n v="2"/>
    <x v="1"/>
    <x v="0"/>
  </r>
  <r>
    <s v="696|2"/>
    <n v="696"/>
    <n v="2"/>
    <x v="57"/>
    <n v="0.16748392581900001"/>
    <n v="0.99896252155300003"/>
    <n v="2"/>
    <x v="1"/>
    <x v="0"/>
  </r>
  <r>
    <s v="696|3"/>
    <n v="696"/>
    <n v="3"/>
    <x v="32"/>
    <n v="8.4314905107000002E-2"/>
    <n v="0.99794131517399998"/>
    <n v="2"/>
    <x v="1"/>
    <x v="0"/>
  </r>
  <r>
    <s v="696|4"/>
    <n v="696"/>
    <n v="4"/>
    <x v="33"/>
    <n v="5.2516102790799997E-2"/>
    <n v="0.99669891595799998"/>
    <n v="2"/>
    <x v="1"/>
    <x v="0"/>
  </r>
  <r>
    <s v="696|5"/>
    <n v="696"/>
    <n v="5"/>
    <x v="55"/>
    <n v="5.2235037088400001E-2"/>
    <n v="0.996681272984"/>
    <n v="2"/>
    <x v="1"/>
    <x v="0"/>
  </r>
  <r>
    <s v="697|1"/>
    <n v="697"/>
    <n v="1"/>
    <x v="1"/>
    <n v="0.963763833046"/>
    <n v="0.99999678134900005"/>
    <n v="2"/>
    <x v="1"/>
    <x v="0"/>
  </r>
  <r>
    <s v="697|2"/>
    <n v="697"/>
    <n v="2"/>
    <x v="2"/>
    <n v="1.1862718500200001E-2"/>
    <n v="0.99973720312100001"/>
    <n v="2"/>
    <x v="1"/>
    <x v="0"/>
  </r>
  <r>
    <s v="697|3"/>
    <n v="697"/>
    <n v="3"/>
    <x v="11"/>
    <n v="5.1579177379600001E-3"/>
    <n v="0.99939596652999996"/>
    <n v="2"/>
    <x v="1"/>
    <x v="0"/>
  </r>
  <r>
    <s v="697|4"/>
    <n v="697"/>
    <n v="4"/>
    <x v="20"/>
    <n v="4.8170634545400002E-3"/>
    <n v="0.99935322999999998"/>
    <n v="2"/>
    <x v="1"/>
    <x v="0"/>
  </r>
  <r>
    <s v="697|5"/>
    <n v="697"/>
    <n v="5"/>
    <x v="84"/>
    <n v="2.7510363142899999E-3"/>
    <n v="0.99886810779599999"/>
    <n v="2"/>
    <x v="1"/>
    <x v="0"/>
  </r>
  <r>
    <s v="698|1"/>
    <n v="698"/>
    <n v="1"/>
    <x v="1"/>
    <n v="0.56886357069000004"/>
    <n v="0.99997866153699999"/>
    <n v="3"/>
    <x v="2"/>
    <x v="0"/>
  </r>
  <r>
    <s v="698|2"/>
    <n v="698"/>
    <n v="2"/>
    <x v="11"/>
    <n v="0.36085721850399999"/>
    <n v="0.99996638297999996"/>
    <n v="3"/>
    <x v="2"/>
    <x v="0"/>
  </r>
  <r>
    <s v="698|3"/>
    <n v="698"/>
    <n v="3"/>
    <x v="17"/>
    <n v="9.3910880386800007E-3"/>
    <n v="0.99870884418500006"/>
    <n v="3"/>
    <x v="2"/>
    <x v="0"/>
  </r>
  <r>
    <s v="698|4"/>
    <n v="698"/>
    <n v="4"/>
    <x v="2"/>
    <n v="6.7304195836200001E-3"/>
    <n v="0.99819934368100005"/>
    <n v="3"/>
    <x v="2"/>
    <x v="0"/>
  </r>
  <r>
    <s v="698|5"/>
    <n v="698"/>
    <n v="5"/>
    <x v="34"/>
    <n v="6.3811303116399999E-3"/>
    <n v="0.99810105562200002"/>
    <n v="3"/>
    <x v="2"/>
    <x v="0"/>
  </r>
  <r>
    <s v="699|1"/>
    <n v="699"/>
    <n v="1"/>
    <x v="1"/>
    <n v="0.88785552978500004"/>
    <n v="0.99999344348899999"/>
    <n v="2"/>
    <x v="1"/>
    <x v="0"/>
  </r>
  <r>
    <s v="699|2"/>
    <n v="699"/>
    <n v="2"/>
    <x v="11"/>
    <n v="5.1202647387999997E-2"/>
    <n v="0.99988555908200005"/>
    <n v="2"/>
    <x v="1"/>
    <x v="0"/>
  </r>
  <r>
    <s v="699|3"/>
    <n v="699"/>
    <n v="3"/>
    <x v="39"/>
    <n v="9.0767601504900004E-3"/>
    <n v="0.99935466051099997"/>
    <n v="2"/>
    <x v="1"/>
    <x v="0"/>
  </r>
  <r>
    <s v="699|4"/>
    <n v="699"/>
    <n v="4"/>
    <x v="35"/>
    <n v="7.7559938654300003E-3"/>
    <n v="0.99924492836000001"/>
    <n v="2"/>
    <x v="1"/>
    <x v="0"/>
  </r>
  <r>
    <s v="699|5"/>
    <n v="699"/>
    <n v="5"/>
    <x v="71"/>
    <n v="6.2446813099099998E-3"/>
    <n v="0.99906235933300003"/>
    <n v="2"/>
    <x v="1"/>
    <x v="0"/>
  </r>
  <r>
    <s v="700|1"/>
    <n v="700"/>
    <n v="1"/>
    <x v="25"/>
    <n v="0.19465683400600001"/>
    <n v="0.99961650371599997"/>
    <n v="2"/>
    <x v="1"/>
    <x v="0"/>
  </r>
  <r>
    <s v="700|2"/>
    <n v="700"/>
    <n v="2"/>
    <x v="1"/>
    <n v="0.17645072937"/>
    <n v="0.99957698583599996"/>
    <n v="2"/>
    <x v="1"/>
    <x v="0"/>
  </r>
  <r>
    <s v="700|3"/>
    <n v="700"/>
    <n v="3"/>
    <x v="32"/>
    <n v="0.171754151583"/>
    <n v="0.99956542253500003"/>
    <n v="2"/>
    <x v="1"/>
    <x v="0"/>
  </r>
  <r>
    <s v="700|4"/>
    <n v="700"/>
    <n v="4"/>
    <x v="19"/>
    <n v="0.12042227387399999"/>
    <n v="0.99938023090399997"/>
    <n v="2"/>
    <x v="1"/>
    <x v="0"/>
  </r>
  <r>
    <s v="700|5"/>
    <n v="700"/>
    <n v="5"/>
    <x v="33"/>
    <n v="0.10547086596499999"/>
    <n v="0.99929249286699995"/>
    <n v="2"/>
    <x v="1"/>
    <x v="0"/>
  </r>
  <r>
    <s v="701|1"/>
    <n v="701"/>
    <n v="1"/>
    <x v="1"/>
    <n v="0.486517190933"/>
    <n v="0.99951267242399999"/>
    <n v="2"/>
    <x v="1"/>
    <x v="0"/>
  </r>
  <r>
    <s v="701|2"/>
    <n v="701"/>
    <n v="2"/>
    <x v="0"/>
    <n v="0.16573069989700001"/>
    <n v="0.99857068061800003"/>
    <n v="2"/>
    <x v="1"/>
    <x v="0"/>
  </r>
  <r>
    <s v="701|3"/>
    <n v="701"/>
    <n v="3"/>
    <x v="2"/>
    <n v="0.106018692255"/>
    <n v="0.99776756763499996"/>
    <n v="2"/>
    <x v="1"/>
    <x v="0"/>
  </r>
  <r>
    <s v="701|4"/>
    <n v="701"/>
    <n v="4"/>
    <x v="3"/>
    <n v="3.2922897487899998E-2"/>
    <n v="0.99284642934800005"/>
    <n v="2"/>
    <x v="1"/>
    <x v="0"/>
  </r>
  <r>
    <s v="701|5"/>
    <n v="701"/>
    <n v="5"/>
    <x v="11"/>
    <n v="2.6587050408099999E-2"/>
    <n v="0.99115681648300002"/>
    <n v="2"/>
    <x v="1"/>
    <x v="0"/>
  </r>
  <r>
    <s v="702|1"/>
    <n v="702"/>
    <n v="1"/>
    <x v="25"/>
    <n v="0.52797138690900003"/>
    <n v="0.99977821111700005"/>
    <n v="3"/>
    <x v="2"/>
    <x v="0"/>
  </r>
  <r>
    <s v="702|2"/>
    <n v="702"/>
    <n v="2"/>
    <x v="1"/>
    <n v="0.120509557426"/>
    <n v="0.99902904033700002"/>
    <n v="3"/>
    <x v="2"/>
    <x v="0"/>
  </r>
  <r>
    <s v="702|3"/>
    <n v="702"/>
    <n v="3"/>
    <x v="33"/>
    <n v="6.5076932311099997E-2"/>
    <n v="0.99820339679699999"/>
    <n v="3"/>
    <x v="2"/>
    <x v="0"/>
  </r>
  <r>
    <s v="702|4"/>
    <n v="702"/>
    <n v="4"/>
    <x v="2"/>
    <n v="5.6870989501499998E-2"/>
    <n v="0.99794477224300004"/>
    <n v="3"/>
    <x v="2"/>
    <x v="0"/>
  </r>
  <r>
    <s v="702|5"/>
    <n v="702"/>
    <n v="5"/>
    <x v="19"/>
    <n v="5.3497292101400001E-2"/>
    <n v="0.99781537056000003"/>
    <n v="3"/>
    <x v="2"/>
    <x v="0"/>
  </r>
  <r>
    <s v="703|1"/>
    <n v="703"/>
    <n v="1"/>
    <x v="2"/>
    <n v="0.49569332599600002"/>
    <n v="0.99990010261499995"/>
    <n v="2"/>
    <x v="1"/>
    <x v="0"/>
  </r>
  <r>
    <s v="703|2"/>
    <n v="703"/>
    <n v="2"/>
    <x v="25"/>
    <n v="0.29635298252100001"/>
    <n v="0.99983298778499996"/>
    <n v="2"/>
    <x v="1"/>
    <x v="0"/>
  </r>
  <r>
    <s v="703|3"/>
    <n v="703"/>
    <n v="3"/>
    <x v="19"/>
    <n v="4.7833643853700002E-2"/>
    <n v="0.99896645545999996"/>
    <n v="2"/>
    <x v="1"/>
    <x v="0"/>
  </r>
  <r>
    <s v="703|4"/>
    <n v="703"/>
    <n v="4"/>
    <x v="35"/>
    <n v="3.8554448634400003E-2"/>
    <n v="0.99871802330000004"/>
    <n v="2"/>
    <x v="1"/>
    <x v="0"/>
  </r>
  <r>
    <s v="703|5"/>
    <n v="703"/>
    <n v="5"/>
    <x v="1"/>
    <n v="3.0455365777000001E-2"/>
    <n v="0.99837768077900002"/>
    <n v="2"/>
    <x v="1"/>
    <x v="0"/>
  </r>
  <r>
    <s v="704|1"/>
    <n v="704"/>
    <n v="1"/>
    <x v="1"/>
    <n v="0.83920103311500005"/>
    <n v="0.99996066093400005"/>
    <n v="3"/>
    <x v="2"/>
    <x v="0"/>
  </r>
  <r>
    <s v="704|2"/>
    <n v="704"/>
    <n v="2"/>
    <x v="11"/>
    <n v="8.7671793997300004E-2"/>
    <n v="0.99962401390099997"/>
    <n v="3"/>
    <x v="2"/>
    <x v="0"/>
  </r>
  <r>
    <s v="704|3"/>
    <n v="704"/>
    <n v="3"/>
    <x v="2"/>
    <n v="1.35112414137E-2"/>
    <n v="0.99756562709800001"/>
    <n v="3"/>
    <x v="2"/>
    <x v="0"/>
  </r>
  <r>
    <s v="704|4"/>
    <n v="704"/>
    <n v="4"/>
    <x v="40"/>
    <n v="5.5778278037900003E-3"/>
    <n v="0.99412363767599998"/>
    <n v="3"/>
    <x v="2"/>
    <x v="0"/>
  </r>
  <r>
    <s v="704|5"/>
    <n v="704"/>
    <n v="5"/>
    <x v="0"/>
    <n v="4.7565805725799997E-3"/>
    <n v="0.99311596155199999"/>
    <n v="3"/>
    <x v="2"/>
    <x v="0"/>
  </r>
  <r>
    <s v="705|1"/>
    <n v="705"/>
    <n v="1"/>
    <x v="1"/>
    <n v="0.74727594852400003"/>
    <n v="0.999977707863"/>
    <n v="2"/>
    <x v="1"/>
    <x v="0"/>
  </r>
  <r>
    <s v="705|2"/>
    <n v="705"/>
    <n v="2"/>
    <x v="20"/>
    <n v="0.12226980179499999"/>
    <n v="0.99986386299100005"/>
    <n v="2"/>
    <x v="1"/>
    <x v="0"/>
  </r>
  <r>
    <s v="705|3"/>
    <n v="705"/>
    <n v="3"/>
    <x v="84"/>
    <n v="7.4679039418699994E-2"/>
    <n v="0.99977713823299996"/>
    <n v="2"/>
    <x v="1"/>
    <x v="0"/>
  </r>
  <r>
    <s v="705|4"/>
    <n v="705"/>
    <n v="4"/>
    <x v="11"/>
    <n v="1.8426049500699999E-2"/>
    <n v="0.99909734725999999"/>
    <n v="2"/>
    <x v="1"/>
    <x v="0"/>
  </r>
  <r>
    <s v="705|5"/>
    <n v="705"/>
    <n v="5"/>
    <x v="113"/>
    <n v="5.3331782109999996E-3"/>
    <n v="0.99688833952"/>
    <n v="2"/>
    <x v="1"/>
    <x v="0"/>
  </r>
  <r>
    <s v="706|1"/>
    <n v="706"/>
    <n v="1"/>
    <x v="84"/>
    <n v="0.61175739765199999"/>
    <n v="0.99997866153699999"/>
    <n v="2"/>
    <x v="1"/>
    <x v="0"/>
  </r>
  <r>
    <s v="706|2"/>
    <n v="706"/>
    <n v="2"/>
    <x v="1"/>
    <n v="0.185404628515"/>
    <n v="0.99992954731000006"/>
    <n v="2"/>
    <x v="1"/>
    <x v="0"/>
  </r>
  <r>
    <s v="706|3"/>
    <n v="706"/>
    <n v="3"/>
    <x v="20"/>
    <n v="0.16121219098600001"/>
    <n v="0.999918937683"/>
    <n v="2"/>
    <x v="1"/>
    <x v="0"/>
  </r>
  <r>
    <s v="706|4"/>
    <n v="706"/>
    <n v="4"/>
    <x v="53"/>
    <n v="7.98971578479E-3"/>
    <n v="0.99836784601200002"/>
    <n v="2"/>
    <x v="1"/>
    <x v="0"/>
  </r>
  <r>
    <s v="706|5"/>
    <n v="706"/>
    <n v="5"/>
    <x v="113"/>
    <n v="4.9142674543000003E-3"/>
    <n v="0.99734902381900004"/>
    <n v="2"/>
    <x v="1"/>
    <x v="0"/>
  </r>
  <r>
    <s v="707|1"/>
    <n v="707"/>
    <n v="1"/>
    <x v="84"/>
    <n v="0.68410825729400004"/>
    <n v="0.99999773502300005"/>
    <n v="2"/>
    <x v="1"/>
    <x v="0"/>
  </r>
  <r>
    <s v="707|2"/>
    <n v="707"/>
    <n v="2"/>
    <x v="1"/>
    <n v="0.15674805641199999"/>
    <n v="0.99999034404800002"/>
    <n v="2"/>
    <x v="1"/>
    <x v="0"/>
  </r>
  <r>
    <s v="707|3"/>
    <n v="707"/>
    <n v="3"/>
    <x v="20"/>
    <n v="0.143151342869"/>
    <n v="0.99998939037300005"/>
    <n v="2"/>
    <x v="1"/>
    <x v="0"/>
  </r>
  <r>
    <s v="707|4"/>
    <n v="707"/>
    <n v="4"/>
    <x v="113"/>
    <n v="6.2499763444099996E-3"/>
    <n v="0.99975758791000002"/>
    <n v="2"/>
    <x v="1"/>
    <x v="0"/>
  </r>
  <r>
    <s v="707|5"/>
    <n v="707"/>
    <n v="5"/>
    <x v="17"/>
    <n v="2.5455290451599998E-3"/>
    <n v="0.99940502643600004"/>
    <n v="2"/>
    <x v="1"/>
    <x v="0"/>
  </r>
  <r>
    <s v="708|1"/>
    <n v="708"/>
    <n v="1"/>
    <x v="1"/>
    <n v="0.32991009950599998"/>
    <n v="0.99997949600199998"/>
    <n v="2"/>
    <x v="1"/>
    <x v="0"/>
  </r>
  <r>
    <s v="708|2"/>
    <n v="708"/>
    <n v="2"/>
    <x v="84"/>
    <n v="0.30523541569700002"/>
    <n v="0.999977827072"/>
    <n v="2"/>
    <x v="1"/>
    <x v="0"/>
  </r>
  <r>
    <s v="708|3"/>
    <n v="708"/>
    <n v="3"/>
    <x v="20"/>
    <n v="0.162871092558"/>
    <n v="0.99995851516699996"/>
    <n v="2"/>
    <x v="1"/>
    <x v="0"/>
  </r>
  <r>
    <s v="708|4"/>
    <n v="708"/>
    <n v="4"/>
    <x v="53"/>
    <n v="0.151456668973"/>
    <n v="0.99995529651600001"/>
    <n v="2"/>
    <x v="1"/>
    <x v="0"/>
  </r>
  <r>
    <s v="708|5"/>
    <n v="708"/>
    <n v="5"/>
    <x v="2"/>
    <n v="1.5441582538200001E-2"/>
    <n v="0.99956220388399997"/>
    <n v="2"/>
    <x v="1"/>
    <x v="0"/>
  </r>
  <r>
    <s v="709|1"/>
    <n v="709"/>
    <n v="1"/>
    <x v="2"/>
    <n v="0.93258744478199995"/>
    <n v="0.99999010562900004"/>
    <n v="2"/>
    <x v="1"/>
    <x v="0"/>
  </r>
  <r>
    <s v="709|2"/>
    <n v="709"/>
    <n v="2"/>
    <x v="31"/>
    <n v="1.46913304925E-2"/>
    <n v="0.99937099218400005"/>
    <n v="2"/>
    <x v="1"/>
    <x v="0"/>
  </r>
  <r>
    <s v="709|3"/>
    <n v="709"/>
    <n v="3"/>
    <x v="25"/>
    <n v="1.27046266571E-2"/>
    <n v="0.99927276372899998"/>
    <n v="2"/>
    <x v="1"/>
    <x v="0"/>
  </r>
  <r>
    <s v="709|4"/>
    <n v="709"/>
    <n v="4"/>
    <x v="1"/>
    <n v="8.3338804543000005E-3"/>
    <n v="0.99889177084000003"/>
    <n v="2"/>
    <x v="1"/>
    <x v="0"/>
  </r>
  <r>
    <s v="709|5"/>
    <n v="709"/>
    <n v="5"/>
    <x v="63"/>
    <n v="5.3060054779099997E-3"/>
    <n v="0.99826031923299996"/>
    <n v="2"/>
    <x v="1"/>
    <x v="0"/>
  </r>
  <r>
    <s v="710|1"/>
    <n v="710"/>
    <n v="1"/>
    <x v="1"/>
    <n v="0.42819732427599999"/>
    <n v="0.99986743926999999"/>
    <n v="2"/>
    <x v="1"/>
    <x v="0"/>
  </r>
  <r>
    <s v="710|2"/>
    <n v="710"/>
    <n v="2"/>
    <x v="2"/>
    <n v="0.16982410848099999"/>
    <n v="0.99966585636100003"/>
    <n v="2"/>
    <x v="1"/>
    <x v="0"/>
  </r>
  <r>
    <s v="710|3"/>
    <n v="710"/>
    <n v="3"/>
    <x v="31"/>
    <n v="0.16343392431699999"/>
    <n v="0.99965274333999998"/>
    <n v="2"/>
    <x v="1"/>
    <x v="0"/>
  </r>
  <r>
    <s v="710|4"/>
    <n v="710"/>
    <n v="4"/>
    <x v="35"/>
    <n v="7.6567552983799997E-2"/>
    <n v="0.99925905466099996"/>
    <n v="2"/>
    <x v="1"/>
    <x v="0"/>
  </r>
  <r>
    <s v="710|5"/>
    <n v="710"/>
    <n v="5"/>
    <x v="33"/>
    <n v="3.6962565034599999E-2"/>
    <n v="0.99846649169900004"/>
    <n v="2"/>
    <x v="1"/>
    <x v="0"/>
  </r>
  <r>
    <s v="711|1"/>
    <n v="711"/>
    <n v="1"/>
    <x v="19"/>
    <n v="0.12916721403600001"/>
    <n v="0.99671530723599999"/>
    <n v="2"/>
    <x v="1"/>
    <x v="0"/>
  </r>
  <r>
    <s v="711|2"/>
    <n v="711"/>
    <n v="2"/>
    <x v="2"/>
    <n v="0.11695394665"/>
    <n v="0.99637347459799996"/>
    <n v="2"/>
    <x v="1"/>
    <x v="0"/>
  </r>
  <r>
    <s v="711|3"/>
    <n v="711"/>
    <n v="3"/>
    <x v="27"/>
    <n v="0.101067140698"/>
    <n v="0.995805740356"/>
    <n v="2"/>
    <x v="1"/>
    <x v="0"/>
  </r>
  <r>
    <s v="711|4"/>
    <n v="711"/>
    <n v="4"/>
    <x v="65"/>
    <n v="8.9987732469999998E-2"/>
    <n v="0.99529182910900005"/>
    <n v="2"/>
    <x v="1"/>
    <x v="0"/>
  </r>
  <r>
    <s v="711|5"/>
    <n v="711"/>
    <n v="5"/>
    <x v="25"/>
    <n v="7.6464846730200001E-2"/>
    <n v="0.99446374177899999"/>
    <n v="2"/>
    <x v="1"/>
    <x v="0"/>
  </r>
  <r>
    <s v="712|1"/>
    <n v="712"/>
    <n v="1"/>
    <x v="25"/>
    <n v="0.50989526510200001"/>
    <n v="0.99997198581699998"/>
    <n v="2"/>
    <x v="1"/>
    <x v="0"/>
  </r>
  <r>
    <s v="712|2"/>
    <n v="712"/>
    <n v="2"/>
    <x v="19"/>
    <n v="0.27377295494100001"/>
    <n v="0.99994790554000001"/>
    <n v="2"/>
    <x v="1"/>
    <x v="0"/>
  </r>
  <r>
    <s v="712|3"/>
    <n v="712"/>
    <n v="3"/>
    <x v="27"/>
    <n v="6.1494108289499999E-2"/>
    <n v="0.99976807832699999"/>
    <n v="2"/>
    <x v="1"/>
    <x v="0"/>
  </r>
  <r>
    <s v="712|4"/>
    <n v="712"/>
    <n v="4"/>
    <x v="31"/>
    <n v="3.1612765043999999E-2"/>
    <n v="0.99954897165300005"/>
    <n v="2"/>
    <x v="1"/>
    <x v="0"/>
  </r>
  <r>
    <s v="712|5"/>
    <n v="712"/>
    <n v="5"/>
    <x v="2"/>
    <n v="2.2473305463800001E-2"/>
    <n v="0.99936562776600002"/>
    <n v="2"/>
    <x v="1"/>
    <x v="0"/>
  </r>
  <r>
    <s v="713|1"/>
    <n v="713"/>
    <n v="1"/>
    <x v="1"/>
    <n v="0.77243167161899995"/>
    <n v="0.99997389316600005"/>
    <n v="4"/>
    <x v="0"/>
    <x v="0"/>
  </r>
  <r>
    <s v="713|2"/>
    <n v="713"/>
    <n v="2"/>
    <x v="20"/>
    <n v="5.6141119450300002E-2"/>
    <n v="0.99964129924800005"/>
    <n v="4"/>
    <x v="0"/>
    <x v="0"/>
  </r>
  <r>
    <s v="713|3"/>
    <n v="713"/>
    <n v="3"/>
    <x v="84"/>
    <n v="3.4023590385899999E-2"/>
    <n v="0.999408364296"/>
    <n v="4"/>
    <x v="0"/>
    <x v="0"/>
  </r>
  <r>
    <s v="713|4"/>
    <n v="713"/>
    <n v="4"/>
    <x v="10"/>
    <n v="3.1762596219800002E-2"/>
    <n v="0.99936622381200002"/>
    <n v="4"/>
    <x v="0"/>
    <x v="0"/>
  </r>
  <r>
    <s v="713|5"/>
    <n v="713"/>
    <n v="5"/>
    <x v="7"/>
    <n v="2.5665568187800001E-2"/>
    <n v="0.999215722084"/>
    <n v="4"/>
    <x v="0"/>
    <x v="0"/>
  </r>
  <r>
    <s v="714|1"/>
    <n v="714"/>
    <n v="1"/>
    <x v="1"/>
    <n v="0.22029620409"/>
    <n v="0.99879658222199996"/>
    <n v="3"/>
    <x v="2"/>
    <x v="0"/>
  </r>
  <r>
    <s v="714|2"/>
    <n v="714"/>
    <n v="2"/>
    <x v="11"/>
    <n v="0.124140463769"/>
    <n v="0.99786645173999999"/>
    <n v="3"/>
    <x v="2"/>
    <x v="0"/>
  </r>
  <r>
    <s v="714|3"/>
    <n v="714"/>
    <n v="3"/>
    <x v="40"/>
    <n v="0.120202079415"/>
    <n v="0.99779677391099997"/>
    <n v="3"/>
    <x v="2"/>
    <x v="0"/>
  </r>
  <r>
    <s v="714|4"/>
    <n v="714"/>
    <n v="4"/>
    <x v="13"/>
    <n v="7.9141244292300003E-2"/>
    <n v="0.99665737152099998"/>
    <n v="3"/>
    <x v="2"/>
    <x v="0"/>
  </r>
  <r>
    <s v="714|5"/>
    <n v="714"/>
    <n v="5"/>
    <x v="71"/>
    <n v="4.0596939623399997E-2"/>
    <n v="0.99350440502199999"/>
    <n v="3"/>
    <x v="2"/>
    <x v="0"/>
  </r>
  <r>
    <s v="715|1"/>
    <n v="715"/>
    <n v="1"/>
    <x v="1"/>
    <n v="0.27867755293800001"/>
    <n v="0.99963808059699999"/>
    <n v="4"/>
    <x v="0"/>
    <x v="0"/>
  </r>
  <r>
    <s v="715|2"/>
    <n v="715"/>
    <n v="2"/>
    <x v="10"/>
    <n v="0.21048417687400001"/>
    <n v="0.99952101707499996"/>
    <n v="4"/>
    <x v="0"/>
    <x v="0"/>
  </r>
  <r>
    <s v="715|3"/>
    <n v="715"/>
    <n v="3"/>
    <x v="11"/>
    <n v="5.5022533982999999E-2"/>
    <n v="0.99816989898700004"/>
    <n v="4"/>
    <x v="0"/>
    <x v="0"/>
  </r>
  <r>
    <s v="715|4"/>
    <n v="715"/>
    <n v="4"/>
    <x v="8"/>
    <n v="4.4372513890300003E-2"/>
    <n v="0.99773174524300001"/>
    <n v="4"/>
    <x v="0"/>
    <x v="0"/>
  </r>
  <r>
    <s v="715|5"/>
    <n v="715"/>
    <n v="5"/>
    <x v="9"/>
    <n v="4.1109018027800003E-2"/>
    <n v="0.99755209684400004"/>
    <n v="4"/>
    <x v="0"/>
    <x v="0"/>
  </r>
  <r>
    <s v="716|1"/>
    <n v="716"/>
    <n v="1"/>
    <x v="66"/>
    <n v="0.18029703199899999"/>
    <n v="0.99885213375100002"/>
    <n v="4"/>
    <x v="0"/>
    <x v="0"/>
  </r>
  <r>
    <s v="716|2"/>
    <n v="716"/>
    <n v="2"/>
    <x v="8"/>
    <n v="0.15191511809800001"/>
    <n v="0.99863797426199996"/>
    <n v="4"/>
    <x v="0"/>
    <x v="0"/>
  </r>
  <r>
    <s v="716|3"/>
    <n v="716"/>
    <n v="3"/>
    <x v="7"/>
    <n v="0.13543908297999999"/>
    <n v="0.998472511768"/>
    <n v="4"/>
    <x v="0"/>
    <x v="0"/>
  </r>
  <r>
    <s v="716|4"/>
    <n v="716"/>
    <n v="4"/>
    <x v="10"/>
    <n v="0.130134344101"/>
    <n v="0.99841034412399998"/>
    <n v="4"/>
    <x v="0"/>
    <x v="0"/>
  </r>
  <r>
    <s v="716|5"/>
    <n v="716"/>
    <n v="5"/>
    <x v="60"/>
    <n v="6.7438773810899993E-2"/>
    <n v="0.99693703651400001"/>
    <n v="4"/>
    <x v="0"/>
    <x v="0"/>
  </r>
  <r>
    <s v="717|1"/>
    <n v="717"/>
    <n v="1"/>
    <x v="1"/>
    <n v="0.40984806418399999"/>
    <n v="0.99963665008500002"/>
    <n v="2"/>
    <x v="1"/>
    <x v="0"/>
  </r>
  <r>
    <s v="717|2"/>
    <n v="717"/>
    <n v="2"/>
    <x v="11"/>
    <n v="0.28795617818800001"/>
    <n v="0.99948287010199999"/>
    <n v="2"/>
    <x v="1"/>
    <x v="0"/>
  </r>
  <r>
    <s v="717|3"/>
    <n v="717"/>
    <n v="3"/>
    <x v="35"/>
    <n v="0.116128981113"/>
    <n v="0.99871873855600002"/>
    <n v="2"/>
    <x v="1"/>
    <x v="0"/>
  </r>
  <r>
    <s v="717|4"/>
    <n v="717"/>
    <n v="4"/>
    <x v="2"/>
    <n v="5.2134715020700002E-2"/>
    <n v="0.99715048074699997"/>
    <n v="2"/>
    <x v="1"/>
    <x v="0"/>
  </r>
  <r>
    <s v="717|5"/>
    <n v="717"/>
    <n v="5"/>
    <x v="3"/>
    <n v="2.0562406629299999E-2"/>
    <n v="0.99280655384100003"/>
    <n v="2"/>
    <x v="1"/>
    <x v="0"/>
  </r>
  <r>
    <s v="718|1"/>
    <n v="718"/>
    <n v="1"/>
    <x v="0"/>
    <n v="0.88683420419699999"/>
    <n v="0.99997758865399999"/>
    <n v="3"/>
    <x v="2"/>
    <x v="0"/>
  </r>
  <r>
    <s v="718|2"/>
    <n v="718"/>
    <n v="2"/>
    <x v="8"/>
    <n v="2.4687280878400001E-2"/>
    <n v="0.99919599294700001"/>
    <n v="3"/>
    <x v="2"/>
    <x v="0"/>
  </r>
  <r>
    <s v="718|3"/>
    <n v="718"/>
    <n v="3"/>
    <x v="1"/>
    <n v="1.44198955968E-2"/>
    <n v="0.99862432479899998"/>
    <n v="3"/>
    <x v="2"/>
    <x v="0"/>
  </r>
  <r>
    <s v="718|4"/>
    <n v="718"/>
    <n v="4"/>
    <x v="97"/>
    <n v="1.36493919417E-2"/>
    <n v="0.99854677915599999"/>
    <n v="3"/>
    <x v="2"/>
    <x v="0"/>
  </r>
  <r>
    <s v="718|5"/>
    <n v="718"/>
    <n v="5"/>
    <x v="56"/>
    <n v="9.4406465068499999E-3"/>
    <n v="0.99790024757399998"/>
    <n v="3"/>
    <x v="2"/>
    <x v="0"/>
  </r>
  <r>
    <s v="719|1"/>
    <n v="719"/>
    <n v="1"/>
    <x v="1"/>
    <n v="0.25833776593199997"/>
    <n v="0.99885904789000002"/>
    <n v="4"/>
    <x v="0"/>
    <x v="0"/>
  </r>
  <r>
    <s v="719|2"/>
    <n v="719"/>
    <n v="2"/>
    <x v="2"/>
    <n v="0.141756340861"/>
    <n v="0.99792271852500003"/>
    <n v="4"/>
    <x v="0"/>
    <x v="0"/>
  </r>
  <r>
    <s v="719|3"/>
    <n v="719"/>
    <n v="3"/>
    <x v="31"/>
    <n v="0.10040369629900001"/>
    <n v="0.99706959724400002"/>
    <n v="4"/>
    <x v="0"/>
    <x v="0"/>
  </r>
  <r>
    <s v="719|4"/>
    <n v="719"/>
    <n v="4"/>
    <x v="35"/>
    <n v="6.7474007606500006E-2"/>
    <n v="0.99564570188500001"/>
    <n v="4"/>
    <x v="0"/>
    <x v="0"/>
  </r>
  <r>
    <s v="719|5"/>
    <n v="719"/>
    <n v="5"/>
    <x v="33"/>
    <n v="5.9997916221600001E-2"/>
    <n v="0.99510574340799995"/>
    <n v="4"/>
    <x v="0"/>
    <x v="0"/>
  </r>
  <r>
    <s v="720|1"/>
    <n v="720"/>
    <n v="1"/>
    <x v="25"/>
    <n v="0.48820659518199999"/>
    <n v="0.99957340955700003"/>
    <n v="2"/>
    <x v="1"/>
    <x v="0"/>
  </r>
  <r>
    <s v="720|2"/>
    <n v="720"/>
    <n v="2"/>
    <x v="19"/>
    <n v="0.13848845660699999"/>
    <n v="0.998497962952"/>
    <n v="2"/>
    <x v="1"/>
    <x v="0"/>
  </r>
  <r>
    <s v="720|3"/>
    <n v="720"/>
    <n v="3"/>
    <x v="48"/>
    <n v="7.1095384657399993E-2"/>
    <n v="0.997078299522"/>
    <n v="2"/>
    <x v="1"/>
    <x v="0"/>
  </r>
  <r>
    <s v="720|4"/>
    <n v="720"/>
    <n v="4"/>
    <x v="57"/>
    <n v="6.1748884618299998E-2"/>
    <n v="0.99663746357000005"/>
    <n v="2"/>
    <x v="1"/>
    <x v="0"/>
  </r>
  <r>
    <s v="720|5"/>
    <n v="720"/>
    <n v="5"/>
    <x v="26"/>
    <n v="3.4266386181099999E-2"/>
    <n v="0.99395692348499998"/>
    <n v="2"/>
    <x v="1"/>
    <x v="0"/>
  </r>
  <r>
    <s v="721|1"/>
    <n v="721"/>
    <n v="1"/>
    <x v="33"/>
    <n v="0.32636290788700001"/>
    <n v="0.99971693754199997"/>
    <n v="3"/>
    <x v="2"/>
    <x v="0"/>
  </r>
  <r>
    <s v="721|2"/>
    <n v="721"/>
    <n v="2"/>
    <x v="17"/>
    <n v="0.220941632986"/>
    <n v="0.999581992626"/>
    <n v="3"/>
    <x v="2"/>
    <x v="0"/>
  </r>
  <r>
    <s v="721|3"/>
    <n v="721"/>
    <n v="3"/>
    <x v="32"/>
    <n v="8.7533660232999994E-2"/>
    <n v="0.99894565343899999"/>
    <n v="3"/>
    <x v="2"/>
    <x v="0"/>
  </r>
  <r>
    <s v="721|4"/>
    <n v="721"/>
    <n v="4"/>
    <x v="2"/>
    <n v="5.8561936020899999E-2"/>
    <n v="0.99842488765699999"/>
    <n v="3"/>
    <x v="2"/>
    <x v="0"/>
  </r>
  <r>
    <s v="721|5"/>
    <n v="721"/>
    <n v="5"/>
    <x v="26"/>
    <n v="4.2145032435700003E-2"/>
    <n v="0.99781274795499997"/>
    <n v="3"/>
    <x v="2"/>
    <x v="0"/>
  </r>
  <r>
    <s v="722|1"/>
    <n v="722"/>
    <n v="1"/>
    <x v="31"/>
    <n v="0.274321317673"/>
    <n v="0.99960154295000003"/>
    <n v="3"/>
    <x v="2"/>
    <x v="0"/>
  </r>
  <r>
    <s v="722|2"/>
    <n v="722"/>
    <n v="2"/>
    <x v="35"/>
    <n v="0.16668057441699999"/>
    <n v="0.99934428930300001"/>
    <n v="3"/>
    <x v="2"/>
    <x v="0"/>
  </r>
  <r>
    <s v="722|3"/>
    <n v="722"/>
    <n v="3"/>
    <x v="2"/>
    <n v="0.13007535040400001"/>
    <n v="0.99915993213700005"/>
    <n v="3"/>
    <x v="2"/>
    <x v="0"/>
  </r>
  <r>
    <s v="722|4"/>
    <n v="722"/>
    <n v="4"/>
    <x v="33"/>
    <n v="7.8100681304899999E-2"/>
    <n v="0.99860161542899994"/>
    <n v="3"/>
    <x v="2"/>
    <x v="0"/>
  </r>
  <r>
    <s v="722|5"/>
    <n v="722"/>
    <n v="5"/>
    <x v="49"/>
    <n v="4.73367199302E-2"/>
    <n v="0.997694909573"/>
    <n v="3"/>
    <x v="2"/>
    <x v="0"/>
  </r>
  <r>
    <s v="723|1"/>
    <n v="723"/>
    <n v="1"/>
    <x v="33"/>
    <n v="0.67357295751599999"/>
    <n v="0.99993169307700003"/>
    <n v="4"/>
    <x v="0"/>
    <x v="0"/>
  </r>
  <r>
    <s v="723|2"/>
    <n v="723"/>
    <n v="2"/>
    <x v="32"/>
    <n v="8.1864014267900007E-2"/>
    <n v="0.99943846464200004"/>
    <n v="4"/>
    <x v="0"/>
    <x v="0"/>
  </r>
  <r>
    <s v="723|3"/>
    <n v="723"/>
    <n v="3"/>
    <x v="45"/>
    <n v="3.6412280052900002E-2"/>
    <n v="0.99873858690299999"/>
    <n v="4"/>
    <x v="0"/>
    <x v="0"/>
  </r>
  <r>
    <s v="723|4"/>
    <n v="723"/>
    <n v="4"/>
    <x v="2"/>
    <n v="3.4636557102199997E-2"/>
    <n v="0.99867391586300003"/>
    <n v="4"/>
    <x v="0"/>
    <x v="0"/>
  </r>
  <r>
    <s v="723|5"/>
    <n v="723"/>
    <n v="5"/>
    <x v="44"/>
    <n v="3.0725453048899998E-2"/>
    <n v="0.998505473137"/>
    <n v="4"/>
    <x v="0"/>
    <x v="0"/>
  </r>
  <r>
    <s v="724|1"/>
    <n v="724"/>
    <n v="1"/>
    <x v="32"/>
    <n v="0.23864993453"/>
    <n v="0.99954009056100002"/>
    <n v="3"/>
    <x v="2"/>
    <x v="0"/>
  </r>
  <r>
    <s v="724|2"/>
    <n v="724"/>
    <n v="2"/>
    <x v="33"/>
    <n v="0.17512716352900001"/>
    <n v="0.99937337636900003"/>
    <n v="3"/>
    <x v="2"/>
    <x v="0"/>
  </r>
  <r>
    <s v="724|3"/>
    <n v="724"/>
    <n v="3"/>
    <x v="77"/>
    <n v="9.5740780234299994E-2"/>
    <n v="0.99885439872699999"/>
    <n v="3"/>
    <x v="2"/>
    <x v="0"/>
  </r>
  <r>
    <s v="724|4"/>
    <n v="724"/>
    <n v="4"/>
    <x v="44"/>
    <n v="8.7755143642400002E-2"/>
    <n v="0.998750209808"/>
    <n v="3"/>
    <x v="2"/>
    <x v="0"/>
  </r>
  <r>
    <s v="724|5"/>
    <n v="724"/>
    <n v="5"/>
    <x v="64"/>
    <n v="7.9460471868499999E-2"/>
    <n v="0.99861991405499995"/>
    <n v="3"/>
    <x v="2"/>
    <x v="0"/>
  </r>
  <r>
    <s v="725|1"/>
    <n v="725"/>
    <n v="1"/>
    <x v="25"/>
    <n v="0.53016728162799998"/>
    <n v="0.99987578391999998"/>
    <n v="3"/>
    <x v="2"/>
    <x v="0"/>
  </r>
  <r>
    <s v="725|2"/>
    <n v="725"/>
    <n v="2"/>
    <x v="19"/>
    <n v="0.15717186033700001"/>
    <n v="0.99958115816100002"/>
    <n v="3"/>
    <x v="2"/>
    <x v="0"/>
  </r>
  <r>
    <s v="725|3"/>
    <n v="725"/>
    <n v="3"/>
    <x v="1"/>
    <n v="6.7514896392800006E-2"/>
    <n v="0.99902534484899996"/>
    <n v="3"/>
    <x v="2"/>
    <x v="0"/>
  </r>
  <r>
    <s v="725|4"/>
    <n v="725"/>
    <n v="4"/>
    <x v="26"/>
    <n v="4.7256086021699999E-2"/>
    <n v="0.99860817193999996"/>
    <n v="3"/>
    <x v="2"/>
    <x v="0"/>
  </r>
  <r>
    <s v="725|5"/>
    <n v="725"/>
    <n v="5"/>
    <x v="17"/>
    <n v="4.3542277067900002E-2"/>
    <n v="0.99848961830100003"/>
    <n v="3"/>
    <x v="2"/>
    <x v="0"/>
  </r>
  <r>
    <s v="726|1"/>
    <n v="726"/>
    <n v="1"/>
    <x v="25"/>
    <n v="0.227936267853"/>
    <n v="0.99820959568000001"/>
    <n v="2"/>
    <x v="1"/>
    <x v="0"/>
  </r>
  <r>
    <s v="726|2"/>
    <n v="726"/>
    <n v="2"/>
    <x v="32"/>
    <n v="0.113468401134"/>
    <n v="0.99640983343099998"/>
    <n v="2"/>
    <x v="1"/>
    <x v="0"/>
  </r>
  <r>
    <s v="726|3"/>
    <n v="726"/>
    <n v="3"/>
    <x v="19"/>
    <n v="9.8851971328299995E-2"/>
    <n v="0.99588119983699996"/>
    <n v="2"/>
    <x v="1"/>
    <x v="0"/>
  </r>
  <r>
    <s v="726|4"/>
    <n v="726"/>
    <n v="4"/>
    <x v="2"/>
    <n v="9.02110487223E-2"/>
    <n v="0.99548834562300004"/>
    <n v="2"/>
    <x v="1"/>
    <x v="0"/>
  </r>
  <r>
    <s v="726|5"/>
    <n v="726"/>
    <n v="5"/>
    <x v="1"/>
    <n v="7.4395515024700001E-2"/>
    <n v="0.99453449249299997"/>
    <n v="2"/>
    <x v="1"/>
    <x v="0"/>
  </r>
  <r>
    <s v="727|1"/>
    <n v="727"/>
    <n v="1"/>
    <x v="1"/>
    <n v="0.37525039911300001"/>
    <n v="0.99974328279500002"/>
    <n v="3"/>
    <x v="2"/>
    <x v="0"/>
  </r>
  <r>
    <s v="727|2"/>
    <n v="727"/>
    <n v="2"/>
    <x v="33"/>
    <n v="0.13495062291599999"/>
    <n v="0.99928671121599999"/>
    <n v="3"/>
    <x v="2"/>
    <x v="0"/>
  </r>
  <r>
    <s v="727|3"/>
    <n v="727"/>
    <n v="3"/>
    <x v="17"/>
    <n v="0.10683136433400001"/>
    <n v="0.99909901618999997"/>
    <n v="3"/>
    <x v="2"/>
    <x v="0"/>
  </r>
  <r>
    <s v="727|4"/>
    <n v="727"/>
    <n v="4"/>
    <x v="2"/>
    <n v="0.105988517404"/>
    <n v="0.99909186363199998"/>
    <n v="3"/>
    <x v="2"/>
    <x v="0"/>
  </r>
  <r>
    <s v="727|5"/>
    <n v="727"/>
    <n v="5"/>
    <x v="32"/>
    <n v="5.28866201639E-2"/>
    <n v="0.99818170070599999"/>
    <n v="3"/>
    <x v="2"/>
    <x v="0"/>
  </r>
  <r>
    <s v="728|1"/>
    <n v="728"/>
    <n v="1"/>
    <x v="25"/>
    <n v="0.51347851753200002"/>
    <n v="0.99989902973199996"/>
    <n v="2"/>
    <x v="1"/>
    <x v="0"/>
  </r>
  <r>
    <s v="728|2"/>
    <n v="728"/>
    <n v="2"/>
    <x v="19"/>
    <n v="0.29354551434499998"/>
    <n v="0.99982339143800003"/>
    <n v="2"/>
    <x v="1"/>
    <x v="0"/>
  </r>
  <r>
    <s v="728|3"/>
    <n v="728"/>
    <n v="3"/>
    <x v="27"/>
    <n v="3.6836534738500001E-2"/>
    <n v="0.99859410524400005"/>
    <n v="2"/>
    <x v="1"/>
    <x v="0"/>
  </r>
  <r>
    <s v="728|4"/>
    <n v="728"/>
    <n v="4"/>
    <x v="55"/>
    <n v="3.6200497299400003E-2"/>
    <n v="0.99856936931600004"/>
    <n v="2"/>
    <x v="1"/>
    <x v="0"/>
  </r>
  <r>
    <s v="728|5"/>
    <n v="728"/>
    <n v="5"/>
    <x v="32"/>
    <n v="2.5570953264799998E-2"/>
    <n v="0.99797600507700002"/>
    <n v="2"/>
    <x v="1"/>
    <x v="0"/>
  </r>
  <r>
    <s v="729|1"/>
    <n v="729"/>
    <n v="1"/>
    <x v="2"/>
    <n v="0.93312221765500003"/>
    <n v="0.99999594688399995"/>
    <n v="2"/>
    <x v="1"/>
    <x v="0"/>
  </r>
  <r>
    <s v="729|2"/>
    <n v="729"/>
    <n v="2"/>
    <x v="62"/>
    <n v="2.62185465544E-2"/>
    <n v="0.99985599517799995"/>
    <n v="2"/>
    <x v="1"/>
    <x v="0"/>
  </r>
  <r>
    <s v="729|3"/>
    <n v="729"/>
    <n v="3"/>
    <x v="31"/>
    <n v="1.1407137848400001E-2"/>
    <n v="0.99966919422099998"/>
    <n v="2"/>
    <x v="1"/>
    <x v="0"/>
  </r>
  <r>
    <s v="729|4"/>
    <n v="729"/>
    <n v="4"/>
    <x v="25"/>
    <n v="4.2623449116899999E-3"/>
    <n v="0.999115288258"/>
    <n v="2"/>
    <x v="1"/>
    <x v="0"/>
  </r>
  <r>
    <s v="729|5"/>
    <n v="729"/>
    <n v="5"/>
    <x v="19"/>
    <n v="3.0540653970099999E-3"/>
    <n v="0.99876570701599998"/>
    <n v="2"/>
    <x v="1"/>
    <x v="0"/>
  </r>
  <r>
    <s v="730|1"/>
    <n v="730"/>
    <n v="1"/>
    <x v="27"/>
    <n v="0.113052301109"/>
    <n v="0.99413293600099994"/>
    <n v="2"/>
    <x v="1"/>
    <x v="0"/>
  </r>
  <r>
    <s v="730|2"/>
    <n v="730"/>
    <n v="2"/>
    <x v="25"/>
    <n v="0.110437974334"/>
    <n v="0.99399489164400001"/>
    <n v="2"/>
    <x v="1"/>
    <x v="0"/>
  </r>
  <r>
    <s v="730|3"/>
    <n v="730"/>
    <n v="3"/>
    <x v="31"/>
    <n v="9.9291905760800006E-2"/>
    <n v="0.99332523345900003"/>
    <n v="2"/>
    <x v="1"/>
    <x v="0"/>
  </r>
  <r>
    <s v="730|4"/>
    <n v="730"/>
    <n v="4"/>
    <x v="19"/>
    <n v="7.7120639383799997E-2"/>
    <n v="0.99142283201199999"/>
    <n v="2"/>
    <x v="1"/>
    <x v="0"/>
  </r>
  <r>
    <s v="730|5"/>
    <n v="730"/>
    <n v="5"/>
    <x v="2"/>
    <n v="4.7181308269499997E-2"/>
    <n v="0.98605597019199998"/>
    <n v="2"/>
    <x v="1"/>
    <x v="1"/>
  </r>
  <r>
    <s v="731|1"/>
    <n v="731"/>
    <n v="1"/>
    <x v="25"/>
    <n v="0.30052131414400002"/>
    <n v="0.99957567453399998"/>
    <n v="2"/>
    <x v="1"/>
    <x v="0"/>
  </r>
  <r>
    <s v="731|2"/>
    <n v="731"/>
    <n v="2"/>
    <x v="62"/>
    <n v="0.22293767333"/>
    <n v="0.99942809343299999"/>
    <n v="2"/>
    <x v="1"/>
    <x v="0"/>
  </r>
  <r>
    <s v="731|3"/>
    <n v="731"/>
    <n v="3"/>
    <x v="19"/>
    <n v="0.18562988936899999"/>
    <n v="0.99931335449199998"/>
    <n v="2"/>
    <x v="1"/>
    <x v="0"/>
  </r>
  <r>
    <s v="731|4"/>
    <n v="731"/>
    <n v="4"/>
    <x v="27"/>
    <n v="5.2765872329500002E-2"/>
    <n v="0.99758839607200001"/>
    <n v="2"/>
    <x v="1"/>
    <x v="0"/>
  </r>
  <r>
    <s v="731|5"/>
    <n v="731"/>
    <n v="5"/>
    <x v="32"/>
    <n v="5.0806932151299999E-2"/>
    <n v="0.99749559164000001"/>
    <n v="2"/>
    <x v="1"/>
    <x v="0"/>
  </r>
  <r>
    <s v="732|1"/>
    <n v="732"/>
    <n v="1"/>
    <x v="19"/>
    <n v="0.32463678717599997"/>
    <n v="0.99974304437600003"/>
    <n v="2"/>
    <x v="1"/>
    <x v="0"/>
  </r>
  <r>
    <s v="732|2"/>
    <n v="732"/>
    <n v="2"/>
    <x v="25"/>
    <n v="0.25294533371900002"/>
    <n v="0.99967026710499995"/>
    <n v="2"/>
    <x v="1"/>
    <x v="0"/>
  </r>
  <r>
    <s v="732|3"/>
    <n v="732"/>
    <n v="3"/>
    <x v="27"/>
    <n v="0.119621947408"/>
    <n v="0.99930286407500002"/>
    <n v="2"/>
    <x v="1"/>
    <x v="0"/>
  </r>
  <r>
    <s v="732|4"/>
    <n v="732"/>
    <n v="4"/>
    <x v="32"/>
    <n v="4.5980032533400002E-2"/>
    <n v="0.99818855524100003"/>
    <n v="2"/>
    <x v="1"/>
    <x v="0"/>
  </r>
  <r>
    <s v="732|5"/>
    <n v="732"/>
    <n v="5"/>
    <x v="57"/>
    <n v="4.2724415659899997E-2"/>
    <n v="0.99805080890700004"/>
    <n v="2"/>
    <x v="1"/>
    <x v="0"/>
  </r>
  <r>
    <s v="733|1"/>
    <n v="733"/>
    <n v="1"/>
    <x v="26"/>
    <n v="0.10153727233400001"/>
    <n v="0.99850970506699999"/>
    <n v="3"/>
    <x v="2"/>
    <x v="0"/>
  </r>
  <r>
    <s v="733|2"/>
    <n v="733"/>
    <n v="2"/>
    <x v="57"/>
    <n v="9.7975417971600004E-2"/>
    <n v="0.99845564365399997"/>
    <n v="3"/>
    <x v="2"/>
    <x v="0"/>
  </r>
  <r>
    <s v="733|3"/>
    <n v="733"/>
    <n v="3"/>
    <x v="44"/>
    <n v="9.5304831862400005E-2"/>
    <n v="0.99841237068199995"/>
    <n v="3"/>
    <x v="2"/>
    <x v="0"/>
  </r>
  <r>
    <s v="733|4"/>
    <n v="733"/>
    <n v="4"/>
    <x v="32"/>
    <n v="9.5090210437799999E-2"/>
    <n v="0.99840885400799995"/>
    <n v="3"/>
    <x v="2"/>
    <x v="0"/>
  </r>
  <r>
    <s v="733|5"/>
    <n v="733"/>
    <n v="5"/>
    <x v="2"/>
    <n v="8.8969565927999997E-2"/>
    <n v="0.99829953908900004"/>
    <n v="3"/>
    <x v="2"/>
    <x v="0"/>
  </r>
  <r>
    <s v="734|1"/>
    <n v="734"/>
    <n v="1"/>
    <x v="33"/>
    <n v="0.26282212138200001"/>
    <n v="0.99917989969300003"/>
    <n v="4"/>
    <x v="0"/>
    <x v="0"/>
  </r>
  <r>
    <s v="734|2"/>
    <n v="734"/>
    <n v="2"/>
    <x v="32"/>
    <n v="0.12718012929"/>
    <n v="0.99830663204199999"/>
    <n v="4"/>
    <x v="0"/>
    <x v="0"/>
  </r>
  <r>
    <s v="734|3"/>
    <n v="734"/>
    <n v="3"/>
    <x v="57"/>
    <n v="0.10442324727799999"/>
    <n v="0.99793833494200002"/>
    <n v="4"/>
    <x v="0"/>
    <x v="0"/>
  </r>
  <r>
    <s v="734|4"/>
    <n v="734"/>
    <n v="4"/>
    <x v="26"/>
    <n v="0.10039293766"/>
    <n v="0.99785584211300005"/>
    <n v="4"/>
    <x v="0"/>
    <x v="0"/>
  </r>
  <r>
    <s v="734|5"/>
    <n v="734"/>
    <n v="5"/>
    <x v="49"/>
    <n v="6.4646184444399998E-2"/>
    <n v="0.99667406082200005"/>
    <n v="4"/>
    <x v="0"/>
    <x v="0"/>
  </r>
  <r>
    <s v="735|1"/>
    <n v="735"/>
    <n v="1"/>
    <x v="77"/>
    <n v="0.237849459052"/>
    <n v="0.99964237213100005"/>
    <n v="3"/>
    <x v="2"/>
    <x v="0"/>
  </r>
  <r>
    <s v="735|2"/>
    <n v="735"/>
    <n v="2"/>
    <x v="27"/>
    <n v="0.18242646753799999"/>
    <n v="0.99953377246899999"/>
    <n v="3"/>
    <x v="2"/>
    <x v="0"/>
  </r>
  <r>
    <s v="735|3"/>
    <n v="735"/>
    <n v="3"/>
    <x v="79"/>
    <n v="0.13615523278700001"/>
    <n v="0.999375402927"/>
    <n v="3"/>
    <x v="2"/>
    <x v="0"/>
  </r>
  <r>
    <s v="735|4"/>
    <n v="735"/>
    <n v="4"/>
    <x v="33"/>
    <n v="9.7837410867200006E-2"/>
    <n v="0.99913090467499999"/>
    <n v="3"/>
    <x v="2"/>
    <x v="0"/>
  </r>
  <r>
    <s v="735|5"/>
    <n v="735"/>
    <n v="5"/>
    <x v="49"/>
    <n v="5.6775055825699999E-2"/>
    <n v="0.99850332737000003"/>
    <n v="3"/>
    <x v="2"/>
    <x v="0"/>
  </r>
  <r>
    <s v="736|1"/>
    <n v="736"/>
    <n v="1"/>
    <x v="33"/>
    <n v="0.31929513812100002"/>
    <n v="0.999789535999"/>
    <n v="3"/>
    <x v="2"/>
    <x v="0"/>
  </r>
  <r>
    <s v="736|2"/>
    <n v="736"/>
    <n v="2"/>
    <x v="2"/>
    <n v="0.11017493903599999"/>
    <n v="0.99939024448400005"/>
    <n v="3"/>
    <x v="2"/>
    <x v="0"/>
  </r>
  <r>
    <s v="736|3"/>
    <n v="736"/>
    <n v="3"/>
    <x v="32"/>
    <n v="8.2608908414799995E-2"/>
    <n v="0.99918693304100004"/>
    <n v="3"/>
    <x v="2"/>
    <x v="0"/>
  </r>
  <r>
    <s v="736|4"/>
    <n v="736"/>
    <n v="4"/>
    <x v="26"/>
    <n v="7.1545936167199994E-2"/>
    <n v="0.99906140565900003"/>
    <n v="3"/>
    <x v="2"/>
    <x v="0"/>
  </r>
  <r>
    <s v="736|5"/>
    <n v="736"/>
    <n v="5"/>
    <x v="19"/>
    <n v="5.68960644305E-2"/>
    <n v="0.99882000684700001"/>
    <n v="3"/>
    <x v="2"/>
    <x v="0"/>
  </r>
  <r>
    <s v="737|1"/>
    <n v="737"/>
    <n v="1"/>
    <x v="32"/>
    <n v="0.42253294587099999"/>
    <n v="0.99984955787700003"/>
    <n v="3"/>
    <x v="2"/>
    <x v="0"/>
  </r>
  <r>
    <s v="737|2"/>
    <n v="737"/>
    <n v="2"/>
    <x v="33"/>
    <n v="0.217039465904"/>
    <n v="0.99970716238000001"/>
    <n v="3"/>
    <x v="2"/>
    <x v="0"/>
  </r>
  <r>
    <s v="737|3"/>
    <n v="737"/>
    <n v="3"/>
    <x v="27"/>
    <n v="8.1453435123000004E-2"/>
    <n v="0.99922025203700005"/>
    <n v="3"/>
    <x v="2"/>
    <x v="0"/>
  </r>
  <r>
    <s v="737|4"/>
    <n v="737"/>
    <n v="4"/>
    <x v="19"/>
    <n v="4.8983741551599999E-2"/>
    <n v="0.99870407581300003"/>
    <n v="3"/>
    <x v="2"/>
    <x v="0"/>
  </r>
  <r>
    <s v="737|5"/>
    <n v="737"/>
    <n v="5"/>
    <x v="57"/>
    <n v="2.6604088023299999E-2"/>
    <n v="0.99761652946500001"/>
    <n v="3"/>
    <x v="2"/>
    <x v="0"/>
  </r>
  <r>
    <s v="738|1"/>
    <n v="738"/>
    <n v="1"/>
    <x v="32"/>
    <n v="0.31884276866900002"/>
    <n v="0.99986076354999998"/>
    <n v="3"/>
    <x v="2"/>
    <x v="0"/>
  </r>
  <r>
    <s v="738|2"/>
    <n v="738"/>
    <n v="2"/>
    <x v="33"/>
    <n v="0.280588328838"/>
    <n v="0.99984180927300004"/>
    <n v="3"/>
    <x v="2"/>
    <x v="0"/>
  </r>
  <r>
    <s v="738|3"/>
    <n v="738"/>
    <n v="3"/>
    <x v="27"/>
    <n v="8.4490925073599996E-2"/>
    <n v="0.99947506189299995"/>
    <n v="3"/>
    <x v="2"/>
    <x v="0"/>
  </r>
  <r>
    <s v="738|4"/>
    <n v="738"/>
    <n v="4"/>
    <x v="19"/>
    <n v="6.9274395704299996E-2"/>
    <n v="0.99935978651000001"/>
    <n v="3"/>
    <x v="2"/>
    <x v="0"/>
  </r>
  <r>
    <s v="738|5"/>
    <n v="738"/>
    <n v="5"/>
    <x v="17"/>
    <n v="5.1403384655699998E-2"/>
    <n v="0.99913728237199995"/>
    <n v="3"/>
    <x v="2"/>
    <x v="0"/>
  </r>
  <r>
    <s v="739|1"/>
    <n v="739"/>
    <n v="1"/>
    <x v="33"/>
    <n v="0.271436214447"/>
    <n v="0.99950671195999996"/>
    <n v="3"/>
    <x v="2"/>
    <x v="0"/>
  </r>
  <r>
    <s v="739|2"/>
    <n v="739"/>
    <n v="2"/>
    <x v="32"/>
    <n v="0.16529710590800001"/>
    <n v="0.99919027090099999"/>
    <n v="3"/>
    <x v="2"/>
    <x v="0"/>
  </r>
  <r>
    <s v="739|3"/>
    <n v="739"/>
    <n v="3"/>
    <x v="49"/>
    <n v="9.2170879244799997E-2"/>
    <n v="0.99854868650399997"/>
    <n v="3"/>
    <x v="2"/>
    <x v="0"/>
  </r>
  <r>
    <s v="739|4"/>
    <n v="739"/>
    <n v="4"/>
    <x v="19"/>
    <n v="6.8633355200300006E-2"/>
    <n v="0.99805200099900004"/>
    <n v="3"/>
    <x v="2"/>
    <x v="0"/>
  </r>
  <r>
    <s v="739|5"/>
    <n v="739"/>
    <n v="5"/>
    <x v="27"/>
    <n v="5.4813269525799999E-2"/>
    <n v="0.99756205081899996"/>
    <n v="3"/>
    <x v="2"/>
    <x v="0"/>
  </r>
  <r>
    <s v="740|1"/>
    <n v="740"/>
    <n v="1"/>
    <x v="2"/>
    <n v="0.14310252666500001"/>
    <n v="0.99870264530200004"/>
    <n v="3"/>
    <x v="2"/>
    <x v="0"/>
  </r>
  <r>
    <s v="740|2"/>
    <n v="740"/>
    <n v="2"/>
    <x v="27"/>
    <n v="0.109080024064"/>
    <n v="0.99829870462400006"/>
    <n v="3"/>
    <x v="2"/>
    <x v="0"/>
  </r>
  <r>
    <s v="740|3"/>
    <n v="740"/>
    <n v="3"/>
    <x v="25"/>
    <n v="9.5795542001699999E-2"/>
    <n v="0.99806326627700004"/>
    <n v="3"/>
    <x v="2"/>
    <x v="0"/>
  </r>
  <r>
    <s v="740|4"/>
    <n v="740"/>
    <n v="4"/>
    <x v="19"/>
    <n v="8.8078409433400007E-2"/>
    <n v="0.99789386987700002"/>
    <n v="3"/>
    <x v="2"/>
    <x v="0"/>
  </r>
  <r>
    <s v="740|5"/>
    <n v="740"/>
    <n v="5"/>
    <x v="32"/>
    <n v="7.50714763999E-2"/>
    <n v="0.99752992391600004"/>
    <n v="3"/>
    <x v="2"/>
    <x v="0"/>
  </r>
  <r>
    <s v="741|1"/>
    <n v="741"/>
    <n v="1"/>
    <x v="26"/>
    <n v="0.17485982179599999"/>
    <n v="0.99801194667799997"/>
    <n v="3"/>
    <x v="2"/>
    <x v="0"/>
  </r>
  <r>
    <s v="741|2"/>
    <n v="741"/>
    <n v="2"/>
    <x v="17"/>
    <n v="0.15413102507599999"/>
    <n v="0.99774521589300003"/>
    <n v="3"/>
    <x v="2"/>
    <x v="0"/>
  </r>
  <r>
    <s v="741|3"/>
    <n v="741"/>
    <n v="3"/>
    <x v="2"/>
    <n v="9.5450192689900001E-2"/>
    <n v="0.996364057064"/>
    <n v="3"/>
    <x v="2"/>
    <x v="0"/>
  </r>
  <r>
    <s v="741|4"/>
    <n v="741"/>
    <n v="4"/>
    <x v="35"/>
    <n v="9.3462370336099998E-2"/>
    <n v="0.99628698825799999"/>
    <n v="3"/>
    <x v="2"/>
    <x v="0"/>
  </r>
  <r>
    <s v="741|5"/>
    <n v="741"/>
    <n v="5"/>
    <x v="1"/>
    <n v="8.4667593240700001E-2"/>
    <n v="0.99590295553200003"/>
    <n v="3"/>
    <x v="2"/>
    <x v="0"/>
  </r>
  <r>
    <s v="742|1"/>
    <n v="742"/>
    <n v="1"/>
    <x v="19"/>
    <n v="0.69898295402499999"/>
    <n v="0.99995160102799996"/>
    <n v="3"/>
    <x v="2"/>
    <x v="0"/>
  </r>
  <r>
    <s v="742|2"/>
    <n v="742"/>
    <n v="2"/>
    <x v="27"/>
    <n v="9.9414169788399995E-2"/>
    <n v="0.999659538269"/>
    <n v="3"/>
    <x v="2"/>
    <x v="0"/>
  </r>
  <r>
    <s v="742|3"/>
    <n v="742"/>
    <n v="3"/>
    <x v="25"/>
    <n v="7.5819447636599993E-2"/>
    <n v="0.99955362081499999"/>
    <n v="3"/>
    <x v="2"/>
    <x v="0"/>
  </r>
  <r>
    <s v="742|4"/>
    <n v="742"/>
    <n v="4"/>
    <x v="26"/>
    <n v="3.0280889943199999E-2"/>
    <n v="0.99888306856200004"/>
    <n v="3"/>
    <x v="2"/>
    <x v="0"/>
  </r>
  <r>
    <s v="742|5"/>
    <n v="742"/>
    <n v="5"/>
    <x v="2"/>
    <n v="1.9215945154400001E-2"/>
    <n v="0.99824094772299998"/>
    <n v="3"/>
    <x v="2"/>
    <x v="0"/>
  </r>
  <r>
    <s v="743|1"/>
    <n v="743"/>
    <n v="1"/>
    <x v="19"/>
    <n v="0.49833425879499998"/>
    <n v="0.999774158001"/>
    <n v="4"/>
    <x v="0"/>
    <x v="0"/>
  </r>
  <r>
    <s v="743|2"/>
    <n v="743"/>
    <n v="2"/>
    <x v="25"/>
    <n v="0.16920143365900001"/>
    <n v="0.99933499097800005"/>
    <n v="4"/>
    <x v="0"/>
    <x v="0"/>
  </r>
  <r>
    <s v="743|3"/>
    <n v="743"/>
    <n v="3"/>
    <x v="32"/>
    <n v="8.3720415830599998E-2"/>
    <n v="0.99865698814399995"/>
    <n v="4"/>
    <x v="0"/>
    <x v="0"/>
  </r>
  <r>
    <s v="743|4"/>
    <n v="743"/>
    <n v="4"/>
    <x v="27"/>
    <n v="3.7967134267100001E-2"/>
    <n v="0.99704343080500002"/>
    <n v="4"/>
    <x v="0"/>
    <x v="0"/>
  </r>
  <r>
    <s v="743|5"/>
    <n v="743"/>
    <n v="5"/>
    <x v="26"/>
    <n v="2.8094502165899999E-2"/>
    <n v="0.99600863456699995"/>
    <n v="4"/>
    <x v="0"/>
    <x v="0"/>
  </r>
  <r>
    <s v="744|1"/>
    <n v="744"/>
    <n v="1"/>
    <x v="51"/>
    <n v="0.249921947718"/>
    <n v="0.99844777584099997"/>
    <n v="3"/>
    <x v="2"/>
    <x v="0"/>
  </r>
  <r>
    <s v="744|2"/>
    <n v="744"/>
    <n v="2"/>
    <x v="70"/>
    <n v="9.1849915683300004E-2"/>
    <n v="0.99578791856799997"/>
    <n v="3"/>
    <x v="2"/>
    <x v="0"/>
  </r>
  <r>
    <s v="744|3"/>
    <n v="744"/>
    <n v="3"/>
    <x v="54"/>
    <n v="7.5773224234600006E-2"/>
    <n v="0.99489885568600001"/>
    <n v="3"/>
    <x v="2"/>
    <x v="0"/>
  </r>
  <r>
    <s v="744|4"/>
    <n v="744"/>
    <n v="4"/>
    <x v="69"/>
    <n v="6.3843116164200006E-2"/>
    <n v="0.99395132064799996"/>
    <n v="3"/>
    <x v="2"/>
    <x v="0"/>
  </r>
  <r>
    <s v="744|5"/>
    <n v="744"/>
    <n v="5"/>
    <x v="38"/>
    <n v="4.38597165048E-2"/>
    <n v="0.99121958017300005"/>
    <n v="3"/>
    <x v="2"/>
    <x v="0"/>
  </r>
  <r>
    <s v="745|1"/>
    <n v="745"/>
    <n v="1"/>
    <x v="1"/>
    <n v="0.92284798622099995"/>
    <n v="0.999984622002"/>
    <n v="3"/>
    <x v="2"/>
    <x v="0"/>
  </r>
  <r>
    <s v="745|2"/>
    <n v="745"/>
    <n v="2"/>
    <x v="25"/>
    <n v="1.44073897973E-2"/>
    <n v="0.99901831150099996"/>
    <n v="3"/>
    <x v="2"/>
    <x v="0"/>
  </r>
  <r>
    <s v="745|3"/>
    <n v="745"/>
    <n v="3"/>
    <x v="17"/>
    <n v="1.13613065332E-2"/>
    <n v="0.99875533580800002"/>
    <n v="3"/>
    <x v="2"/>
    <x v="0"/>
  </r>
  <r>
    <s v="745|4"/>
    <n v="745"/>
    <n v="4"/>
    <x v="2"/>
    <n v="8.8634220883300006E-3"/>
    <n v="0.99840515852"/>
    <n v="3"/>
    <x v="2"/>
    <x v="0"/>
  </r>
  <r>
    <s v="745|5"/>
    <n v="745"/>
    <n v="5"/>
    <x v="19"/>
    <n v="7.9703573137500008E-3"/>
    <n v="0.99822682142300001"/>
    <n v="3"/>
    <x v="2"/>
    <x v="0"/>
  </r>
  <r>
    <s v="746|1"/>
    <n v="746"/>
    <n v="1"/>
    <x v="1"/>
    <n v="0.667991518974"/>
    <n v="0.99997413158399995"/>
    <n v="2"/>
    <x v="1"/>
    <x v="0"/>
  </r>
  <r>
    <s v="746|2"/>
    <n v="746"/>
    <n v="2"/>
    <x v="17"/>
    <n v="0.15366910398"/>
    <n v="0.99988758564000002"/>
    <n v="2"/>
    <x v="1"/>
    <x v="0"/>
  </r>
  <r>
    <s v="746|3"/>
    <n v="746"/>
    <n v="3"/>
    <x v="11"/>
    <n v="0.12519580125800001"/>
    <n v="0.99986195564299996"/>
    <n v="2"/>
    <x v="1"/>
    <x v="0"/>
  </r>
  <r>
    <s v="746|4"/>
    <n v="746"/>
    <n v="4"/>
    <x v="35"/>
    <n v="1.0154520161399999E-2"/>
    <n v="0.99830108881000001"/>
    <n v="2"/>
    <x v="1"/>
    <x v="0"/>
  </r>
  <r>
    <s v="746|5"/>
    <n v="746"/>
    <n v="5"/>
    <x v="33"/>
    <n v="7.0075946859999997E-3"/>
    <n v="0.99753999710100005"/>
    <n v="2"/>
    <x v="1"/>
    <x v="0"/>
  </r>
  <r>
    <s v="747|1"/>
    <n v="747"/>
    <n v="1"/>
    <x v="30"/>
    <n v="0.208753123879"/>
    <n v="0.99828785657899999"/>
    <n v="4"/>
    <x v="0"/>
    <x v="0"/>
  </r>
  <r>
    <s v="747|2"/>
    <n v="747"/>
    <n v="2"/>
    <x v="31"/>
    <n v="0.15765862166899999"/>
    <n v="0.99773430824300002"/>
    <n v="4"/>
    <x v="0"/>
    <x v="0"/>
  </r>
  <r>
    <s v="747|3"/>
    <n v="747"/>
    <n v="3"/>
    <x v="1"/>
    <n v="0.10434550792"/>
    <n v="0.99658066034299997"/>
    <n v="4"/>
    <x v="0"/>
    <x v="0"/>
  </r>
  <r>
    <s v="747|4"/>
    <n v="747"/>
    <n v="4"/>
    <x v="0"/>
    <n v="7.7458292245900007E-2"/>
    <n v="0.99539917707400005"/>
    <n v="4"/>
    <x v="0"/>
    <x v="0"/>
  </r>
  <r>
    <s v="747|5"/>
    <n v="747"/>
    <n v="5"/>
    <x v="107"/>
    <n v="3.4116905182600001E-2"/>
    <n v="0.98961508274099996"/>
    <n v="4"/>
    <x v="0"/>
    <x v="1"/>
  </r>
  <r>
    <s v="748|1"/>
    <n v="748"/>
    <n v="1"/>
    <x v="1"/>
    <n v="0.58824121952099995"/>
    <n v="0.99986791610699999"/>
    <n v="2"/>
    <x v="1"/>
    <x v="0"/>
  </r>
  <r>
    <s v="748|2"/>
    <n v="748"/>
    <n v="2"/>
    <x v="19"/>
    <n v="0.133770123124"/>
    <n v="0.99941933155100005"/>
    <n v="2"/>
    <x v="1"/>
    <x v="0"/>
  </r>
  <r>
    <s v="748|3"/>
    <n v="748"/>
    <n v="3"/>
    <x v="25"/>
    <n v="8.3730846643399998E-2"/>
    <n v="0.99907255172700005"/>
    <n v="2"/>
    <x v="1"/>
    <x v="0"/>
  </r>
  <r>
    <s v="748|4"/>
    <n v="748"/>
    <n v="4"/>
    <x v="3"/>
    <n v="2.5385761633499999E-2"/>
    <n v="0.99694746732700001"/>
    <n v="2"/>
    <x v="1"/>
    <x v="0"/>
  </r>
  <r>
    <s v="748|5"/>
    <n v="748"/>
    <n v="5"/>
    <x v="27"/>
    <n v="2.34578493983E-2"/>
    <n v="0.99669742584200005"/>
    <n v="2"/>
    <x v="1"/>
    <x v="0"/>
  </r>
  <r>
    <s v="749|1"/>
    <n v="749"/>
    <n v="1"/>
    <x v="42"/>
    <n v="0.221493333578"/>
    <n v="0.99932885169999996"/>
    <n v="4"/>
    <x v="0"/>
    <x v="0"/>
  </r>
  <r>
    <s v="749|2"/>
    <n v="749"/>
    <n v="2"/>
    <x v="65"/>
    <n v="0.130746945739"/>
    <n v="0.99886357784299995"/>
    <n v="4"/>
    <x v="0"/>
    <x v="0"/>
  </r>
  <r>
    <s v="749|3"/>
    <n v="749"/>
    <n v="3"/>
    <x v="59"/>
    <n v="0.12993773818000001"/>
    <n v="0.99885654449500005"/>
    <n v="4"/>
    <x v="0"/>
    <x v="0"/>
  </r>
  <r>
    <s v="749|4"/>
    <n v="749"/>
    <n v="4"/>
    <x v="20"/>
    <n v="5.6275572627800002E-2"/>
    <n v="0.99736362695699998"/>
    <n v="4"/>
    <x v="0"/>
    <x v="0"/>
  </r>
  <r>
    <s v="749|5"/>
    <n v="749"/>
    <n v="5"/>
    <x v="86"/>
    <n v="4.9105003476100001E-2"/>
    <n v="0.99697977304499996"/>
    <n v="4"/>
    <x v="0"/>
    <x v="0"/>
  </r>
  <r>
    <s v="750|1"/>
    <n v="750"/>
    <n v="1"/>
    <x v="39"/>
    <n v="0.19470755755899999"/>
    <n v="0.99908947944600002"/>
    <n v="4"/>
    <x v="0"/>
    <x v="0"/>
  </r>
  <r>
    <s v="750|2"/>
    <n v="750"/>
    <n v="2"/>
    <x v="58"/>
    <n v="0.14987847208999999"/>
    <n v="0.99881738424300004"/>
    <n v="4"/>
    <x v="0"/>
    <x v="0"/>
  </r>
  <r>
    <s v="750|3"/>
    <n v="750"/>
    <n v="3"/>
    <x v="35"/>
    <n v="0.136893764138"/>
    <n v="0.99870538711500001"/>
    <n v="4"/>
    <x v="0"/>
    <x v="0"/>
  </r>
  <r>
    <s v="750|4"/>
    <n v="750"/>
    <n v="4"/>
    <x v="38"/>
    <n v="9.1092430055099996E-2"/>
    <n v="0.99805581569699997"/>
    <n v="4"/>
    <x v="0"/>
    <x v="0"/>
  </r>
  <r>
    <s v="750|5"/>
    <n v="750"/>
    <n v="5"/>
    <x v="11"/>
    <n v="6.08952268958E-2"/>
    <n v="0.99709439277599998"/>
    <n v="4"/>
    <x v="0"/>
    <x v="0"/>
  </r>
  <r>
    <s v="751|1"/>
    <n v="751"/>
    <n v="1"/>
    <x v="97"/>
    <n v="0.23661135137100001"/>
    <n v="0.99909543991100003"/>
    <n v="4"/>
    <x v="0"/>
    <x v="0"/>
  </r>
  <r>
    <s v="751|2"/>
    <n v="751"/>
    <n v="2"/>
    <x v="8"/>
    <n v="0.14730380475499999"/>
    <n v="0.99854785203899998"/>
    <n v="4"/>
    <x v="0"/>
    <x v="0"/>
  </r>
  <r>
    <s v="751|3"/>
    <n v="751"/>
    <n v="3"/>
    <x v="40"/>
    <n v="8.5316501557800004E-2"/>
    <n v="0.99749541282700005"/>
    <n v="4"/>
    <x v="0"/>
    <x v="0"/>
  </r>
  <r>
    <s v="751|4"/>
    <n v="751"/>
    <n v="4"/>
    <x v="40"/>
    <n v="7.5496830046200003E-2"/>
    <n v="0.997170627117"/>
    <n v="4"/>
    <x v="0"/>
    <x v="0"/>
  </r>
  <r>
    <s v="751|5"/>
    <n v="751"/>
    <n v="5"/>
    <x v="71"/>
    <n v="6.3509039580799995E-2"/>
    <n v="0.99663829803500004"/>
    <n v="4"/>
    <x v="0"/>
    <x v="0"/>
  </r>
  <r>
    <s v="752|1"/>
    <n v="752"/>
    <n v="1"/>
    <x v="35"/>
    <n v="0.28246825933500003"/>
    <n v="0.99940443038899995"/>
    <n v="4"/>
    <x v="0"/>
    <x v="0"/>
  </r>
  <r>
    <s v="752|2"/>
    <n v="752"/>
    <n v="2"/>
    <x v="42"/>
    <n v="0.18070021271700001"/>
    <n v="0.99906927347200003"/>
    <n v="4"/>
    <x v="0"/>
    <x v="0"/>
  </r>
  <r>
    <s v="752|3"/>
    <n v="752"/>
    <n v="3"/>
    <x v="50"/>
    <n v="7.2648011148E-2"/>
    <n v="0.99768829345700005"/>
    <n v="4"/>
    <x v="0"/>
    <x v="0"/>
  </r>
  <r>
    <s v="752|4"/>
    <n v="752"/>
    <n v="4"/>
    <x v="33"/>
    <n v="7.2518572211299995E-2"/>
    <n v="0.997684121132"/>
    <n v="4"/>
    <x v="0"/>
    <x v="0"/>
  </r>
  <r>
    <s v="752|5"/>
    <n v="752"/>
    <n v="5"/>
    <x v="44"/>
    <n v="5.37597574294E-2"/>
    <n v="0.99687850475299999"/>
    <n v="4"/>
    <x v="0"/>
    <x v="0"/>
  </r>
  <r>
    <s v="753|1"/>
    <n v="753"/>
    <n v="1"/>
    <x v="31"/>
    <n v="0.246662795544"/>
    <n v="0.997691035271"/>
    <n v="3"/>
    <x v="2"/>
    <x v="0"/>
  </r>
  <r>
    <s v="753|2"/>
    <n v="753"/>
    <n v="2"/>
    <x v="25"/>
    <n v="0.109608776867"/>
    <n v="0.99481886625299998"/>
    <n v="3"/>
    <x v="2"/>
    <x v="0"/>
  </r>
  <r>
    <s v="753|3"/>
    <n v="753"/>
    <n v="3"/>
    <x v="19"/>
    <n v="5.8908805251099997E-2"/>
    <n v="0.99040246009800004"/>
    <n v="3"/>
    <x v="2"/>
    <x v="0"/>
  </r>
  <r>
    <s v="753|4"/>
    <n v="753"/>
    <n v="4"/>
    <x v="33"/>
    <n v="5.3005333989899997E-2"/>
    <n v="0.98934501409499997"/>
    <n v="3"/>
    <x v="2"/>
    <x v="1"/>
  </r>
  <r>
    <s v="753|5"/>
    <n v="753"/>
    <n v="5"/>
    <x v="35"/>
    <n v="5.22279515862E-2"/>
    <n v="0.98918813467"/>
    <n v="3"/>
    <x v="2"/>
    <x v="1"/>
  </r>
  <r>
    <s v="754|1"/>
    <n v="754"/>
    <n v="1"/>
    <x v="35"/>
    <n v="0.27198219299300003"/>
    <n v="0.999797403812"/>
    <n v="3"/>
    <x v="2"/>
    <x v="0"/>
  </r>
  <r>
    <s v="754|2"/>
    <n v="754"/>
    <n v="2"/>
    <x v="33"/>
    <n v="0.24612891674000001"/>
    <n v="0.99977618455899997"/>
    <n v="3"/>
    <x v="2"/>
    <x v="0"/>
  </r>
  <r>
    <s v="754|3"/>
    <n v="754"/>
    <n v="3"/>
    <x v="31"/>
    <n v="0.10939469188500001"/>
    <n v="0.99949645996100001"/>
    <n v="3"/>
    <x v="2"/>
    <x v="0"/>
  </r>
  <r>
    <s v="754|4"/>
    <n v="754"/>
    <n v="4"/>
    <x v="2"/>
    <n v="9.2409715056399999E-2"/>
    <n v="0.99940407276200005"/>
    <n v="3"/>
    <x v="2"/>
    <x v="0"/>
  </r>
  <r>
    <s v="754|5"/>
    <n v="754"/>
    <n v="5"/>
    <x v="1"/>
    <n v="6.6307961940800006E-2"/>
    <n v="0.99916970729800003"/>
    <n v="3"/>
    <x v="2"/>
    <x v="0"/>
  </r>
  <r>
    <s v="755|1"/>
    <n v="755"/>
    <n v="1"/>
    <x v="2"/>
    <n v="0.78814780712099997"/>
    <n v="0.99996507167799997"/>
    <n v="3"/>
    <x v="2"/>
    <x v="0"/>
  </r>
  <r>
    <s v="755|2"/>
    <n v="755"/>
    <n v="2"/>
    <x v="25"/>
    <n v="9.5298103988200003E-2"/>
    <n v="0.99971073865899995"/>
    <n v="3"/>
    <x v="2"/>
    <x v="0"/>
  </r>
  <r>
    <s v="755|3"/>
    <n v="755"/>
    <n v="3"/>
    <x v="19"/>
    <n v="3.19122411311E-2"/>
    <n v="0.99913674593000001"/>
    <n v="3"/>
    <x v="2"/>
    <x v="0"/>
  </r>
  <r>
    <s v="755|4"/>
    <n v="755"/>
    <n v="4"/>
    <x v="35"/>
    <n v="1.6801610589E-2"/>
    <n v="0.998361647129"/>
    <n v="3"/>
    <x v="2"/>
    <x v="0"/>
  </r>
  <r>
    <s v="755|5"/>
    <n v="755"/>
    <n v="5"/>
    <x v="32"/>
    <n v="9.2202350497199992E-3"/>
    <n v="0.997018456459"/>
    <n v="3"/>
    <x v="2"/>
    <x v="0"/>
  </r>
  <r>
    <s v="756|1"/>
    <n v="756"/>
    <n v="1"/>
    <x v="63"/>
    <n v="0.20852154493300001"/>
    <n v="0.99953031539899995"/>
    <n v="3"/>
    <x v="2"/>
    <x v="0"/>
  </r>
  <r>
    <s v="756|2"/>
    <n v="756"/>
    <n v="2"/>
    <x v="31"/>
    <n v="0.18812221288700001"/>
    <n v="0.99947935342799998"/>
    <n v="3"/>
    <x v="2"/>
    <x v="0"/>
  </r>
  <r>
    <s v="756|3"/>
    <n v="756"/>
    <n v="3"/>
    <x v="2"/>
    <n v="0.10378662496799999"/>
    <n v="0.99905675649600001"/>
    <n v="3"/>
    <x v="2"/>
    <x v="0"/>
  </r>
  <r>
    <s v="756|4"/>
    <n v="756"/>
    <n v="4"/>
    <x v="77"/>
    <n v="8.9837826788399994E-2"/>
    <n v="0.99891042709400002"/>
    <n v="3"/>
    <x v="2"/>
    <x v="0"/>
  </r>
  <r>
    <s v="756|5"/>
    <n v="756"/>
    <n v="5"/>
    <x v="27"/>
    <n v="6.5396972000600004E-2"/>
    <n v="0.99850392341600003"/>
    <n v="3"/>
    <x v="2"/>
    <x v="0"/>
  </r>
  <r>
    <s v="757|1"/>
    <n v="757"/>
    <n v="1"/>
    <x v="11"/>
    <n v="0.44179981946899999"/>
    <n v="0.99997901916499998"/>
    <n v="4"/>
    <x v="0"/>
    <x v="0"/>
  </r>
  <r>
    <s v="757|2"/>
    <n v="757"/>
    <n v="2"/>
    <x v="1"/>
    <n v="0.37262040376700001"/>
    <n v="0.99997508525800005"/>
    <n v="4"/>
    <x v="0"/>
    <x v="0"/>
  </r>
  <r>
    <s v="757|3"/>
    <n v="757"/>
    <n v="3"/>
    <x v="39"/>
    <n v="6.2546864152000003E-2"/>
    <n v="0.99985182285300001"/>
    <n v="4"/>
    <x v="0"/>
    <x v="0"/>
  </r>
  <r>
    <s v="757|4"/>
    <n v="757"/>
    <n v="4"/>
    <x v="40"/>
    <n v="2.3091480135900001E-2"/>
    <n v="0.99959880113599997"/>
    <n v="4"/>
    <x v="0"/>
    <x v="0"/>
  </r>
  <r>
    <s v="757|5"/>
    <n v="757"/>
    <n v="5"/>
    <x v="81"/>
    <n v="1.78324505687E-2"/>
    <n v="0.99948054552099996"/>
    <n v="4"/>
    <x v="0"/>
    <x v="0"/>
  </r>
  <r>
    <s v="758|1"/>
    <n v="758"/>
    <n v="1"/>
    <x v="35"/>
    <n v="0.242480352521"/>
    <n v="0.999759972095"/>
    <n v="3"/>
    <x v="2"/>
    <x v="0"/>
  </r>
  <r>
    <s v="758|2"/>
    <n v="758"/>
    <n v="2"/>
    <x v="33"/>
    <n v="0.18197311460999999"/>
    <n v="0.99968028068500003"/>
    <n v="3"/>
    <x v="2"/>
    <x v="0"/>
  </r>
  <r>
    <s v="758|3"/>
    <n v="758"/>
    <n v="3"/>
    <x v="1"/>
    <n v="0.158442720771"/>
    <n v="0.99963271617899996"/>
    <n v="3"/>
    <x v="2"/>
    <x v="0"/>
  </r>
  <r>
    <s v="758|4"/>
    <n v="758"/>
    <n v="4"/>
    <x v="2"/>
    <n v="0.13553622365000001"/>
    <n v="0.99957066774400005"/>
    <n v="3"/>
    <x v="2"/>
    <x v="0"/>
  </r>
  <r>
    <s v="758|5"/>
    <n v="758"/>
    <n v="5"/>
    <x v="31"/>
    <n v="6.5312728285799995E-2"/>
    <n v="0.99910956621199998"/>
    <n v="3"/>
    <x v="2"/>
    <x v="0"/>
  </r>
  <r>
    <s v="759|1"/>
    <n v="759"/>
    <n v="1"/>
    <x v="1"/>
    <n v="0.47284042835200002"/>
    <n v="0.99974054098099996"/>
    <n v="3"/>
    <x v="2"/>
    <x v="0"/>
  </r>
  <r>
    <s v="759|2"/>
    <n v="759"/>
    <n v="2"/>
    <x v="17"/>
    <n v="0.109972454607"/>
    <n v="0.99888545274700002"/>
    <n v="3"/>
    <x v="2"/>
    <x v="0"/>
  </r>
  <r>
    <s v="759|3"/>
    <n v="759"/>
    <n v="3"/>
    <x v="31"/>
    <n v="7.5856357812899997E-2"/>
    <n v="0.99838495254500004"/>
    <n v="3"/>
    <x v="2"/>
    <x v="0"/>
  </r>
  <r>
    <s v="759|4"/>
    <n v="759"/>
    <n v="4"/>
    <x v="33"/>
    <n v="6.5773531794500004E-2"/>
    <n v="0.99813783168799997"/>
    <n v="3"/>
    <x v="2"/>
    <x v="0"/>
  </r>
  <r>
    <s v="759|5"/>
    <n v="759"/>
    <n v="5"/>
    <x v="2"/>
    <n v="5.0475962460000003E-2"/>
    <n v="0.99757486581800003"/>
    <n v="3"/>
    <x v="2"/>
    <x v="0"/>
  </r>
  <r>
    <s v="760|1"/>
    <n v="760"/>
    <n v="1"/>
    <x v="1"/>
    <n v="0.140966013074"/>
    <n v="0.99950957298300003"/>
    <n v="3"/>
    <x v="2"/>
    <x v="0"/>
  </r>
  <r>
    <s v="760|2"/>
    <n v="760"/>
    <n v="2"/>
    <x v="40"/>
    <n v="0.118072174489"/>
    <n v="0.99941456317900002"/>
    <n v="3"/>
    <x v="2"/>
    <x v="0"/>
  </r>
  <r>
    <s v="760|3"/>
    <n v="760"/>
    <n v="3"/>
    <x v="40"/>
    <n v="0.106921903789"/>
    <n v="0.99935346841799999"/>
    <n v="3"/>
    <x v="2"/>
    <x v="0"/>
  </r>
  <r>
    <s v="760|4"/>
    <n v="760"/>
    <n v="4"/>
    <x v="39"/>
    <n v="0.103271715343"/>
    <n v="0.99933075904799995"/>
    <n v="3"/>
    <x v="2"/>
    <x v="0"/>
  </r>
  <r>
    <s v="760|5"/>
    <n v="760"/>
    <n v="5"/>
    <x v="58"/>
    <n v="9.2791371047500001E-2"/>
    <n v="0.99925512075400003"/>
    <n v="3"/>
    <x v="2"/>
    <x v="0"/>
  </r>
  <r>
    <s v="761|1"/>
    <n v="761"/>
    <n v="1"/>
    <x v="2"/>
    <n v="0.74010980129199999"/>
    <n v="0.99996078014400003"/>
    <n v="3"/>
    <x v="2"/>
    <x v="0"/>
  </r>
  <r>
    <s v="761|2"/>
    <n v="761"/>
    <n v="2"/>
    <x v="33"/>
    <n v="5.8359611779499998E-2"/>
    <n v="0.99950289726300001"/>
    <n v="3"/>
    <x v="2"/>
    <x v="0"/>
  </r>
  <r>
    <s v="761|3"/>
    <n v="761"/>
    <n v="3"/>
    <x v="45"/>
    <n v="5.6495010852800003E-2"/>
    <n v="0.99948644638100004"/>
    <n v="3"/>
    <x v="2"/>
    <x v="0"/>
  </r>
  <r>
    <s v="761|4"/>
    <n v="761"/>
    <n v="4"/>
    <x v="31"/>
    <n v="2.21644397825E-2"/>
    <n v="0.99869209528000003"/>
    <n v="3"/>
    <x v="2"/>
    <x v="0"/>
  </r>
  <r>
    <s v="761|5"/>
    <n v="761"/>
    <n v="5"/>
    <x v="32"/>
    <n v="1.6940174624299999E-2"/>
    <n v="0.99828940629999996"/>
    <n v="3"/>
    <x v="2"/>
    <x v="0"/>
  </r>
  <r>
    <s v="762|1"/>
    <n v="762"/>
    <n v="1"/>
    <x v="2"/>
    <n v="0.71332406997700004"/>
    <n v="0.99999237060500001"/>
    <n v="2"/>
    <x v="1"/>
    <x v="0"/>
  </r>
  <r>
    <s v="762|2"/>
    <n v="762"/>
    <n v="2"/>
    <x v="11"/>
    <n v="0.167234048247"/>
    <n v="0.99996733665500004"/>
    <n v="2"/>
    <x v="1"/>
    <x v="0"/>
  </r>
  <r>
    <s v="762|3"/>
    <n v="762"/>
    <n v="3"/>
    <x v="36"/>
    <n v="3.22398021817E-2"/>
    <n v="0.99983048439"/>
    <n v="2"/>
    <x v="1"/>
    <x v="0"/>
  </r>
  <r>
    <s v="762|4"/>
    <n v="762"/>
    <n v="4"/>
    <x v="35"/>
    <n v="2.9033690691000001E-2"/>
    <n v="0.999811828136"/>
    <n v="2"/>
    <x v="1"/>
    <x v="0"/>
  </r>
  <r>
    <s v="762|5"/>
    <n v="762"/>
    <n v="5"/>
    <x v="61"/>
    <n v="2.0184524357300001E-2"/>
    <n v="0.99972921609900001"/>
    <n v="2"/>
    <x v="1"/>
    <x v="0"/>
  </r>
  <r>
    <s v="763|1"/>
    <n v="763"/>
    <n v="1"/>
    <x v="65"/>
    <n v="0.28788614273099999"/>
    <n v="0.99887567758600004"/>
    <n v="2"/>
    <x v="1"/>
    <x v="0"/>
  </r>
  <r>
    <s v="763|2"/>
    <n v="763"/>
    <n v="2"/>
    <x v="35"/>
    <n v="0.132102116942"/>
    <n v="0.99755316972700003"/>
    <n v="2"/>
    <x v="1"/>
    <x v="0"/>
  </r>
  <r>
    <s v="763|3"/>
    <n v="763"/>
    <n v="3"/>
    <x v="64"/>
    <n v="7.6731979847000004E-2"/>
    <n v="0.99579501152000005"/>
    <n v="2"/>
    <x v="1"/>
    <x v="0"/>
  </r>
  <r>
    <s v="763|4"/>
    <n v="763"/>
    <n v="4"/>
    <x v="77"/>
    <n v="4.39032129943E-2"/>
    <n v="0.99267369508699999"/>
    <n v="2"/>
    <x v="1"/>
    <x v="0"/>
  </r>
  <r>
    <s v="763|5"/>
    <n v="763"/>
    <n v="5"/>
    <x v="42"/>
    <n v="4.0704719722299998E-2"/>
    <n v="0.992102563381"/>
    <n v="2"/>
    <x v="1"/>
    <x v="0"/>
  </r>
  <r>
    <s v="764|1"/>
    <n v="764"/>
    <n v="1"/>
    <x v="114"/>
    <n v="0.14177006483099999"/>
    <n v="0.99855166673700002"/>
    <n v="2"/>
    <x v="1"/>
    <x v="0"/>
  </r>
  <r>
    <s v="764|2"/>
    <n v="764"/>
    <n v="2"/>
    <x v="63"/>
    <n v="0.13519372046"/>
    <n v="0.99848133325599997"/>
    <n v="2"/>
    <x v="1"/>
    <x v="0"/>
  </r>
  <r>
    <s v="764|3"/>
    <n v="764"/>
    <n v="3"/>
    <x v="77"/>
    <n v="0.101410806179"/>
    <n v="0.99797636270500001"/>
    <n v="2"/>
    <x v="1"/>
    <x v="0"/>
  </r>
  <r>
    <s v="764|4"/>
    <n v="764"/>
    <n v="4"/>
    <x v="93"/>
    <n v="7.3789410293100002E-2"/>
    <n v="0.99722099304199996"/>
    <n v="2"/>
    <x v="1"/>
    <x v="0"/>
  </r>
  <r>
    <s v="764|5"/>
    <n v="764"/>
    <n v="5"/>
    <x v="53"/>
    <n v="6.3520088791800003E-2"/>
    <n v="0.99677318334599996"/>
    <n v="2"/>
    <x v="1"/>
    <x v="0"/>
  </r>
  <r>
    <s v="765|1"/>
    <n v="765"/>
    <n v="1"/>
    <x v="2"/>
    <n v="0.42578372359299999"/>
    <n v="0.99948161840399996"/>
    <n v="3"/>
    <x v="2"/>
    <x v="0"/>
  </r>
  <r>
    <s v="765|2"/>
    <n v="765"/>
    <n v="2"/>
    <x v="33"/>
    <n v="8.9973255991899995E-2"/>
    <n v="0.99755162000700004"/>
    <n v="3"/>
    <x v="2"/>
    <x v="0"/>
  </r>
  <r>
    <s v="765|3"/>
    <n v="765"/>
    <n v="3"/>
    <x v="25"/>
    <n v="7.3876284062900005E-2"/>
    <n v="0.99701970815700003"/>
    <n v="3"/>
    <x v="2"/>
    <x v="0"/>
  </r>
  <r>
    <s v="765|4"/>
    <n v="765"/>
    <n v="4"/>
    <x v="92"/>
    <n v="5.5403590202299999E-2"/>
    <n v="0.99603003263500001"/>
    <n v="3"/>
    <x v="2"/>
    <x v="0"/>
  </r>
  <r>
    <s v="765|5"/>
    <n v="765"/>
    <n v="5"/>
    <x v="26"/>
    <n v="4.9107901751999999E-2"/>
    <n v="0.99552333354900002"/>
    <n v="3"/>
    <x v="2"/>
    <x v="0"/>
  </r>
  <r>
    <s v="766|1"/>
    <n v="766"/>
    <n v="1"/>
    <x v="2"/>
    <n v="0.33612522482899998"/>
    <n v="0.99974471330600001"/>
    <n v="4"/>
    <x v="0"/>
    <x v="0"/>
  </r>
  <r>
    <s v="766|2"/>
    <n v="766"/>
    <n v="2"/>
    <x v="26"/>
    <n v="0.25664064288100003"/>
    <n v="0.99966573715200002"/>
    <n v="4"/>
    <x v="0"/>
    <x v="0"/>
  </r>
  <r>
    <s v="766|3"/>
    <n v="766"/>
    <n v="3"/>
    <x v="51"/>
    <n v="0.139456748962"/>
    <n v="0.99938499927500002"/>
    <n v="4"/>
    <x v="0"/>
    <x v="0"/>
  </r>
  <r>
    <s v="766|4"/>
    <n v="766"/>
    <n v="4"/>
    <x v="41"/>
    <n v="0.10609942674599999"/>
    <n v="0.99919182062099998"/>
    <n v="4"/>
    <x v="0"/>
    <x v="0"/>
  </r>
  <r>
    <s v="766|5"/>
    <n v="766"/>
    <n v="5"/>
    <x v="58"/>
    <n v="1.7240663990400001E-2"/>
    <n v="0.99504733085599995"/>
    <n v="4"/>
    <x v="0"/>
    <x v="0"/>
  </r>
  <r>
    <s v="767|1"/>
    <n v="767"/>
    <n v="1"/>
    <x v="32"/>
    <n v="0.26475667953499998"/>
    <n v="0.99972337484399998"/>
    <n v="3"/>
    <x v="2"/>
    <x v="0"/>
  </r>
  <r>
    <s v="767|2"/>
    <n v="767"/>
    <n v="2"/>
    <x v="19"/>
    <n v="0.197779893875"/>
    <n v="0.999629735947"/>
    <n v="3"/>
    <x v="2"/>
    <x v="0"/>
  </r>
  <r>
    <s v="767|3"/>
    <n v="767"/>
    <n v="3"/>
    <x v="33"/>
    <n v="0.12686917185800001"/>
    <n v="0.99942302703899999"/>
    <n v="3"/>
    <x v="2"/>
    <x v="0"/>
  </r>
  <r>
    <s v="767|4"/>
    <n v="767"/>
    <n v="4"/>
    <x v="25"/>
    <n v="9.0721204876899997E-2"/>
    <n v="0.99919325113299995"/>
    <n v="3"/>
    <x v="2"/>
    <x v="0"/>
  </r>
  <r>
    <s v="767|5"/>
    <n v="767"/>
    <n v="5"/>
    <x v="27"/>
    <n v="6.1114616692099999E-2"/>
    <n v="0.99880290031399999"/>
    <n v="3"/>
    <x v="2"/>
    <x v="0"/>
  </r>
  <r>
    <s v="768|1"/>
    <n v="768"/>
    <n v="1"/>
    <x v="33"/>
    <n v="0.19256404042200001"/>
    <n v="0.997022926807"/>
    <n v="3"/>
    <x v="2"/>
    <x v="0"/>
  </r>
  <r>
    <s v="768|2"/>
    <n v="768"/>
    <n v="2"/>
    <x v="32"/>
    <n v="0.103532075882"/>
    <n v="0.99447685480100001"/>
    <n v="3"/>
    <x v="2"/>
    <x v="0"/>
  </r>
  <r>
    <s v="768|3"/>
    <n v="768"/>
    <n v="3"/>
    <x v="31"/>
    <n v="6.43487498164E-2"/>
    <n v="0.99114358425100002"/>
    <n v="3"/>
    <x v="2"/>
    <x v="0"/>
  </r>
  <r>
    <s v="768|4"/>
    <n v="768"/>
    <n v="4"/>
    <x v="44"/>
    <n v="5.6894004344900002E-2"/>
    <n v="0.98999464511900004"/>
    <n v="3"/>
    <x v="2"/>
    <x v="1"/>
  </r>
  <r>
    <s v="768|5"/>
    <n v="768"/>
    <n v="5"/>
    <x v="19"/>
    <n v="4.5228864997600003E-2"/>
    <n v="0.98744654655499997"/>
    <n v="3"/>
    <x v="2"/>
    <x v="1"/>
  </r>
  <r>
    <s v="769|1"/>
    <n v="769"/>
    <n v="1"/>
    <x v="33"/>
    <n v="0.45267528295499998"/>
    <n v="0.99996495246899997"/>
    <n v="3"/>
    <x v="2"/>
    <x v="0"/>
  </r>
  <r>
    <s v="769|2"/>
    <n v="769"/>
    <n v="2"/>
    <x v="32"/>
    <n v="0.13807870447600001"/>
    <n v="0.99988508224499995"/>
    <n v="3"/>
    <x v="2"/>
    <x v="0"/>
  </r>
  <r>
    <s v="769|3"/>
    <n v="769"/>
    <n v="3"/>
    <x v="25"/>
    <n v="0.12694859504700001"/>
    <n v="0.99987494945499999"/>
    <n v="3"/>
    <x v="2"/>
    <x v="0"/>
  </r>
  <r>
    <s v="769|4"/>
    <n v="769"/>
    <n v="4"/>
    <x v="35"/>
    <n v="7.7032364904899994E-2"/>
    <n v="0.99979406595200004"/>
    <n v="3"/>
    <x v="2"/>
    <x v="0"/>
  </r>
  <r>
    <s v="769|5"/>
    <n v="769"/>
    <n v="5"/>
    <x v="19"/>
    <n v="3.7109315395400001E-2"/>
    <n v="0.99957257509200004"/>
    <n v="3"/>
    <x v="2"/>
    <x v="0"/>
  </r>
  <r>
    <s v="770|1"/>
    <n v="770"/>
    <n v="1"/>
    <x v="63"/>
    <n v="0.144749403"/>
    <n v="0.99917137622800001"/>
    <n v="2"/>
    <x v="1"/>
    <x v="0"/>
  </r>
  <r>
    <s v="770|2"/>
    <n v="770"/>
    <n v="2"/>
    <x v="19"/>
    <n v="0.14421911537599999"/>
    <n v="0.99916827678700004"/>
    <n v="2"/>
    <x v="1"/>
    <x v="0"/>
  </r>
  <r>
    <s v="770|3"/>
    <n v="770"/>
    <n v="3"/>
    <x v="27"/>
    <n v="0.10105518251700001"/>
    <n v="0.99881339073200004"/>
    <n v="2"/>
    <x v="1"/>
    <x v="0"/>
  </r>
  <r>
    <s v="770|4"/>
    <n v="770"/>
    <n v="4"/>
    <x v="25"/>
    <n v="9.5780968666100003E-2"/>
    <n v="0.99874818325000003"/>
    <n v="2"/>
    <x v="1"/>
    <x v="0"/>
  </r>
  <r>
    <s v="770|5"/>
    <n v="770"/>
    <n v="5"/>
    <x v="44"/>
    <n v="9.0046949684600003E-2"/>
    <n v="0.998668551445"/>
    <n v="2"/>
    <x v="1"/>
    <x v="0"/>
  </r>
  <r>
    <s v="771|1"/>
    <n v="771"/>
    <n v="1"/>
    <x v="25"/>
    <n v="0.31179219484300003"/>
    <n v="0.99977618455899997"/>
    <n v="3"/>
    <x v="2"/>
    <x v="0"/>
  </r>
  <r>
    <s v="771|2"/>
    <n v="771"/>
    <n v="2"/>
    <x v="19"/>
    <n v="0.21261325478599999"/>
    <n v="0.99967181682600004"/>
    <n v="3"/>
    <x v="2"/>
    <x v="0"/>
  </r>
  <r>
    <s v="771|3"/>
    <n v="771"/>
    <n v="3"/>
    <x v="35"/>
    <n v="7.2077579796300001E-2"/>
    <n v="0.99903249740599998"/>
    <n v="3"/>
    <x v="2"/>
    <x v="0"/>
  </r>
  <r>
    <s v="771|4"/>
    <n v="771"/>
    <n v="4"/>
    <x v="63"/>
    <n v="6.7712366580999994E-2"/>
    <n v="0.99897015094800001"/>
    <n v="3"/>
    <x v="2"/>
    <x v="0"/>
  </r>
  <r>
    <s v="771|5"/>
    <n v="771"/>
    <n v="5"/>
    <x v="33"/>
    <n v="5.1462568342700001E-2"/>
    <n v="0.99864536523799996"/>
    <n v="3"/>
    <x v="2"/>
    <x v="0"/>
  </r>
  <r>
    <s v="772|1"/>
    <n v="772"/>
    <n v="1"/>
    <x v="25"/>
    <n v="0.530376195908"/>
    <n v="0.99998104572299995"/>
    <n v="3"/>
    <x v="2"/>
    <x v="0"/>
  </r>
  <r>
    <s v="772|2"/>
    <n v="772"/>
    <n v="2"/>
    <x v="2"/>
    <n v="0.21765454113499999"/>
    <n v="0.99995398521400003"/>
    <n v="3"/>
    <x v="2"/>
    <x v="0"/>
  </r>
  <r>
    <s v="772|3"/>
    <n v="772"/>
    <n v="3"/>
    <x v="19"/>
    <n v="6.0306616127499997E-2"/>
    <n v="0.99983370304100005"/>
    <n v="3"/>
    <x v="2"/>
    <x v="0"/>
  </r>
  <r>
    <s v="772|4"/>
    <n v="772"/>
    <n v="4"/>
    <x v="32"/>
    <n v="5.9645246714400003E-2"/>
    <n v="0.99983191490199996"/>
    <n v="3"/>
    <x v="2"/>
    <x v="0"/>
  </r>
  <r>
    <s v="772|5"/>
    <n v="772"/>
    <n v="5"/>
    <x v="33"/>
    <n v="4.6631127595899997E-2"/>
    <n v="0.99978500604599996"/>
    <n v="3"/>
    <x v="2"/>
    <x v="0"/>
  </r>
  <r>
    <s v="773|1"/>
    <n v="773"/>
    <n v="1"/>
    <x v="60"/>
    <n v="0.40665578842200001"/>
    <n v="0.99979287385899995"/>
    <n v="2"/>
    <x v="1"/>
    <x v="0"/>
  </r>
  <r>
    <s v="773|2"/>
    <n v="773"/>
    <n v="2"/>
    <x v="1"/>
    <n v="0.193950593472"/>
    <n v="0.99956578016300002"/>
    <n v="2"/>
    <x v="1"/>
    <x v="0"/>
  </r>
  <r>
    <s v="773|3"/>
    <n v="773"/>
    <n v="3"/>
    <x v="84"/>
    <n v="8.0766335129699995E-2"/>
    <n v="0.99895799159999998"/>
    <n v="2"/>
    <x v="1"/>
    <x v="0"/>
  </r>
  <r>
    <s v="773|4"/>
    <n v="773"/>
    <n v="4"/>
    <x v="20"/>
    <n v="6.7744851112400001E-2"/>
    <n v="0.99875795841199999"/>
    <n v="2"/>
    <x v="1"/>
    <x v="0"/>
  </r>
  <r>
    <s v="773|5"/>
    <n v="773"/>
    <n v="5"/>
    <x v="0"/>
    <n v="5.4596647620200001E-2"/>
    <n v="0.99845921993300002"/>
    <n v="2"/>
    <x v="1"/>
    <x v="0"/>
  </r>
  <r>
    <s v="774|1"/>
    <n v="774"/>
    <n v="1"/>
    <x v="1"/>
    <n v="0.93875473737699999"/>
    <n v="0.99999642372099995"/>
    <n v="2"/>
    <x v="1"/>
    <x v="0"/>
  </r>
  <r>
    <s v="774|2"/>
    <n v="774"/>
    <n v="2"/>
    <x v="20"/>
    <n v="3.4099016338599998E-2"/>
    <n v="0.99990057945300004"/>
    <n v="2"/>
    <x v="1"/>
    <x v="0"/>
  </r>
  <r>
    <s v="774|3"/>
    <n v="774"/>
    <n v="3"/>
    <x v="84"/>
    <n v="8.7735727429399998E-3"/>
    <n v="0.99961382150699996"/>
    <n v="2"/>
    <x v="1"/>
    <x v="0"/>
  </r>
  <r>
    <s v="774|4"/>
    <n v="774"/>
    <n v="4"/>
    <x v="11"/>
    <n v="5.2826385945100003E-3"/>
    <n v="0.99935871362700002"/>
    <n v="2"/>
    <x v="1"/>
    <x v="0"/>
  </r>
  <r>
    <s v="774|5"/>
    <n v="774"/>
    <n v="5"/>
    <x v="3"/>
    <n v="3.38587188162E-3"/>
    <n v="0.99899977445599997"/>
    <n v="2"/>
    <x v="1"/>
    <x v="0"/>
  </r>
  <r>
    <s v="775|1"/>
    <n v="775"/>
    <n v="1"/>
    <x v="1"/>
    <n v="0.90144020318999996"/>
    <n v="0.99999225139600001"/>
    <n v="1"/>
    <x v="1"/>
    <x v="0"/>
  </r>
  <r>
    <s v="775|2"/>
    <n v="775"/>
    <n v="2"/>
    <x v="84"/>
    <n v="4.3015189468899998E-2"/>
    <n v="0.99983656406400001"/>
    <n v="1"/>
    <x v="1"/>
    <x v="0"/>
  </r>
  <r>
    <s v="775|3"/>
    <n v="775"/>
    <n v="3"/>
    <x v="20"/>
    <n v="2.92435884476E-2"/>
    <n v="0.999759733677"/>
    <n v="1"/>
    <x v="1"/>
    <x v="0"/>
  </r>
  <r>
    <s v="775|4"/>
    <n v="775"/>
    <n v="4"/>
    <x v="62"/>
    <n v="7.1035875007500002E-3"/>
    <n v="0.99901151657099996"/>
    <n v="1"/>
    <x v="1"/>
    <x v="0"/>
  </r>
  <r>
    <s v="775|5"/>
    <n v="775"/>
    <n v="5"/>
    <x v="60"/>
    <n v="4.1911066509799999E-3"/>
    <n v="0.99832588434199998"/>
    <n v="1"/>
    <x v="1"/>
    <x v="0"/>
  </r>
  <r>
    <s v="776|1"/>
    <n v="776"/>
    <n v="1"/>
    <x v="1"/>
    <n v="0.75567954778699997"/>
    <n v="0.999932765961"/>
    <n v="2"/>
    <x v="1"/>
    <x v="0"/>
  </r>
  <r>
    <s v="776|2"/>
    <n v="776"/>
    <n v="2"/>
    <x v="13"/>
    <n v="9.0519659221200005E-2"/>
    <n v="0.99943917989700004"/>
    <n v="2"/>
    <x v="1"/>
    <x v="0"/>
  </r>
  <r>
    <s v="776|3"/>
    <n v="776"/>
    <n v="3"/>
    <x v="24"/>
    <n v="3.9910666644600003E-2"/>
    <n v="0.99872893095000004"/>
    <n v="2"/>
    <x v="1"/>
    <x v="0"/>
  </r>
  <r>
    <s v="776|4"/>
    <n v="776"/>
    <n v="4"/>
    <x v="20"/>
    <n v="1.8602129072000002E-2"/>
    <n v="0.99727708101300006"/>
    <n v="2"/>
    <x v="1"/>
    <x v="0"/>
  </r>
  <r>
    <s v="776|5"/>
    <n v="776"/>
    <n v="5"/>
    <x v="23"/>
    <n v="1.7738878727000001E-2"/>
    <n v="0.99714487791100004"/>
    <n v="2"/>
    <x v="1"/>
    <x v="0"/>
  </r>
  <r>
    <s v="777|1"/>
    <n v="777"/>
    <n v="1"/>
    <x v="2"/>
    <n v="0.45408698916399998"/>
    <n v="0.99992799758899997"/>
    <n v="3"/>
    <x v="2"/>
    <x v="0"/>
  </r>
  <r>
    <s v="777|2"/>
    <n v="777"/>
    <n v="2"/>
    <x v="25"/>
    <n v="0.29186302423499999"/>
    <n v="0.99988794326800001"/>
    <n v="3"/>
    <x v="2"/>
    <x v="0"/>
  </r>
  <r>
    <s v="777|3"/>
    <n v="777"/>
    <n v="3"/>
    <x v="31"/>
    <n v="0.105312153697"/>
    <n v="0.99968945980099999"/>
    <n v="3"/>
    <x v="2"/>
    <x v="0"/>
  </r>
  <r>
    <s v="777|4"/>
    <n v="777"/>
    <n v="4"/>
    <x v="1"/>
    <n v="2.60208845139E-2"/>
    <n v="0.99874448776199998"/>
    <n v="3"/>
    <x v="2"/>
    <x v="0"/>
  </r>
  <r>
    <s v="777|5"/>
    <n v="777"/>
    <n v="5"/>
    <x v="63"/>
    <n v="2.5349372997900001E-2"/>
    <n v="0.99871134758000002"/>
    <n v="3"/>
    <x v="2"/>
    <x v="0"/>
  </r>
  <r>
    <s v="778|1"/>
    <n v="778"/>
    <n v="1"/>
    <x v="31"/>
    <n v="0.87188041210199996"/>
    <n v="0.99998819827999996"/>
    <n v="3"/>
    <x v="2"/>
    <x v="0"/>
  </r>
  <r>
    <s v="778|2"/>
    <n v="778"/>
    <n v="2"/>
    <x v="2"/>
    <n v="5.3008221089800002E-2"/>
    <n v="0.99980586767199997"/>
    <n v="3"/>
    <x v="2"/>
    <x v="0"/>
  </r>
  <r>
    <s v="778|3"/>
    <n v="778"/>
    <n v="3"/>
    <x v="32"/>
    <n v="1.4819505624500001E-2"/>
    <n v="0.99930584430699998"/>
    <n v="3"/>
    <x v="2"/>
    <x v="0"/>
  </r>
  <r>
    <s v="778|4"/>
    <n v="778"/>
    <n v="4"/>
    <x v="44"/>
    <n v="9.0657575056E-3"/>
    <n v="0.99886584281900004"/>
    <n v="3"/>
    <x v="2"/>
    <x v="0"/>
  </r>
  <r>
    <s v="778|5"/>
    <n v="778"/>
    <n v="5"/>
    <x v="55"/>
    <n v="8.9743733406099993E-3"/>
    <n v="0.99885427951799999"/>
    <n v="3"/>
    <x v="2"/>
    <x v="0"/>
  </r>
  <r>
    <s v="779|1"/>
    <n v="779"/>
    <n v="1"/>
    <x v="25"/>
    <n v="0.258222818375"/>
    <n v="0.99960261583300003"/>
    <n v="2"/>
    <x v="1"/>
    <x v="0"/>
  </r>
  <r>
    <s v="779|2"/>
    <n v="779"/>
    <n v="2"/>
    <x v="31"/>
    <n v="0.243494689465"/>
    <n v="0.99957865476600005"/>
    <n v="2"/>
    <x v="1"/>
    <x v="0"/>
  </r>
  <r>
    <s v="779|3"/>
    <n v="779"/>
    <n v="3"/>
    <x v="57"/>
    <n v="0.13079245388499999"/>
    <n v="0.99921584129300001"/>
    <n v="2"/>
    <x v="1"/>
    <x v="0"/>
  </r>
  <r>
    <s v="779|4"/>
    <n v="779"/>
    <n v="4"/>
    <x v="19"/>
    <n v="8.8420905172800005E-2"/>
    <n v="0.99884051084500003"/>
    <n v="2"/>
    <x v="1"/>
    <x v="0"/>
  </r>
  <r>
    <s v="779|5"/>
    <n v="779"/>
    <n v="5"/>
    <x v="32"/>
    <n v="8.1924401223699997E-2"/>
    <n v="0.99874866008800001"/>
    <n v="2"/>
    <x v="1"/>
    <x v="0"/>
  </r>
  <r>
    <s v="780|1"/>
    <n v="780"/>
    <n v="1"/>
    <x v="19"/>
    <n v="7.8988209366799997E-2"/>
    <n v="0.98803442716599998"/>
    <n v="3"/>
    <x v="2"/>
    <x v="1"/>
  </r>
  <r>
    <s v="780|2"/>
    <n v="780"/>
    <n v="2"/>
    <x v="44"/>
    <n v="7.2442092001400005E-2"/>
    <n v="0.98696726560600001"/>
    <n v="3"/>
    <x v="2"/>
    <x v="1"/>
  </r>
  <r>
    <s v="780|3"/>
    <n v="780"/>
    <n v="3"/>
    <x v="49"/>
    <n v="6.5427184104900005E-2"/>
    <n v="0.98559015989300003"/>
    <n v="3"/>
    <x v="2"/>
    <x v="1"/>
  </r>
  <r>
    <s v="780|4"/>
    <n v="780"/>
    <n v="4"/>
    <x v="32"/>
    <n v="5.2794296294499998E-2"/>
    <n v="0.98220336437199995"/>
    <n v="3"/>
    <x v="2"/>
    <x v="1"/>
  </r>
  <r>
    <s v="780|5"/>
    <n v="780"/>
    <n v="5"/>
    <x v="27"/>
    <n v="5.24756498635E-2"/>
    <n v="0.98209720850000004"/>
    <n v="3"/>
    <x v="2"/>
    <x v="1"/>
  </r>
  <r>
    <s v="781|1"/>
    <n v="781"/>
    <n v="1"/>
    <x v="33"/>
    <n v="0.75497823953599996"/>
    <n v="0.99983346462199996"/>
    <n v="3"/>
    <x v="2"/>
    <x v="0"/>
  </r>
  <r>
    <s v="781|2"/>
    <n v="781"/>
    <n v="2"/>
    <x v="32"/>
    <n v="7.78624042869E-2"/>
    <n v="0.99838757514999998"/>
    <n v="3"/>
    <x v="2"/>
    <x v="0"/>
  </r>
  <r>
    <s v="781|3"/>
    <n v="781"/>
    <n v="3"/>
    <x v="17"/>
    <n v="1.9793950021300001E-2"/>
    <n v="0.99368721246699998"/>
    <n v="3"/>
    <x v="2"/>
    <x v="0"/>
  </r>
  <r>
    <s v="781|4"/>
    <n v="781"/>
    <n v="4"/>
    <x v="1"/>
    <n v="1.35633181781E-2"/>
    <n v="0.99081391096100002"/>
    <n v="3"/>
    <x v="2"/>
    <x v="0"/>
  </r>
  <r>
    <s v="781|5"/>
    <n v="781"/>
    <n v="5"/>
    <x v="49"/>
    <n v="1.3459384441399999E-2"/>
    <n v="0.99074369668999995"/>
    <n v="3"/>
    <x v="2"/>
    <x v="0"/>
  </r>
  <r>
    <s v="782|1"/>
    <n v="782"/>
    <n v="1"/>
    <x v="62"/>
    <n v="0.11122802645"/>
    <n v="0.99099546670899996"/>
    <n v="3"/>
    <x v="2"/>
    <x v="0"/>
  </r>
  <r>
    <s v="782|2"/>
    <n v="782"/>
    <n v="2"/>
    <x v="74"/>
    <n v="6.9944314658600001E-2"/>
    <n v="0.98575621843299999"/>
    <n v="3"/>
    <x v="2"/>
    <x v="1"/>
  </r>
  <r>
    <s v="782|3"/>
    <n v="782"/>
    <n v="3"/>
    <x v="33"/>
    <n v="6.8100340664400003E-2"/>
    <n v="0.98537617921800003"/>
    <n v="3"/>
    <x v="2"/>
    <x v="1"/>
  </r>
  <r>
    <s v="782|4"/>
    <n v="782"/>
    <n v="4"/>
    <x v="1"/>
    <n v="6.2009293585999999E-2"/>
    <n v="0.98396283388100003"/>
    <n v="3"/>
    <x v="2"/>
    <x v="1"/>
  </r>
  <r>
    <s v="782|5"/>
    <n v="782"/>
    <n v="5"/>
    <x v="2"/>
    <n v="5.3342055529400002E-2"/>
    <n v="0.98140543699299998"/>
    <n v="3"/>
    <x v="2"/>
    <x v="1"/>
  </r>
  <r>
    <s v="783|1"/>
    <n v="783"/>
    <n v="1"/>
    <x v="2"/>
    <n v="0.16585758328399999"/>
    <n v="0.99668580293700004"/>
    <n v="3"/>
    <x v="2"/>
    <x v="0"/>
  </r>
  <r>
    <s v="783|2"/>
    <n v="783"/>
    <n v="2"/>
    <x v="26"/>
    <n v="0.13866987824400001"/>
    <n v="0.99603855609900005"/>
    <n v="3"/>
    <x v="2"/>
    <x v="0"/>
  </r>
  <r>
    <s v="783|3"/>
    <n v="783"/>
    <n v="3"/>
    <x v="32"/>
    <n v="0.104430682957"/>
    <n v="0.99474650621399996"/>
    <n v="3"/>
    <x v="2"/>
    <x v="0"/>
  </r>
  <r>
    <s v="783|4"/>
    <n v="783"/>
    <n v="4"/>
    <x v="33"/>
    <n v="5.2160218357999999E-2"/>
    <n v="0.98953700065600003"/>
    <n v="3"/>
    <x v="2"/>
    <x v="1"/>
  </r>
  <r>
    <s v="783|5"/>
    <n v="783"/>
    <n v="5"/>
    <x v="25"/>
    <n v="4.9161944538399997E-2"/>
    <n v="0.98890590667699996"/>
    <n v="3"/>
    <x v="2"/>
    <x v="1"/>
  </r>
  <r>
    <s v="784|1"/>
    <n v="784"/>
    <n v="1"/>
    <x v="26"/>
    <n v="0.188099592924"/>
    <n v="0.997092008591"/>
    <n v="3"/>
    <x v="2"/>
    <x v="0"/>
  </r>
  <r>
    <s v="784|2"/>
    <n v="784"/>
    <n v="2"/>
    <x v="31"/>
    <n v="0.118850238621"/>
    <n v="0.99540543556200001"/>
    <n v="3"/>
    <x v="2"/>
    <x v="0"/>
  </r>
  <r>
    <s v="784|3"/>
    <n v="784"/>
    <n v="3"/>
    <x v="2"/>
    <n v="0.111644878983"/>
    <n v="0.99511033296600004"/>
    <n v="3"/>
    <x v="2"/>
    <x v="0"/>
  </r>
  <r>
    <s v="784|4"/>
    <n v="784"/>
    <n v="4"/>
    <x v="33"/>
    <n v="6.5936289727700007E-2"/>
    <n v="0.99174869060500004"/>
    <n v="3"/>
    <x v="2"/>
    <x v="0"/>
  </r>
  <r>
    <s v="784|5"/>
    <n v="784"/>
    <n v="5"/>
    <x v="25"/>
    <n v="5.1563918590500003E-2"/>
    <n v="0.98947304487200005"/>
    <n v="3"/>
    <x v="2"/>
    <x v="1"/>
  </r>
  <r>
    <s v="785|1"/>
    <n v="785"/>
    <n v="1"/>
    <x v="1"/>
    <n v="0.86804771423299998"/>
    <n v="0.99999451637299996"/>
    <n v="3"/>
    <x v="2"/>
    <x v="0"/>
  </r>
  <r>
    <s v="785|2"/>
    <n v="785"/>
    <n v="2"/>
    <x v="17"/>
    <n v="6.1996560543799997E-2"/>
    <n v="0.99992322921800003"/>
    <n v="3"/>
    <x v="2"/>
    <x v="0"/>
  </r>
  <r>
    <s v="785|3"/>
    <n v="785"/>
    <n v="3"/>
    <x v="11"/>
    <n v="3.8755629211699998E-2"/>
    <n v="0.99987721443199995"/>
    <n v="3"/>
    <x v="2"/>
    <x v="0"/>
  </r>
  <r>
    <s v="785|4"/>
    <n v="785"/>
    <n v="4"/>
    <x v="2"/>
    <n v="1.6761969775E-2"/>
    <n v="0.99971622228599999"/>
    <n v="3"/>
    <x v="2"/>
    <x v="0"/>
  </r>
  <r>
    <s v="785|5"/>
    <n v="785"/>
    <n v="5"/>
    <x v="35"/>
    <n v="3.25845857151E-3"/>
    <n v="0.99854195118"/>
    <n v="3"/>
    <x v="2"/>
    <x v="0"/>
  </r>
  <r>
    <s v="786|1"/>
    <n v="786"/>
    <n v="1"/>
    <x v="1"/>
    <n v="0.67068946361500004"/>
    <n v="0.99992728233299999"/>
    <n v="2"/>
    <x v="1"/>
    <x v="0"/>
  </r>
  <r>
    <s v="786|2"/>
    <n v="786"/>
    <n v="2"/>
    <x v="2"/>
    <n v="8.3353787660600004E-2"/>
    <n v="0.99941504001600001"/>
    <n v="2"/>
    <x v="1"/>
    <x v="0"/>
  </r>
  <r>
    <s v="786|3"/>
    <n v="786"/>
    <n v="3"/>
    <x v="11"/>
    <n v="2.8364038094899999E-2"/>
    <n v="0.998283028603"/>
    <n v="2"/>
    <x v="1"/>
    <x v="0"/>
  </r>
  <r>
    <s v="786|4"/>
    <n v="786"/>
    <n v="4"/>
    <x v="30"/>
    <n v="2.8299529105400002E-2"/>
    <n v="0.99827909469599996"/>
    <n v="2"/>
    <x v="1"/>
    <x v="0"/>
  </r>
  <r>
    <s v="786|5"/>
    <n v="786"/>
    <n v="5"/>
    <x v="107"/>
    <n v="2.5330197066099999E-2"/>
    <n v="0.99807775020599998"/>
    <n v="2"/>
    <x v="1"/>
    <x v="0"/>
  </r>
  <r>
    <s v="787|1"/>
    <n v="787"/>
    <n v="1"/>
    <x v="1"/>
    <n v="0.83542120456699998"/>
    <n v="0.99997818469999999"/>
    <n v="2"/>
    <x v="1"/>
    <x v="0"/>
  </r>
  <r>
    <s v="787|2"/>
    <n v="787"/>
    <n v="2"/>
    <x v="11"/>
    <n v="6.1590369790800001E-2"/>
    <n v="0.99970430135699995"/>
    <n v="2"/>
    <x v="1"/>
    <x v="0"/>
  </r>
  <r>
    <s v="787|3"/>
    <n v="787"/>
    <n v="3"/>
    <x v="2"/>
    <n v="1.53336431831E-2"/>
    <n v="0.99881327152300003"/>
    <n v="2"/>
    <x v="1"/>
    <x v="0"/>
  </r>
  <r>
    <s v="787|4"/>
    <n v="787"/>
    <n v="4"/>
    <x v="35"/>
    <n v="1.4001322910200001E-2"/>
    <n v="0.99870038032499997"/>
    <n v="2"/>
    <x v="1"/>
    <x v="0"/>
  </r>
  <r>
    <s v="787|5"/>
    <n v="787"/>
    <n v="5"/>
    <x v="5"/>
    <n v="1.36057371274E-2"/>
    <n v="0.99866271018999997"/>
    <n v="2"/>
    <x v="1"/>
    <x v="0"/>
  </r>
  <r>
    <s v="788|1"/>
    <n v="788"/>
    <n v="1"/>
    <x v="17"/>
    <n v="0.34220999479300002"/>
    <n v="0.99998140335100005"/>
    <n v="2"/>
    <x v="1"/>
    <x v="0"/>
  </r>
  <r>
    <s v="788|2"/>
    <n v="788"/>
    <n v="2"/>
    <x v="1"/>
    <n v="0.33789330720900002"/>
    <n v="0.99998116493199996"/>
    <n v="2"/>
    <x v="1"/>
    <x v="0"/>
  </r>
  <r>
    <s v="788|3"/>
    <n v="788"/>
    <n v="3"/>
    <x v="35"/>
    <n v="9.4764381647099993E-2"/>
    <n v="0.99993300437900001"/>
    <n v="2"/>
    <x v="1"/>
    <x v="0"/>
  </r>
  <r>
    <s v="788|4"/>
    <n v="788"/>
    <n v="4"/>
    <x v="11"/>
    <n v="8.9038006961300001E-2"/>
    <n v="0.99992859363599995"/>
    <n v="2"/>
    <x v="1"/>
    <x v="0"/>
  </r>
  <r>
    <s v="788|5"/>
    <n v="788"/>
    <n v="5"/>
    <x v="2"/>
    <n v="6.18402697146E-2"/>
    <n v="0.999897241592"/>
    <n v="2"/>
    <x v="1"/>
    <x v="0"/>
  </r>
  <r>
    <s v="789|1"/>
    <n v="789"/>
    <n v="1"/>
    <x v="25"/>
    <n v="0.24772331118599999"/>
    <n v="0.99819868803"/>
    <n v="3"/>
    <x v="2"/>
    <x v="0"/>
  </r>
  <r>
    <s v="789|2"/>
    <n v="789"/>
    <n v="2"/>
    <x v="26"/>
    <n v="0.158927947283"/>
    <n v="0.99719500541700001"/>
    <n v="3"/>
    <x v="2"/>
    <x v="0"/>
  </r>
  <r>
    <s v="789|3"/>
    <n v="789"/>
    <n v="3"/>
    <x v="62"/>
    <n v="9.4345197081599996E-2"/>
    <n v="0.99528390169100001"/>
    <n v="3"/>
    <x v="2"/>
    <x v="0"/>
  </r>
  <r>
    <s v="789|4"/>
    <n v="789"/>
    <n v="4"/>
    <x v="19"/>
    <n v="9.0083688497499995E-2"/>
    <n v="0.995061933994"/>
    <n v="3"/>
    <x v="2"/>
    <x v="0"/>
  </r>
  <r>
    <s v="789|5"/>
    <n v="789"/>
    <n v="5"/>
    <x v="27"/>
    <n v="5.9559062123299998E-2"/>
    <n v="0.99255001544999999"/>
    <n v="3"/>
    <x v="2"/>
    <x v="0"/>
  </r>
  <r>
    <s v="790|1"/>
    <n v="790"/>
    <n v="1"/>
    <x v="33"/>
    <n v="0.28066983819000002"/>
    <n v="0.99957245588300003"/>
    <n v="2"/>
    <x v="1"/>
    <x v="0"/>
  </r>
  <r>
    <s v="790|2"/>
    <n v="790"/>
    <n v="2"/>
    <x v="32"/>
    <n v="0.15162329375700001"/>
    <n v="0.99920874834100004"/>
    <n v="2"/>
    <x v="1"/>
    <x v="0"/>
  </r>
  <r>
    <s v="790|3"/>
    <n v="790"/>
    <n v="3"/>
    <x v="19"/>
    <n v="0.14007973671000001"/>
    <n v="0.99914360046399997"/>
    <n v="2"/>
    <x v="1"/>
    <x v="0"/>
  </r>
  <r>
    <s v="790|4"/>
    <n v="790"/>
    <n v="4"/>
    <x v="1"/>
    <n v="8.9982807636299997E-2"/>
    <n v="0.99866747856100002"/>
    <n v="2"/>
    <x v="1"/>
    <x v="0"/>
  </r>
  <r>
    <s v="790|5"/>
    <n v="790"/>
    <n v="5"/>
    <x v="25"/>
    <n v="6.6595219075699999E-2"/>
    <n v="0.99820029735600002"/>
    <n v="2"/>
    <x v="1"/>
    <x v="0"/>
  </r>
  <r>
    <s v="791|1"/>
    <n v="791"/>
    <n v="1"/>
    <x v="1"/>
    <n v="0.469851791859"/>
    <n v="0.99996113777200002"/>
    <n v="3"/>
    <x v="2"/>
    <x v="0"/>
  </r>
  <r>
    <s v="791|2"/>
    <n v="791"/>
    <n v="2"/>
    <x v="2"/>
    <n v="0.43908545374899999"/>
    <n v="0.99995851516699996"/>
    <n v="3"/>
    <x v="2"/>
    <x v="0"/>
  </r>
  <r>
    <s v="791|3"/>
    <n v="791"/>
    <n v="3"/>
    <x v="0"/>
    <n v="1.3819190673500001E-2"/>
    <n v="0.99868184328099996"/>
    <n v="3"/>
    <x v="2"/>
    <x v="0"/>
  </r>
  <r>
    <s v="791|4"/>
    <n v="791"/>
    <n v="4"/>
    <x v="17"/>
    <n v="1.34660042822E-2"/>
    <n v="0.99864727258700003"/>
    <n v="3"/>
    <x v="2"/>
    <x v="0"/>
  </r>
  <r>
    <s v="791|5"/>
    <n v="791"/>
    <n v="5"/>
    <x v="31"/>
    <n v="8.6743170395499995E-3"/>
    <n v="0.99790155887599996"/>
    <n v="3"/>
    <x v="2"/>
    <x v="0"/>
  </r>
  <r>
    <s v="792|1"/>
    <n v="792"/>
    <n v="1"/>
    <x v="1"/>
    <n v="0.20846621692200001"/>
    <n v="0.99954563379299999"/>
    <n v="2"/>
    <x v="1"/>
    <x v="0"/>
  </r>
  <r>
    <s v="792|2"/>
    <n v="792"/>
    <n v="2"/>
    <x v="26"/>
    <n v="0.119871154428"/>
    <n v="0.99921011924699998"/>
    <n v="2"/>
    <x v="1"/>
    <x v="0"/>
  </r>
  <r>
    <s v="792|3"/>
    <n v="792"/>
    <n v="3"/>
    <x v="18"/>
    <n v="0.104381665587"/>
    <n v="0.99909305572499996"/>
    <n v="2"/>
    <x v="1"/>
    <x v="0"/>
  </r>
  <r>
    <s v="792|4"/>
    <n v="792"/>
    <n v="4"/>
    <x v="2"/>
    <n v="9.5313534140599995E-2"/>
    <n v="0.99900692701299998"/>
    <n v="2"/>
    <x v="1"/>
    <x v="0"/>
  </r>
  <r>
    <s v="792|5"/>
    <n v="792"/>
    <n v="5"/>
    <x v="54"/>
    <n v="7.2416730225100007E-2"/>
    <n v="0.998693287373"/>
    <n v="2"/>
    <x v="1"/>
    <x v="0"/>
  </r>
  <r>
    <s v="793|1"/>
    <n v="793"/>
    <n v="1"/>
    <x v="1"/>
    <n v="0.729588627815"/>
    <n v="0.99990940094000003"/>
    <n v="2"/>
    <x v="1"/>
    <x v="0"/>
  </r>
  <r>
    <s v="793|2"/>
    <n v="793"/>
    <n v="2"/>
    <x v="2"/>
    <n v="4.2732562869799998E-2"/>
    <n v="0.99845457076999999"/>
    <n v="2"/>
    <x v="1"/>
    <x v="0"/>
  </r>
  <r>
    <s v="793|3"/>
    <n v="793"/>
    <n v="3"/>
    <x v="4"/>
    <n v="3.69625203311E-2"/>
    <n v="0.99821376800499995"/>
    <n v="2"/>
    <x v="1"/>
    <x v="0"/>
  </r>
  <r>
    <s v="793|4"/>
    <n v="793"/>
    <n v="4"/>
    <x v="31"/>
    <n v="3.47585603595E-2"/>
    <n v="0.99810069799400003"/>
    <n v="2"/>
    <x v="1"/>
    <x v="0"/>
  </r>
  <r>
    <s v="793|5"/>
    <n v="793"/>
    <n v="5"/>
    <x v="17"/>
    <n v="3.1348153948800001E-2"/>
    <n v="0.99789446592300002"/>
    <n v="2"/>
    <x v="1"/>
    <x v="0"/>
  </r>
  <r>
    <s v="794|1"/>
    <n v="794"/>
    <n v="1"/>
    <x v="1"/>
    <n v="0.97666877508200001"/>
    <n v="0.99999761581400004"/>
    <n v="2"/>
    <x v="1"/>
    <x v="0"/>
  </r>
  <r>
    <s v="794|2"/>
    <n v="794"/>
    <n v="2"/>
    <x v="20"/>
    <n v="4.7435373999199998E-3"/>
    <n v="0.99950337410000001"/>
    <n v="2"/>
    <x v="1"/>
    <x v="0"/>
  </r>
  <r>
    <s v="794|3"/>
    <n v="794"/>
    <n v="3"/>
    <x v="19"/>
    <n v="3.6122687161000001E-3"/>
    <n v="0.99934798479099995"/>
    <n v="2"/>
    <x v="1"/>
    <x v="0"/>
  </r>
  <r>
    <s v="794|4"/>
    <n v="794"/>
    <n v="4"/>
    <x v="2"/>
    <n v="2.52590258606E-3"/>
    <n v="0.99906784295999995"/>
    <n v="2"/>
    <x v="1"/>
    <x v="0"/>
  </r>
  <r>
    <s v="794|5"/>
    <n v="794"/>
    <n v="5"/>
    <x v="25"/>
    <n v="2.4840068072100002E-3"/>
    <n v="0.99905210733399996"/>
    <n v="2"/>
    <x v="1"/>
    <x v="0"/>
  </r>
  <r>
    <s v="795|1"/>
    <n v="795"/>
    <n v="1"/>
    <x v="2"/>
    <n v="0.77614051103600001"/>
    <n v="0.99996256828300001"/>
    <n v="3"/>
    <x v="2"/>
    <x v="0"/>
  </r>
  <r>
    <s v="795|2"/>
    <n v="795"/>
    <n v="2"/>
    <x v="1"/>
    <n v="7.7928520739100005E-2"/>
    <n v="0.99962687492400004"/>
    <n v="3"/>
    <x v="2"/>
    <x v="0"/>
  </r>
  <r>
    <s v="795|3"/>
    <n v="795"/>
    <n v="3"/>
    <x v="0"/>
    <n v="5.8729253709300003E-2"/>
    <n v="0.99950492382"/>
    <n v="3"/>
    <x v="2"/>
    <x v="0"/>
  </r>
  <r>
    <s v="795|4"/>
    <n v="795"/>
    <n v="4"/>
    <x v="47"/>
    <n v="9.6918242052200006E-3"/>
    <n v="0.997007668018"/>
    <n v="3"/>
    <x v="2"/>
    <x v="0"/>
  </r>
  <r>
    <s v="795|5"/>
    <n v="795"/>
    <n v="5"/>
    <x v="17"/>
    <n v="9.31834522635E-3"/>
    <n v="0.99688810110100001"/>
    <n v="3"/>
    <x v="2"/>
    <x v="0"/>
  </r>
  <r>
    <s v="796|1"/>
    <n v="796"/>
    <n v="1"/>
    <x v="1"/>
    <n v="0.96379870176299998"/>
    <n v="0.99999678134900005"/>
    <n v="2"/>
    <x v="1"/>
    <x v="0"/>
  </r>
  <r>
    <s v="796|2"/>
    <n v="796"/>
    <n v="2"/>
    <x v="11"/>
    <n v="1.0539555922199999E-2"/>
    <n v="0.99970334768299995"/>
    <n v="2"/>
    <x v="1"/>
    <x v="0"/>
  </r>
  <r>
    <s v="796|3"/>
    <n v="796"/>
    <n v="3"/>
    <x v="3"/>
    <n v="4.5248172245899998E-3"/>
    <n v="0.99930930137600005"/>
    <n v="2"/>
    <x v="1"/>
    <x v="0"/>
  </r>
  <r>
    <s v="796|4"/>
    <n v="796"/>
    <n v="4"/>
    <x v="5"/>
    <n v="4.1006756946399998E-3"/>
    <n v="0.999237895012"/>
    <n v="2"/>
    <x v="1"/>
    <x v="0"/>
  </r>
  <r>
    <s v="796|5"/>
    <n v="796"/>
    <n v="5"/>
    <x v="6"/>
    <n v="2.66338139772E-3"/>
    <n v="0.99882704019500002"/>
    <n v="2"/>
    <x v="1"/>
    <x v="0"/>
  </r>
  <r>
    <s v="797|1"/>
    <n v="797"/>
    <n v="1"/>
    <x v="31"/>
    <n v="0.280244231224"/>
    <n v="0.99954968690900003"/>
    <n v="3"/>
    <x v="2"/>
    <x v="0"/>
  </r>
  <r>
    <s v="797|2"/>
    <n v="797"/>
    <n v="2"/>
    <x v="25"/>
    <n v="0.25310340523699998"/>
    <n v="0.99950146675100005"/>
    <n v="3"/>
    <x v="2"/>
    <x v="0"/>
  </r>
  <r>
    <s v="797|3"/>
    <n v="797"/>
    <n v="3"/>
    <x v="33"/>
    <n v="9.7151018679100004E-2"/>
    <n v="0.99870216846500004"/>
    <n v="3"/>
    <x v="2"/>
    <x v="0"/>
  </r>
  <r>
    <s v="797|4"/>
    <n v="797"/>
    <n v="4"/>
    <x v="2"/>
    <n v="8.8747598230800001E-2"/>
    <n v="0.99857950210599999"/>
    <n v="3"/>
    <x v="2"/>
    <x v="0"/>
  </r>
  <r>
    <s v="797|5"/>
    <n v="797"/>
    <n v="5"/>
    <x v="32"/>
    <n v="6.83156326413E-2"/>
    <n v="0.99815541505799998"/>
    <n v="3"/>
    <x v="2"/>
    <x v="0"/>
  </r>
  <r>
    <s v="798|1"/>
    <n v="798"/>
    <n v="1"/>
    <x v="33"/>
    <n v="0.54891490936300003"/>
    <n v="0.99979847669599997"/>
    <n v="3"/>
    <x v="2"/>
    <x v="0"/>
  </r>
  <r>
    <s v="798|2"/>
    <n v="798"/>
    <n v="2"/>
    <x v="35"/>
    <n v="0.193404346704"/>
    <n v="0.99942809343299999"/>
    <n v="3"/>
    <x v="2"/>
    <x v="0"/>
  </r>
  <r>
    <s v="798|3"/>
    <n v="798"/>
    <n v="3"/>
    <x v="48"/>
    <n v="3.1411368399899997E-2"/>
    <n v="0.99648916721299996"/>
    <n v="3"/>
    <x v="2"/>
    <x v="0"/>
  </r>
  <r>
    <s v="798|4"/>
    <n v="798"/>
    <n v="4"/>
    <x v="1"/>
    <n v="2.7904856950000001E-2"/>
    <n v="0.99604970216800004"/>
    <n v="3"/>
    <x v="2"/>
    <x v="0"/>
  </r>
  <r>
    <s v="798|5"/>
    <n v="798"/>
    <n v="5"/>
    <x v="2"/>
    <n v="2.7609519660500001E-2"/>
    <n v="0.99600756168399995"/>
    <n v="3"/>
    <x v="2"/>
    <x v="0"/>
  </r>
  <r>
    <s v="799|1"/>
    <n v="799"/>
    <n v="1"/>
    <x v="33"/>
    <n v="0.417273402214"/>
    <n v="0.99961590766899999"/>
    <n v="4"/>
    <x v="0"/>
    <x v="0"/>
  </r>
  <r>
    <s v="799|2"/>
    <n v="799"/>
    <n v="2"/>
    <x v="49"/>
    <n v="8.2358993589899995E-2"/>
    <n v="0.99805694818500001"/>
    <n v="4"/>
    <x v="0"/>
    <x v="0"/>
  </r>
  <r>
    <s v="799|3"/>
    <n v="799"/>
    <n v="3"/>
    <x v="48"/>
    <n v="5.5394232273100003E-2"/>
    <n v="0.99711382389100001"/>
    <n v="4"/>
    <x v="0"/>
    <x v="0"/>
  </r>
  <r>
    <s v="799|4"/>
    <n v="799"/>
    <n v="4"/>
    <x v="38"/>
    <n v="5.0617724657100002E-2"/>
    <n v="0.99684238433799999"/>
    <n v="4"/>
    <x v="0"/>
    <x v="0"/>
  </r>
  <r>
    <s v="799|5"/>
    <n v="799"/>
    <n v="5"/>
    <x v="32"/>
    <n v="4.7746937721999998E-2"/>
    <n v="0.99665313959099999"/>
    <n v="4"/>
    <x v="0"/>
    <x v="0"/>
  </r>
  <r>
    <s v="800|1"/>
    <n v="800"/>
    <n v="1"/>
    <x v="93"/>
    <n v="0.66752749681500001"/>
    <n v="0.99993610382099996"/>
    <n v="4"/>
    <x v="0"/>
    <x v="0"/>
  </r>
  <r>
    <s v="800|2"/>
    <n v="800"/>
    <n v="2"/>
    <x v="33"/>
    <n v="0.120122119784"/>
    <n v="0.999645233154"/>
    <n v="4"/>
    <x v="0"/>
    <x v="0"/>
  </r>
  <r>
    <s v="800|3"/>
    <n v="800"/>
    <n v="3"/>
    <x v="1"/>
    <n v="5.83776794374E-2"/>
    <n v="0.99927026033400002"/>
    <n v="4"/>
    <x v="0"/>
    <x v="0"/>
  </r>
  <r>
    <s v="800|4"/>
    <n v="800"/>
    <n v="4"/>
    <x v="17"/>
    <n v="4.1752986609899997E-2"/>
    <n v="0.99897998571400004"/>
    <n v="4"/>
    <x v="0"/>
    <x v="0"/>
  </r>
  <r>
    <s v="800|5"/>
    <n v="800"/>
    <n v="5"/>
    <x v="35"/>
    <n v="1.14262253046E-2"/>
    <n v="0.996283113956"/>
    <n v="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19" firstHeaderRow="1" firstDataRow="2" firstDataCol="1" rowPageCount="1" colPageCount="1"/>
  <pivotFields count="9">
    <pivotField dataField="1" showAll="0"/>
    <pivotField showAll="0"/>
    <pivotField subtotalTop="0" showAll="0"/>
    <pivotField axis="axisRow" subtotalTop="0" showAll="0">
      <items count="116">
        <item x="87"/>
        <item x="29"/>
        <item x="45"/>
        <item x="52"/>
        <item x="32"/>
        <item x="113"/>
        <item x="78"/>
        <item x="106"/>
        <item x="91"/>
        <item x="30"/>
        <item x="100"/>
        <item x="7"/>
        <item x="14"/>
        <item x="56"/>
        <item x="41"/>
        <item x="20"/>
        <item x="27"/>
        <item x="61"/>
        <item x="15"/>
        <item x="82"/>
        <item x="72"/>
        <item x="42"/>
        <item x="43"/>
        <item x="74"/>
        <item x="90"/>
        <item x="62"/>
        <item x="81"/>
        <item x="59"/>
        <item x="83"/>
        <item x="57"/>
        <item x="94"/>
        <item x="17"/>
        <item x="60"/>
        <item x="66"/>
        <item x="77"/>
        <item x="35"/>
        <item x="98"/>
        <item x="69"/>
        <item x="40"/>
        <item x="47"/>
        <item x="63"/>
        <item x="34"/>
        <item x="11"/>
        <item x="58"/>
        <item x="73"/>
        <item x="92"/>
        <item x="53"/>
        <item x="70"/>
        <item x="68"/>
        <item x="96"/>
        <item x="1"/>
        <item x="25"/>
        <item x="55"/>
        <item x="112"/>
        <item x="44"/>
        <item x="103"/>
        <item x="114"/>
        <item x="49"/>
        <item x="85"/>
        <item x="8"/>
        <item x="21"/>
        <item x="31"/>
        <item x="109"/>
        <item x="108"/>
        <item x="75"/>
        <item x="19"/>
        <item x="38"/>
        <item x="99"/>
        <item x="22"/>
        <item x="2"/>
        <item x="71"/>
        <item x="88"/>
        <item x="50"/>
        <item x="93"/>
        <item x="51"/>
        <item x="54"/>
        <item x="26"/>
        <item x="9"/>
        <item x="4"/>
        <item x="105"/>
        <item x="13"/>
        <item x="36"/>
        <item x="33"/>
        <item x="46"/>
        <item x="97"/>
        <item x="10"/>
        <item x="0"/>
        <item x="86"/>
        <item x="65"/>
        <item x="79"/>
        <item x="3"/>
        <item x="18"/>
        <item x="28"/>
        <item x="16"/>
        <item x="110"/>
        <item x="12"/>
        <item x="37"/>
        <item x="111"/>
        <item x="89"/>
        <item x="104"/>
        <item x="107"/>
        <item x="23"/>
        <item x="24"/>
        <item x="39"/>
        <item x="102"/>
        <item x="101"/>
        <item x="95"/>
        <item x="64"/>
        <item x="84"/>
        <item x="76"/>
        <item x="67"/>
        <item x="80"/>
        <item x="5"/>
        <item x="6"/>
        <item x="48"/>
        <item t="default"/>
      </items>
    </pivotField>
    <pivotField subtotalTop="0"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3"/>
  </rowFields>
  <rowItems count="1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8" item="1" hier="-1"/>
  </pageFields>
  <dataFields count="1">
    <dataField name="Count of ke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I4027" totalsRowCount="1">
  <autoFilter ref="A1:I4026"/>
  <tableColumns count="9">
    <tableColumn id="1" name="key">
      <calculatedColumnFormula>Table1[[#This Row],[img_id2]]&amp;"|"&amp;Table1[[#This Row],[rank]]</calculatedColumnFormula>
    </tableColumn>
    <tableColumn id="5" name="img_id2"/>
    <tableColumn id="2" name="rank"/>
    <tableColumn id="3" name="scene"/>
    <tableColumn id="4" name="score" totalsRowFunction="custom">
      <totalsRowFormula>AVERAGE(Table1[score])</totalsRowFormula>
    </tableColumn>
    <tableColumn id="7" name="score_abs"/>
    <tableColumn id="6" name="attr" dataDxfId="26" totalsRowDxfId="13">
      <calculatedColumnFormula>VLOOKUP(Table1[[#This Row],[img_id2]],Table13[#All],4,FALSE)</calculatedColumnFormula>
    </tableColumn>
    <tableColumn id="9" name="attr_norm" dataDxfId="14">
      <calculatedColumnFormula>VLOOKUP(Table1[[#This Row],[img_id2]],Table13[#All],5,FALSE)</calculatedColumnFormula>
    </tableColumn>
    <tableColumn id="10" name="accepted" dataDxfId="12">
      <calculatedColumnFormula>IF(Table1[[#This Row],[score_abs]]&gt;0.99,"yes","no")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U806" totalsRowShown="0">
  <autoFilter ref="A1:U806">
    <filterColumn colId="20">
      <filters>
        <filter val="0.944184482"/>
        <filter val="0.96113497"/>
        <filter val="0.966488183"/>
      </filters>
    </filterColumn>
  </autoFilter>
  <sortState ref="A2:F806">
    <sortCondition ref="A1:A806"/>
  </sortState>
  <tableColumns count="21">
    <tableColumn id="1" name="img_id"/>
    <tableColumn id="2" name="img_path"/>
    <tableColumn id="16" name="loc_id" dataDxfId="33"/>
    <tableColumn id="5" name="attractiveness" dataDxfId="32"/>
    <tableColumn id="3" name="attr_norm" dataDxfId="31">
      <calculatedColumnFormula>IF(Table13[[#This Row],[attractiveness]]=1,2,IF(Table13[[#This Row],[attractiveness]]=5,4,Table13[[#This Row],[attractiveness]]))</calculatedColumnFormula>
    </tableColumn>
    <tableColumn id="6" name="var"/>
    <tableColumn id="4" name="scene1" dataDxfId="30"/>
    <tableColumn id="7" name="scene2" dataDxfId="29"/>
    <tableColumn id="8" name="scene3" dataDxfId="28"/>
    <tableColumn id="9" name="scene4" dataDxfId="27"/>
    <tableColumn id="10" name="scene5" dataDxfId="25"/>
    <tableColumn id="11" name="p1" dataDxfId="24" dataCellStyle="Percent"/>
    <tableColumn id="12" name="p2" dataDxfId="23" dataCellStyle="Percent"/>
    <tableColumn id="13" name="p3" dataDxfId="22" dataCellStyle="Percent"/>
    <tableColumn id="14" name="p4" dataDxfId="21" dataCellStyle="Percent"/>
    <tableColumn id="15" name="p5" dataDxfId="19" dataCellStyle="Percent"/>
    <tableColumn id="17" name="s1" dataDxfId="20">
      <calculatedColumnFormula>VLOOKUP(Table13[[#This Row],[img_id]]&amp;"|"&amp;1,Table1[[#Headers],[#Data]],6,FALSE)</calculatedColumnFormula>
    </tableColumn>
    <tableColumn id="18" name="s2" dataDxfId="18">
      <calculatedColumnFormula>VLOOKUP(Table13[[#This Row],[img_id]]&amp;"|"&amp;2,Table1[[#Headers],[#Data]],6,FALSE)</calculatedColumnFormula>
    </tableColumn>
    <tableColumn id="19" name="s3" dataDxfId="17">
      <calculatedColumnFormula>VLOOKUP(Table13[[#This Row],[img_id]]&amp;"|"&amp;3,Table1[[#Headers],[#Data]],6,FALSE)</calculatedColumnFormula>
    </tableColumn>
    <tableColumn id="20" name="s4" dataDxfId="16">
      <calculatedColumnFormula>VLOOKUP(Table13[[#This Row],[img_id]]&amp;"|"&amp;4,Table1[[#Headers],[#Data]],6,FALSE)</calculatedColumnFormula>
    </tableColumn>
    <tableColumn id="21" name="s5" dataDxfId="15">
      <calculatedColumnFormula>VLOOKUP(Table13[[#This Row],[img_id]]&amp;"|"&amp;5,Table1[[#Headers],[#Data]],6,FALSE)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J115" totalsRowShown="0" headerRowDxfId="7" headerRowBorderDxfId="11">
  <autoFilter ref="A1:J115">
    <filterColumn colId="3">
      <filters blank="1">
        <filter val="10"/>
        <filter val="11"/>
        <filter val="12"/>
        <filter val="13"/>
        <filter val="14"/>
        <filter val="17"/>
        <filter val="19"/>
        <filter val="21"/>
        <filter val="22"/>
        <filter val="28"/>
        <filter val="29"/>
        <filter val="32"/>
        <filter val="43"/>
        <filter val="45"/>
        <filter val="5"/>
        <filter val="51"/>
        <filter val="58"/>
        <filter val="59"/>
        <filter val="6"/>
        <filter val="7"/>
        <filter val="73"/>
        <filter val="8"/>
      </filters>
    </filterColumn>
  </autoFilter>
  <sortState ref="A2:J115">
    <sortCondition descending="1" ref="G1:G115"/>
  </sortState>
  <tableColumns count="10">
    <tableColumn id="1" name="acene" dataDxfId="10"/>
    <tableColumn id="2" name="2" dataDxfId="9"/>
    <tableColumn id="3" name="3" dataDxfId="8"/>
    <tableColumn id="4" name="4" dataDxfId="6"/>
    <tableColumn id="5" name="ratio_unattractive" dataDxfId="5" dataCellStyle="Percent">
      <calculatedColumnFormula>Table4[[#This Row],[2]]/SUM(Table4[[#This Row],[2]:[4]])</calculatedColumnFormula>
    </tableColumn>
    <tableColumn id="6" name="ratio_neutral" dataDxfId="4" dataCellStyle="Percent">
      <calculatedColumnFormula>Table4[[#This Row],[3]]/SUM(Table4[[#This Row],[2]:[4]])</calculatedColumnFormula>
    </tableColumn>
    <tableColumn id="7" name="ratio_attractive" dataDxfId="3" dataCellStyle="Percent">
      <calculatedColumnFormula>Table4[[#This Row],[4]]/SUM(Table4[[#This Row],[2]:[4]])</calculatedColumnFormula>
    </tableColumn>
    <tableColumn id="10" name="portion_unattractive" dataDxfId="2" dataCellStyle="Percent">
      <calculatedColumnFormula>Table4[[#This Row],[2]]/SUM(Table4[2])</calculatedColumnFormula>
    </tableColumn>
    <tableColumn id="8" name="portion_neutral" dataDxfId="1" dataCellStyle="Percent">
      <calculatedColumnFormula>Table4[[#This Row],[3]]/SUM(Table4[3])</calculatedColumnFormula>
    </tableColumn>
    <tableColumn id="9" name="protion_attractive" dataDxfId="0" dataCellStyle="Percent">
      <calculatedColumnFormula>Table4[[#This Row],[4]]/SUM(Table4[4])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27"/>
  <sheetViews>
    <sheetView workbookViewId="0">
      <selection activeCell="I7" sqref="I7"/>
    </sheetView>
  </sheetViews>
  <sheetFormatPr defaultRowHeight="15" x14ac:dyDescent="0.25"/>
  <cols>
    <col min="4" max="4" width="24.5703125" bestFit="1" customWidth="1"/>
  </cols>
  <sheetData>
    <row r="1" spans="1:9" x14ac:dyDescent="0.25">
      <c r="A1" t="s">
        <v>827</v>
      </c>
      <c r="B1" t="s">
        <v>828</v>
      </c>
      <c r="C1" t="s">
        <v>1</v>
      </c>
      <c r="D1" t="s">
        <v>2</v>
      </c>
      <c r="E1" t="s">
        <v>3</v>
      </c>
      <c r="F1" t="s">
        <v>945</v>
      </c>
      <c r="G1" t="s">
        <v>944</v>
      </c>
      <c r="H1" t="s">
        <v>816</v>
      </c>
      <c r="I1" t="s">
        <v>952</v>
      </c>
    </row>
    <row r="2" spans="1:9" x14ac:dyDescent="0.25">
      <c r="A2" t="str">
        <f>Table1[[#This Row],[img_id2]]&amp;"|"&amp;Table1[[#This Row],[rank]]</f>
        <v>1|1</v>
      </c>
      <c r="B2">
        <v>1</v>
      </c>
      <c r="C2">
        <v>1</v>
      </c>
      <c r="D2" t="s">
        <v>829</v>
      </c>
      <c r="E2">
        <v>0.88994145393400004</v>
      </c>
      <c r="F2">
        <v>0.99997961521099998</v>
      </c>
      <c r="G2">
        <f>VLOOKUP(Table1[[#This Row],[img_id2]],Table13[#All],4,FALSE)</f>
        <v>4</v>
      </c>
      <c r="H2">
        <f>VLOOKUP(Table1[[#This Row],[img_id2]],Table13[#All],5,FALSE)</f>
        <v>4</v>
      </c>
      <c r="I2" t="str">
        <f>IF(Table1[[#This Row],[score_abs]]&gt;0.99,"yes","no")</f>
        <v>yes</v>
      </c>
    </row>
    <row r="3" spans="1:9" x14ac:dyDescent="0.25">
      <c r="A3" t="str">
        <f>Table1[[#This Row],[img_id2]]&amp;"|"&amp;Table1[[#This Row],[rank]]</f>
        <v>1|2</v>
      </c>
      <c r="B3">
        <v>1</v>
      </c>
      <c r="C3">
        <v>2</v>
      </c>
      <c r="D3" t="s">
        <v>830</v>
      </c>
      <c r="E3">
        <v>3.3151768147900003E-2</v>
      </c>
      <c r="F3">
        <v>0.99945217370999995</v>
      </c>
      <c r="G3">
        <f>VLOOKUP(Table1[[#This Row],[img_id2]],Table13[#All],4,FALSE)</f>
        <v>4</v>
      </c>
      <c r="H3">
        <f>VLOOKUP(Table1[[#This Row],[img_id2]],Table13[#All],5,FALSE)</f>
        <v>4</v>
      </c>
      <c r="I3" t="str">
        <f>IF(Table1[[#This Row],[score_abs]]&gt;0.99,"yes","no")</f>
        <v>yes</v>
      </c>
    </row>
    <row r="4" spans="1:9" x14ac:dyDescent="0.25">
      <c r="A4" t="str">
        <f>Table1[[#This Row],[img_id2]]&amp;"|"&amp;Table1[[#This Row],[rank]]</f>
        <v>1|3</v>
      </c>
      <c r="B4">
        <v>1</v>
      </c>
      <c r="C4">
        <v>3</v>
      </c>
      <c r="D4" t="s">
        <v>831</v>
      </c>
      <c r="E4">
        <v>1.5624097548400001E-2</v>
      </c>
      <c r="F4">
        <v>0.99883824586900005</v>
      </c>
      <c r="G4">
        <f>VLOOKUP(Table1[[#This Row],[img_id2]],Table13[#All],4,FALSE)</f>
        <v>4</v>
      </c>
      <c r="H4">
        <f>VLOOKUP(Table1[[#This Row],[img_id2]],Table13[#All],5,FALSE)</f>
        <v>4</v>
      </c>
      <c r="I4" t="str">
        <f>IF(Table1[[#This Row],[score_abs]]&gt;0.99,"yes","no")</f>
        <v>yes</v>
      </c>
    </row>
    <row r="5" spans="1:9" x14ac:dyDescent="0.25">
      <c r="A5" t="str">
        <f>Table1[[#This Row],[img_id2]]&amp;"|"&amp;Table1[[#This Row],[rank]]</f>
        <v>1|4</v>
      </c>
      <c r="B5">
        <v>1</v>
      </c>
      <c r="C5">
        <v>4</v>
      </c>
      <c r="D5" t="s">
        <v>832</v>
      </c>
      <c r="E5">
        <v>1.09724802896E-2</v>
      </c>
      <c r="F5">
        <v>0.99834656715400005</v>
      </c>
      <c r="G5">
        <f>VLOOKUP(Table1[[#This Row],[img_id2]],Table13[#All],4,FALSE)</f>
        <v>4</v>
      </c>
      <c r="H5">
        <f>VLOOKUP(Table1[[#This Row],[img_id2]],Table13[#All],5,FALSE)</f>
        <v>4</v>
      </c>
      <c r="I5" t="str">
        <f>IF(Table1[[#This Row],[score_abs]]&gt;0.99,"yes","no")</f>
        <v>yes</v>
      </c>
    </row>
    <row r="6" spans="1:9" x14ac:dyDescent="0.25">
      <c r="A6" t="str">
        <f>Table1[[#This Row],[img_id2]]&amp;"|"&amp;Table1[[#This Row],[rank]]</f>
        <v>1|5</v>
      </c>
      <c r="B6">
        <v>1</v>
      </c>
      <c r="C6">
        <v>5</v>
      </c>
      <c r="D6" t="s">
        <v>833</v>
      </c>
      <c r="E6">
        <v>4.4609750621000003E-3</v>
      </c>
      <c r="F6">
        <v>0.99594289064399999</v>
      </c>
      <c r="G6">
        <f>VLOOKUP(Table1[[#This Row],[img_id2]],Table13[#All],4,FALSE)</f>
        <v>4</v>
      </c>
      <c r="H6">
        <f>VLOOKUP(Table1[[#This Row],[img_id2]],Table13[#All],5,FALSE)</f>
        <v>4</v>
      </c>
      <c r="I6" t="str">
        <f>IF(Table1[[#This Row],[score_abs]]&gt;0.99,"yes","no")</f>
        <v>yes</v>
      </c>
    </row>
    <row r="7" spans="1:9" x14ac:dyDescent="0.25">
      <c r="A7" t="str">
        <f>Table1[[#This Row],[img_id2]]&amp;"|"&amp;Table1[[#This Row],[rank]]</f>
        <v>2|1</v>
      </c>
      <c r="B7">
        <v>2</v>
      </c>
      <c r="C7">
        <v>1</v>
      </c>
      <c r="D7" t="s">
        <v>829</v>
      </c>
      <c r="E7">
        <v>0.54402464628199998</v>
      </c>
      <c r="F7">
        <v>0.999992609024</v>
      </c>
      <c r="G7">
        <f>VLOOKUP(Table1[[#This Row],[img_id2]],Table13[#All],4,FALSE)</f>
        <v>2</v>
      </c>
      <c r="H7">
        <f>VLOOKUP(Table1[[#This Row],[img_id2]],Table13[#All],5,FALSE)</f>
        <v>2</v>
      </c>
      <c r="I7" t="str">
        <f>IF(Table1[[#This Row],[score_abs]]&gt;0.99,"yes","no")</f>
        <v>yes</v>
      </c>
    </row>
    <row r="8" spans="1:9" x14ac:dyDescent="0.25">
      <c r="A8" t="str">
        <f>Table1[[#This Row],[img_id2]]&amp;"|"&amp;Table1[[#This Row],[rank]]</f>
        <v>2|2</v>
      </c>
      <c r="B8">
        <v>2</v>
      </c>
      <c r="C8">
        <v>2</v>
      </c>
      <c r="D8" t="s">
        <v>830</v>
      </c>
      <c r="E8">
        <v>0.35548979044000001</v>
      </c>
      <c r="F8">
        <v>0.99998867511699996</v>
      </c>
      <c r="G8">
        <f>VLOOKUP(Table1[[#This Row],[img_id2]],Table13[#All],4,FALSE)</f>
        <v>2</v>
      </c>
      <c r="H8">
        <f>VLOOKUP(Table1[[#This Row],[img_id2]],Table13[#All],5,FALSE)</f>
        <v>2</v>
      </c>
      <c r="I8" t="str">
        <f>IF(Table1[[#This Row],[score_abs]]&gt;0.99,"yes","no")</f>
        <v>yes</v>
      </c>
    </row>
    <row r="9" spans="1:9" x14ac:dyDescent="0.25">
      <c r="A9" t="str">
        <f>Table1[[#This Row],[img_id2]]&amp;"|"&amp;Table1[[#This Row],[rank]]</f>
        <v>2|3</v>
      </c>
      <c r="B9">
        <v>2</v>
      </c>
      <c r="C9">
        <v>3</v>
      </c>
      <c r="D9" t="s">
        <v>834</v>
      </c>
      <c r="E9">
        <v>3.0397301539800001E-2</v>
      </c>
      <c r="F9">
        <v>0.999867200851</v>
      </c>
      <c r="G9">
        <f>VLOOKUP(Table1[[#This Row],[img_id2]],Table13[#All],4,FALSE)</f>
        <v>2</v>
      </c>
      <c r="H9">
        <f>VLOOKUP(Table1[[#This Row],[img_id2]],Table13[#All],5,FALSE)</f>
        <v>2</v>
      </c>
      <c r="I9" t="str">
        <f>IF(Table1[[#This Row],[score_abs]]&gt;0.99,"yes","no")</f>
        <v>yes</v>
      </c>
    </row>
    <row r="10" spans="1:9" x14ac:dyDescent="0.25">
      <c r="A10" t="str">
        <f>Table1[[#This Row],[img_id2]]&amp;"|"&amp;Table1[[#This Row],[rank]]</f>
        <v>2|4</v>
      </c>
      <c r="B10">
        <v>2</v>
      </c>
      <c r="C10">
        <v>4</v>
      </c>
      <c r="D10" t="s">
        <v>835</v>
      </c>
      <c r="E10">
        <v>2.4738863110500001E-2</v>
      </c>
      <c r="F10">
        <v>0.999836802483</v>
      </c>
      <c r="G10">
        <f>VLOOKUP(Table1[[#This Row],[img_id2]],Table13[#All],4,FALSE)</f>
        <v>2</v>
      </c>
      <c r="H10">
        <f>VLOOKUP(Table1[[#This Row],[img_id2]],Table13[#All],5,FALSE)</f>
        <v>2</v>
      </c>
      <c r="I10" t="str">
        <f>IF(Table1[[#This Row],[score_abs]]&gt;0.99,"yes","no")</f>
        <v>yes</v>
      </c>
    </row>
    <row r="11" spans="1:9" x14ac:dyDescent="0.25">
      <c r="A11" t="str">
        <f>Table1[[#This Row],[img_id2]]&amp;"|"&amp;Table1[[#This Row],[rank]]</f>
        <v>2|5</v>
      </c>
      <c r="B11">
        <v>2</v>
      </c>
      <c r="C11">
        <v>5</v>
      </c>
      <c r="D11" t="s">
        <v>832</v>
      </c>
      <c r="E11">
        <v>1.9715493544900001E-2</v>
      </c>
      <c r="F11">
        <v>0.99979525804500002</v>
      </c>
      <c r="G11">
        <f>VLOOKUP(Table1[[#This Row],[img_id2]],Table13[#All],4,FALSE)</f>
        <v>2</v>
      </c>
      <c r="H11">
        <f>VLOOKUP(Table1[[#This Row],[img_id2]],Table13[#All],5,FALSE)</f>
        <v>2</v>
      </c>
      <c r="I11" t="str">
        <f>IF(Table1[[#This Row],[score_abs]]&gt;0.99,"yes","no")</f>
        <v>yes</v>
      </c>
    </row>
    <row r="12" spans="1:9" x14ac:dyDescent="0.25">
      <c r="A12" t="str">
        <f>Table1[[#This Row],[img_id2]]&amp;"|"&amp;Table1[[#This Row],[rank]]</f>
        <v>3|1</v>
      </c>
      <c r="B12">
        <v>3</v>
      </c>
      <c r="C12">
        <v>1</v>
      </c>
      <c r="D12" t="s">
        <v>834</v>
      </c>
      <c r="E12">
        <v>0.24007660150499999</v>
      </c>
      <c r="F12">
        <v>0.99922823905900005</v>
      </c>
      <c r="G12">
        <f>VLOOKUP(Table1[[#This Row],[img_id2]],Table13[#All],4,FALSE)</f>
        <v>3</v>
      </c>
      <c r="H12">
        <f>VLOOKUP(Table1[[#This Row],[img_id2]],Table13[#All],5,FALSE)</f>
        <v>3</v>
      </c>
      <c r="I12" t="str">
        <f>IF(Table1[[#This Row],[score_abs]]&gt;0.99,"yes","no")</f>
        <v>yes</v>
      </c>
    </row>
    <row r="13" spans="1:9" x14ac:dyDescent="0.25">
      <c r="A13" t="str">
        <f>Table1[[#This Row],[img_id2]]&amp;"|"&amp;Table1[[#This Row],[rank]]</f>
        <v>3|2</v>
      </c>
      <c r="B13">
        <v>3</v>
      </c>
      <c r="C13">
        <v>2</v>
      </c>
      <c r="D13" t="s">
        <v>836</v>
      </c>
      <c r="E13">
        <v>0.14577457308799999</v>
      </c>
      <c r="F13">
        <v>0.99872964620600002</v>
      </c>
      <c r="G13">
        <f>VLOOKUP(Table1[[#This Row],[img_id2]],Table13[#All],4,FALSE)</f>
        <v>3</v>
      </c>
      <c r="H13">
        <f>VLOOKUP(Table1[[#This Row],[img_id2]],Table13[#All],5,FALSE)</f>
        <v>3</v>
      </c>
      <c r="I13" t="str">
        <f>IF(Table1[[#This Row],[score_abs]]&gt;0.99,"yes","no")</f>
        <v>yes</v>
      </c>
    </row>
    <row r="14" spans="1:9" x14ac:dyDescent="0.25">
      <c r="A14" t="str">
        <f>Table1[[#This Row],[img_id2]]&amp;"|"&amp;Table1[[#This Row],[rank]]</f>
        <v>3|3</v>
      </c>
      <c r="B14">
        <v>3</v>
      </c>
      <c r="C14">
        <v>3</v>
      </c>
      <c r="D14" t="s">
        <v>837</v>
      </c>
      <c r="E14">
        <v>0.14392703771599999</v>
      </c>
      <c r="F14">
        <v>0.99871337413799999</v>
      </c>
      <c r="G14">
        <f>VLOOKUP(Table1[[#This Row],[img_id2]],Table13[#All],4,FALSE)</f>
        <v>3</v>
      </c>
      <c r="H14">
        <f>VLOOKUP(Table1[[#This Row],[img_id2]],Table13[#All],5,FALSE)</f>
        <v>3</v>
      </c>
      <c r="I14" t="str">
        <f>IF(Table1[[#This Row],[score_abs]]&gt;0.99,"yes","no")</f>
        <v>yes</v>
      </c>
    </row>
    <row r="15" spans="1:9" x14ac:dyDescent="0.25">
      <c r="A15" t="str">
        <f>Table1[[#This Row],[img_id2]]&amp;"|"&amp;Table1[[#This Row],[rank]]</f>
        <v>3|4</v>
      </c>
      <c r="B15">
        <v>3</v>
      </c>
      <c r="C15">
        <v>4</v>
      </c>
      <c r="D15" t="s">
        <v>838</v>
      </c>
      <c r="E15">
        <v>0.105301432312</v>
      </c>
      <c r="F15">
        <v>0.99824237823499995</v>
      </c>
      <c r="G15">
        <f>VLOOKUP(Table1[[#This Row],[img_id2]],Table13[#All],4,FALSE)</f>
        <v>3</v>
      </c>
      <c r="H15">
        <f>VLOOKUP(Table1[[#This Row],[img_id2]],Table13[#All],5,FALSE)</f>
        <v>3</v>
      </c>
      <c r="I15" t="str">
        <f>IF(Table1[[#This Row],[score_abs]]&gt;0.99,"yes","no")</f>
        <v>yes</v>
      </c>
    </row>
    <row r="16" spans="1:9" x14ac:dyDescent="0.25">
      <c r="A16" t="str">
        <f>Table1[[#This Row],[img_id2]]&amp;"|"&amp;Table1[[#This Row],[rank]]</f>
        <v>3|5</v>
      </c>
      <c r="B16">
        <v>3</v>
      </c>
      <c r="C16">
        <v>5</v>
      </c>
      <c r="D16" t="s">
        <v>839</v>
      </c>
      <c r="E16">
        <v>5.2992530167099997E-2</v>
      </c>
      <c r="F16">
        <v>0.99651342630399997</v>
      </c>
      <c r="G16">
        <f>VLOOKUP(Table1[[#This Row],[img_id2]],Table13[#All],4,FALSE)</f>
        <v>3</v>
      </c>
      <c r="H16">
        <f>VLOOKUP(Table1[[#This Row],[img_id2]],Table13[#All],5,FALSE)</f>
        <v>3</v>
      </c>
      <c r="I16" t="str">
        <f>IF(Table1[[#This Row],[score_abs]]&gt;0.99,"yes","no")</f>
        <v>yes</v>
      </c>
    </row>
    <row r="17" spans="1:9" x14ac:dyDescent="0.25">
      <c r="A17" t="str">
        <f>Table1[[#This Row],[img_id2]]&amp;"|"&amp;Table1[[#This Row],[rank]]</f>
        <v>4|1</v>
      </c>
      <c r="B17">
        <v>4</v>
      </c>
      <c r="C17">
        <v>1</v>
      </c>
      <c r="D17" t="s">
        <v>830</v>
      </c>
      <c r="E17">
        <v>0.93638521432900002</v>
      </c>
      <c r="F17">
        <v>0.99999487400099996</v>
      </c>
      <c r="G17">
        <f>VLOOKUP(Table1[[#This Row],[img_id2]],Table13[#All],4,FALSE)</f>
        <v>3</v>
      </c>
      <c r="H17">
        <f>VLOOKUP(Table1[[#This Row],[img_id2]],Table13[#All],5,FALSE)</f>
        <v>3</v>
      </c>
      <c r="I17" t="str">
        <f>IF(Table1[[#This Row],[score_abs]]&gt;0.99,"yes","no")</f>
        <v>yes</v>
      </c>
    </row>
    <row r="18" spans="1:9" x14ac:dyDescent="0.25">
      <c r="A18" t="str">
        <f>Table1[[#This Row],[img_id2]]&amp;"|"&amp;Table1[[#This Row],[rank]]</f>
        <v>4|2</v>
      </c>
      <c r="B18">
        <v>4</v>
      </c>
      <c r="C18">
        <v>2</v>
      </c>
      <c r="D18" t="s">
        <v>840</v>
      </c>
      <c r="E18">
        <v>3.1251884996900001E-2</v>
      </c>
      <c r="F18">
        <v>0.99984669685399996</v>
      </c>
      <c r="G18">
        <f>VLOOKUP(Table1[[#This Row],[img_id2]],Table13[#All],4,FALSE)</f>
        <v>3</v>
      </c>
      <c r="H18">
        <f>VLOOKUP(Table1[[#This Row],[img_id2]],Table13[#All],5,FALSE)</f>
        <v>3</v>
      </c>
      <c r="I18" t="str">
        <f>IF(Table1[[#This Row],[score_abs]]&gt;0.99,"yes","no")</f>
        <v>yes</v>
      </c>
    </row>
    <row r="19" spans="1:9" x14ac:dyDescent="0.25">
      <c r="A19" t="str">
        <f>Table1[[#This Row],[img_id2]]&amp;"|"&amp;Table1[[#This Row],[rank]]</f>
        <v>4|3</v>
      </c>
      <c r="B19">
        <v>4</v>
      </c>
      <c r="C19">
        <v>3</v>
      </c>
      <c r="D19" t="s">
        <v>829</v>
      </c>
      <c r="E19">
        <v>8.9183682575800002E-3</v>
      </c>
      <c r="F19">
        <v>0.99946302175500001</v>
      </c>
      <c r="G19">
        <f>VLOOKUP(Table1[[#This Row],[img_id2]],Table13[#All],4,FALSE)</f>
        <v>3</v>
      </c>
      <c r="H19">
        <f>VLOOKUP(Table1[[#This Row],[img_id2]],Table13[#All],5,FALSE)</f>
        <v>3</v>
      </c>
      <c r="I19" t="str">
        <f>IF(Table1[[#This Row],[score_abs]]&gt;0.99,"yes","no")</f>
        <v>yes</v>
      </c>
    </row>
    <row r="20" spans="1:9" x14ac:dyDescent="0.25">
      <c r="A20" t="str">
        <f>Table1[[#This Row],[img_id2]]&amp;"|"&amp;Table1[[#This Row],[rank]]</f>
        <v>4|4</v>
      </c>
      <c r="B20">
        <v>4</v>
      </c>
      <c r="C20">
        <v>4</v>
      </c>
      <c r="D20" t="s">
        <v>832</v>
      </c>
      <c r="E20">
        <v>4.7282502055200001E-3</v>
      </c>
      <c r="F20">
        <v>0.99898773431800003</v>
      </c>
      <c r="G20">
        <f>VLOOKUP(Table1[[#This Row],[img_id2]],Table13[#All],4,FALSE)</f>
        <v>3</v>
      </c>
      <c r="H20">
        <f>VLOOKUP(Table1[[#This Row],[img_id2]],Table13[#All],5,FALSE)</f>
        <v>3</v>
      </c>
      <c r="I20" t="str">
        <f>IF(Table1[[#This Row],[score_abs]]&gt;0.99,"yes","no")</f>
        <v>yes</v>
      </c>
    </row>
    <row r="21" spans="1:9" x14ac:dyDescent="0.25">
      <c r="A21" t="str">
        <f>Table1[[#This Row],[img_id2]]&amp;"|"&amp;Table1[[#This Row],[rank]]</f>
        <v>4|5</v>
      </c>
      <c r="B21">
        <v>4</v>
      </c>
      <c r="C21">
        <v>5</v>
      </c>
      <c r="D21" t="s">
        <v>834</v>
      </c>
      <c r="E21">
        <v>2.5547847617400001E-3</v>
      </c>
      <c r="F21">
        <v>0.99812811613100005</v>
      </c>
      <c r="G21">
        <f>VLOOKUP(Table1[[#This Row],[img_id2]],Table13[#All],4,FALSE)</f>
        <v>3</v>
      </c>
      <c r="H21">
        <f>VLOOKUP(Table1[[#This Row],[img_id2]],Table13[#All],5,FALSE)</f>
        <v>3</v>
      </c>
      <c r="I21" t="str">
        <f>IF(Table1[[#This Row],[score_abs]]&gt;0.99,"yes","no")</f>
        <v>yes</v>
      </c>
    </row>
    <row r="22" spans="1:9" x14ac:dyDescent="0.25">
      <c r="A22" t="str">
        <f>Table1[[#This Row],[img_id2]]&amp;"|"&amp;Table1[[#This Row],[rank]]</f>
        <v>5|1</v>
      </c>
      <c r="B22">
        <v>5</v>
      </c>
      <c r="C22">
        <v>1</v>
      </c>
      <c r="D22" t="s">
        <v>841</v>
      </c>
      <c r="E22">
        <v>0.25376734137500001</v>
      </c>
      <c r="F22">
        <v>0.99934548139599999</v>
      </c>
      <c r="G22">
        <f>VLOOKUP(Table1[[#This Row],[img_id2]],Table13[#All],4,FALSE)</f>
        <v>2</v>
      </c>
      <c r="H22">
        <f>VLOOKUP(Table1[[#This Row],[img_id2]],Table13[#All],5,FALSE)</f>
        <v>2</v>
      </c>
      <c r="I22" t="str">
        <f>IF(Table1[[#This Row],[score_abs]]&gt;0.99,"yes","no")</f>
        <v>yes</v>
      </c>
    </row>
    <row r="23" spans="1:9" x14ac:dyDescent="0.25">
      <c r="A23" t="str">
        <f>Table1[[#This Row],[img_id2]]&amp;"|"&amp;Table1[[#This Row],[rank]]</f>
        <v>5|2</v>
      </c>
      <c r="B23">
        <v>5</v>
      </c>
      <c r="C23">
        <v>2</v>
      </c>
      <c r="D23" t="s">
        <v>842</v>
      </c>
      <c r="E23">
        <v>0.246829986572</v>
      </c>
      <c r="F23">
        <v>0.99932706356000001</v>
      </c>
      <c r="G23">
        <f>VLOOKUP(Table1[[#This Row],[img_id2]],Table13[#All],4,FALSE)</f>
        <v>2</v>
      </c>
      <c r="H23">
        <f>VLOOKUP(Table1[[#This Row],[img_id2]],Table13[#All],5,FALSE)</f>
        <v>2</v>
      </c>
      <c r="I23" t="str">
        <f>IF(Table1[[#This Row],[score_abs]]&gt;0.99,"yes","no")</f>
        <v>yes</v>
      </c>
    </row>
    <row r="24" spans="1:9" x14ac:dyDescent="0.25">
      <c r="A24" t="str">
        <f>Table1[[#This Row],[img_id2]]&amp;"|"&amp;Table1[[#This Row],[rank]]</f>
        <v>5|3</v>
      </c>
      <c r="B24">
        <v>5</v>
      </c>
      <c r="C24">
        <v>3</v>
      </c>
      <c r="D24" t="s">
        <v>843</v>
      </c>
      <c r="E24">
        <v>6.8915389478200001E-2</v>
      </c>
      <c r="F24">
        <v>0.99759405851399996</v>
      </c>
      <c r="G24">
        <f>VLOOKUP(Table1[[#This Row],[img_id2]],Table13[#All],4,FALSE)</f>
        <v>2</v>
      </c>
      <c r="H24">
        <f>VLOOKUP(Table1[[#This Row],[img_id2]],Table13[#All],5,FALSE)</f>
        <v>2</v>
      </c>
      <c r="I24" t="str">
        <f>IF(Table1[[#This Row],[score_abs]]&gt;0.99,"yes","no")</f>
        <v>yes</v>
      </c>
    </row>
    <row r="25" spans="1:9" x14ac:dyDescent="0.25">
      <c r="A25" t="str">
        <f>Table1[[#This Row],[img_id2]]&amp;"|"&amp;Table1[[#This Row],[rank]]</f>
        <v>5|4</v>
      </c>
      <c r="B25">
        <v>5</v>
      </c>
      <c r="C25">
        <v>4</v>
      </c>
      <c r="D25" t="s">
        <v>844</v>
      </c>
      <c r="E25">
        <v>6.3793480396300006E-2</v>
      </c>
      <c r="F25">
        <v>0.99740135669700003</v>
      </c>
      <c r="G25">
        <f>VLOOKUP(Table1[[#This Row],[img_id2]],Table13[#All],4,FALSE)</f>
        <v>2</v>
      </c>
      <c r="H25">
        <f>VLOOKUP(Table1[[#This Row],[img_id2]],Table13[#All],5,FALSE)</f>
        <v>2</v>
      </c>
      <c r="I25" t="str">
        <f>IF(Table1[[#This Row],[score_abs]]&gt;0.99,"yes","no")</f>
        <v>yes</v>
      </c>
    </row>
    <row r="26" spans="1:9" x14ac:dyDescent="0.25">
      <c r="A26" t="str">
        <f>Table1[[#This Row],[img_id2]]&amp;"|"&amp;Table1[[#This Row],[rank]]</f>
        <v>5|5</v>
      </c>
      <c r="B26">
        <v>5</v>
      </c>
      <c r="C26">
        <v>5</v>
      </c>
      <c r="D26" t="s">
        <v>845</v>
      </c>
      <c r="E26">
        <v>5.1899131387499998E-2</v>
      </c>
      <c r="F26">
        <v>0.99680769443499995</v>
      </c>
      <c r="G26">
        <f>VLOOKUP(Table1[[#This Row],[img_id2]],Table13[#All],4,FALSE)</f>
        <v>2</v>
      </c>
      <c r="H26">
        <f>VLOOKUP(Table1[[#This Row],[img_id2]],Table13[#All],5,FALSE)</f>
        <v>2</v>
      </c>
      <c r="I26" t="str">
        <f>IF(Table1[[#This Row],[score_abs]]&gt;0.99,"yes","no")</f>
        <v>yes</v>
      </c>
    </row>
    <row r="27" spans="1:9" x14ac:dyDescent="0.25">
      <c r="A27" t="str">
        <f>Table1[[#This Row],[img_id2]]&amp;"|"&amp;Table1[[#This Row],[rank]]</f>
        <v>6|1</v>
      </c>
      <c r="B27">
        <v>6</v>
      </c>
      <c r="C27">
        <v>1</v>
      </c>
      <c r="D27" t="s">
        <v>830</v>
      </c>
      <c r="E27">
        <v>0.74451470375100004</v>
      </c>
      <c r="F27">
        <v>0.99989902973199996</v>
      </c>
      <c r="G27">
        <f>VLOOKUP(Table1[[#This Row],[img_id2]],Table13[#All],4,FALSE)</f>
        <v>2</v>
      </c>
      <c r="H27">
        <f>VLOOKUP(Table1[[#This Row],[img_id2]],Table13[#All],5,FALSE)</f>
        <v>2</v>
      </c>
      <c r="I27" t="str">
        <f>IF(Table1[[#This Row],[score_abs]]&gt;0.99,"yes","no")</f>
        <v>yes</v>
      </c>
    </row>
    <row r="28" spans="1:9" x14ac:dyDescent="0.25">
      <c r="A28" t="str">
        <f>Table1[[#This Row],[img_id2]]&amp;"|"&amp;Table1[[#This Row],[rank]]</f>
        <v>6|2</v>
      </c>
      <c r="B28">
        <v>6</v>
      </c>
      <c r="C28">
        <v>2</v>
      </c>
      <c r="D28" t="s">
        <v>846</v>
      </c>
      <c r="E28">
        <v>8.99138897657E-2</v>
      </c>
      <c r="F28">
        <v>0.999164223671</v>
      </c>
      <c r="G28">
        <f>VLOOKUP(Table1[[#This Row],[img_id2]],Table13[#All],4,FALSE)</f>
        <v>2</v>
      </c>
      <c r="H28">
        <f>VLOOKUP(Table1[[#This Row],[img_id2]],Table13[#All],5,FALSE)</f>
        <v>2</v>
      </c>
      <c r="I28" t="str">
        <f>IF(Table1[[#This Row],[score_abs]]&gt;0.99,"yes","no")</f>
        <v>yes</v>
      </c>
    </row>
    <row r="29" spans="1:9" x14ac:dyDescent="0.25">
      <c r="A29" t="str">
        <f>Table1[[#This Row],[img_id2]]&amp;"|"&amp;Table1[[#This Row],[rank]]</f>
        <v>6|3</v>
      </c>
      <c r="B29">
        <v>6</v>
      </c>
      <c r="C29">
        <v>3</v>
      </c>
      <c r="D29" t="s">
        <v>847</v>
      </c>
      <c r="E29">
        <v>1.55429588631E-2</v>
      </c>
      <c r="F29">
        <v>0.99518424272499995</v>
      </c>
      <c r="G29">
        <f>VLOOKUP(Table1[[#This Row],[img_id2]],Table13[#All],4,FALSE)</f>
        <v>2</v>
      </c>
      <c r="H29">
        <f>VLOOKUP(Table1[[#This Row],[img_id2]],Table13[#All],5,FALSE)</f>
        <v>2</v>
      </c>
      <c r="I29" t="str">
        <f>IF(Table1[[#This Row],[score_abs]]&gt;0.99,"yes","no")</f>
        <v>yes</v>
      </c>
    </row>
    <row r="30" spans="1:9" x14ac:dyDescent="0.25">
      <c r="A30" t="str">
        <f>Table1[[#This Row],[img_id2]]&amp;"|"&amp;Table1[[#This Row],[rank]]</f>
        <v>6|4</v>
      </c>
      <c r="B30">
        <v>6</v>
      </c>
      <c r="C30">
        <v>4</v>
      </c>
      <c r="D30" t="s">
        <v>848</v>
      </c>
      <c r="E30">
        <v>1.46429734305E-2</v>
      </c>
      <c r="F30">
        <v>0.99488985538499997</v>
      </c>
      <c r="G30">
        <f>VLOOKUP(Table1[[#This Row],[img_id2]],Table13[#All],4,FALSE)</f>
        <v>2</v>
      </c>
      <c r="H30">
        <f>VLOOKUP(Table1[[#This Row],[img_id2]],Table13[#All],5,FALSE)</f>
        <v>2</v>
      </c>
      <c r="I30" t="str">
        <f>IF(Table1[[#This Row],[score_abs]]&gt;0.99,"yes","no")</f>
        <v>yes</v>
      </c>
    </row>
    <row r="31" spans="1:9" x14ac:dyDescent="0.25">
      <c r="A31" t="str">
        <f>Table1[[#This Row],[img_id2]]&amp;"|"&amp;Table1[[#This Row],[rank]]</f>
        <v>6|5</v>
      </c>
      <c r="B31">
        <v>6</v>
      </c>
      <c r="C31">
        <v>5</v>
      </c>
      <c r="D31" t="s">
        <v>849</v>
      </c>
      <c r="E31">
        <v>1.4343658462199999E-2</v>
      </c>
      <c r="F31">
        <v>0.99478369951199996</v>
      </c>
      <c r="G31">
        <f>VLOOKUP(Table1[[#This Row],[img_id2]],Table13[#All],4,FALSE)</f>
        <v>2</v>
      </c>
      <c r="H31">
        <f>VLOOKUP(Table1[[#This Row],[img_id2]],Table13[#All],5,FALSE)</f>
        <v>2</v>
      </c>
      <c r="I31" t="str">
        <f>IF(Table1[[#This Row],[score_abs]]&gt;0.99,"yes","no")</f>
        <v>yes</v>
      </c>
    </row>
    <row r="32" spans="1:9" x14ac:dyDescent="0.25">
      <c r="A32" t="str">
        <f>Table1[[#This Row],[img_id2]]&amp;"|"&amp;Table1[[#This Row],[rank]]</f>
        <v>7|1</v>
      </c>
      <c r="B32">
        <v>7</v>
      </c>
      <c r="C32">
        <v>1</v>
      </c>
      <c r="D32" t="s">
        <v>829</v>
      </c>
      <c r="E32">
        <v>0.41877952218100001</v>
      </c>
      <c r="F32">
        <v>0.99928659200699999</v>
      </c>
      <c r="G32">
        <f>VLOOKUP(Table1[[#This Row],[img_id2]],Table13[#All],4,FALSE)</f>
        <v>3</v>
      </c>
      <c r="H32">
        <f>VLOOKUP(Table1[[#This Row],[img_id2]],Table13[#All],5,FALSE)</f>
        <v>3</v>
      </c>
      <c r="I32" t="str">
        <f>IF(Table1[[#This Row],[score_abs]]&gt;0.99,"yes","no")</f>
        <v>yes</v>
      </c>
    </row>
    <row r="33" spans="1:9" x14ac:dyDescent="0.25">
      <c r="A33" t="str">
        <f>Table1[[#This Row],[img_id2]]&amp;"|"&amp;Table1[[#This Row],[rank]]</f>
        <v>7|2</v>
      </c>
      <c r="B33">
        <v>7</v>
      </c>
      <c r="C33">
        <v>2</v>
      </c>
      <c r="D33" t="s">
        <v>846</v>
      </c>
      <c r="E33">
        <v>9.1801546513999993E-2</v>
      </c>
      <c r="F33">
        <v>0.99675387144100003</v>
      </c>
      <c r="G33">
        <f>VLOOKUP(Table1[[#This Row],[img_id2]],Table13[#All],4,FALSE)</f>
        <v>3</v>
      </c>
      <c r="H33">
        <f>VLOOKUP(Table1[[#This Row],[img_id2]],Table13[#All],5,FALSE)</f>
        <v>3</v>
      </c>
      <c r="I33" t="str">
        <f>IF(Table1[[#This Row],[score_abs]]&gt;0.99,"yes","no")</f>
        <v>yes</v>
      </c>
    </row>
    <row r="34" spans="1:9" x14ac:dyDescent="0.25">
      <c r="A34" t="str">
        <f>Table1[[#This Row],[img_id2]]&amp;"|"&amp;Table1[[#This Row],[rank]]</f>
        <v>7|3</v>
      </c>
      <c r="B34">
        <v>7</v>
      </c>
      <c r="C34">
        <v>3</v>
      </c>
      <c r="D34" t="s">
        <v>850</v>
      </c>
      <c r="E34">
        <v>8.6273714900000006E-2</v>
      </c>
      <c r="F34">
        <v>0.99654656648600004</v>
      </c>
      <c r="G34">
        <f>VLOOKUP(Table1[[#This Row],[img_id2]],Table13[#All],4,FALSE)</f>
        <v>3</v>
      </c>
      <c r="H34">
        <f>VLOOKUP(Table1[[#This Row],[img_id2]],Table13[#All],5,FALSE)</f>
        <v>3</v>
      </c>
      <c r="I34" t="str">
        <f>IF(Table1[[#This Row],[score_abs]]&gt;0.99,"yes","no")</f>
        <v>yes</v>
      </c>
    </row>
    <row r="35" spans="1:9" x14ac:dyDescent="0.25">
      <c r="A35" t="str">
        <f>Table1[[#This Row],[img_id2]]&amp;"|"&amp;Table1[[#This Row],[rank]]</f>
        <v>7|4</v>
      </c>
      <c r="B35">
        <v>7</v>
      </c>
      <c r="C35">
        <v>4</v>
      </c>
      <c r="D35" t="s">
        <v>851</v>
      </c>
      <c r="E35">
        <v>5.1647879183300001E-2</v>
      </c>
      <c r="F35">
        <v>0.99424463510500005</v>
      </c>
      <c r="G35">
        <f>VLOOKUP(Table1[[#This Row],[img_id2]],Table13[#All],4,FALSE)</f>
        <v>3</v>
      </c>
      <c r="H35">
        <f>VLOOKUP(Table1[[#This Row],[img_id2]],Table13[#All],5,FALSE)</f>
        <v>3</v>
      </c>
      <c r="I35" t="str">
        <f>IF(Table1[[#This Row],[score_abs]]&gt;0.99,"yes","no")</f>
        <v>yes</v>
      </c>
    </row>
    <row r="36" spans="1:9" x14ac:dyDescent="0.25">
      <c r="A36" t="str">
        <f>Table1[[#This Row],[img_id2]]&amp;"|"&amp;Table1[[#This Row],[rank]]</f>
        <v>7|5</v>
      </c>
      <c r="B36">
        <v>7</v>
      </c>
      <c r="C36">
        <v>5</v>
      </c>
      <c r="D36" t="s">
        <v>848</v>
      </c>
      <c r="E36">
        <v>4.4479731470300002E-2</v>
      </c>
      <c r="F36">
        <v>0.99332338571500001</v>
      </c>
      <c r="G36">
        <f>VLOOKUP(Table1[[#This Row],[img_id2]],Table13[#All],4,FALSE)</f>
        <v>3</v>
      </c>
      <c r="H36">
        <f>VLOOKUP(Table1[[#This Row],[img_id2]],Table13[#All],5,FALSE)</f>
        <v>3</v>
      </c>
      <c r="I36" t="str">
        <f>IF(Table1[[#This Row],[score_abs]]&gt;0.99,"yes","no")</f>
        <v>yes</v>
      </c>
    </row>
    <row r="37" spans="1:9" x14ac:dyDescent="0.25">
      <c r="A37" t="str">
        <f>Table1[[#This Row],[img_id2]]&amp;"|"&amp;Table1[[#This Row],[rank]]</f>
        <v>8|1</v>
      </c>
      <c r="B37">
        <v>8</v>
      </c>
      <c r="C37">
        <v>1</v>
      </c>
      <c r="D37" t="s">
        <v>830</v>
      </c>
      <c r="E37">
        <v>0.32159522175799998</v>
      </c>
      <c r="F37">
        <v>0.99966669082600002</v>
      </c>
      <c r="G37">
        <f>VLOOKUP(Table1[[#This Row],[img_id2]],Table13[#All],4,FALSE)</f>
        <v>2</v>
      </c>
      <c r="H37">
        <f>VLOOKUP(Table1[[#This Row],[img_id2]],Table13[#All],5,FALSE)</f>
        <v>2</v>
      </c>
      <c r="I37" t="str">
        <f>IF(Table1[[#This Row],[score_abs]]&gt;0.99,"yes","no")</f>
        <v>yes</v>
      </c>
    </row>
    <row r="38" spans="1:9" x14ac:dyDescent="0.25">
      <c r="A38" t="str">
        <f>Table1[[#This Row],[img_id2]]&amp;"|"&amp;Table1[[#This Row],[rank]]</f>
        <v>8|2</v>
      </c>
      <c r="B38">
        <v>8</v>
      </c>
      <c r="C38">
        <v>2</v>
      </c>
      <c r="D38" t="s">
        <v>842</v>
      </c>
      <c r="E38">
        <v>0.21240726113300001</v>
      </c>
      <c r="F38">
        <v>0.99949538707700003</v>
      </c>
      <c r="G38">
        <f>VLOOKUP(Table1[[#This Row],[img_id2]],Table13[#All],4,FALSE)</f>
        <v>2</v>
      </c>
      <c r="H38">
        <f>VLOOKUP(Table1[[#This Row],[img_id2]],Table13[#All],5,FALSE)</f>
        <v>2</v>
      </c>
      <c r="I38" t="str">
        <f>IF(Table1[[#This Row],[score_abs]]&gt;0.99,"yes","no")</f>
        <v>yes</v>
      </c>
    </row>
    <row r="39" spans="1:9" x14ac:dyDescent="0.25">
      <c r="A39" t="str">
        <f>Table1[[#This Row],[img_id2]]&amp;"|"&amp;Table1[[#This Row],[rank]]</f>
        <v>8|3</v>
      </c>
      <c r="B39">
        <v>8</v>
      </c>
      <c r="C39">
        <v>3</v>
      </c>
      <c r="D39" t="s">
        <v>846</v>
      </c>
      <c r="E39">
        <v>0.124225325882</v>
      </c>
      <c r="F39">
        <v>0.99913752078999996</v>
      </c>
      <c r="G39">
        <f>VLOOKUP(Table1[[#This Row],[img_id2]],Table13[#All],4,FALSE)</f>
        <v>2</v>
      </c>
      <c r="H39">
        <f>VLOOKUP(Table1[[#This Row],[img_id2]],Table13[#All],5,FALSE)</f>
        <v>2</v>
      </c>
      <c r="I39" t="str">
        <f>IF(Table1[[#This Row],[score_abs]]&gt;0.99,"yes","no")</f>
        <v>yes</v>
      </c>
    </row>
    <row r="40" spans="1:9" x14ac:dyDescent="0.25">
      <c r="A40" t="str">
        <f>Table1[[#This Row],[img_id2]]&amp;"|"&amp;Table1[[#This Row],[rank]]</f>
        <v>8|4</v>
      </c>
      <c r="B40">
        <v>8</v>
      </c>
      <c r="C40">
        <v>4</v>
      </c>
      <c r="D40" t="s">
        <v>852</v>
      </c>
      <c r="E40">
        <v>7.8965917229700006E-2</v>
      </c>
      <c r="F40">
        <v>0.99864381551699999</v>
      </c>
      <c r="G40">
        <f>VLOOKUP(Table1[[#This Row],[img_id2]],Table13[#All],4,FALSE)</f>
        <v>2</v>
      </c>
      <c r="H40">
        <f>VLOOKUP(Table1[[#This Row],[img_id2]],Table13[#All],5,FALSE)</f>
        <v>2</v>
      </c>
      <c r="I40" t="str">
        <f>IF(Table1[[#This Row],[score_abs]]&gt;0.99,"yes","no")</f>
        <v>yes</v>
      </c>
    </row>
    <row r="41" spans="1:9" x14ac:dyDescent="0.25">
      <c r="A41" t="str">
        <f>Table1[[#This Row],[img_id2]]&amp;"|"&amp;Table1[[#This Row],[rank]]</f>
        <v>8|5</v>
      </c>
      <c r="B41">
        <v>8</v>
      </c>
      <c r="C41">
        <v>5</v>
      </c>
      <c r="D41" t="s">
        <v>853</v>
      </c>
      <c r="E41">
        <v>7.5687795877500005E-2</v>
      </c>
      <c r="F41">
        <v>0.99858522415200002</v>
      </c>
      <c r="G41">
        <f>VLOOKUP(Table1[[#This Row],[img_id2]],Table13[#All],4,FALSE)</f>
        <v>2</v>
      </c>
      <c r="H41">
        <f>VLOOKUP(Table1[[#This Row],[img_id2]],Table13[#All],5,FALSE)</f>
        <v>2</v>
      </c>
      <c r="I41" t="str">
        <f>IF(Table1[[#This Row],[score_abs]]&gt;0.99,"yes","no")</f>
        <v>yes</v>
      </c>
    </row>
    <row r="42" spans="1:9" x14ac:dyDescent="0.25">
      <c r="A42" t="str">
        <f>Table1[[#This Row],[img_id2]]&amp;"|"&amp;Table1[[#This Row],[rank]]</f>
        <v>9|1</v>
      </c>
      <c r="B42">
        <v>9</v>
      </c>
      <c r="C42">
        <v>1</v>
      </c>
      <c r="D42" t="s">
        <v>848</v>
      </c>
      <c r="E42">
        <v>0.41605964302999998</v>
      </c>
      <c r="F42">
        <v>0.999866008759</v>
      </c>
      <c r="G42">
        <f>VLOOKUP(Table1[[#This Row],[img_id2]],Table13[#All],4,FALSE)</f>
        <v>3</v>
      </c>
      <c r="H42">
        <f>VLOOKUP(Table1[[#This Row],[img_id2]],Table13[#All],5,FALSE)</f>
        <v>3</v>
      </c>
      <c r="I42" t="str">
        <f>IF(Table1[[#This Row],[score_abs]]&gt;0.99,"yes","no")</f>
        <v>yes</v>
      </c>
    </row>
    <row r="43" spans="1:9" x14ac:dyDescent="0.25">
      <c r="A43" t="str">
        <f>Table1[[#This Row],[img_id2]]&amp;"|"&amp;Table1[[#This Row],[rank]]</f>
        <v>9|2</v>
      </c>
      <c r="B43">
        <v>9</v>
      </c>
      <c r="C43">
        <v>2</v>
      </c>
      <c r="D43" t="s">
        <v>854</v>
      </c>
      <c r="E43">
        <v>0.19856961071500001</v>
      </c>
      <c r="F43">
        <v>0.99971920251799995</v>
      </c>
      <c r="G43">
        <f>VLOOKUP(Table1[[#This Row],[img_id2]],Table13[#All],4,FALSE)</f>
        <v>3</v>
      </c>
      <c r="H43">
        <f>VLOOKUP(Table1[[#This Row],[img_id2]],Table13[#All],5,FALSE)</f>
        <v>3</v>
      </c>
      <c r="I43" t="str">
        <f>IF(Table1[[#This Row],[score_abs]]&gt;0.99,"yes","no")</f>
        <v>yes</v>
      </c>
    </row>
    <row r="44" spans="1:9" x14ac:dyDescent="0.25">
      <c r="A44" t="str">
        <f>Table1[[#This Row],[img_id2]]&amp;"|"&amp;Table1[[#This Row],[rank]]</f>
        <v>9|3</v>
      </c>
      <c r="B44">
        <v>9</v>
      </c>
      <c r="C44">
        <v>3</v>
      </c>
      <c r="D44" t="s">
        <v>846</v>
      </c>
      <c r="E44">
        <v>0.118774481118</v>
      </c>
      <c r="F44">
        <v>0.99953079223600005</v>
      </c>
      <c r="G44">
        <f>VLOOKUP(Table1[[#This Row],[img_id2]],Table13[#All],4,FALSE)</f>
        <v>3</v>
      </c>
      <c r="H44">
        <f>VLOOKUP(Table1[[#This Row],[img_id2]],Table13[#All],5,FALSE)</f>
        <v>3</v>
      </c>
      <c r="I44" t="str">
        <f>IF(Table1[[#This Row],[score_abs]]&gt;0.99,"yes","no")</f>
        <v>yes</v>
      </c>
    </row>
    <row r="45" spans="1:9" x14ac:dyDescent="0.25">
      <c r="A45" t="str">
        <f>Table1[[#This Row],[img_id2]]&amp;"|"&amp;Table1[[#This Row],[rank]]</f>
        <v>9|4</v>
      </c>
      <c r="B45">
        <v>9</v>
      </c>
      <c r="C45">
        <v>4</v>
      </c>
      <c r="D45" t="s">
        <v>855</v>
      </c>
      <c r="E45">
        <v>3.1521815806599997E-2</v>
      </c>
      <c r="F45">
        <v>0.99823403358499996</v>
      </c>
      <c r="G45">
        <f>VLOOKUP(Table1[[#This Row],[img_id2]],Table13[#All],4,FALSE)</f>
        <v>3</v>
      </c>
      <c r="H45">
        <f>VLOOKUP(Table1[[#This Row],[img_id2]],Table13[#All],5,FALSE)</f>
        <v>3</v>
      </c>
      <c r="I45" t="str">
        <f>IF(Table1[[#This Row],[score_abs]]&gt;0.99,"yes","no")</f>
        <v>yes</v>
      </c>
    </row>
    <row r="46" spans="1:9" x14ac:dyDescent="0.25">
      <c r="A46" t="str">
        <f>Table1[[#This Row],[img_id2]]&amp;"|"&amp;Table1[[#This Row],[rank]]</f>
        <v>9|5</v>
      </c>
      <c r="B46">
        <v>9</v>
      </c>
      <c r="C46">
        <v>5</v>
      </c>
      <c r="D46" t="s">
        <v>830</v>
      </c>
      <c r="E46">
        <v>3.1492777168800001E-2</v>
      </c>
      <c r="F46">
        <v>0.99823254346800006</v>
      </c>
      <c r="G46">
        <f>VLOOKUP(Table1[[#This Row],[img_id2]],Table13[#All],4,FALSE)</f>
        <v>3</v>
      </c>
      <c r="H46">
        <f>VLOOKUP(Table1[[#This Row],[img_id2]],Table13[#All],5,FALSE)</f>
        <v>3</v>
      </c>
      <c r="I46" t="str">
        <f>IF(Table1[[#This Row],[score_abs]]&gt;0.99,"yes","no")</f>
        <v>yes</v>
      </c>
    </row>
    <row r="47" spans="1:9" x14ac:dyDescent="0.25">
      <c r="A47" t="str">
        <f>Table1[[#This Row],[img_id2]]&amp;"|"&amp;Table1[[#This Row],[rank]]</f>
        <v>10|1</v>
      </c>
      <c r="B47">
        <v>10</v>
      </c>
      <c r="C47">
        <v>1</v>
      </c>
      <c r="D47" t="s">
        <v>854</v>
      </c>
      <c r="E47">
        <v>0.86988985538499997</v>
      </c>
      <c r="F47">
        <v>0.99999761581400004</v>
      </c>
      <c r="G47">
        <f>VLOOKUP(Table1[[#This Row],[img_id2]],Table13[#All],4,FALSE)</f>
        <v>3</v>
      </c>
      <c r="H47">
        <f>VLOOKUP(Table1[[#This Row],[img_id2]],Table13[#All],5,FALSE)</f>
        <v>3</v>
      </c>
      <c r="I47" t="str">
        <f>IF(Table1[[#This Row],[score_abs]]&gt;0.99,"yes","no")</f>
        <v>yes</v>
      </c>
    </row>
    <row r="48" spans="1:9" x14ac:dyDescent="0.25">
      <c r="A48" t="str">
        <f>Table1[[#This Row],[img_id2]]&amp;"|"&amp;Table1[[#This Row],[rank]]</f>
        <v>10|2</v>
      </c>
      <c r="B48">
        <v>10</v>
      </c>
      <c r="C48">
        <v>2</v>
      </c>
      <c r="D48" t="s">
        <v>848</v>
      </c>
      <c r="E48">
        <v>7.9390063881899994E-2</v>
      </c>
      <c r="F48">
        <v>0.99997341632799996</v>
      </c>
      <c r="G48">
        <f>VLOOKUP(Table1[[#This Row],[img_id2]],Table13[#All],4,FALSE)</f>
        <v>3</v>
      </c>
      <c r="H48">
        <f>VLOOKUP(Table1[[#This Row],[img_id2]],Table13[#All],5,FALSE)</f>
        <v>3</v>
      </c>
      <c r="I48" t="str">
        <f>IF(Table1[[#This Row],[score_abs]]&gt;0.99,"yes","no")</f>
        <v>yes</v>
      </c>
    </row>
    <row r="49" spans="1:9" x14ac:dyDescent="0.25">
      <c r="A49" t="str">
        <f>Table1[[#This Row],[img_id2]]&amp;"|"&amp;Table1[[#This Row],[rank]]</f>
        <v>10|3</v>
      </c>
      <c r="B49">
        <v>10</v>
      </c>
      <c r="C49">
        <v>3</v>
      </c>
      <c r="D49" t="s">
        <v>831</v>
      </c>
      <c r="E49">
        <v>3.51912193E-2</v>
      </c>
      <c r="F49">
        <v>0.99994003772700002</v>
      </c>
      <c r="G49">
        <f>VLOOKUP(Table1[[#This Row],[img_id2]],Table13[#All],4,FALSE)</f>
        <v>3</v>
      </c>
      <c r="H49">
        <f>VLOOKUP(Table1[[#This Row],[img_id2]],Table13[#All],5,FALSE)</f>
        <v>3</v>
      </c>
      <c r="I49" t="str">
        <f>IF(Table1[[#This Row],[score_abs]]&gt;0.99,"yes","no")</f>
        <v>yes</v>
      </c>
    </row>
    <row r="50" spans="1:9" x14ac:dyDescent="0.25">
      <c r="A50" t="str">
        <f>Table1[[#This Row],[img_id2]]&amp;"|"&amp;Table1[[#This Row],[rank]]</f>
        <v>10|4</v>
      </c>
      <c r="B50">
        <v>10</v>
      </c>
      <c r="C50">
        <v>4</v>
      </c>
      <c r="D50" t="s">
        <v>856</v>
      </c>
      <c r="E50">
        <v>4.0560290217399996E-3</v>
      </c>
      <c r="F50">
        <v>0.99948042631099998</v>
      </c>
      <c r="G50">
        <f>VLOOKUP(Table1[[#This Row],[img_id2]],Table13[#All],4,FALSE)</f>
        <v>3</v>
      </c>
      <c r="H50">
        <f>VLOOKUP(Table1[[#This Row],[img_id2]],Table13[#All],5,FALSE)</f>
        <v>3</v>
      </c>
      <c r="I50" t="str">
        <f>IF(Table1[[#This Row],[score_abs]]&gt;0.99,"yes","no")</f>
        <v>yes</v>
      </c>
    </row>
    <row r="51" spans="1:9" x14ac:dyDescent="0.25">
      <c r="A51" t="str">
        <f>Table1[[#This Row],[img_id2]]&amp;"|"&amp;Table1[[#This Row],[rank]]</f>
        <v>10|5</v>
      </c>
      <c r="B51">
        <v>10</v>
      </c>
      <c r="C51">
        <v>5</v>
      </c>
      <c r="D51" t="s">
        <v>855</v>
      </c>
      <c r="E51">
        <v>3.05874180049E-3</v>
      </c>
      <c r="F51">
        <v>0.99931097030600002</v>
      </c>
      <c r="G51">
        <f>VLOOKUP(Table1[[#This Row],[img_id2]],Table13[#All],4,FALSE)</f>
        <v>3</v>
      </c>
      <c r="H51">
        <f>VLOOKUP(Table1[[#This Row],[img_id2]],Table13[#All],5,FALSE)</f>
        <v>3</v>
      </c>
      <c r="I51" t="str">
        <f>IF(Table1[[#This Row],[score_abs]]&gt;0.99,"yes","no")</f>
        <v>yes</v>
      </c>
    </row>
    <row r="52" spans="1:9" x14ac:dyDescent="0.25">
      <c r="A52" t="str">
        <f>Table1[[#This Row],[img_id2]]&amp;"|"&amp;Table1[[#This Row],[rank]]</f>
        <v>11|1</v>
      </c>
      <c r="B52">
        <v>11</v>
      </c>
      <c r="C52">
        <v>1</v>
      </c>
      <c r="D52" t="s">
        <v>831</v>
      </c>
      <c r="E52">
        <v>0.43230509758000002</v>
      </c>
      <c r="F52">
        <v>0.99990260601000003</v>
      </c>
      <c r="G52">
        <f>VLOOKUP(Table1[[#This Row],[img_id2]],Table13[#All],4,FALSE)</f>
        <v>2</v>
      </c>
      <c r="H52">
        <f>VLOOKUP(Table1[[#This Row],[img_id2]],Table13[#All],5,FALSE)</f>
        <v>2</v>
      </c>
      <c r="I52" t="str">
        <f>IF(Table1[[#This Row],[score_abs]]&gt;0.99,"yes","no")</f>
        <v>yes</v>
      </c>
    </row>
    <row r="53" spans="1:9" x14ac:dyDescent="0.25">
      <c r="A53" t="str">
        <f>Table1[[#This Row],[img_id2]]&amp;"|"&amp;Table1[[#This Row],[rank]]</f>
        <v>11|2</v>
      </c>
      <c r="B53">
        <v>11</v>
      </c>
      <c r="C53">
        <v>2</v>
      </c>
      <c r="D53" t="s">
        <v>830</v>
      </c>
      <c r="E53">
        <v>0.178952798247</v>
      </c>
      <c r="F53">
        <v>0.99976474046700003</v>
      </c>
      <c r="G53">
        <f>VLOOKUP(Table1[[#This Row],[img_id2]],Table13[#All],4,FALSE)</f>
        <v>2</v>
      </c>
      <c r="H53">
        <f>VLOOKUP(Table1[[#This Row],[img_id2]],Table13[#All],5,FALSE)</f>
        <v>2</v>
      </c>
      <c r="I53" t="str">
        <f>IF(Table1[[#This Row],[score_abs]]&gt;0.99,"yes","no")</f>
        <v>yes</v>
      </c>
    </row>
    <row r="54" spans="1:9" x14ac:dyDescent="0.25">
      <c r="A54" t="str">
        <f>Table1[[#This Row],[img_id2]]&amp;"|"&amp;Table1[[#This Row],[rank]]</f>
        <v>11|3</v>
      </c>
      <c r="B54">
        <v>11</v>
      </c>
      <c r="C54">
        <v>3</v>
      </c>
      <c r="D54" t="s">
        <v>854</v>
      </c>
      <c r="E54">
        <v>0.12165209651</v>
      </c>
      <c r="F54">
        <v>0.99965405464199997</v>
      </c>
      <c r="G54">
        <f>VLOOKUP(Table1[[#This Row],[img_id2]],Table13[#All],4,FALSE)</f>
        <v>2</v>
      </c>
      <c r="H54">
        <f>VLOOKUP(Table1[[#This Row],[img_id2]],Table13[#All],5,FALSE)</f>
        <v>2</v>
      </c>
      <c r="I54" t="str">
        <f>IF(Table1[[#This Row],[score_abs]]&gt;0.99,"yes","no")</f>
        <v>yes</v>
      </c>
    </row>
    <row r="55" spans="1:9" x14ac:dyDescent="0.25">
      <c r="A55" t="str">
        <f>Table1[[#This Row],[img_id2]]&amp;"|"&amp;Table1[[#This Row],[rank]]</f>
        <v>11|4</v>
      </c>
      <c r="B55">
        <v>11</v>
      </c>
      <c r="C55">
        <v>4</v>
      </c>
      <c r="D55" t="s">
        <v>848</v>
      </c>
      <c r="E55">
        <v>6.5632797777699994E-2</v>
      </c>
      <c r="F55">
        <v>0.99935895204500003</v>
      </c>
      <c r="G55">
        <f>VLOOKUP(Table1[[#This Row],[img_id2]],Table13[#All],4,FALSE)</f>
        <v>2</v>
      </c>
      <c r="H55">
        <f>VLOOKUP(Table1[[#This Row],[img_id2]],Table13[#All],5,FALSE)</f>
        <v>2</v>
      </c>
      <c r="I55" t="str">
        <f>IF(Table1[[#This Row],[score_abs]]&gt;0.99,"yes","no")</f>
        <v>yes</v>
      </c>
    </row>
    <row r="56" spans="1:9" x14ac:dyDescent="0.25">
      <c r="A56" t="str">
        <f>Table1[[#This Row],[img_id2]]&amp;"|"&amp;Table1[[#This Row],[rank]]</f>
        <v>11|5</v>
      </c>
      <c r="B56">
        <v>11</v>
      </c>
      <c r="C56">
        <v>5</v>
      </c>
      <c r="D56" t="s">
        <v>846</v>
      </c>
      <c r="E56">
        <v>4.2867075651899997E-2</v>
      </c>
      <c r="F56">
        <v>0.99901878833799995</v>
      </c>
      <c r="G56">
        <f>VLOOKUP(Table1[[#This Row],[img_id2]],Table13[#All],4,FALSE)</f>
        <v>2</v>
      </c>
      <c r="H56">
        <f>VLOOKUP(Table1[[#This Row],[img_id2]],Table13[#All],5,FALSE)</f>
        <v>2</v>
      </c>
      <c r="I56" t="str">
        <f>IF(Table1[[#This Row],[score_abs]]&gt;0.99,"yes","no")</f>
        <v>yes</v>
      </c>
    </row>
    <row r="57" spans="1:9" x14ac:dyDescent="0.25">
      <c r="A57" t="str">
        <f>Table1[[#This Row],[img_id2]]&amp;"|"&amp;Table1[[#This Row],[rank]]</f>
        <v>12|1</v>
      </c>
      <c r="B57">
        <v>12</v>
      </c>
      <c r="C57">
        <v>1</v>
      </c>
      <c r="D57" t="s">
        <v>857</v>
      </c>
      <c r="E57">
        <v>0.11184543371199999</v>
      </c>
      <c r="F57">
        <v>0.99612218141599995</v>
      </c>
      <c r="G57">
        <f>VLOOKUP(Table1[[#This Row],[img_id2]],Table13[#All],4,FALSE)</f>
        <v>2</v>
      </c>
      <c r="H57">
        <f>VLOOKUP(Table1[[#This Row],[img_id2]],Table13[#All],5,FALSE)</f>
        <v>2</v>
      </c>
      <c r="I57" t="str">
        <f>IF(Table1[[#This Row],[score_abs]]&gt;0.99,"yes","no")</f>
        <v>yes</v>
      </c>
    </row>
    <row r="58" spans="1:9" x14ac:dyDescent="0.25">
      <c r="A58" t="str">
        <f>Table1[[#This Row],[img_id2]]&amp;"|"&amp;Table1[[#This Row],[rank]]</f>
        <v>12|2</v>
      </c>
      <c r="B58">
        <v>12</v>
      </c>
      <c r="C58">
        <v>2</v>
      </c>
      <c r="D58" t="s">
        <v>857</v>
      </c>
      <c r="E58">
        <v>0.111451148987</v>
      </c>
      <c r="F58">
        <v>0.99610847234699995</v>
      </c>
      <c r="G58">
        <f>VLOOKUP(Table1[[#This Row],[img_id2]],Table13[#All],4,FALSE)</f>
        <v>2</v>
      </c>
      <c r="H58">
        <f>VLOOKUP(Table1[[#This Row],[img_id2]],Table13[#All],5,FALSE)</f>
        <v>2</v>
      </c>
      <c r="I58" t="str">
        <f>IF(Table1[[#This Row],[score_abs]]&gt;0.99,"yes","no")</f>
        <v>yes</v>
      </c>
    </row>
    <row r="59" spans="1:9" x14ac:dyDescent="0.25">
      <c r="A59" t="str">
        <f>Table1[[#This Row],[img_id2]]&amp;"|"&amp;Table1[[#This Row],[rank]]</f>
        <v>12|3</v>
      </c>
      <c r="B59">
        <v>12</v>
      </c>
      <c r="C59">
        <v>3</v>
      </c>
      <c r="D59" t="s">
        <v>858</v>
      </c>
      <c r="E59">
        <v>0.10006063431499999</v>
      </c>
      <c r="F59">
        <v>0.99566745758099995</v>
      </c>
      <c r="G59">
        <f>VLOOKUP(Table1[[#This Row],[img_id2]],Table13[#All],4,FALSE)</f>
        <v>2</v>
      </c>
      <c r="H59">
        <f>VLOOKUP(Table1[[#This Row],[img_id2]],Table13[#All],5,FALSE)</f>
        <v>2</v>
      </c>
      <c r="I59" t="str">
        <f>IF(Table1[[#This Row],[score_abs]]&gt;0.99,"yes","no")</f>
        <v>yes</v>
      </c>
    </row>
    <row r="60" spans="1:9" x14ac:dyDescent="0.25">
      <c r="A60" t="str">
        <f>Table1[[#This Row],[img_id2]]&amp;"|"&amp;Table1[[#This Row],[rank]]</f>
        <v>12|4</v>
      </c>
      <c r="B60">
        <v>12</v>
      </c>
      <c r="C60">
        <v>4</v>
      </c>
      <c r="D60" t="s">
        <v>859</v>
      </c>
      <c r="E60">
        <v>8.6820058524599994E-2</v>
      </c>
      <c r="F60">
        <v>0.99501001834900005</v>
      </c>
      <c r="G60">
        <f>VLOOKUP(Table1[[#This Row],[img_id2]],Table13[#All],4,FALSE)</f>
        <v>2</v>
      </c>
      <c r="H60">
        <f>VLOOKUP(Table1[[#This Row],[img_id2]],Table13[#All],5,FALSE)</f>
        <v>2</v>
      </c>
      <c r="I60" t="str">
        <f>IF(Table1[[#This Row],[score_abs]]&gt;0.99,"yes","no")</f>
        <v>yes</v>
      </c>
    </row>
    <row r="61" spans="1:9" x14ac:dyDescent="0.25">
      <c r="A61" t="str">
        <f>Table1[[#This Row],[img_id2]]&amp;"|"&amp;Table1[[#This Row],[rank]]</f>
        <v>12|5</v>
      </c>
      <c r="B61">
        <v>12</v>
      </c>
      <c r="C61">
        <v>5</v>
      </c>
      <c r="D61" t="s">
        <v>855</v>
      </c>
      <c r="E61">
        <v>6.4095720648799995E-2</v>
      </c>
      <c r="F61">
        <v>0.99325281381599995</v>
      </c>
      <c r="G61">
        <f>VLOOKUP(Table1[[#This Row],[img_id2]],Table13[#All],4,FALSE)</f>
        <v>2</v>
      </c>
      <c r="H61">
        <f>VLOOKUP(Table1[[#This Row],[img_id2]],Table13[#All],5,FALSE)</f>
        <v>2</v>
      </c>
      <c r="I61" t="str">
        <f>IF(Table1[[#This Row],[score_abs]]&gt;0.99,"yes","no")</f>
        <v>yes</v>
      </c>
    </row>
    <row r="62" spans="1:9" x14ac:dyDescent="0.25">
      <c r="A62" t="str">
        <f>Table1[[#This Row],[img_id2]]&amp;"|"&amp;Table1[[#This Row],[rank]]</f>
        <v>13|1</v>
      </c>
      <c r="B62">
        <v>13</v>
      </c>
      <c r="C62">
        <v>1</v>
      </c>
      <c r="D62" t="s">
        <v>831</v>
      </c>
      <c r="E62">
        <v>0.835287094116</v>
      </c>
      <c r="F62">
        <v>0.99998140335100005</v>
      </c>
      <c r="G62">
        <f>VLOOKUP(Table1[[#This Row],[img_id2]],Table13[#All],4,FALSE)</f>
        <v>2</v>
      </c>
      <c r="H62">
        <f>VLOOKUP(Table1[[#This Row],[img_id2]],Table13[#All],5,FALSE)</f>
        <v>2</v>
      </c>
      <c r="I62" t="str">
        <f>IF(Table1[[#This Row],[score_abs]]&gt;0.99,"yes","no")</f>
        <v>yes</v>
      </c>
    </row>
    <row r="63" spans="1:9" x14ac:dyDescent="0.25">
      <c r="A63" t="str">
        <f>Table1[[#This Row],[img_id2]]&amp;"|"&amp;Table1[[#This Row],[rank]]</f>
        <v>13|2</v>
      </c>
      <c r="B63">
        <v>13</v>
      </c>
      <c r="C63">
        <v>2</v>
      </c>
      <c r="D63" t="s">
        <v>854</v>
      </c>
      <c r="E63">
        <v>3.7011612206699997E-2</v>
      </c>
      <c r="F63">
        <v>0.999581754208</v>
      </c>
      <c r="G63">
        <f>VLOOKUP(Table1[[#This Row],[img_id2]],Table13[#All],4,FALSE)</f>
        <v>2</v>
      </c>
      <c r="H63">
        <f>VLOOKUP(Table1[[#This Row],[img_id2]],Table13[#All],5,FALSE)</f>
        <v>2</v>
      </c>
      <c r="I63" t="str">
        <f>IF(Table1[[#This Row],[score_abs]]&gt;0.99,"yes","no")</f>
        <v>yes</v>
      </c>
    </row>
    <row r="64" spans="1:9" x14ac:dyDescent="0.25">
      <c r="A64" t="str">
        <f>Table1[[#This Row],[img_id2]]&amp;"|"&amp;Table1[[#This Row],[rank]]</f>
        <v>13|3</v>
      </c>
      <c r="B64">
        <v>13</v>
      </c>
      <c r="C64">
        <v>3</v>
      </c>
      <c r="D64" t="s">
        <v>848</v>
      </c>
      <c r="E64">
        <v>2.31921430677E-2</v>
      </c>
      <c r="F64">
        <v>0.99933260679199998</v>
      </c>
      <c r="G64">
        <f>VLOOKUP(Table1[[#This Row],[img_id2]],Table13[#All],4,FALSE)</f>
        <v>2</v>
      </c>
      <c r="H64">
        <f>VLOOKUP(Table1[[#This Row],[img_id2]],Table13[#All],5,FALSE)</f>
        <v>2</v>
      </c>
      <c r="I64" t="str">
        <f>IF(Table1[[#This Row],[score_abs]]&gt;0.99,"yes","no")</f>
        <v>yes</v>
      </c>
    </row>
    <row r="65" spans="1:9" x14ac:dyDescent="0.25">
      <c r="A65" t="str">
        <f>Table1[[#This Row],[img_id2]]&amp;"|"&amp;Table1[[#This Row],[rank]]</f>
        <v>13|4</v>
      </c>
      <c r="B65">
        <v>13</v>
      </c>
      <c r="C65">
        <v>4</v>
      </c>
      <c r="D65" t="s">
        <v>860</v>
      </c>
      <c r="E65">
        <v>2.3186735808799999E-2</v>
      </c>
      <c r="F65">
        <v>0.99933248758299997</v>
      </c>
      <c r="G65">
        <f>VLOOKUP(Table1[[#This Row],[img_id2]],Table13[#All],4,FALSE)</f>
        <v>2</v>
      </c>
      <c r="H65">
        <f>VLOOKUP(Table1[[#This Row],[img_id2]],Table13[#All],5,FALSE)</f>
        <v>2</v>
      </c>
      <c r="I65" t="str">
        <f>IF(Table1[[#This Row],[score_abs]]&gt;0.99,"yes","no")</f>
        <v>yes</v>
      </c>
    </row>
    <row r="66" spans="1:9" x14ac:dyDescent="0.25">
      <c r="A66" t="str">
        <f>Table1[[#This Row],[img_id2]]&amp;"|"&amp;Table1[[#This Row],[rank]]</f>
        <v>13|5</v>
      </c>
      <c r="B66">
        <v>13</v>
      </c>
      <c r="C66">
        <v>5</v>
      </c>
      <c r="D66" t="s">
        <v>861</v>
      </c>
      <c r="E66">
        <v>1.9953371956900001E-2</v>
      </c>
      <c r="F66">
        <v>0.99922442436199999</v>
      </c>
      <c r="G66">
        <f>VLOOKUP(Table1[[#This Row],[img_id2]],Table13[#All],4,FALSE)</f>
        <v>2</v>
      </c>
      <c r="H66">
        <f>VLOOKUP(Table1[[#This Row],[img_id2]],Table13[#All],5,FALSE)</f>
        <v>2</v>
      </c>
      <c r="I66" t="str">
        <f>IF(Table1[[#This Row],[score_abs]]&gt;0.99,"yes","no")</f>
        <v>yes</v>
      </c>
    </row>
    <row r="67" spans="1:9" x14ac:dyDescent="0.25">
      <c r="A67" t="str">
        <f>Table1[[#This Row],[img_id2]]&amp;"|"&amp;Table1[[#This Row],[rank]]</f>
        <v>14|1</v>
      </c>
      <c r="B67">
        <v>14</v>
      </c>
      <c r="C67">
        <v>1</v>
      </c>
      <c r="D67" t="s">
        <v>831</v>
      </c>
      <c r="E67">
        <v>0.37104162573799998</v>
      </c>
      <c r="F67">
        <v>0.99990057945300004</v>
      </c>
      <c r="G67">
        <f>VLOOKUP(Table1[[#This Row],[img_id2]],Table13[#All],4,FALSE)</f>
        <v>2</v>
      </c>
      <c r="H67">
        <f>VLOOKUP(Table1[[#This Row],[img_id2]],Table13[#All],5,FALSE)</f>
        <v>2</v>
      </c>
      <c r="I67" t="str">
        <f>IF(Table1[[#This Row],[score_abs]]&gt;0.99,"yes","no")</f>
        <v>yes</v>
      </c>
    </row>
    <row r="68" spans="1:9" x14ac:dyDescent="0.25">
      <c r="A68" t="str">
        <f>Table1[[#This Row],[img_id2]]&amp;"|"&amp;Table1[[#This Row],[rank]]</f>
        <v>14|2</v>
      </c>
      <c r="B68">
        <v>14</v>
      </c>
      <c r="C68">
        <v>2</v>
      </c>
      <c r="D68" t="s">
        <v>862</v>
      </c>
      <c r="E68">
        <v>0.28459224104899999</v>
      </c>
      <c r="F68">
        <v>0.99987030029299995</v>
      </c>
      <c r="G68">
        <f>VLOOKUP(Table1[[#This Row],[img_id2]],Table13[#All],4,FALSE)</f>
        <v>2</v>
      </c>
      <c r="H68">
        <f>VLOOKUP(Table1[[#This Row],[img_id2]],Table13[#All],5,FALSE)</f>
        <v>2</v>
      </c>
      <c r="I68" t="str">
        <f>IF(Table1[[#This Row],[score_abs]]&gt;0.99,"yes","no")</f>
        <v>yes</v>
      </c>
    </row>
    <row r="69" spans="1:9" x14ac:dyDescent="0.25">
      <c r="A69" t="str">
        <f>Table1[[#This Row],[img_id2]]&amp;"|"&amp;Table1[[#This Row],[rank]]</f>
        <v>14|3</v>
      </c>
      <c r="B69">
        <v>14</v>
      </c>
      <c r="C69">
        <v>3</v>
      </c>
      <c r="D69" t="s">
        <v>861</v>
      </c>
      <c r="E69">
        <v>0.123710803688</v>
      </c>
      <c r="F69">
        <v>0.99970179796199998</v>
      </c>
      <c r="G69">
        <f>VLOOKUP(Table1[[#This Row],[img_id2]],Table13[#All],4,FALSE)</f>
        <v>2</v>
      </c>
      <c r="H69">
        <f>VLOOKUP(Table1[[#This Row],[img_id2]],Table13[#All],5,FALSE)</f>
        <v>2</v>
      </c>
      <c r="I69" t="str">
        <f>IF(Table1[[#This Row],[score_abs]]&gt;0.99,"yes","no")</f>
        <v>yes</v>
      </c>
    </row>
    <row r="70" spans="1:9" x14ac:dyDescent="0.25">
      <c r="A70" t="str">
        <f>Table1[[#This Row],[img_id2]]&amp;"|"&amp;Table1[[#This Row],[rank]]</f>
        <v>14|4</v>
      </c>
      <c r="B70">
        <v>14</v>
      </c>
      <c r="C70">
        <v>4</v>
      </c>
      <c r="D70" t="s">
        <v>854</v>
      </c>
      <c r="E70">
        <v>3.3486805856200001E-2</v>
      </c>
      <c r="F70">
        <v>0.99889922141999998</v>
      </c>
      <c r="G70">
        <f>VLOOKUP(Table1[[#This Row],[img_id2]],Table13[#All],4,FALSE)</f>
        <v>2</v>
      </c>
      <c r="H70">
        <f>VLOOKUP(Table1[[#This Row],[img_id2]],Table13[#All],5,FALSE)</f>
        <v>2</v>
      </c>
      <c r="I70" t="str">
        <f>IF(Table1[[#This Row],[score_abs]]&gt;0.99,"yes","no")</f>
        <v>yes</v>
      </c>
    </row>
    <row r="71" spans="1:9" x14ac:dyDescent="0.25">
      <c r="A71" t="str">
        <f>Table1[[#This Row],[img_id2]]&amp;"|"&amp;Table1[[#This Row],[rank]]</f>
        <v>14|5</v>
      </c>
      <c r="B71">
        <v>14</v>
      </c>
      <c r="C71">
        <v>5</v>
      </c>
      <c r="D71" t="s">
        <v>848</v>
      </c>
      <c r="E71">
        <v>2.8718914836599999E-2</v>
      </c>
      <c r="F71">
        <v>0.99871671199800005</v>
      </c>
      <c r="G71">
        <f>VLOOKUP(Table1[[#This Row],[img_id2]],Table13[#All],4,FALSE)</f>
        <v>2</v>
      </c>
      <c r="H71">
        <f>VLOOKUP(Table1[[#This Row],[img_id2]],Table13[#All],5,FALSE)</f>
        <v>2</v>
      </c>
      <c r="I71" t="str">
        <f>IF(Table1[[#This Row],[score_abs]]&gt;0.99,"yes","no")</f>
        <v>yes</v>
      </c>
    </row>
    <row r="72" spans="1:9" x14ac:dyDescent="0.25">
      <c r="A72" t="str">
        <f>Table1[[#This Row],[img_id2]]&amp;"|"&amp;Table1[[#This Row],[rank]]</f>
        <v>15|1</v>
      </c>
      <c r="B72">
        <v>15</v>
      </c>
      <c r="C72">
        <v>1</v>
      </c>
      <c r="D72" t="s">
        <v>831</v>
      </c>
      <c r="E72">
        <v>0.48594769835500001</v>
      </c>
      <c r="F72">
        <v>0.99998700618699998</v>
      </c>
      <c r="G72">
        <f>VLOOKUP(Table1[[#This Row],[img_id2]],Table13[#All],4,FALSE)</f>
        <v>2</v>
      </c>
      <c r="H72">
        <f>VLOOKUP(Table1[[#This Row],[img_id2]],Table13[#All],5,FALSE)</f>
        <v>2</v>
      </c>
      <c r="I72" t="str">
        <f>IF(Table1[[#This Row],[score_abs]]&gt;0.99,"yes","no")</f>
        <v>yes</v>
      </c>
    </row>
    <row r="73" spans="1:9" x14ac:dyDescent="0.25">
      <c r="A73" t="str">
        <f>Table1[[#This Row],[img_id2]]&amp;"|"&amp;Table1[[#This Row],[rank]]</f>
        <v>15|2</v>
      </c>
      <c r="B73">
        <v>15</v>
      </c>
      <c r="C73">
        <v>2</v>
      </c>
      <c r="D73" t="s">
        <v>861</v>
      </c>
      <c r="E73">
        <v>0.249287813902</v>
      </c>
      <c r="F73">
        <v>0.99997460842100006</v>
      </c>
      <c r="G73">
        <f>VLOOKUP(Table1[[#This Row],[img_id2]],Table13[#All],4,FALSE)</f>
        <v>2</v>
      </c>
      <c r="H73">
        <f>VLOOKUP(Table1[[#This Row],[img_id2]],Table13[#All],5,FALSE)</f>
        <v>2</v>
      </c>
      <c r="I73" t="str">
        <f>IF(Table1[[#This Row],[score_abs]]&gt;0.99,"yes","no")</f>
        <v>yes</v>
      </c>
    </row>
    <row r="74" spans="1:9" x14ac:dyDescent="0.25">
      <c r="A74" t="str">
        <f>Table1[[#This Row],[img_id2]]&amp;"|"&amp;Table1[[#This Row],[rank]]</f>
        <v>15|3</v>
      </c>
      <c r="B74">
        <v>15</v>
      </c>
      <c r="C74">
        <v>3</v>
      </c>
      <c r="D74" t="s">
        <v>860</v>
      </c>
      <c r="E74">
        <v>7.5299695134199998E-2</v>
      </c>
      <c r="F74">
        <v>0.99991595745100004</v>
      </c>
      <c r="G74">
        <f>VLOOKUP(Table1[[#This Row],[img_id2]],Table13[#All],4,FALSE)</f>
        <v>2</v>
      </c>
      <c r="H74">
        <f>VLOOKUP(Table1[[#This Row],[img_id2]],Table13[#All],5,FALSE)</f>
        <v>2</v>
      </c>
      <c r="I74" t="str">
        <f>IF(Table1[[#This Row],[score_abs]]&gt;0.99,"yes","no")</f>
        <v>yes</v>
      </c>
    </row>
    <row r="75" spans="1:9" x14ac:dyDescent="0.25">
      <c r="A75" t="str">
        <f>Table1[[#This Row],[img_id2]]&amp;"|"&amp;Table1[[#This Row],[rank]]</f>
        <v>15|4</v>
      </c>
      <c r="B75">
        <v>15</v>
      </c>
      <c r="C75">
        <v>4</v>
      </c>
      <c r="D75" t="s">
        <v>862</v>
      </c>
      <c r="E75">
        <v>6.4943969249700001E-2</v>
      </c>
      <c r="F75">
        <v>0.99990248680100002</v>
      </c>
      <c r="G75">
        <f>VLOOKUP(Table1[[#This Row],[img_id2]],Table13[#All],4,FALSE)</f>
        <v>2</v>
      </c>
      <c r="H75">
        <f>VLOOKUP(Table1[[#This Row],[img_id2]],Table13[#All],5,FALSE)</f>
        <v>2</v>
      </c>
      <c r="I75" t="str">
        <f>IF(Table1[[#This Row],[score_abs]]&gt;0.99,"yes","no")</f>
        <v>yes</v>
      </c>
    </row>
    <row r="76" spans="1:9" x14ac:dyDescent="0.25">
      <c r="A76" t="str">
        <f>Table1[[#This Row],[img_id2]]&amp;"|"&amp;Table1[[#This Row],[rank]]</f>
        <v>15|5</v>
      </c>
      <c r="B76">
        <v>15</v>
      </c>
      <c r="C76">
        <v>5</v>
      </c>
      <c r="D76" t="s">
        <v>848</v>
      </c>
      <c r="E76">
        <v>2.7172802016099999E-2</v>
      </c>
      <c r="F76">
        <v>0.99976700544399999</v>
      </c>
      <c r="G76">
        <f>VLOOKUP(Table1[[#This Row],[img_id2]],Table13[#All],4,FALSE)</f>
        <v>2</v>
      </c>
      <c r="H76">
        <f>VLOOKUP(Table1[[#This Row],[img_id2]],Table13[#All],5,FALSE)</f>
        <v>2</v>
      </c>
      <c r="I76" t="str">
        <f>IF(Table1[[#This Row],[score_abs]]&gt;0.99,"yes","no")</f>
        <v>yes</v>
      </c>
    </row>
    <row r="77" spans="1:9" x14ac:dyDescent="0.25">
      <c r="A77" t="str">
        <f>Table1[[#This Row],[img_id2]]&amp;"|"&amp;Table1[[#This Row],[rank]]</f>
        <v>16|1</v>
      </c>
      <c r="B77">
        <v>16</v>
      </c>
      <c r="C77">
        <v>1</v>
      </c>
      <c r="D77" t="s">
        <v>831</v>
      </c>
      <c r="E77">
        <v>0.64984452724499997</v>
      </c>
      <c r="F77">
        <v>0.99995589256299999</v>
      </c>
      <c r="G77">
        <f>VLOOKUP(Table1[[#This Row],[img_id2]],Table13[#All],4,FALSE)</f>
        <v>2</v>
      </c>
      <c r="H77">
        <f>VLOOKUP(Table1[[#This Row],[img_id2]],Table13[#All],5,FALSE)</f>
        <v>2</v>
      </c>
      <c r="I77" t="str">
        <f>IF(Table1[[#This Row],[score_abs]]&gt;0.99,"yes","no")</f>
        <v>yes</v>
      </c>
    </row>
    <row r="78" spans="1:9" x14ac:dyDescent="0.25">
      <c r="A78" t="str">
        <f>Table1[[#This Row],[img_id2]]&amp;"|"&amp;Table1[[#This Row],[rank]]</f>
        <v>16|2</v>
      </c>
      <c r="B78">
        <v>16</v>
      </c>
      <c r="C78">
        <v>2</v>
      </c>
      <c r="D78" t="s">
        <v>848</v>
      </c>
      <c r="E78">
        <v>8.73844847083E-2</v>
      </c>
      <c r="F78">
        <v>0.99967169761700003</v>
      </c>
      <c r="G78">
        <f>VLOOKUP(Table1[[#This Row],[img_id2]],Table13[#All],4,FALSE)</f>
        <v>2</v>
      </c>
      <c r="H78">
        <f>VLOOKUP(Table1[[#This Row],[img_id2]],Table13[#All],5,FALSE)</f>
        <v>2</v>
      </c>
      <c r="I78" t="str">
        <f>IF(Table1[[#This Row],[score_abs]]&gt;0.99,"yes","no")</f>
        <v>yes</v>
      </c>
    </row>
    <row r="79" spans="1:9" x14ac:dyDescent="0.25">
      <c r="A79" t="str">
        <f>Table1[[#This Row],[img_id2]]&amp;"|"&amp;Table1[[#This Row],[rank]]</f>
        <v>16|3</v>
      </c>
      <c r="B79">
        <v>16</v>
      </c>
      <c r="C79">
        <v>3</v>
      </c>
      <c r="D79" t="s">
        <v>862</v>
      </c>
      <c r="E79">
        <v>5.48691600561E-2</v>
      </c>
      <c r="F79">
        <v>0.99947720766100001</v>
      </c>
      <c r="G79">
        <f>VLOOKUP(Table1[[#This Row],[img_id2]],Table13[#All],4,FALSE)</f>
        <v>2</v>
      </c>
      <c r="H79">
        <f>VLOOKUP(Table1[[#This Row],[img_id2]],Table13[#All],5,FALSE)</f>
        <v>2</v>
      </c>
      <c r="I79" t="str">
        <f>IF(Table1[[#This Row],[score_abs]]&gt;0.99,"yes","no")</f>
        <v>yes</v>
      </c>
    </row>
    <row r="80" spans="1:9" x14ac:dyDescent="0.25">
      <c r="A80" t="str">
        <f>Table1[[#This Row],[img_id2]]&amp;"|"&amp;Table1[[#This Row],[rank]]</f>
        <v>16|4</v>
      </c>
      <c r="B80">
        <v>16</v>
      </c>
      <c r="C80">
        <v>4</v>
      </c>
      <c r="D80" t="s">
        <v>854</v>
      </c>
      <c r="E80">
        <v>4.3166186660499997E-2</v>
      </c>
      <c r="F80">
        <v>0.99933558702500003</v>
      </c>
      <c r="G80">
        <f>VLOOKUP(Table1[[#This Row],[img_id2]],Table13[#All],4,FALSE)</f>
        <v>2</v>
      </c>
      <c r="H80">
        <f>VLOOKUP(Table1[[#This Row],[img_id2]],Table13[#All],5,FALSE)</f>
        <v>2</v>
      </c>
      <c r="I80" t="str">
        <f>IF(Table1[[#This Row],[score_abs]]&gt;0.99,"yes","no")</f>
        <v>yes</v>
      </c>
    </row>
    <row r="81" spans="1:9" x14ac:dyDescent="0.25">
      <c r="A81" t="str">
        <f>Table1[[#This Row],[img_id2]]&amp;"|"&amp;Table1[[#This Row],[rank]]</f>
        <v>16|5</v>
      </c>
      <c r="B81">
        <v>16</v>
      </c>
      <c r="C81">
        <v>5</v>
      </c>
      <c r="D81" t="s">
        <v>861</v>
      </c>
      <c r="E81">
        <v>3.2649148255600002E-2</v>
      </c>
      <c r="F81">
        <v>0.99912172555900003</v>
      </c>
      <c r="G81">
        <f>VLOOKUP(Table1[[#This Row],[img_id2]],Table13[#All],4,FALSE)</f>
        <v>2</v>
      </c>
      <c r="H81">
        <f>VLOOKUP(Table1[[#This Row],[img_id2]],Table13[#All],5,FALSE)</f>
        <v>2</v>
      </c>
      <c r="I81" t="str">
        <f>IF(Table1[[#This Row],[score_abs]]&gt;0.99,"yes","no")</f>
        <v>yes</v>
      </c>
    </row>
    <row r="82" spans="1:9" x14ac:dyDescent="0.25">
      <c r="A82" t="str">
        <f>Table1[[#This Row],[img_id2]]&amp;"|"&amp;Table1[[#This Row],[rank]]</f>
        <v>17|1</v>
      </c>
      <c r="B82">
        <v>17</v>
      </c>
      <c r="C82">
        <v>1</v>
      </c>
      <c r="D82" t="s">
        <v>840</v>
      </c>
      <c r="E82">
        <v>0.47845691442499999</v>
      </c>
      <c r="F82">
        <v>0.99998772144299997</v>
      </c>
      <c r="G82">
        <f>VLOOKUP(Table1[[#This Row],[img_id2]],Table13[#All],4,FALSE)</f>
        <v>4</v>
      </c>
      <c r="H82">
        <f>VLOOKUP(Table1[[#This Row],[img_id2]],Table13[#All],5,FALSE)</f>
        <v>4</v>
      </c>
      <c r="I82" t="str">
        <f>IF(Table1[[#This Row],[score_abs]]&gt;0.99,"yes","no")</f>
        <v>yes</v>
      </c>
    </row>
    <row r="83" spans="1:9" x14ac:dyDescent="0.25">
      <c r="A83" t="str">
        <f>Table1[[#This Row],[img_id2]]&amp;"|"&amp;Table1[[#This Row],[rank]]</f>
        <v>17|2</v>
      </c>
      <c r="B83">
        <v>17</v>
      </c>
      <c r="C83">
        <v>2</v>
      </c>
      <c r="D83" t="s">
        <v>863</v>
      </c>
      <c r="E83">
        <v>0.42974373698200002</v>
      </c>
      <c r="F83">
        <v>0.99998641014099998</v>
      </c>
      <c r="G83">
        <f>VLOOKUP(Table1[[#This Row],[img_id2]],Table13[#All],4,FALSE)</f>
        <v>4</v>
      </c>
      <c r="H83">
        <f>VLOOKUP(Table1[[#This Row],[img_id2]],Table13[#All],5,FALSE)</f>
        <v>4</v>
      </c>
      <c r="I83" t="str">
        <f>IF(Table1[[#This Row],[score_abs]]&gt;0.99,"yes","no")</f>
        <v>yes</v>
      </c>
    </row>
    <row r="84" spans="1:9" x14ac:dyDescent="0.25">
      <c r="A84" t="str">
        <f>Table1[[#This Row],[img_id2]]&amp;"|"&amp;Table1[[#This Row],[rank]]</f>
        <v>17|3</v>
      </c>
      <c r="B84">
        <v>17</v>
      </c>
      <c r="C84">
        <v>3</v>
      </c>
      <c r="D84" t="s">
        <v>864</v>
      </c>
      <c r="E84">
        <v>1.5650833025600001E-2</v>
      </c>
      <c r="F84">
        <v>0.99962544441199996</v>
      </c>
      <c r="G84">
        <f>VLOOKUP(Table1[[#This Row],[img_id2]],Table13[#All],4,FALSE)</f>
        <v>4</v>
      </c>
      <c r="H84">
        <f>VLOOKUP(Table1[[#This Row],[img_id2]],Table13[#All],5,FALSE)</f>
        <v>4</v>
      </c>
      <c r="I84" t="str">
        <f>IF(Table1[[#This Row],[score_abs]]&gt;0.99,"yes","no")</f>
        <v>yes</v>
      </c>
    </row>
    <row r="85" spans="1:9" x14ac:dyDescent="0.25">
      <c r="A85" t="str">
        <f>Table1[[#This Row],[img_id2]]&amp;"|"&amp;Table1[[#This Row],[rank]]</f>
        <v>17|4</v>
      </c>
      <c r="B85">
        <v>17</v>
      </c>
      <c r="C85">
        <v>4</v>
      </c>
      <c r="D85" t="s">
        <v>865</v>
      </c>
      <c r="E85">
        <v>1.54855065048E-2</v>
      </c>
      <c r="F85">
        <v>0.99962139129600003</v>
      </c>
      <c r="G85">
        <f>VLOOKUP(Table1[[#This Row],[img_id2]],Table13[#All],4,FALSE)</f>
        <v>4</v>
      </c>
      <c r="H85">
        <f>VLOOKUP(Table1[[#This Row],[img_id2]],Table13[#All],5,FALSE)</f>
        <v>4</v>
      </c>
      <c r="I85" t="str">
        <f>IF(Table1[[#This Row],[score_abs]]&gt;0.99,"yes","no")</f>
        <v>yes</v>
      </c>
    </row>
    <row r="86" spans="1:9" x14ac:dyDescent="0.25">
      <c r="A86" t="str">
        <f>Table1[[#This Row],[img_id2]]&amp;"|"&amp;Table1[[#This Row],[rank]]</f>
        <v>17|5</v>
      </c>
      <c r="B86">
        <v>17</v>
      </c>
      <c r="C86">
        <v>5</v>
      </c>
      <c r="D86" t="s">
        <v>866</v>
      </c>
      <c r="E86">
        <v>1.4427843503699999E-2</v>
      </c>
      <c r="F86">
        <v>0.99959367513700004</v>
      </c>
      <c r="G86">
        <f>VLOOKUP(Table1[[#This Row],[img_id2]],Table13[#All],4,FALSE)</f>
        <v>4</v>
      </c>
      <c r="H86">
        <f>VLOOKUP(Table1[[#This Row],[img_id2]],Table13[#All],5,FALSE)</f>
        <v>4</v>
      </c>
      <c r="I86" t="str">
        <f>IF(Table1[[#This Row],[score_abs]]&gt;0.99,"yes","no")</f>
        <v>yes</v>
      </c>
    </row>
    <row r="87" spans="1:9" x14ac:dyDescent="0.25">
      <c r="A87" t="str">
        <f>Table1[[#This Row],[img_id2]]&amp;"|"&amp;Table1[[#This Row],[rank]]</f>
        <v>18|1</v>
      </c>
      <c r="B87">
        <v>18</v>
      </c>
      <c r="C87">
        <v>1</v>
      </c>
      <c r="D87" t="s">
        <v>867</v>
      </c>
      <c r="E87">
        <v>0.420160382986</v>
      </c>
      <c r="F87">
        <v>0.999715387821</v>
      </c>
      <c r="G87">
        <f>VLOOKUP(Table1[[#This Row],[img_id2]],Table13[#All],4,FALSE)</f>
        <v>3</v>
      </c>
      <c r="H87">
        <f>VLOOKUP(Table1[[#This Row],[img_id2]],Table13[#All],5,FALSE)</f>
        <v>3</v>
      </c>
      <c r="I87" t="str">
        <f>IF(Table1[[#This Row],[score_abs]]&gt;0.99,"yes","no")</f>
        <v>yes</v>
      </c>
    </row>
    <row r="88" spans="1:9" x14ac:dyDescent="0.25">
      <c r="A88" t="str">
        <f>Table1[[#This Row],[img_id2]]&amp;"|"&amp;Table1[[#This Row],[rank]]</f>
        <v>18|2</v>
      </c>
      <c r="B88">
        <v>18</v>
      </c>
      <c r="C88">
        <v>2</v>
      </c>
      <c r="D88" t="s">
        <v>863</v>
      </c>
      <c r="E88">
        <v>9.1650456190099996E-2</v>
      </c>
      <c r="F88">
        <v>0.99869650602299997</v>
      </c>
      <c r="G88">
        <f>VLOOKUP(Table1[[#This Row],[img_id2]],Table13[#All],4,FALSE)</f>
        <v>3</v>
      </c>
      <c r="H88">
        <f>VLOOKUP(Table1[[#This Row],[img_id2]],Table13[#All],5,FALSE)</f>
        <v>3</v>
      </c>
      <c r="I88" t="str">
        <f>IF(Table1[[#This Row],[score_abs]]&gt;0.99,"yes","no")</f>
        <v>yes</v>
      </c>
    </row>
    <row r="89" spans="1:9" x14ac:dyDescent="0.25">
      <c r="A89" t="str">
        <f>Table1[[#This Row],[img_id2]]&amp;"|"&amp;Table1[[#This Row],[rank]]</f>
        <v>18|3</v>
      </c>
      <c r="B89">
        <v>18</v>
      </c>
      <c r="C89">
        <v>3</v>
      </c>
      <c r="D89" t="s">
        <v>868</v>
      </c>
      <c r="E89">
        <v>5.5739652365400003E-2</v>
      </c>
      <c r="F89">
        <v>0.99785846471799999</v>
      </c>
      <c r="G89">
        <f>VLOOKUP(Table1[[#This Row],[img_id2]],Table13[#All],4,FALSE)</f>
        <v>3</v>
      </c>
      <c r="H89">
        <f>VLOOKUP(Table1[[#This Row],[img_id2]],Table13[#All],5,FALSE)</f>
        <v>3</v>
      </c>
      <c r="I89" t="str">
        <f>IF(Table1[[#This Row],[score_abs]]&gt;0.99,"yes","no")</f>
        <v>yes</v>
      </c>
    </row>
    <row r="90" spans="1:9" x14ac:dyDescent="0.25">
      <c r="A90" t="str">
        <f>Table1[[#This Row],[img_id2]]&amp;"|"&amp;Table1[[#This Row],[rank]]</f>
        <v>18|4</v>
      </c>
      <c r="B90">
        <v>18</v>
      </c>
      <c r="C90">
        <v>4</v>
      </c>
      <c r="D90" t="s">
        <v>869</v>
      </c>
      <c r="E90">
        <v>5.38648106158E-2</v>
      </c>
      <c r="F90">
        <v>0.99778407812100001</v>
      </c>
      <c r="G90">
        <f>VLOOKUP(Table1[[#This Row],[img_id2]],Table13[#All],4,FALSE)</f>
        <v>3</v>
      </c>
      <c r="H90">
        <f>VLOOKUP(Table1[[#This Row],[img_id2]],Table13[#All],5,FALSE)</f>
        <v>3</v>
      </c>
      <c r="I90" t="str">
        <f>IF(Table1[[#This Row],[score_abs]]&gt;0.99,"yes","no")</f>
        <v>yes</v>
      </c>
    </row>
    <row r="91" spans="1:9" x14ac:dyDescent="0.25">
      <c r="A91" t="str">
        <f>Table1[[#This Row],[img_id2]]&amp;"|"&amp;Table1[[#This Row],[rank]]</f>
        <v>18|5</v>
      </c>
      <c r="B91">
        <v>18</v>
      </c>
      <c r="C91">
        <v>5</v>
      </c>
      <c r="D91" t="s">
        <v>870</v>
      </c>
      <c r="E91">
        <v>4.7171562910100003E-2</v>
      </c>
      <c r="F91">
        <v>0.99747049808499999</v>
      </c>
      <c r="G91">
        <f>VLOOKUP(Table1[[#This Row],[img_id2]],Table13[#All],4,FALSE)</f>
        <v>3</v>
      </c>
      <c r="H91">
        <f>VLOOKUP(Table1[[#This Row],[img_id2]],Table13[#All],5,FALSE)</f>
        <v>3</v>
      </c>
      <c r="I91" t="str">
        <f>IF(Table1[[#This Row],[score_abs]]&gt;0.99,"yes","no")</f>
        <v>yes</v>
      </c>
    </row>
    <row r="92" spans="1:9" x14ac:dyDescent="0.25">
      <c r="A92" t="str">
        <f>Table1[[#This Row],[img_id2]]&amp;"|"&amp;Table1[[#This Row],[rank]]</f>
        <v>19|1</v>
      </c>
      <c r="B92">
        <v>19</v>
      </c>
      <c r="C92">
        <v>1</v>
      </c>
      <c r="D92" t="s">
        <v>840</v>
      </c>
      <c r="E92">
        <v>0.63353300094599996</v>
      </c>
      <c r="F92">
        <v>0.99998283386200004</v>
      </c>
      <c r="G92">
        <f>VLOOKUP(Table1[[#This Row],[img_id2]],Table13[#All],4,FALSE)</f>
        <v>4</v>
      </c>
      <c r="H92">
        <f>VLOOKUP(Table1[[#This Row],[img_id2]],Table13[#All],5,FALSE)</f>
        <v>4</v>
      </c>
      <c r="I92" t="str">
        <f>IF(Table1[[#This Row],[score_abs]]&gt;0.99,"yes","no")</f>
        <v>yes</v>
      </c>
    </row>
    <row r="93" spans="1:9" x14ac:dyDescent="0.25">
      <c r="A93" t="str">
        <f>Table1[[#This Row],[img_id2]]&amp;"|"&amp;Table1[[#This Row],[rank]]</f>
        <v>19|2</v>
      </c>
      <c r="B93">
        <v>19</v>
      </c>
      <c r="C93">
        <v>2</v>
      </c>
      <c r="D93" t="s">
        <v>863</v>
      </c>
      <c r="E93">
        <v>0.19659993052499999</v>
      </c>
      <c r="F93">
        <v>0.99994468689000005</v>
      </c>
      <c r="G93">
        <f>VLOOKUP(Table1[[#This Row],[img_id2]],Table13[#All],4,FALSE)</f>
        <v>4</v>
      </c>
      <c r="H93">
        <f>VLOOKUP(Table1[[#This Row],[img_id2]],Table13[#All],5,FALSE)</f>
        <v>4</v>
      </c>
      <c r="I93" t="str">
        <f>IF(Table1[[#This Row],[score_abs]]&gt;0.99,"yes","no")</f>
        <v>yes</v>
      </c>
    </row>
    <row r="94" spans="1:9" x14ac:dyDescent="0.25">
      <c r="A94" t="str">
        <f>Table1[[#This Row],[img_id2]]&amp;"|"&amp;Table1[[#This Row],[rank]]</f>
        <v>19|3</v>
      </c>
      <c r="B94">
        <v>19</v>
      </c>
      <c r="C94">
        <v>3</v>
      </c>
      <c r="D94" t="s">
        <v>864</v>
      </c>
      <c r="E94">
        <v>3.3468663692499998E-2</v>
      </c>
      <c r="F94">
        <v>0.99967527389499999</v>
      </c>
      <c r="G94">
        <f>VLOOKUP(Table1[[#This Row],[img_id2]],Table13[#All],4,FALSE)</f>
        <v>4</v>
      </c>
      <c r="H94">
        <f>VLOOKUP(Table1[[#This Row],[img_id2]],Table13[#All],5,FALSE)</f>
        <v>4</v>
      </c>
      <c r="I94" t="str">
        <f>IF(Table1[[#This Row],[score_abs]]&gt;0.99,"yes","no")</f>
        <v>yes</v>
      </c>
    </row>
    <row r="95" spans="1:9" x14ac:dyDescent="0.25">
      <c r="A95" t="str">
        <f>Table1[[#This Row],[img_id2]]&amp;"|"&amp;Table1[[#This Row],[rank]]</f>
        <v>19|4</v>
      </c>
      <c r="B95">
        <v>19</v>
      </c>
      <c r="C95">
        <v>4</v>
      </c>
      <c r="D95" t="s">
        <v>830</v>
      </c>
      <c r="E95">
        <v>3.0726915225400001E-2</v>
      </c>
      <c r="F95">
        <v>0.99964630603799998</v>
      </c>
      <c r="G95">
        <f>VLOOKUP(Table1[[#This Row],[img_id2]],Table13[#All],4,FALSE)</f>
        <v>4</v>
      </c>
      <c r="H95">
        <f>VLOOKUP(Table1[[#This Row],[img_id2]],Table13[#All],5,FALSE)</f>
        <v>4</v>
      </c>
      <c r="I95" t="str">
        <f>IF(Table1[[#This Row],[score_abs]]&gt;0.99,"yes","no")</f>
        <v>yes</v>
      </c>
    </row>
    <row r="96" spans="1:9" x14ac:dyDescent="0.25">
      <c r="A96" t="str">
        <f>Table1[[#This Row],[img_id2]]&amp;"|"&amp;Table1[[#This Row],[rank]]</f>
        <v>19|5</v>
      </c>
      <c r="B96">
        <v>19</v>
      </c>
      <c r="C96">
        <v>5</v>
      </c>
      <c r="D96" t="s">
        <v>869</v>
      </c>
      <c r="E96">
        <v>2.72553861141E-2</v>
      </c>
      <c r="F96">
        <v>0.99960130453100005</v>
      </c>
      <c r="G96">
        <f>VLOOKUP(Table1[[#This Row],[img_id2]],Table13[#All],4,FALSE)</f>
        <v>4</v>
      </c>
      <c r="H96">
        <f>VLOOKUP(Table1[[#This Row],[img_id2]],Table13[#All],5,FALSE)</f>
        <v>4</v>
      </c>
      <c r="I96" t="str">
        <f>IF(Table1[[#This Row],[score_abs]]&gt;0.99,"yes","no")</f>
        <v>yes</v>
      </c>
    </row>
    <row r="97" spans="1:9" x14ac:dyDescent="0.25">
      <c r="A97" t="str">
        <f>Table1[[#This Row],[img_id2]]&amp;"|"&amp;Table1[[#This Row],[rank]]</f>
        <v>20|1</v>
      </c>
      <c r="B97">
        <v>20</v>
      </c>
      <c r="C97">
        <v>1</v>
      </c>
      <c r="D97" t="s">
        <v>869</v>
      </c>
      <c r="E97">
        <v>0.25587525963800001</v>
      </c>
      <c r="F97">
        <v>0.999896764755</v>
      </c>
      <c r="G97">
        <f>VLOOKUP(Table1[[#This Row],[img_id2]],Table13[#All],4,FALSE)</f>
        <v>3</v>
      </c>
      <c r="H97">
        <f>VLOOKUP(Table1[[#This Row],[img_id2]],Table13[#All],5,FALSE)</f>
        <v>3</v>
      </c>
      <c r="I97" t="str">
        <f>IF(Table1[[#This Row],[score_abs]]&gt;0.99,"yes","no")</f>
        <v>yes</v>
      </c>
    </row>
    <row r="98" spans="1:9" x14ac:dyDescent="0.25">
      <c r="A98" t="str">
        <f>Table1[[#This Row],[img_id2]]&amp;"|"&amp;Table1[[#This Row],[rank]]</f>
        <v>20|2</v>
      </c>
      <c r="B98">
        <v>20</v>
      </c>
      <c r="C98">
        <v>2</v>
      </c>
      <c r="D98" t="s">
        <v>863</v>
      </c>
      <c r="E98">
        <v>0.20122683048199999</v>
      </c>
      <c r="F98">
        <v>0.99986875057199998</v>
      </c>
      <c r="G98">
        <f>VLOOKUP(Table1[[#This Row],[img_id2]],Table13[#All],4,FALSE)</f>
        <v>3</v>
      </c>
      <c r="H98">
        <f>VLOOKUP(Table1[[#This Row],[img_id2]],Table13[#All],5,FALSE)</f>
        <v>3</v>
      </c>
      <c r="I98" t="str">
        <f>IF(Table1[[#This Row],[score_abs]]&gt;0.99,"yes","no")</f>
        <v>yes</v>
      </c>
    </row>
    <row r="99" spans="1:9" x14ac:dyDescent="0.25">
      <c r="A99" t="str">
        <f>Table1[[#This Row],[img_id2]]&amp;"|"&amp;Table1[[#This Row],[rank]]</f>
        <v>20|3</v>
      </c>
      <c r="B99">
        <v>20</v>
      </c>
      <c r="C99">
        <v>3</v>
      </c>
      <c r="D99" t="s">
        <v>840</v>
      </c>
      <c r="E99">
        <v>0.16362075507599999</v>
      </c>
      <c r="F99">
        <v>0.99983859062199998</v>
      </c>
      <c r="G99">
        <f>VLOOKUP(Table1[[#This Row],[img_id2]],Table13[#All],4,FALSE)</f>
        <v>3</v>
      </c>
      <c r="H99">
        <f>VLOOKUP(Table1[[#This Row],[img_id2]],Table13[#All],5,FALSE)</f>
        <v>3</v>
      </c>
      <c r="I99" t="str">
        <f>IF(Table1[[#This Row],[score_abs]]&gt;0.99,"yes","no")</f>
        <v>yes</v>
      </c>
    </row>
    <row r="100" spans="1:9" x14ac:dyDescent="0.25">
      <c r="A100" t="str">
        <f>Table1[[#This Row],[img_id2]]&amp;"|"&amp;Table1[[#This Row],[rank]]</f>
        <v>20|4</v>
      </c>
      <c r="B100">
        <v>20</v>
      </c>
      <c r="C100">
        <v>4</v>
      </c>
      <c r="D100" t="s">
        <v>867</v>
      </c>
      <c r="E100">
        <v>9.1737501323199994E-2</v>
      </c>
      <c r="F100">
        <v>0.99971228838000004</v>
      </c>
      <c r="G100">
        <f>VLOOKUP(Table1[[#This Row],[img_id2]],Table13[#All],4,FALSE)</f>
        <v>3</v>
      </c>
      <c r="H100">
        <f>VLOOKUP(Table1[[#This Row],[img_id2]],Table13[#All],5,FALSE)</f>
        <v>3</v>
      </c>
      <c r="I100" t="str">
        <f>IF(Table1[[#This Row],[score_abs]]&gt;0.99,"yes","no")</f>
        <v>yes</v>
      </c>
    </row>
    <row r="101" spans="1:9" x14ac:dyDescent="0.25">
      <c r="A101" t="str">
        <f>Table1[[#This Row],[img_id2]]&amp;"|"&amp;Table1[[#This Row],[rank]]</f>
        <v>20|5</v>
      </c>
      <c r="B101">
        <v>20</v>
      </c>
      <c r="C101">
        <v>5</v>
      </c>
      <c r="D101" t="s">
        <v>869</v>
      </c>
      <c r="E101">
        <v>5.1545906811999997E-2</v>
      </c>
      <c r="F101">
        <v>0.99948799610100003</v>
      </c>
      <c r="G101">
        <f>VLOOKUP(Table1[[#This Row],[img_id2]],Table13[#All],4,FALSE)</f>
        <v>3</v>
      </c>
      <c r="H101">
        <f>VLOOKUP(Table1[[#This Row],[img_id2]],Table13[#All],5,FALSE)</f>
        <v>3</v>
      </c>
      <c r="I101" t="str">
        <f>IF(Table1[[#This Row],[score_abs]]&gt;0.99,"yes","no")</f>
        <v>yes</v>
      </c>
    </row>
    <row r="102" spans="1:9" x14ac:dyDescent="0.25">
      <c r="A102" t="str">
        <f>Table1[[#This Row],[img_id2]]&amp;"|"&amp;Table1[[#This Row],[rank]]</f>
        <v>21|1</v>
      </c>
      <c r="B102">
        <v>21</v>
      </c>
      <c r="C102">
        <v>1</v>
      </c>
      <c r="D102" t="s">
        <v>871</v>
      </c>
      <c r="E102">
        <v>0.13532382249800001</v>
      </c>
      <c r="F102">
        <v>0.99558591842699995</v>
      </c>
      <c r="G102">
        <f>VLOOKUP(Table1[[#This Row],[img_id2]],Table13[#All],4,FALSE)</f>
        <v>5</v>
      </c>
      <c r="H102">
        <f>VLOOKUP(Table1[[#This Row],[img_id2]],Table13[#All],5,FALSE)</f>
        <v>4</v>
      </c>
      <c r="I102" t="str">
        <f>IF(Table1[[#This Row],[score_abs]]&gt;0.99,"yes","no")</f>
        <v>yes</v>
      </c>
    </row>
    <row r="103" spans="1:9" x14ac:dyDescent="0.25">
      <c r="A103" t="str">
        <f>Table1[[#This Row],[img_id2]]&amp;"|"&amp;Table1[[#This Row],[rank]]</f>
        <v>21|2</v>
      </c>
      <c r="B103">
        <v>21</v>
      </c>
      <c r="C103">
        <v>2</v>
      </c>
      <c r="D103" t="s">
        <v>831</v>
      </c>
      <c r="E103">
        <v>0.11232244223399999</v>
      </c>
      <c r="F103">
        <v>0.99468684196500001</v>
      </c>
      <c r="G103">
        <f>VLOOKUP(Table1[[#This Row],[img_id2]],Table13[#All],4,FALSE)</f>
        <v>5</v>
      </c>
      <c r="H103">
        <f>VLOOKUP(Table1[[#This Row],[img_id2]],Table13[#All],5,FALSE)</f>
        <v>4</v>
      </c>
      <c r="I103" t="str">
        <f>IF(Table1[[#This Row],[score_abs]]&gt;0.99,"yes","no")</f>
        <v>yes</v>
      </c>
    </row>
    <row r="104" spans="1:9" x14ac:dyDescent="0.25">
      <c r="A104" t="str">
        <f>Table1[[#This Row],[img_id2]]&amp;"|"&amp;Table1[[#This Row],[rank]]</f>
        <v>21|3</v>
      </c>
      <c r="B104">
        <v>21</v>
      </c>
      <c r="C104">
        <v>3</v>
      </c>
      <c r="D104" t="s">
        <v>862</v>
      </c>
      <c r="E104">
        <v>8.1482313573399995E-2</v>
      </c>
      <c r="F104">
        <v>0.99269062280700004</v>
      </c>
      <c r="G104">
        <f>VLOOKUP(Table1[[#This Row],[img_id2]],Table13[#All],4,FALSE)</f>
        <v>5</v>
      </c>
      <c r="H104">
        <f>VLOOKUP(Table1[[#This Row],[img_id2]],Table13[#All],5,FALSE)</f>
        <v>4</v>
      </c>
      <c r="I104" t="str">
        <f>IF(Table1[[#This Row],[score_abs]]&gt;0.99,"yes","no")</f>
        <v>yes</v>
      </c>
    </row>
    <row r="105" spans="1:9" x14ac:dyDescent="0.25">
      <c r="A105" t="str">
        <f>Table1[[#This Row],[img_id2]]&amp;"|"&amp;Table1[[#This Row],[rank]]</f>
        <v>21|4</v>
      </c>
      <c r="B105">
        <v>21</v>
      </c>
      <c r="C105">
        <v>4</v>
      </c>
      <c r="D105" t="s">
        <v>872</v>
      </c>
      <c r="E105">
        <v>5.9951506555100002E-2</v>
      </c>
      <c r="F105">
        <v>0.99009156227100004</v>
      </c>
      <c r="G105">
        <f>VLOOKUP(Table1[[#This Row],[img_id2]],Table13[#All],4,FALSE)</f>
        <v>5</v>
      </c>
      <c r="H105">
        <f>VLOOKUP(Table1[[#This Row],[img_id2]],Table13[#All],5,FALSE)</f>
        <v>4</v>
      </c>
      <c r="I105" t="str">
        <f>IF(Table1[[#This Row],[score_abs]]&gt;0.99,"yes","no")</f>
        <v>yes</v>
      </c>
    </row>
    <row r="106" spans="1:9" x14ac:dyDescent="0.25">
      <c r="A106" t="str">
        <f>Table1[[#This Row],[img_id2]]&amp;"|"&amp;Table1[[#This Row],[rank]]</f>
        <v>21|5</v>
      </c>
      <c r="B106">
        <v>21</v>
      </c>
      <c r="C106">
        <v>5</v>
      </c>
      <c r="D106" t="s">
        <v>873</v>
      </c>
      <c r="E106">
        <v>5.22581525147E-2</v>
      </c>
      <c r="F106">
        <v>0.98864936828600003</v>
      </c>
      <c r="G106">
        <f>VLOOKUP(Table1[[#This Row],[img_id2]],Table13[#All],4,FALSE)</f>
        <v>5</v>
      </c>
      <c r="H106">
        <f>VLOOKUP(Table1[[#This Row],[img_id2]],Table13[#All],5,FALSE)</f>
        <v>4</v>
      </c>
      <c r="I106" t="str">
        <f>IF(Table1[[#This Row],[score_abs]]&gt;0.99,"yes","no")</f>
        <v>no</v>
      </c>
    </row>
    <row r="107" spans="1:9" x14ac:dyDescent="0.25">
      <c r="A107" t="str">
        <f>Table1[[#This Row],[img_id2]]&amp;"|"&amp;Table1[[#This Row],[rank]]</f>
        <v>22|1</v>
      </c>
      <c r="B107">
        <v>22</v>
      </c>
      <c r="C107">
        <v>1</v>
      </c>
      <c r="D107" t="s">
        <v>874</v>
      </c>
      <c r="E107">
        <v>0.20517399907100001</v>
      </c>
      <c r="F107">
        <v>0.99926298856700002</v>
      </c>
      <c r="G107">
        <f>VLOOKUP(Table1[[#This Row],[img_id2]],Table13[#All],4,FALSE)</f>
        <v>4</v>
      </c>
      <c r="H107">
        <f>VLOOKUP(Table1[[#This Row],[img_id2]],Table13[#All],5,FALSE)</f>
        <v>4</v>
      </c>
      <c r="I107" t="str">
        <f>IF(Table1[[#This Row],[score_abs]]&gt;0.99,"yes","no")</f>
        <v>yes</v>
      </c>
    </row>
    <row r="108" spans="1:9" x14ac:dyDescent="0.25">
      <c r="A108" t="str">
        <f>Table1[[#This Row],[img_id2]]&amp;"|"&amp;Table1[[#This Row],[rank]]</f>
        <v>22|2</v>
      </c>
      <c r="B108">
        <v>22</v>
      </c>
      <c r="C108">
        <v>2</v>
      </c>
      <c r="D108" t="s">
        <v>862</v>
      </c>
      <c r="E108">
        <v>0.16903029382199999</v>
      </c>
      <c r="F108">
        <v>0.99910551309600004</v>
      </c>
      <c r="G108">
        <f>VLOOKUP(Table1[[#This Row],[img_id2]],Table13[#All],4,FALSE)</f>
        <v>4</v>
      </c>
      <c r="H108">
        <f>VLOOKUP(Table1[[#This Row],[img_id2]],Table13[#All],5,FALSE)</f>
        <v>4</v>
      </c>
      <c r="I108" t="str">
        <f>IF(Table1[[#This Row],[score_abs]]&gt;0.99,"yes","no")</f>
        <v>yes</v>
      </c>
    </row>
    <row r="109" spans="1:9" x14ac:dyDescent="0.25">
      <c r="A109" t="str">
        <f>Table1[[#This Row],[img_id2]]&amp;"|"&amp;Table1[[#This Row],[rank]]</f>
        <v>22|3</v>
      </c>
      <c r="B109">
        <v>22</v>
      </c>
      <c r="C109">
        <v>3</v>
      </c>
      <c r="D109" t="s">
        <v>846</v>
      </c>
      <c r="E109">
        <v>0.15128047764300001</v>
      </c>
      <c r="F109">
        <v>0.99900060892099996</v>
      </c>
      <c r="G109">
        <f>VLOOKUP(Table1[[#This Row],[img_id2]],Table13[#All],4,FALSE)</f>
        <v>4</v>
      </c>
      <c r="H109">
        <f>VLOOKUP(Table1[[#This Row],[img_id2]],Table13[#All],5,FALSE)</f>
        <v>4</v>
      </c>
      <c r="I109" t="str">
        <f>IF(Table1[[#This Row],[score_abs]]&gt;0.99,"yes","no")</f>
        <v>yes</v>
      </c>
    </row>
    <row r="110" spans="1:9" x14ac:dyDescent="0.25">
      <c r="A110" t="str">
        <f>Table1[[#This Row],[img_id2]]&amp;"|"&amp;Table1[[#This Row],[rank]]</f>
        <v>22|4</v>
      </c>
      <c r="B110">
        <v>22</v>
      </c>
      <c r="C110">
        <v>4</v>
      </c>
      <c r="D110" t="s">
        <v>861</v>
      </c>
      <c r="E110">
        <v>0.11930584162500001</v>
      </c>
      <c r="F110">
        <v>0.99873310327499998</v>
      </c>
      <c r="G110">
        <f>VLOOKUP(Table1[[#This Row],[img_id2]],Table13[#All],4,FALSE)</f>
        <v>4</v>
      </c>
      <c r="H110">
        <f>VLOOKUP(Table1[[#This Row],[img_id2]],Table13[#All],5,FALSE)</f>
        <v>4</v>
      </c>
      <c r="I110" t="str">
        <f>IF(Table1[[#This Row],[score_abs]]&gt;0.99,"yes","no")</f>
        <v>yes</v>
      </c>
    </row>
    <row r="111" spans="1:9" x14ac:dyDescent="0.25">
      <c r="A111" t="str">
        <f>Table1[[#This Row],[img_id2]]&amp;"|"&amp;Table1[[#This Row],[rank]]</f>
        <v>22|5</v>
      </c>
      <c r="B111">
        <v>22</v>
      </c>
      <c r="C111">
        <v>5</v>
      </c>
      <c r="D111" t="s">
        <v>848</v>
      </c>
      <c r="E111">
        <v>7.5892195105599997E-2</v>
      </c>
      <c r="F111">
        <v>0.99800986051600005</v>
      </c>
      <c r="G111">
        <f>VLOOKUP(Table1[[#This Row],[img_id2]],Table13[#All],4,FALSE)</f>
        <v>4</v>
      </c>
      <c r="H111">
        <f>VLOOKUP(Table1[[#This Row],[img_id2]],Table13[#All],5,FALSE)</f>
        <v>4</v>
      </c>
      <c r="I111" t="str">
        <f>IF(Table1[[#This Row],[score_abs]]&gt;0.99,"yes","no")</f>
        <v>yes</v>
      </c>
    </row>
    <row r="112" spans="1:9" x14ac:dyDescent="0.25">
      <c r="A112" t="str">
        <f>Table1[[#This Row],[img_id2]]&amp;"|"&amp;Table1[[#This Row],[rank]]</f>
        <v>23|1</v>
      </c>
      <c r="B112">
        <v>23</v>
      </c>
      <c r="C112">
        <v>1</v>
      </c>
      <c r="D112" t="s">
        <v>862</v>
      </c>
      <c r="E112">
        <v>0.19130885601</v>
      </c>
      <c r="F112">
        <v>0.99887603521299995</v>
      </c>
      <c r="G112">
        <f>VLOOKUP(Table1[[#This Row],[img_id2]],Table13[#All],4,FALSE)</f>
        <v>4</v>
      </c>
      <c r="H112">
        <f>VLOOKUP(Table1[[#This Row],[img_id2]],Table13[#All],5,FALSE)</f>
        <v>4</v>
      </c>
      <c r="I112" t="str">
        <f>IF(Table1[[#This Row],[score_abs]]&gt;0.99,"yes","no")</f>
        <v>yes</v>
      </c>
    </row>
    <row r="113" spans="1:9" x14ac:dyDescent="0.25">
      <c r="A113" t="str">
        <f>Table1[[#This Row],[img_id2]]&amp;"|"&amp;Table1[[#This Row],[rank]]</f>
        <v>23|2</v>
      </c>
      <c r="B113">
        <v>23</v>
      </c>
      <c r="C113">
        <v>2</v>
      </c>
      <c r="D113" t="s">
        <v>861</v>
      </c>
      <c r="E113">
        <v>0.17011913657200001</v>
      </c>
      <c r="F113">
        <v>0.99873620271700003</v>
      </c>
      <c r="G113">
        <f>VLOOKUP(Table1[[#This Row],[img_id2]],Table13[#All],4,FALSE)</f>
        <v>4</v>
      </c>
      <c r="H113">
        <f>VLOOKUP(Table1[[#This Row],[img_id2]],Table13[#All],5,FALSE)</f>
        <v>4</v>
      </c>
      <c r="I113" t="str">
        <f>IF(Table1[[#This Row],[score_abs]]&gt;0.99,"yes","no")</f>
        <v>yes</v>
      </c>
    </row>
    <row r="114" spans="1:9" x14ac:dyDescent="0.25">
      <c r="A114" t="str">
        <f>Table1[[#This Row],[img_id2]]&amp;"|"&amp;Table1[[#This Row],[rank]]</f>
        <v>23|3</v>
      </c>
      <c r="B114">
        <v>23</v>
      </c>
      <c r="C114">
        <v>3</v>
      </c>
      <c r="D114" t="s">
        <v>846</v>
      </c>
      <c r="E114">
        <v>9.8383814096500002E-2</v>
      </c>
      <c r="F114">
        <v>0.99781680107100001</v>
      </c>
      <c r="G114">
        <f>VLOOKUP(Table1[[#This Row],[img_id2]],Table13[#All],4,FALSE)</f>
        <v>4</v>
      </c>
      <c r="H114">
        <f>VLOOKUP(Table1[[#This Row],[img_id2]],Table13[#All],5,FALSE)</f>
        <v>4</v>
      </c>
      <c r="I114" t="str">
        <f>IF(Table1[[#This Row],[score_abs]]&gt;0.99,"yes","no")</f>
        <v>yes</v>
      </c>
    </row>
    <row r="115" spans="1:9" x14ac:dyDescent="0.25">
      <c r="A115" t="str">
        <f>Table1[[#This Row],[img_id2]]&amp;"|"&amp;Table1[[#This Row],[rank]]</f>
        <v>23|4</v>
      </c>
      <c r="B115">
        <v>23</v>
      </c>
      <c r="C115">
        <v>4</v>
      </c>
      <c r="D115" t="s">
        <v>848</v>
      </c>
      <c r="E115">
        <v>8.7057396769500001E-2</v>
      </c>
      <c r="F115">
        <v>0.99753344059000004</v>
      </c>
      <c r="G115">
        <f>VLOOKUP(Table1[[#This Row],[img_id2]],Table13[#All],4,FALSE)</f>
        <v>4</v>
      </c>
      <c r="H115">
        <f>VLOOKUP(Table1[[#This Row],[img_id2]],Table13[#All],5,FALSE)</f>
        <v>4</v>
      </c>
      <c r="I115" t="str">
        <f>IF(Table1[[#This Row],[score_abs]]&gt;0.99,"yes","no")</f>
        <v>yes</v>
      </c>
    </row>
    <row r="116" spans="1:9" x14ac:dyDescent="0.25">
      <c r="A116" t="str">
        <f>Table1[[#This Row],[img_id2]]&amp;"|"&amp;Table1[[#This Row],[rank]]</f>
        <v>23|5</v>
      </c>
      <c r="B116">
        <v>23</v>
      </c>
      <c r="C116">
        <v>5</v>
      </c>
      <c r="D116" t="s">
        <v>855</v>
      </c>
      <c r="E116">
        <v>7.7501334249999998E-2</v>
      </c>
      <c r="F116">
        <v>0.99723011255299998</v>
      </c>
      <c r="G116">
        <f>VLOOKUP(Table1[[#This Row],[img_id2]],Table13[#All],4,FALSE)</f>
        <v>4</v>
      </c>
      <c r="H116">
        <f>VLOOKUP(Table1[[#This Row],[img_id2]],Table13[#All],5,FALSE)</f>
        <v>4</v>
      </c>
      <c r="I116" t="str">
        <f>IF(Table1[[#This Row],[score_abs]]&gt;0.99,"yes","no")</f>
        <v>yes</v>
      </c>
    </row>
    <row r="117" spans="1:9" x14ac:dyDescent="0.25">
      <c r="A117" t="str">
        <f>Table1[[#This Row],[img_id2]]&amp;"|"&amp;Table1[[#This Row],[rank]]</f>
        <v>24|1</v>
      </c>
      <c r="B117">
        <v>24</v>
      </c>
      <c r="C117">
        <v>1</v>
      </c>
      <c r="D117" t="s">
        <v>846</v>
      </c>
      <c r="E117">
        <v>0.155516117811</v>
      </c>
      <c r="F117">
        <v>0.99813145399100001</v>
      </c>
      <c r="G117">
        <f>VLOOKUP(Table1[[#This Row],[img_id2]],Table13[#All],4,FALSE)</f>
        <v>4</v>
      </c>
      <c r="H117">
        <f>VLOOKUP(Table1[[#This Row],[img_id2]],Table13[#All],5,FALSE)</f>
        <v>4</v>
      </c>
      <c r="I117" t="str">
        <f>IF(Table1[[#This Row],[score_abs]]&gt;0.99,"yes","no")</f>
        <v>yes</v>
      </c>
    </row>
    <row r="118" spans="1:9" x14ac:dyDescent="0.25">
      <c r="A118" t="str">
        <f>Table1[[#This Row],[img_id2]]&amp;"|"&amp;Table1[[#This Row],[rank]]</f>
        <v>24|2</v>
      </c>
      <c r="B118">
        <v>24</v>
      </c>
      <c r="C118">
        <v>2</v>
      </c>
      <c r="D118" t="s">
        <v>831</v>
      </c>
      <c r="E118">
        <v>0.13005375862099999</v>
      </c>
      <c r="F118">
        <v>0.99776649475099999</v>
      </c>
      <c r="G118">
        <f>VLOOKUP(Table1[[#This Row],[img_id2]],Table13[#All],4,FALSE)</f>
        <v>4</v>
      </c>
      <c r="H118">
        <f>VLOOKUP(Table1[[#This Row],[img_id2]],Table13[#All],5,FALSE)</f>
        <v>4</v>
      </c>
      <c r="I118" t="str">
        <f>IF(Table1[[#This Row],[score_abs]]&gt;0.99,"yes","no")</f>
        <v>yes</v>
      </c>
    </row>
    <row r="119" spans="1:9" x14ac:dyDescent="0.25">
      <c r="A119" t="str">
        <f>Table1[[#This Row],[img_id2]]&amp;"|"&amp;Table1[[#This Row],[rank]]</f>
        <v>24|3</v>
      </c>
      <c r="B119">
        <v>24</v>
      </c>
      <c r="C119">
        <v>3</v>
      </c>
      <c r="D119" t="s">
        <v>862</v>
      </c>
      <c r="E119">
        <v>0.113854333758</v>
      </c>
      <c r="F119">
        <v>0.99744945764500004</v>
      </c>
      <c r="G119">
        <f>VLOOKUP(Table1[[#This Row],[img_id2]],Table13[#All],4,FALSE)</f>
        <v>4</v>
      </c>
      <c r="H119">
        <f>VLOOKUP(Table1[[#This Row],[img_id2]],Table13[#All],5,FALSE)</f>
        <v>4</v>
      </c>
      <c r="I119" t="str">
        <f>IF(Table1[[#This Row],[score_abs]]&gt;0.99,"yes","no")</f>
        <v>yes</v>
      </c>
    </row>
    <row r="120" spans="1:9" x14ac:dyDescent="0.25">
      <c r="A120" t="str">
        <f>Table1[[#This Row],[img_id2]]&amp;"|"&amp;Table1[[#This Row],[rank]]</f>
        <v>24|4</v>
      </c>
      <c r="B120">
        <v>24</v>
      </c>
      <c r="C120">
        <v>4</v>
      </c>
      <c r="D120" t="s">
        <v>875</v>
      </c>
      <c r="E120">
        <v>9.1579884290700006E-2</v>
      </c>
      <c r="F120">
        <v>0.99683111906099997</v>
      </c>
      <c r="G120">
        <f>VLOOKUP(Table1[[#This Row],[img_id2]],Table13[#All],4,FALSE)</f>
        <v>4</v>
      </c>
      <c r="H120">
        <f>VLOOKUP(Table1[[#This Row],[img_id2]],Table13[#All],5,FALSE)</f>
        <v>4</v>
      </c>
      <c r="I120" t="str">
        <f>IF(Table1[[#This Row],[score_abs]]&gt;0.99,"yes","no")</f>
        <v>yes</v>
      </c>
    </row>
    <row r="121" spans="1:9" x14ac:dyDescent="0.25">
      <c r="A121" t="str">
        <f>Table1[[#This Row],[img_id2]]&amp;"|"&amp;Table1[[#This Row],[rank]]</f>
        <v>24|5</v>
      </c>
      <c r="B121">
        <v>24</v>
      </c>
      <c r="C121">
        <v>5</v>
      </c>
      <c r="D121" t="s">
        <v>855</v>
      </c>
      <c r="E121">
        <v>7.0500798523399993E-2</v>
      </c>
      <c r="F121">
        <v>0.99588745832400005</v>
      </c>
      <c r="G121">
        <f>VLOOKUP(Table1[[#This Row],[img_id2]],Table13[#All],4,FALSE)</f>
        <v>4</v>
      </c>
      <c r="H121">
        <f>VLOOKUP(Table1[[#This Row],[img_id2]],Table13[#All],5,FALSE)</f>
        <v>4</v>
      </c>
      <c r="I121" t="str">
        <f>IF(Table1[[#This Row],[score_abs]]&gt;0.99,"yes","no")</f>
        <v>yes</v>
      </c>
    </row>
    <row r="122" spans="1:9" x14ac:dyDescent="0.25">
      <c r="A122" t="str">
        <f>Table1[[#This Row],[img_id2]]&amp;"|"&amp;Table1[[#This Row],[rank]]</f>
        <v>25|1</v>
      </c>
      <c r="B122">
        <v>25</v>
      </c>
      <c r="C122">
        <v>1</v>
      </c>
      <c r="D122" t="s">
        <v>876</v>
      </c>
      <c r="E122">
        <v>0.19677172601199999</v>
      </c>
      <c r="F122">
        <v>0.99727112054800005</v>
      </c>
      <c r="G122">
        <f>VLOOKUP(Table1[[#This Row],[img_id2]],Table13[#All],4,FALSE)</f>
        <v>2</v>
      </c>
      <c r="H122">
        <f>VLOOKUP(Table1[[#This Row],[img_id2]],Table13[#All],5,FALSE)</f>
        <v>2</v>
      </c>
      <c r="I122" t="str">
        <f>IF(Table1[[#This Row],[score_abs]]&gt;0.99,"yes","no")</f>
        <v>yes</v>
      </c>
    </row>
    <row r="123" spans="1:9" x14ac:dyDescent="0.25">
      <c r="A123" t="str">
        <f>Table1[[#This Row],[img_id2]]&amp;"|"&amp;Table1[[#This Row],[rank]]</f>
        <v>25|2</v>
      </c>
      <c r="B123">
        <v>25</v>
      </c>
      <c r="C123">
        <v>2</v>
      </c>
      <c r="D123" t="s">
        <v>860</v>
      </c>
      <c r="E123">
        <v>0.189364492893</v>
      </c>
      <c r="F123">
        <v>0.99716466665299996</v>
      </c>
      <c r="G123">
        <f>VLOOKUP(Table1[[#This Row],[img_id2]],Table13[#All],4,FALSE)</f>
        <v>2</v>
      </c>
      <c r="H123">
        <f>VLOOKUP(Table1[[#This Row],[img_id2]],Table13[#All],5,FALSE)</f>
        <v>2</v>
      </c>
      <c r="I123" t="str">
        <f>IF(Table1[[#This Row],[score_abs]]&gt;0.99,"yes","no")</f>
        <v>yes</v>
      </c>
    </row>
    <row r="124" spans="1:9" x14ac:dyDescent="0.25">
      <c r="A124" t="str">
        <f>Table1[[#This Row],[img_id2]]&amp;"|"&amp;Table1[[#This Row],[rank]]</f>
        <v>25|3</v>
      </c>
      <c r="B124">
        <v>25</v>
      </c>
      <c r="C124">
        <v>3</v>
      </c>
      <c r="D124" t="s">
        <v>877</v>
      </c>
      <c r="E124">
        <v>6.3444890081900004E-2</v>
      </c>
      <c r="F124">
        <v>0.99158477783200005</v>
      </c>
      <c r="G124">
        <f>VLOOKUP(Table1[[#This Row],[img_id2]],Table13[#All],4,FALSE)</f>
        <v>2</v>
      </c>
      <c r="H124">
        <f>VLOOKUP(Table1[[#This Row],[img_id2]],Table13[#All],5,FALSE)</f>
        <v>2</v>
      </c>
      <c r="I124" t="str">
        <f>IF(Table1[[#This Row],[score_abs]]&gt;0.99,"yes","no")</f>
        <v>yes</v>
      </c>
    </row>
    <row r="125" spans="1:9" x14ac:dyDescent="0.25">
      <c r="A125" t="str">
        <f>Table1[[#This Row],[img_id2]]&amp;"|"&amp;Table1[[#This Row],[rank]]</f>
        <v>25|4</v>
      </c>
      <c r="B125">
        <v>25</v>
      </c>
      <c r="C125">
        <v>4</v>
      </c>
      <c r="D125" t="s">
        <v>856</v>
      </c>
      <c r="E125">
        <v>6.1681810766499999E-2</v>
      </c>
      <c r="F125">
        <v>0.99134629964800003</v>
      </c>
      <c r="G125">
        <f>VLOOKUP(Table1[[#This Row],[img_id2]],Table13[#All],4,FALSE)</f>
        <v>2</v>
      </c>
      <c r="H125">
        <f>VLOOKUP(Table1[[#This Row],[img_id2]],Table13[#All],5,FALSE)</f>
        <v>2</v>
      </c>
      <c r="I125" t="str">
        <f>IF(Table1[[#This Row],[score_abs]]&gt;0.99,"yes","no")</f>
        <v>yes</v>
      </c>
    </row>
    <row r="126" spans="1:9" x14ac:dyDescent="0.25">
      <c r="A126" t="str">
        <f>Table1[[#This Row],[img_id2]]&amp;"|"&amp;Table1[[#This Row],[rank]]</f>
        <v>25|5</v>
      </c>
      <c r="B126">
        <v>25</v>
      </c>
      <c r="C126">
        <v>5</v>
      </c>
      <c r="D126" t="s">
        <v>878</v>
      </c>
      <c r="E126">
        <v>4.37336154282E-2</v>
      </c>
      <c r="F126">
        <v>0.987838029861</v>
      </c>
      <c r="G126">
        <f>VLOOKUP(Table1[[#This Row],[img_id2]],Table13[#All],4,FALSE)</f>
        <v>2</v>
      </c>
      <c r="H126">
        <f>VLOOKUP(Table1[[#This Row],[img_id2]],Table13[#All],5,FALSE)</f>
        <v>2</v>
      </c>
      <c r="I126" t="str">
        <f>IF(Table1[[#This Row],[score_abs]]&gt;0.99,"yes","no")</f>
        <v>no</v>
      </c>
    </row>
    <row r="127" spans="1:9" x14ac:dyDescent="0.25">
      <c r="A127" t="str">
        <f>Table1[[#This Row],[img_id2]]&amp;"|"&amp;Table1[[#This Row],[rank]]</f>
        <v>26|1</v>
      </c>
      <c r="B127">
        <v>26</v>
      </c>
      <c r="C127">
        <v>1</v>
      </c>
      <c r="D127" t="s">
        <v>862</v>
      </c>
      <c r="E127">
        <v>0.51421296596499999</v>
      </c>
      <c r="F127">
        <v>0.99994492530800005</v>
      </c>
      <c r="G127">
        <f>VLOOKUP(Table1[[#This Row],[img_id2]],Table13[#All],4,FALSE)</f>
        <v>2</v>
      </c>
      <c r="H127">
        <f>VLOOKUP(Table1[[#This Row],[img_id2]],Table13[#All],5,FALSE)</f>
        <v>2</v>
      </c>
      <c r="I127" t="str">
        <f>IF(Table1[[#This Row],[score_abs]]&gt;0.99,"yes","no")</f>
        <v>yes</v>
      </c>
    </row>
    <row r="128" spans="1:9" x14ac:dyDescent="0.25">
      <c r="A128" t="str">
        <f>Table1[[#This Row],[img_id2]]&amp;"|"&amp;Table1[[#This Row],[rank]]</f>
        <v>26|2</v>
      </c>
      <c r="B128">
        <v>26</v>
      </c>
      <c r="C128">
        <v>2</v>
      </c>
      <c r="D128" t="s">
        <v>831</v>
      </c>
      <c r="E128">
        <v>0.14847840368699999</v>
      </c>
      <c r="F128">
        <v>0.99980944395100002</v>
      </c>
      <c r="G128">
        <f>VLOOKUP(Table1[[#This Row],[img_id2]],Table13[#All],4,FALSE)</f>
        <v>2</v>
      </c>
      <c r="H128">
        <f>VLOOKUP(Table1[[#This Row],[img_id2]],Table13[#All],5,FALSE)</f>
        <v>2</v>
      </c>
      <c r="I128" t="str">
        <f>IF(Table1[[#This Row],[score_abs]]&gt;0.99,"yes","no")</f>
        <v>yes</v>
      </c>
    </row>
    <row r="129" spans="1:9" x14ac:dyDescent="0.25">
      <c r="A129" t="str">
        <f>Table1[[#This Row],[img_id2]]&amp;"|"&amp;Table1[[#This Row],[rank]]</f>
        <v>26|3</v>
      </c>
      <c r="B129">
        <v>26</v>
      </c>
      <c r="C129">
        <v>3</v>
      </c>
      <c r="D129" t="s">
        <v>861</v>
      </c>
      <c r="E129">
        <v>7.9113185405700004E-2</v>
      </c>
      <c r="F129">
        <v>0.99964237213100005</v>
      </c>
      <c r="G129">
        <f>VLOOKUP(Table1[[#This Row],[img_id2]],Table13[#All],4,FALSE)</f>
        <v>2</v>
      </c>
      <c r="H129">
        <f>VLOOKUP(Table1[[#This Row],[img_id2]],Table13[#All],5,FALSE)</f>
        <v>2</v>
      </c>
      <c r="I129" t="str">
        <f>IF(Table1[[#This Row],[score_abs]]&gt;0.99,"yes","no")</f>
        <v>yes</v>
      </c>
    </row>
    <row r="130" spans="1:9" x14ac:dyDescent="0.25">
      <c r="A130" t="str">
        <f>Table1[[#This Row],[img_id2]]&amp;"|"&amp;Table1[[#This Row],[rank]]</f>
        <v>26|4</v>
      </c>
      <c r="B130">
        <v>26</v>
      </c>
      <c r="C130">
        <v>4</v>
      </c>
      <c r="D130" t="s">
        <v>848</v>
      </c>
      <c r="E130">
        <v>3.6068916320799997E-2</v>
      </c>
      <c r="F130">
        <v>0.99921584129300001</v>
      </c>
      <c r="G130">
        <f>VLOOKUP(Table1[[#This Row],[img_id2]],Table13[#All],4,FALSE)</f>
        <v>2</v>
      </c>
      <c r="H130">
        <f>VLOOKUP(Table1[[#This Row],[img_id2]],Table13[#All],5,FALSE)</f>
        <v>2</v>
      </c>
      <c r="I130" t="str">
        <f>IF(Table1[[#This Row],[score_abs]]&gt;0.99,"yes","no")</f>
        <v>yes</v>
      </c>
    </row>
    <row r="131" spans="1:9" x14ac:dyDescent="0.25">
      <c r="A131" t="str">
        <f>Table1[[#This Row],[img_id2]]&amp;"|"&amp;Table1[[#This Row],[rank]]</f>
        <v>26|5</v>
      </c>
      <c r="B131">
        <v>26</v>
      </c>
      <c r="C131">
        <v>5</v>
      </c>
      <c r="D131" t="s">
        <v>856</v>
      </c>
      <c r="E131">
        <v>3.3099140971899997E-2</v>
      </c>
      <c r="F131">
        <v>0.99914550781199996</v>
      </c>
      <c r="G131">
        <f>VLOOKUP(Table1[[#This Row],[img_id2]],Table13[#All],4,FALSE)</f>
        <v>2</v>
      </c>
      <c r="H131">
        <f>VLOOKUP(Table1[[#This Row],[img_id2]],Table13[#All],5,FALSE)</f>
        <v>2</v>
      </c>
      <c r="I131" t="str">
        <f>IF(Table1[[#This Row],[score_abs]]&gt;0.99,"yes","no")</f>
        <v>yes</v>
      </c>
    </row>
    <row r="132" spans="1:9" x14ac:dyDescent="0.25">
      <c r="A132" t="str">
        <f>Table1[[#This Row],[img_id2]]&amp;"|"&amp;Table1[[#This Row],[rank]]</f>
        <v>27|1</v>
      </c>
      <c r="B132">
        <v>27</v>
      </c>
      <c r="C132">
        <v>1</v>
      </c>
      <c r="D132" t="s">
        <v>864</v>
      </c>
      <c r="E132">
        <v>0.21829645335699999</v>
      </c>
      <c r="F132">
        <v>0.99981790781000002</v>
      </c>
      <c r="G132">
        <f>VLOOKUP(Table1[[#This Row],[img_id2]],Table13[#All],4,FALSE)</f>
        <v>3</v>
      </c>
      <c r="H132">
        <f>VLOOKUP(Table1[[#This Row],[img_id2]],Table13[#All],5,FALSE)</f>
        <v>3</v>
      </c>
      <c r="I132" t="str">
        <f>IF(Table1[[#This Row],[score_abs]]&gt;0.99,"yes","no")</f>
        <v>yes</v>
      </c>
    </row>
    <row r="133" spans="1:9" x14ac:dyDescent="0.25">
      <c r="A133" t="str">
        <f>Table1[[#This Row],[img_id2]]&amp;"|"&amp;Table1[[#This Row],[rank]]</f>
        <v>27|2</v>
      </c>
      <c r="B133">
        <v>27</v>
      </c>
      <c r="C133">
        <v>2</v>
      </c>
      <c r="D133" t="s">
        <v>861</v>
      </c>
      <c r="E133">
        <v>0.159120738506</v>
      </c>
      <c r="F133">
        <v>0.99975019693400002</v>
      </c>
      <c r="G133">
        <f>VLOOKUP(Table1[[#This Row],[img_id2]],Table13[#All],4,FALSE)</f>
        <v>3</v>
      </c>
      <c r="H133">
        <f>VLOOKUP(Table1[[#This Row],[img_id2]],Table13[#All],5,FALSE)</f>
        <v>3</v>
      </c>
      <c r="I133" t="str">
        <f>IF(Table1[[#This Row],[score_abs]]&gt;0.99,"yes","no")</f>
        <v>yes</v>
      </c>
    </row>
    <row r="134" spans="1:9" x14ac:dyDescent="0.25">
      <c r="A134" t="str">
        <f>Table1[[#This Row],[img_id2]]&amp;"|"&amp;Table1[[#This Row],[rank]]</f>
        <v>27|3</v>
      </c>
      <c r="B134">
        <v>27</v>
      </c>
      <c r="C134">
        <v>3</v>
      </c>
      <c r="D134" t="s">
        <v>831</v>
      </c>
      <c r="E134">
        <v>0.15842287242399999</v>
      </c>
      <c r="F134">
        <v>0.99974912405000005</v>
      </c>
      <c r="G134">
        <f>VLOOKUP(Table1[[#This Row],[img_id2]],Table13[#All],4,FALSE)</f>
        <v>3</v>
      </c>
      <c r="H134">
        <f>VLOOKUP(Table1[[#This Row],[img_id2]],Table13[#All],5,FALSE)</f>
        <v>3</v>
      </c>
      <c r="I134" t="str">
        <f>IF(Table1[[#This Row],[score_abs]]&gt;0.99,"yes","no")</f>
        <v>yes</v>
      </c>
    </row>
    <row r="135" spans="1:9" x14ac:dyDescent="0.25">
      <c r="A135" t="str">
        <f>Table1[[#This Row],[img_id2]]&amp;"|"&amp;Table1[[#This Row],[rank]]</f>
        <v>27|4</v>
      </c>
      <c r="B135">
        <v>27</v>
      </c>
      <c r="C135">
        <v>4</v>
      </c>
      <c r="D135" t="s">
        <v>860</v>
      </c>
      <c r="E135">
        <v>0.11875478923299999</v>
      </c>
      <c r="F135">
        <v>0.99966537952400003</v>
      </c>
      <c r="G135">
        <f>VLOOKUP(Table1[[#This Row],[img_id2]],Table13[#All],4,FALSE)</f>
        <v>3</v>
      </c>
      <c r="H135">
        <f>VLOOKUP(Table1[[#This Row],[img_id2]],Table13[#All],5,FALSE)</f>
        <v>3</v>
      </c>
      <c r="I135" t="str">
        <f>IF(Table1[[#This Row],[score_abs]]&gt;0.99,"yes","no")</f>
        <v>yes</v>
      </c>
    </row>
    <row r="136" spans="1:9" x14ac:dyDescent="0.25">
      <c r="A136" t="str">
        <f>Table1[[#This Row],[img_id2]]&amp;"|"&amp;Table1[[#This Row],[rank]]</f>
        <v>27|5</v>
      </c>
      <c r="B136">
        <v>27</v>
      </c>
      <c r="C136">
        <v>5</v>
      </c>
      <c r="D136" t="s">
        <v>862</v>
      </c>
      <c r="E136">
        <v>0.105796642601</v>
      </c>
      <c r="F136">
        <v>0.99962437152899997</v>
      </c>
      <c r="G136">
        <f>VLOOKUP(Table1[[#This Row],[img_id2]],Table13[#All],4,FALSE)</f>
        <v>3</v>
      </c>
      <c r="H136">
        <f>VLOOKUP(Table1[[#This Row],[img_id2]],Table13[#All],5,FALSE)</f>
        <v>3</v>
      </c>
      <c r="I136" t="str">
        <f>IF(Table1[[#This Row],[score_abs]]&gt;0.99,"yes","no")</f>
        <v>yes</v>
      </c>
    </row>
    <row r="137" spans="1:9" x14ac:dyDescent="0.25">
      <c r="A137" t="str">
        <f>Table1[[#This Row],[img_id2]]&amp;"|"&amp;Table1[[#This Row],[rank]]</f>
        <v>28|1</v>
      </c>
      <c r="B137">
        <v>28</v>
      </c>
      <c r="C137">
        <v>1</v>
      </c>
      <c r="D137" t="s">
        <v>831</v>
      </c>
      <c r="E137">
        <v>0.36154738068600001</v>
      </c>
      <c r="F137">
        <v>0.99985027313200003</v>
      </c>
      <c r="G137">
        <f>VLOOKUP(Table1[[#This Row],[img_id2]],Table13[#All],4,FALSE)</f>
        <v>3</v>
      </c>
      <c r="H137">
        <f>VLOOKUP(Table1[[#This Row],[img_id2]],Table13[#All],5,FALSE)</f>
        <v>3</v>
      </c>
      <c r="I137" t="str">
        <f>IF(Table1[[#This Row],[score_abs]]&gt;0.99,"yes","no")</f>
        <v>yes</v>
      </c>
    </row>
    <row r="138" spans="1:9" x14ac:dyDescent="0.25">
      <c r="A138" t="str">
        <f>Table1[[#This Row],[img_id2]]&amp;"|"&amp;Table1[[#This Row],[rank]]</f>
        <v>28|2</v>
      </c>
      <c r="B138">
        <v>28</v>
      </c>
      <c r="C138">
        <v>2</v>
      </c>
      <c r="D138" t="s">
        <v>854</v>
      </c>
      <c r="E138">
        <v>0.21506124734900001</v>
      </c>
      <c r="F138">
        <v>0.99974840879399995</v>
      </c>
      <c r="G138">
        <f>VLOOKUP(Table1[[#This Row],[img_id2]],Table13[#All],4,FALSE)</f>
        <v>3</v>
      </c>
      <c r="H138">
        <f>VLOOKUP(Table1[[#This Row],[img_id2]],Table13[#All],5,FALSE)</f>
        <v>3</v>
      </c>
      <c r="I138" t="str">
        <f>IF(Table1[[#This Row],[score_abs]]&gt;0.99,"yes","no")</f>
        <v>yes</v>
      </c>
    </row>
    <row r="139" spans="1:9" x14ac:dyDescent="0.25">
      <c r="A139" t="str">
        <f>Table1[[#This Row],[img_id2]]&amp;"|"&amp;Table1[[#This Row],[rank]]</f>
        <v>28|3</v>
      </c>
      <c r="B139">
        <v>28</v>
      </c>
      <c r="C139">
        <v>3</v>
      </c>
      <c r="D139" t="s">
        <v>848</v>
      </c>
      <c r="E139">
        <v>9.4251252710799996E-2</v>
      </c>
      <c r="F139">
        <v>0.99942600727099995</v>
      </c>
      <c r="G139">
        <f>VLOOKUP(Table1[[#This Row],[img_id2]],Table13[#All],4,FALSE)</f>
        <v>3</v>
      </c>
      <c r="H139">
        <f>VLOOKUP(Table1[[#This Row],[img_id2]],Table13[#All],5,FALSE)</f>
        <v>3</v>
      </c>
      <c r="I139" t="str">
        <f>IF(Table1[[#This Row],[score_abs]]&gt;0.99,"yes","no")</f>
        <v>yes</v>
      </c>
    </row>
    <row r="140" spans="1:9" x14ac:dyDescent="0.25">
      <c r="A140" t="str">
        <f>Table1[[#This Row],[img_id2]]&amp;"|"&amp;Table1[[#This Row],[rank]]</f>
        <v>28|4</v>
      </c>
      <c r="B140">
        <v>28</v>
      </c>
      <c r="C140">
        <v>4</v>
      </c>
      <c r="D140" t="s">
        <v>855</v>
      </c>
      <c r="E140">
        <v>8.1006363034200002E-2</v>
      </c>
      <c r="F140">
        <v>0.99933224916499996</v>
      </c>
      <c r="G140">
        <f>VLOOKUP(Table1[[#This Row],[img_id2]],Table13[#All],4,FALSE)</f>
        <v>3</v>
      </c>
      <c r="H140">
        <f>VLOOKUP(Table1[[#This Row],[img_id2]],Table13[#All],5,FALSE)</f>
        <v>3</v>
      </c>
      <c r="I140" t="str">
        <f>IF(Table1[[#This Row],[score_abs]]&gt;0.99,"yes","no")</f>
        <v>yes</v>
      </c>
    </row>
    <row r="141" spans="1:9" x14ac:dyDescent="0.25">
      <c r="A141" t="str">
        <f>Table1[[#This Row],[img_id2]]&amp;"|"&amp;Table1[[#This Row],[rank]]</f>
        <v>28|5</v>
      </c>
      <c r="B141">
        <v>28</v>
      </c>
      <c r="C141">
        <v>5</v>
      </c>
      <c r="D141" t="s">
        <v>830</v>
      </c>
      <c r="E141">
        <v>5.7472471147799999E-2</v>
      </c>
      <c r="F141">
        <v>0.99905902147299996</v>
      </c>
      <c r="G141">
        <f>VLOOKUP(Table1[[#This Row],[img_id2]],Table13[#All],4,FALSE)</f>
        <v>3</v>
      </c>
      <c r="H141">
        <f>VLOOKUP(Table1[[#This Row],[img_id2]],Table13[#All],5,FALSE)</f>
        <v>3</v>
      </c>
      <c r="I141" t="str">
        <f>IF(Table1[[#This Row],[score_abs]]&gt;0.99,"yes","no")</f>
        <v>yes</v>
      </c>
    </row>
    <row r="142" spans="1:9" x14ac:dyDescent="0.25">
      <c r="A142" t="str">
        <f>Table1[[#This Row],[img_id2]]&amp;"|"&amp;Table1[[#This Row],[rank]]</f>
        <v>29|1</v>
      </c>
      <c r="B142">
        <v>29</v>
      </c>
      <c r="C142">
        <v>1</v>
      </c>
      <c r="D142" t="s">
        <v>879</v>
      </c>
      <c r="E142">
        <v>0.71499276161199998</v>
      </c>
      <c r="F142">
        <v>0.99999856948900001</v>
      </c>
      <c r="G142">
        <f>VLOOKUP(Table1[[#This Row],[img_id2]],Table13[#All],4,FALSE)</f>
        <v>4</v>
      </c>
      <c r="H142">
        <f>VLOOKUP(Table1[[#This Row],[img_id2]],Table13[#All],5,FALSE)</f>
        <v>4</v>
      </c>
      <c r="I142" t="str">
        <f>IF(Table1[[#This Row],[score_abs]]&gt;0.99,"yes","no")</f>
        <v>yes</v>
      </c>
    </row>
    <row r="143" spans="1:9" x14ac:dyDescent="0.25">
      <c r="A143" t="str">
        <f>Table1[[#This Row],[img_id2]]&amp;"|"&amp;Table1[[#This Row],[rank]]</f>
        <v>29|2</v>
      </c>
      <c r="B143">
        <v>29</v>
      </c>
      <c r="C143">
        <v>2</v>
      </c>
      <c r="D143" t="s">
        <v>880</v>
      </c>
      <c r="E143">
        <v>0.27675771713300001</v>
      </c>
      <c r="F143">
        <v>0.99999642372099995</v>
      </c>
      <c r="G143">
        <f>VLOOKUP(Table1[[#This Row],[img_id2]],Table13[#All],4,FALSE)</f>
        <v>4</v>
      </c>
      <c r="H143">
        <f>VLOOKUP(Table1[[#This Row],[img_id2]],Table13[#All],5,FALSE)</f>
        <v>4</v>
      </c>
      <c r="I143" t="str">
        <f>IF(Table1[[#This Row],[score_abs]]&gt;0.99,"yes","no")</f>
        <v>yes</v>
      </c>
    </row>
    <row r="144" spans="1:9" x14ac:dyDescent="0.25">
      <c r="A144" t="str">
        <f>Table1[[#This Row],[img_id2]]&amp;"|"&amp;Table1[[#This Row],[rank]]</f>
        <v>29|3</v>
      </c>
      <c r="B144">
        <v>29</v>
      </c>
      <c r="C144">
        <v>3</v>
      </c>
      <c r="D144" t="s">
        <v>881</v>
      </c>
      <c r="E144">
        <v>2.0160258282000002E-3</v>
      </c>
      <c r="F144">
        <v>0.99951136112200001</v>
      </c>
      <c r="G144">
        <f>VLOOKUP(Table1[[#This Row],[img_id2]],Table13[#All],4,FALSE)</f>
        <v>4</v>
      </c>
      <c r="H144">
        <f>VLOOKUP(Table1[[#This Row],[img_id2]],Table13[#All],5,FALSE)</f>
        <v>4</v>
      </c>
      <c r="I144" t="str">
        <f>IF(Table1[[#This Row],[score_abs]]&gt;0.99,"yes","no")</f>
        <v>yes</v>
      </c>
    </row>
    <row r="145" spans="1:9" x14ac:dyDescent="0.25">
      <c r="A145" t="str">
        <f>Table1[[#This Row],[img_id2]]&amp;"|"&amp;Table1[[#This Row],[rank]]</f>
        <v>29|4</v>
      </c>
      <c r="B145">
        <v>29</v>
      </c>
      <c r="C145">
        <v>4</v>
      </c>
      <c r="D145" t="s">
        <v>882</v>
      </c>
      <c r="E145">
        <v>1.9022772321499999E-3</v>
      </c>
      <c r="F145">
        <v>0.99948221445100005</v>
      </c>
      <c r="G145">
        <f>VLOOKUP(Table1[[#This Row],[img_id2]],Table13[#All],4,FALSE)</f>
        <v>4</v>
      </c>
      <c r="H145">
        <f>VLOOKUP(Table1[[#This Row],[img_id2]],Table13[#All],5,FALSE)</f>
        <v>4</v>
      </c>
      <c r="I145" t="str">
        <f>IF(Table1[[#This Row],[score_abs]]&gt;0.99,"yes","no")</f>
        <v>yes</v>
      </c>
    </row>
    <row r="146" spans="1:9" x14ac:dyDescent="0.25">
      <c r="A146" t="str">
        <f>Table1[[#This Row],[img_id2]]&amp;"|"&amp;Table1[[#This Row],[rank]]</f>
        <v>29|5</v>
      </c>
      <c r="B146">
        <v>29</v>
      </c>
      <c r="C146">
        <v>5</v>
      </c>
      <c r="D146" t="s">
        <v>883</v>
      </c>
      <c r="E146">
        <v>6.8564189132299996E-4</v>
      </c>
      <c r="F146">
        <v>0.99856466054899995</v>
      </c>
      <c r="G146">
        <f>VLOOKUP(Table1[[#This Row],[img_id2]],Table13[#All],4,FALSE)</f>
        <v>4</v>
      </c>
      <c r="H146">
        <f>VLOOKUP(Table1[[#This Row],[img_id2]],Table13[#All],5,FALSE)</f>
        <v>4</v>
      </c>
      <c r="I146" t="str">
        <f>IF(Table1[[#This Row],[score_abs]]&gt;0.99,"yes","no")</f>
        <v>yes</v>
      </c>
    </row>
    <row r="147" spans="1:9" x14ac:dyDescent="0.25">
      <c r="A147" t="str">
        <f>Table1[[#This Row],[img_id2]]&amp;"|"&amp;Table1[[#This Row],[rank]]</f>
        <v>30|1</v>
      </c>
      <c r="B147">
        <v>30</v>
      </c>
      <c r="C147">
        <v>1</v>
      </c>
      <c r="D147" t="s">
        <v>864</v>
      </c>
      <c r="E147">
        <v>0.45403602719300001</v>
      </c>
      <c r="F147">
        <v>0.99953234195700003</v>
      </c>
      <c r="G147">
        <f>VLOOKUP(Table1[[#This Row],[img_id2]],Table13[#All],4,FALSE)</f>
        <v>4</v>
      </c>
      <c r="H147">
        <f>VLOOKUP(Table1[[#This Row],[img_id2]],Table13[#All],5,FALSE)</f>
        <v>4</v>
      </c>
      <c r="I147" t="str">
        <f>IF(Table1[[#This Row],[score_abs]]&gt;0.99,"yes","no")</f>
        <v>yes</v>
      </c>
    </row>
    <row r="148" spans="1:9" x14ac:dyDescent="0.25">
      <c r="A148" t="str">
        <f>Table1[[#This Row],[img_id2]]&amp;"|"&amp;Table1[[#This Row],[rank]]</f>
        <v>30|2</v>
      </c>
      <c r="B148">
        <v>30</v>
      </c>
      <c r="C148">
        <v>2</v>
      </c>
      <c r="D148" t="s">
        <v>840</v>
      </c>
      <c r="E148">
        <v>0.16909857094299999</v>
      </c>
      <c r="F148">
        <v>0.99874520301799996</v>
      </c>
      <c r="G148">
        <f>VLOOKUP(Table1[[#This Row],[img_id2]],Table13[#All],4,FALSE)</f>
        <v>4</v>
      </c>
      <c r="H148">
        <f>VLOOKUP(Table1[[#This Row],[img_id2]],Table13[#All],5,FALSE)</f>
        <v>4</v>
      </c>
      <c r="I148" t="str">
        <f>IF(Table1[[#This Row],[score_abs]]&gt;0.99,"yes","no")</f>
        <v>yes</v>
      </c>
    </row>
    <row r="149" spans="1:9" x14ac:dyDescent="0.25">
      <c r="A149" t="str">
        <f>Table1[[#This Row],[img_id2]]&amp;"|"&amp;Table1[[#This Row],[rank]]</f>
        <v>30|3</v>
      </c>
      <c r="B149">
        <v>30</v>
      </c>
      <c r="C149">
        <v>3</v>
      </c>
      <c r="D149" t="s">
        <v>830</v>
      </c>
      <c r="E149">
        <v>6.4378231763800003E-2</v>
      </c>
      <c r="F149">
        <v>0.99671089649199995</v>
      </c>
      <c r="G149">
        <f>VLOOKUP(Table1[[#This Row],[img_id2]],Table13[#All],4,FALSE)</f>
        <v>4</v>
      </c>
      <c r="H149">
        <f>VLOOKUP(Table1[[#This Row],[img_id2]],Table13[#All],5,FALSE)</f>
        <v>4</v>
      </c>
      <c r="I149" t="str">
        <f>IF(Table1[[#This Row],[score_abs]]&gt;0.99,"yes","no")</f>
        <v>yes</v>
      </c>
    </row>
    <row r="150" spans="1:9" x14ac:dyDescent="0.25">
      <c r="A150" t="str">
        <f>Table1[[#This Row],[img_id2]]&amp;"|"&amp;Table1[[#This Row],[rank]]</f>
        <v>30|4</v>
      </c>
      <c r="B150">
        <v>30</v>
      </c>
      <c r="C150">
        <v>4</v>
      </c>
      <c r="D150" t="s">
        <v>868</v>
      </c>
      <c r="E150">
        <v>3.3663488924500003E-2</v>
      </c>
      <c r="F150">
        <v>0.99372875690499995</v>
      </c>
      <c r="G150">
        <f>VLOOKUP(Table1[[#This Row],[img_id2]],Table13[#All],4,FALSE)</f>
        <v>4</v>
      </c>
      <c r="H150">
        <f>VLOOKUP(Table1[[#This Row],[img_id2]],Table13[#All],5,FALSE)</f>
        <v>4</v>
      </c>
      <c r="I150" t="str">
        <f>IF(Table1[[#This Row],[score_abs]]&gt;0.99,"yes","no")</f>
        <v>yes</v>
      </c>
    </row>
    <row r="151" spans="1:9" x14ac:dyDescent="0.25">
      <c r="A151" t="str">
        <f>Table1[[#This Row],[img_id2]]&amp;"|"&amp;Table1[[#This Row],[rank]]</f>
        <v>30|5</v>
      </c>
      <c r="B151">
        <v>30</v>
      </c>
      <c r="C151">
        <v>5</v>
      </c>
      <c r="D151" t="s">
        <v>870</v>
      </c>
      <c r="E151">
        <v>2.56652329117E-2</v>
      </c>
      <c r="F151">
        <v>0.99179053306599996</v>
      </c>
      <c r="G151">
        <f>VLOOKUP(Table1[[#This Row],[img_id2]],Table13[#All],4,FALSE)</f>
        <v>4</v>
      </c>
      <c r="H151">
        <f>VLOOKUP(Table1[[#This Row],[img_id2]],Table13[#All],5,FALSE)</f>
        <v>4</v>
      </c>
      <c r="I151" t="str">
        <f>IF(Table1[[#This Row],[score_abs]]&gt;0.99,"yes","no")</f>
        <v>yes</v>
      </c>
    </row>
    <row r="152" spans="1:9" x14ac:dyDescent="0.25">
      <c r="A152" t="str">
        <f>Table1[[#This Row],[img_id2]]&amp;"|"&amp;Table1[[#This Row],[rank]]</f>
        <v>31|1</v>
      </c>
      <c r="B152">
        <v>31</v>
      </c>
      <c r="C152">
        <v>1</v>
      </c>
      <c r="D152" t="s">
        <v>880</v>
      </c>
      <c r="E152">
        <v>0.71758258342699999</v>
      </c>
      <c r="F152">
        <v>0.99993193149600001</v>
      </c>
      <c r="G152">
        <f>VLOOKUP(Table1[[#This Row],[img_id2]],Table13[#All],4,FALSE)</f>
        <v>4</v>
      </c>
      <c r="H152">
        <f>VLOOKUP(Table1[[#This Row],[img_id2]],Table13[#All],5,FALSE)</f>
        <v>4</v>
      </c>
      <c r="I152" t="str">
        <f>IF(Table1[[#This Row],[score_abs]]&gt;0.99,"yes","no")</f>
        <v>yes</v>
      </c>
    </row>
    <row r="153" spans="1:9" x14ac:dyDescent="0.25">
      <c r="A153" t="str">
        <f>Table1[[#This Row],[img_id2]]&amp;"|"&amp;Table1[[#This Row],[rank]]</f>
        <v>31|2</v>
      </c>
      <c r="B153">
        <v>31</v>
      </c>
      <c r="C153">
        <v>2</v>
      </c>
      <c r="D153" t="s">
        <v>879</v>
      </c>
      <c r="E153">
        <v>6.9749489426600003E-2</v>
      </c>
      <c r="F153">
        <v>0.99929988384199997</v>
      </c>
      <c r="G153">
        <f>VLOOKUP(Table1[[#This Row],[img_id2]],Table13[#All],4,FALSE)</f>
        <v>4</v>
      </c>
      <c r="H153">
        <f>VLOOKUP(Table1[[#This Row],[img_id2]],Table13[#All],5,FALSE)</f>
        <v>4</v>
      </c>
      <c r="I153" t="str">
        <f>IF(Table1[[#This Row],[score_abs]]&gt;0.99,"yes","no")</f>
        <v>yes</v>
      </c>
    </row>
    <row r="154" spans="1:9" x14ac:dyDescent="0.25">
      <c r="A154" t="str">
        <f>Table1[[#This Row],[img_id2]]&amp;"|"&amp;Table1[[#This Row],[rank]]</f>
        <v>31|3</v>
      </c>
      <c r="B154">
        <v>31</v>
      </c>
      <c r="C154">
        <v>3</v>
      </c>
      <c r="D154" t="s">
        <v>840</v>
      </c>
      <c r="E154">
        <v>3.0829600989800001E-2</v>
      </c>
      <c r="F154">
        <v>0.99841737747199999</v>
      </c>
      <c r="G154">
        <f>VLOOKUP(Table1[[#This Row],[img_id2]],Table13[#All],4,FALSE)</f>
        <v>4</v>
      </c>
      <c r="H154">
        <f>VLOOKUP(Table1[[#This Row],[img_id2]],Table13[#All],5,FALSE)</f>
        <v>4</v>
      </c>
      <c r="I154" t="str">
        <f>IF(Table1[[#This Row],[score_abs]]&gt;0.99,"yes","no")</f>
        <v>yes</v>
      </c>
    </row>
    <row r="155" spans="1:9" x14ac:dyDescent="0.25">
      <c r="A155" t="str">
        <f>Table1[[#This Row],[img_id2]]&amp;"|"&amp;Table1[[#This Row],[rank]]</f>
        <v>31|4</v>
      </c>
      <c r="B155">
        <v>31</v>
      </c>
      <c r="C155">
        <v>4</v>
      </c>
      <c r="D155" t="s">
        <v>863</v>
      </c>
      <c r="E155">
        <v>2.4287544190899998E-2</v>
      </c>
      <c r="F155">
        <v>0.99799191951800004</v>
      </c>
      <c r="G155">
        <f>VLOOKUP(Table1[[#This Row],[img_id2]],Table13[#All],4,FALSE)</f>
        <v>4</v>
      </c>
      <c r="H155">
        <f>VLOOKUP(Table1[[#This Row],[img_id2]],Table13[#All],5,FALSE)</f>
        <v>4</v>
      </c>
      <c r="I155" t="str">
        <f>IF(Table1[[#This Row],[score_abs]]&gt;0.99,"yes","no")</f>
        <v>yes</v>
      </c>
    </row>
    <row r="156" spans="1:9" x14ac:dyDescent="0.25">
      <c r="A156" t="str">
        <f>Table1[[#This Row],[img_id2]]&amp;"|"&amp;Table1[[#This Row],[rank]]</f>
        <v>31|5</v>
      </c>
      <c r="B156">
        <v>31</v>
      </c>
      <c r="C156">
        <v>5</v>
      </c>
      <c r="D156" t="s">
        <v>870</v>
      </c>
      <c r="E156">
        <v>2.1087797358599999E-2</v>
      </c>
      <c r="F156">
        <v>0.99768793582899995</v>
      </c>
      <c r="G156">
        <f>VLOOKUP(Table1[[#This Row],[img_id2]],Table13[#All],4,FALSE)</f>
        <v>4</v>
      </c>
      <c r="H156">
        <f>VLOOKUP(Table1[[#This Row],[img_id2]],Table13[#All],5,FALSE)</f>
        <v>4</v>
      </c>
      <c r="I156" t="str">
        <f>IF(Table1[[#This Row],[score_abs]]&gt;0.99,"yes","no")</f>
        <v>yes</v>
      </c>
    </row>
    <row r="157" spans="1:9" x14ac:dyDescent="0.25">
      <c r="A157" t="str">
        <f>Table1[[#This Row],[img_id2]]&amp;"|"&amp;Table1[[#This Row],[rank]]</f>
        <v>32|1</v>
      </c>
      <c r="B157">
        <v>32</v>
      </c>
      <c r="C157">
        <v>1</v>
      </c>
      <c r="D157" t="s">
        <v>840</v>
      </c>
      <c r="E157">
        <v>0.32943049073199998</v>
      </c>
      <c r="F157">
        <v>0.99973326921500005</v>
      </c>
      <c r="G157">
        <f>VLOOKUP(Table1[[#This Row],[img_id2]],Table13[#All],4,FALSE)</f>
        <v>4</v>
      </c>
      <c r="H157">
        <f>VLOOKUP(Table1[[#This Row],[img_id2]],Table13[#All],5,FALSE)</f>
        <v>4</v>
      </c>
      <c r="I157" t="str">
        <f>IF(Table1[[#This Row],[score_abs]]&gt;0.99,"yes","no")</f>
        <v>yes</v>
      </c>
    </row>
    <row r="158" spans="1:9" x14ac:dyDescent="0.25">
      <c r="A158" t="str">
        <f>Table1[[#This Row],[img_id2]]&amp;"|"&amp;Table1[[#This Row],[rank]]</f>
        <v>32|2</v>
      </c>
      <c r="B158">
        <v>32</v>
      </c>
      <c r="C158">
        <v>2</v>
      </c>
      <c r="D158" t="s">
        <v>864</v>
      </c>
      <c r="E158">
        <v>0.17075884342200001</v>
      </c>
      <c r="F158">
        <v>0.99948549270599996</v>
      </c>
      <c r="G158">
        <f>VLOOKUP(Table1[[#This Row],[img_id2]],Table13[#All],4,FALSE)</f>
        <v>4</v>
      </c>
      <c r="H158">
        <f>VLOOKUP(Table1[[#This Row],[img_id2]],Table13[#All],5,FALSE)</f>
        <v>4</v>
      </c>
      <c r="I158" t="str">
        <f>IF(Table1[[#This Row],[score_abs]]&gt;0.99,"yes","no")</f>
        <v>yes</v>
      </c>
    </row>
    <row r="159" spans="1:9" x14ac:dyDescent="0.25">
      <c r="A159" t="str">
        <f>Table1[[#This Row],[img_id2]]&amp;"|"&amp;Table1[[#This Row],[rank]]</f>
        <v>32|3</v>
      </c>
      <c r="B159">
        <v>32</v>
      </c>
      <c r="C159">
        <v>3</v>
      </c>
      <c r="D159" t="s">
        <v>880</v>
      </c>
      <c r="E159">
        <v>8.4112070500899999E-2</v>
      </c>
      <c r="F159">
        <v>0.99895608425100002</v>
      </c>
      <c r="G159">
        <f>VLOOKUP(Table1[[#This Row],[img_id2]],Table13[#All],4,FALSE)</f>
        <v>4</v>
      </c>
      <c r="H159">
        <f>VLOOKUP(Table1[[#This Row],[img_id2]],Table13[#All],5,FALSE)</f>
        <v>4</v>
      </c>
      <c r="I159" t="str">
        <f>IF(Table1[[#This Row],[score_abs]]&gt;0.99,"yes","no")</f>
        <v>yes</v>
      </c>
    </row>
    <row r="160" spans="1:9" x14ac:dyDescent="0.25">
      <c r="A160" t="str">
        <f>Table1[[#This Row],[img_id2]]&amp;"|"&amp;Table1[[#This Row],[rank]]</f>
        <v>32|4</v>
      </c>
      <c r="B160">
        <v>32</v>
      </c>
      <c r="C160">
        <v>4</v>
      </c>
      <c r="D160" t="s">
        <v>863</v>
      </c>
      <c r="E160">
        <v>6.8318352103200003E-2</v>
      </c>
      <c r="F160">
        <v>0.99871504306799996</v>
      </c>
      <c r="G160">
        <f>VLOOKUP(Table1[[#This Row],[img_id2]],Table13[#All],4,FALSE)</f>
        <v>4</v>
      </c>
      <c r="H160">
        <f>VLOOKUP(Table1[[#This Row],[img_id2]],Table13[#All],5,FALSE)</f>
        <v>4</v>
      </c>
      <c r="I160" t="str">
        <f>IF(Table1[[#This Row],[score_abs]]&gt;0.99,"yes","no")</f>
        <v>yes</v>
      </c>
    </row>
    <row r="161" spans="1:9" x14ac:dyDescent="0.25">
      <c r="A161" t="str">
        <f>Table1[[#This Row],[img_id2]]&amp;"|"&amp;Table1[[#This Row],[rank]]</f>
        <v>32|5</v>
      </c>
      <c r="B161">
        <v>32</v>
      </c>
      <c r="C161">
        <v>5</v>
      </c>
      <c r="D161" t="s">
        <v>830</v>
      </c>
      <c r="E161">
        <v>6.4463719725599999E-2</v>
      </c>
      <c r="F161">
        <v>0.99863833188999995</v>
      </c>
      <c r="G161">
        <f>VLOOKUP(Table1[[#This Row],[img_id2]],Table13[#All],4,FALSE)</f>
        <v>4</v>
      </c>
      <c r="H161">
        <f>VLOOKUP(Table1[[#This Row],[img_id2]],Table13[#All],5,FALSE)</f>
        <v>4</v>
      </c>
      <c r="I161" t="str">
        <f>IF(Table1[[#This Row],[score_abs]]&gt;0.99,"yes","no")</f>
        <v>yes</v>
      </c>
    </row>
    <row r="162" spans="1:9" x14ac:dyDescent="0.25">
      <c r="A162" t="str">
        <f>Table1[[#This Row],[img_id2]]&amp;"|"&amp;Table1[[#This Row],[rank]]</f>
        <v>33|1</v>
      </c>
      <c r="B162">
        <v>33</v>
      </c>
      <c r="C162">
        <v>1</v>
      </c>
      <c r="D162" t="s">
        <v>831</v>
      </c>
      <c r="E162">
        <v>0.86322623491299999</v>
      </c>
      <c r="F162">
        <v>0.99997508525800005</v>
      </c>
      <c r="G162">
        <f>VLOOKUP(Table1[[#This Row],[img_id2]],Table13[#All],4,FALSE)</f>
        <v>2</v>
      </c>
      <c r="H162">
        <f>VLOOKUP(Table1[[#This Row],[img_id2]],Table13[#All],5,FALSE)</f>
        <v>2</v>
      </c>
      <c r="I162" t="str">
        <f>IF(Table1[[#This Row],[score_abs]]&gt;0.99,"yes","no")</f>
        <v>yes</v>
      </c>
    </row>
    <row r="163" spans="1:9" x14ac:dyDescent="0.25">
      <c r="A163" t="str">
        <f>Table1[[#This Row],[img_id2]]&amp;"|"&amp;Table1[[#This Row],[rank]]</f>
        <v>33|2</v>
      </c>
      <c r="B163">
        <v>33</v>
      </c>
      <c r="C163">
        <v>2</v>
      </c>
      <c r="D163" t="s">
        <v>830</v>
      </c>
      <c r="E163">
        <v>7.9925686120999997E-2</v>
      </c>
      <c r="F163">
        <v>0.99973124265699997</v>
      </c>
      <c r="G163">
        <f>VLOOKUP(Table1[[#This Row],[img_id2]],Table13[#All],4,FALSE)</f>
        <v>2</v>
      </c>
      <c r="H163">
        <f>VLOOKUP(Table1[[#This Row],[img_id2]],Table13[#All],5,FALSE)</f>
        <v>2</v>
      </c>
      <c r="I163" t="str">
        <f>IF(Table1[[#This Row],[score_abs]]&gt;0.99,"yes","no")</f>
        <v>yes</v>
      </c>
    </row>
    <row r="164" spans="1:9" x14ac:dyDescent="0.25">
      <c r="A164" t="str">
        <f>Table1[[#This Row],[img_id2]]&amp;"|"&amp;Table1[[#This Row],[rank]]</f>
        <v>33|3</v>
      </c>
      <c r="B164">
        <v>33</v>
      </c>
      <c r="C164">
        <v>3</v>
      </c>
      <c r="D164" t="s">
        <v>862</v>
      </c>
      <c r="E164">
        <v>1.61648225039E-2</v>
      </c>
      <c r="F164">
        <v>0.99867272377000005</v>
      </c>
      <c r="G164">
        <f>VLOOKUP(Table1[[#This Row],[img_id2]],Table13[#All],4,FALSE)</f>
        <v>2</v>
      </c>
      <c r="H164">
        <f>VLOOKUP(Table1[[#This Row],[img_id2]],Table13[#All],5,FALSE)</f>
        <v>2</v>
      </c>
      <c r="I164" t="str">
        <f>IF(Table1[[#This Row],[score_abs]]&gt;0.99,"yes","no")</f>
        <v>yes</v>
      </c>
    </row>
    <row r="165" spans="1:9" x14ac:dyDescent="0.25">
      <c r="A165" t="str">
        <f>Table1[[#This Row],[img_id2]]&amp;"|"&amp;Table1[[#This Row],[rank]]</f>
        <v>33|4</v>
      </c>
      <c r="B165">
        <v>33</v>
      </c>
      <c r="C165">
        <v>4</v>
      </c>
      <c r="D165" t="s">
        <v>846</v>
      </c>
      <c r="E165">
        <v>1.46282166243E-2</v>
      </c>
      <c r="F165">
        <v>0.99853348732000002</v>
      </c>
      <c r="G165">
        <f>VLOOKUP(Table1[[#This Row],[img_id2]],Table13[#All],4,FALSE)</f>
        <v>2</v>
      </c>
      <c r="H165">
        <f>VLOOKUP(Table1[[#This Row],[img_id2]],Table13[#All],5,FALSE)</f>
        <v>2</v>
      </c>
      <c r="I165" t="str">
        <f>IF(Table1[[#This Row],[score_abs]]&gt;0.99,"yes","no")</f>
        <v>yes</v>
      </c>
    </row>
    <row r="166" spans="1:9" x14ac:dyDescent="0.25">
      <c r="A166" t="str">
        <f>Table1[[#This Row],[img_id2]]&amp;"|"&amp;Table1[[#This Row],[rank]]</f>
        <v>33|5</v>
      </c>
      <c r="B166">
        <v>33</v>
      </c>
      <c r="C166">
        <v>5</v>
      </c>
      <c r="D166" t="s">
        <v>864</v>
      </c>
      <c r="E166">
        <v>4.9602831713899996E-3</v>
      </c>
      <c r="F166">
        <v>0.99568754434600004</v>
      </c>
      <c r="G166">
        <f>VLOOKUP(Table1[[#This Row],[img_id2]],Table13[#All],4,FALSE)</f>
        <v>2</v>
      </c>
      <c r="H166">
        <f>VLOOKUP(Table1[[#This Row],[img_id2]],Table13[#All],5,FALSE)</f>
        <v>2</v>
      </c>
      <c r="I166" t="str">
        <f>IF(Table1[[#This Row],[score_abs]]&gt;0.99,"yes","no")</f>
        <v>yes</v>
      </c>
    </row>
    <row r="167" spans="1:9" x14ac:dyDescent="0.25">
      <c r="A167" t="str">
        <f>Table1[[#This Row],[img_id2]]&amp;"|"&amp;Table1[[#This Row],[rank]]</f>
        <v>34|1</v>
      </c>
      <c r="B167">
        <v>34</v>
      </c>
      <c r="C167">
        <v>1</v>
      </c>
      <c r="D167" t="s">
        <v>862</v>
      </c>
      <c r="E167">
        <v>0.32499405741699999</v>
      </c>
      <c r="F167">
        <v>0.999751985073</v>
      </c>
      <c r="G167">
        <f>VLOOKUP(Table1[[#This Row],[img_id2]],Table13[#All],4,FALSE)</f>
        <v>2</v>
      </c>
      <c r="H167">
        <f>VLOOKUP(Table1[[#This Row],[img_id2]],Table13[#All],5,FALSE)</f>
        <v>2</v>
      </c>
      <c r="I167" t="str">
        <f>IF(Table1[[#This Row],[score_abs]]&gt;0.99,"yes","no")</f>
        <v>yes</v>
      </c>
    </row>
    <row r="168" spans="1:9" x14ac:dyDescent="0.25">
      <c r="A168" t="str">
        <f>Table1[[#This Row],[img_id2]]&amp;"|"&amp;Table1[[#This Row],[rank]]</f>
        <v>34|2</v>
      </c>
      <c r="B168">
        <v>34</v>
      </c>
      <c r="C168">
        <v>2</v>
      </c>
      <c r="D168" t="s">
        <v>861</v>
      </c>
      <c r="E168">
        <v>0.27196487784399997</v>
      </c>
      <c r="F168">
        <v>0.99970358610200005</v>
      </c>
      <c r="G168">
        <f>VLOOKUP(Table1[[#This Row],[img_id2]],Table13[#All],4,FALSE)</f>
        <v>2</v>
      </c>
      <c r="H168">
        <f>VLOOKUP(Table1[[#This Row],[img_id2]],Table13[#All],5,FALSE)</f>
        <v>2</v>
      </c>
      <c r="I168" t="str">
        <f>IF(Table1[[#This Row],[score_abs]]&gt;0.99,"yes","no")</f>
        <v>yes</v>
      </c>
    </row>
    <row r="169" spans="1:9" x14ac:dyDescent="0.25">
      <c r="A169" t="str">
        <f>Table1[[#This Row],[img_id2]]&amp;"|"&amp;Table1[[#This Row],[rank]]</f>
        <v>34|3</v>
      </c>
      <c r="B169">
        <v>34</v>
      </c>
      <c r="C169">
        <v>3</v>
      </c>
      <c r="D169" t="s">
        <v>876</v>
      </c>
      <c r="E169">
        <v>0.105804495513</v>
      </c>
      <c r="F169">
        <v>0.999238491058</v>
      </c>
      <c r="G169">
        <f>VLOOKUP(Table1[[#This Row],[img_id2]],Table13[#All],4,FALSE)</f>
        <v>2</v>
      </c>
      <c r="H169">
        <f>VLOOKUP(Table1[[#This Row],[img_id2]],Table13[#All],5,FALSE)</f>
        <v>2</v>
      </c>
      <c r="I169" t="str">
        <f>IF(Table1[[#This Row],[score_abs]]&gt;0.99,"yes","no")</f>
        <v>yes</v>
      </c>
    </row>
    <row r="170" spans="1:9" x14ac:dyDescent="0.25">
      <c r="A170" t="str">
        <f>Table1[[#This Row],[img_id2]]&amp;"|"&amp;Table1[[#This Row],[rank]]</f>
        <v>34|4</v>
      </c>
      <c r="B170">
        <v>34</v>
      </c>
      <c r="C170">
        <v>4</v>
      </c>
      <c r="D170" t="s">
        <v>860</v>
      </c>
      <c r="E170">
        <v>8.1637218594600006E-2</v>
      </c>
      <c r="F170">
        <v>0.99901318550100005</v>
      </c>
      <c r="G170">
        <f>VLOOKUP(Table1[[#This Row],[img_id2]],Table13[#All],4,FALSE)</f>
        <v>2</v>
      </c>
      <c r="H170">
        <f>VLOOKUP(Table1[[#This Row],[img_id2]],Table13[#All],5,FALSE)</f>
        <v>2</v>
      </c>
      <c r="I170" t="str">
        <f>IF(Table1[[#This Row],[score_abs]]&gt;0.99,"yes","no")</f>
        <v>yes</v>
      </c>
    </row>
    <row r="171" spans="1:9" x14ac:dyDescent="0.25">
      <c r="A171" t="str">
        <f>Table1[[#This Row],[img_id2]]&amp;"|"&amp;Table1[[#This Row],[rank]]</f>
        <v>34|5</v>
      </c>
      <c r="B171">
        <v>34</v>
      </c>
      <c r="C171">
        <v>5</v>
      </c>
      <c r="D171" t="s">
        <v>831</v>
      </c>
      <c r="E171">
        <v>3.0443344265200002E-2</v>
      </c>
      <c r="F171">
        <v>0.99735826253899995</v>
      </c>
      <c r="G171">
        <f>VLOOKUP(Table1[[#This Row],[img_id2]],Table13[#All],4,FALSE)</f>
        <v>2</v>
      </c>
      <c r="H171">
        <f>VLOOKUP(Table1[[#This Row],[img_id2]],Table13[#All],5,FALSE)</f>
        <v>2</v>
      </c>
      <c r="I171" t="str">
        <f>IF(Table1[[#This Row],[score_abs]]&gt;0.99,"yes","no")</f>
        <v>yes</v>
      </c>
    </row>
    <row r="172" spans="1:9" x14ac:dyDescent="0.25">
      <c r="A172" t="str">
        <f>Table1[[#This Row],[img_id2]]&amp;"|"&amp;Table1[[#This Row],[rank]]</f>
        <v>35|1</v>
      </c>
      <c r="B172">
        <v>35</v>
      </c>
      <c r="C172">
        <v>1</v>
      </c>
      <c r="D172" t="s">
        <v>862</v>
      </c>
      <c r="E172">
        <v>0.35731497407000001</v>
      </c>
      <c r="F172">
        <v>0.99964916706100004</v>
      </c>
      <c r="G172">
        <f>VLOOKUP(Table1[[#This Row],[img_id2]],Table13[#All],4,FALSE)</f>
        <v>2</v>
      </c>
      <c r="H172">
        <f>VLOOKUP(Table1[[#This Row],[img_id2]],Table13[#All],5,FALSE)</f>
        <v>2</v>
      </c>
      <c r="I172" t="str">
        <f>IF(Table1[[#This Row],[score_abs]]&gt;0.99,"yes","no")</f>
        <v>yes</v>
      </c>
    </row>
    <row r="173" spans="1:9" x14ac:dyDescent="0.25">
      <c r="A173" t="str">
        <f>Table1[[#This Row],[img_id2]]&amp;"|"&amp;Table1[[#This Row],[rank]]</f>
        <v>35|2</v>
      </c>
      <c r="B173">
        <v>35</v>
      </c>
      <c r="C173">
        <v>2</v>
      </c>
      <c r="D173" t="s">
        <v>861</v>
      </c>
      <c r="E173">
        <v>0.20423153042799999</v>
      </c>
      <c r="F173">
        <v>0.999386310577</v>
      </c>
      <c r="G173">
        <f>VLOOKUP(Table1[[#This Row],[img_id2]],Table13[#All],4,FALSE)</f>
        <v>2</v>
      </c>
      <c r="H173">
        <f>VLOOKUP(Table1[[#This Row],[img_id2]],Table13[#All],5,FALSE)</f>
        <v>2</v>
      </c>
      <c r="I173" t="str">
        <f>IF(Table1[[#This Row],[score_abs]]&gt;0.99,"yes","no")</f>
        <v>yes</v>
      </c>
    </row>
    <row r="174" spans="1:9" x14ac:dyDescent="0.25">
      <c r="A174" t="str">
        <f>Table1[[#This Row],[img_id2]]&amp;"|"&amp;Table1[[#This Row],[rank]]</f>
        <v>35|3</v>
      </c>
      <c r="B174">
        <v>35</v>
      </c>
      <c r="C174">
        <v>3</v>
      </c>
      <c r="D174" t="s">
        <v>874</v>
      </c>
      <c r="E174">
        <v>0.10912113636699999</v>
      </c>
      <c r="F174">
        <v>0.99885201454200001</v>
      </c>
      <c r="G174">
        <f>VLOOKUP(Table1[[#This Row],[img_id2]],Table13[#All],4,FALSE)</f>
        <v>2</v>
      </c>
      <c r="H174">
        <f>VLOOKUP(Table1[[#This Row],[img_id2]],Table13[#All],5,FALSE)</f>
        <v>2</v>
      </c>
      <c r="I174" t="str">
        <f>IF(Table1[[#This Row],[score_abs]]&gt;0.99,"yes","no")</f>
        <v>yes</v>
      </c>
    </row>
    <row r="175" spans="1:9" x14ac:dyDescent="0.25">
      <c r="A175" t="str">
        <f>Table1[[#This Row],[img_id2]]&amp;"|"&amp;Table1[[#This Row],[rank]]</f>
        <v>35|4</v>
      </c>
      <c r="B175">
        <v>35</v>
      </c>
      <c r="C175">
        <v>4</v>
      </c>
      <c r="D175" t="s">
        <v>884</v>
      </c>
      <c r="E175">
        <v>4.5621722936600002E-2</v>
      </c>
      <c r="F175">
        <v>0.99725842475899995</v>
      </c>
      <c r="G175">
        <f>VLOOKUP(Table1[[#This Row],[img_id2]],Table13[#All],4,FALSE)</f>
        <v>2</v>
      </c>
      <c r="H175">
        <f>VLOOKUP(Table1[[#This Row],[img_id2]],Table13[#All],5,FALSE)</f>
        <v>2</v>
      </c>
      <c r="I175" t="str">
        <f>IF(Table1[[#This Row],[score_abs]]&gt;0.99,"yes","no")</f>
        <v>yes</v>
      </c>
    </row>
    <row r="176" spans="1:9" x14ac:dyDescent="0.25">
      <c r="A176" t="str">
        <f>Table1[[#This Row],[img_id2]]&amp;"|"&amp;Table1[[#This Row],[rank]]</f>
        <v>35|5</v>
      </c>
      <c r="B176">
        <v>35</v>
      </c>
      <c r="C176">
        <v>5</v>
      </c>
      <c r="D176" t="s">
        <v>873</v>
      </c>
      <c r="E176">
        <v>4.49294373393E-2</v>
      </c>
      <c r="F176">
        <v>0.99721634388000002</v>
      </c>
      <c r="G176">
        <f>VLOOKUP(Table1[[#This Row],[img_id2]],Table13[#All],4,FALSE)</f>
        <v>2</v>
      </c>
      <c r="H176">
        <f>VLOOKUP(Table1[[#This Row],[img_id2]],Table13[#All],5,FALSE)</f>
        <v>2</v>
      </c>
      <c r="I176" t="str">
        <f>IF(Table1[[#This Row],[score_abs]]&gt;0.99,"yes","no")</f>
        <v>yes</v>
      </c>
    </row>
    <row r="177" spans="1:9" x14ac:dyDescent="0.25">
      <c r="A177" t="str">
        <f>Table1[[#This Row],[img_id2]]&amp;"|"&amp;Table1[[#This Row],[rank]]</f>
        <v>36|1</v>
      </c>
      <c r="B177">
        <v>36</v>
      </c>
      <c r="C177">
        <v>1</v>
      </c>
      <c r="D177" t="s">
        <v>831</v>
      </c>
      <c r="E177">
        <v>0.81052964925799997</v>
      </c>
      <c r="F177">
        <v>0.99986732006099999</v>
      </c>
      <c r="G177">
        <f>VLOOKUP(Table1[[#This Row],[img_id2]],Table13[#All],4,FALSE)</f>
        <v>2</v>
      </c>
      <c r="H177">
        <f>VLOOKUP(Table1[[#This Row],[img_id2]],Table13[#All],5,FALSE)</f>
        <v>2</v>
      </c>
      <c r="I177" t="str">
        <f>IF(Table1[[#This Row],[score_abs]]&gt;0.99,"yes","no")</f>
        <v>yes</v>
      </c>
    </row>
    <row r="178" spans="1:9" x14ac:dyDescent="0.25">
      <c r="A178" t="str">
        <f>Table1[[#This Row],[img_id2]]&amp;"|"&amp;Table1[[#This Row],[rank]]</f>
        <v>36|2</v>
      </c>
      <c r="B178">
        <v>36</v>
      </c>
      <c r="C178">
        <v>2</v>
      </c>
      <c r="D178" t="s">
        <v>864</v>
      </c>
      <c r="E178">
        <v>4.7235231846600001E-2</v>
      </c>
      <c r="F178">
        <v>0.99772876501100005</v>
      </c>
      <c r="G178">
        <f>VLOOKUP(Table1[[#This Row],[img_id2]],Table13[#All],4,FALSE)</f>
        <v>2</v>
      </c>
      <c r="H178">
        <f>VLOOKUP(Table1[[#This Row],[img_id2]],Table13[#All],5,FALSE)</f>
        <v>2</v>
      </c>
      <c r="I178" t="str">
        <f>IF(Table1[[#This Row],[score_abs]]&gt;0.99,"yes","no")</f>
        <v>yes</v>
      </c>
    </row>
    <row r="179" spans="1:9" x14ac:dyDescent="0.25">
      <c r="A179" t="str">
        <f>Table1[[#This Row],[img_id2]]&amp;"|"&amp;Table1[[#This Row],[rank]]</f>
        <v>36|3</v>
      </c>
      <c r="B179">
        <v>36</v>
      </c>
      <c r="C179">
        <v>3</v>
      </c>
      <c r="D179" t="s">
        <v>830</v>
      </c>
      <c r="E179">
        <v>1.9039927050500002E-2</v>
      </c>
      <c r="F179">
        <v>0.99438440799700001</v>
      </c>
      <c r="G179">
        <f>VLOOKUP(Table1[[#This Row],[img_id2]],Table13[#All],4,FALSE)</f>
        <v>2</v>
      </c>
      <c r="H179">
        <f>VLOOKUP(Table1[[#This Row],[img_id2]],Table13[#All],5,FALSE)</f>
        <v>2</v>
      </c>
      <c r="I179" t="str">
        <f>IF(Table1[[#This Row],[score_abs]]&gt;0.99,"yes","no")</f>
        <v>yes</v>
      </c>
    </row>
    <row r="180" spans="1:9" x14ac:dyDescent="0.25">
      <c r="A180" t="str">
        <f>Table1[[#This Row],[img_id2]]&amp;"|"&amp;Table1[[#This Row],[rank]]</f>
        <v>36|4</v>
      </c>
      <c r="B180">
        <v>36</v>
      </c>
      <c r="C180">
        <v>4</v>
      </c>
      <c r="D180" t="s">
        <v>885</v>
      </c>
      <c r="E180">
        <v>1.40726137906E-2</v>
      </c>
      <c r="F180">
        <v>0.99241721630099999</v>
      </c>
      <c r="G180">
        <f>VLOOKUP(Table1[[#This Row],[img_id2]],Table13[#All],4,FALSE)</f>
        <v>2</v>
      </c>
      <c r="H180">
        <f>VLOOKUP(Table1[[#This Row],[img_id2]],Table13[#All],5,FALSE)</f>
        <v>2</v>
      </c>
      <c r="I180" t="str">
        <f>IF(Table1[[#This Row],[score_abs]]&gt;0.99,"yes","no")</f>
        <v>yes</v>
      </c>
    </row>
    <row r="181" spans="1:9" x14ac:dyDescent="0.25">
      <c r="A181" t="str">
        <f>Table1[[#This Row],[img_id2]]&amp;"|"&amp;Table1[[#This Row],[rank]]</f>
        <v>36|5</v>
      </c>
      <c r="B181">
        <v>36</v>
      </c>
      <c r="C181">
        <v>5</v>
      </c>
      <c r="D181" t="s">
        <v>882</v>
      </c>
      <c r="E181">
        <v>1.20665347204E-2</v>
      </c>
      <c r="F181">
        <v>0.99116766452799998</v>
      </c>
      <c r="G181">
        <f>VLOOKUP(Table1[[#This Row],[img_id2]],Table13[#All],4,FALSE)</f>
        <v>2</v>
      </c>
      <c r="H181">
        <f>VLOOKUP(Table1[[#This Row],[img_id2]],Table13[#All],5,FALSE)</f>
        <v>2</v>
      </c>
      <c r="I181" t="str">
        <f>IF(Table1[[#This Row],[score_abs]]&gt;0.99,"yes","no")</f>
        <v>yes</v>
      </c>
    </row>
    <row r="182" spans="1:9" x14ac:dyDescent="0.25">
      <c r="A182" t="str">
        <f>Table1[[#This Row],[img_id2]]&amp;"|"&amp;Table1[[#This Row],[rank]]</f>
        <v>37|1</v>
      </c>
      <c r="B182">
        <v>37</v>
      </c>
      <c r="C182">
        <v>1</v>
      </c>
      <c r="D182" t="s">
        <v>877</v>
      </c>
      <c r="E182">
        <v>0.38900765776599999</v>
      </c>
      <c r="F182">
        <v>0.99988234043099999</v>
      </c>
      <c r="G182">
        <f>VLOOKUP(Table1[[#This Row],[img_id2]],Table13[#All],4,FALSE)</f>
        <v>4</v>
      </c>
      <c r="H182">
        <f>VLOOKUP(Table1[[#This Row],[img_id2]],Table13[#All],5,FALSE)</f>
        <v>4</v>
      </c>
      <c r="I182" t="str">
        <f>IF(Table1[[#This Row],[score_abs]]&gt;0.99,"yes","no")</f>
        <v>yes</v>
      </c>
    </row>
    <row r="183" spans="1:9" x14ac:dyDescent="0.25">
      <c r="A183" t="str">
        <f>Table1[[#This Row],[img_id2]]&amp;"|"&amp;Table1[[#This Row],[rank]]</f>
        <v>37|2</v>
      </c>
      <c r="B183">
        <v>37</v>
      </c>
      <c r="C183">
        <v>2</v>
      </c>
      <c r="D183" t="s">
        <v>886</v>
      </c>
      <c r="E183">
        <v>0.176793083549</v>
      </c>
      <c r="F183">
        <v>0.99974125623700005</v>
      </c>
      <c r="G183">
        <f>VLOOKUP(Table1[[#This Row],[img_id2]],Table13[#All],4,FALSE)</f>
        <v>4</v>
      </c>
      <c r="H183">
        <f>VLOOKUP(Table1[[#This Row],[img_id2]],Table13[#All],5,FALSE)</f>
        <v>4</v>
      </c>
      <c r="I183" t="str">
        <f>IF(Table1[[#This Row],[score_abs]]&gt;0.99,"yes","no")</f>
        <v>yes</v>
      </c>
    </row>
    <row r="184" spans="1:9" x14ac:dyDescent="0.25">
      <c r="A184" t="str">
        <f>Table1[[#This Row],[img_id2]]&amp;"|"&amp;Table1[[#This Row],[rank]]</f>
        <v>37|3</v>
      </c>
      <c r="B184">
        <v>37</v>
      </c>
      <c r="C184">
        <v>3</v>
      </c>
      <c r="D184" t="s">
        <v>864</v>
      </c>
      <c r="E184">
        <v>0.155110493302</v>
      </c>
      <c r="F184">
        <v>0.99970501661300004</v>
      </c>
      <c r="G184">
        <f>VLOOKUP(Table1[[#This Row],[img_id2]],Table13[#All],4,FALSE)</f>
        <v>4</v>
      </c>
      <c r="H184">
        <f>VLOOKUP(Table1[[#This Row],[img_id2]],Table13[#All],5,FALSE)</f>
        <v>4</v>
      </c>
      <c r="I184" t="str">
        <f>IF(Table1[[#This Row],[score_abs]]&gt;0.99,"yes","no")</f>
        <v>yes</v>
      </c>
    </row>
    <row r="185" spans="1:9" x14ac:dyDescent="0.25">
      <c r="A185" t="str">
        <f>Table1[[#This Row],[img_id2]]&amp;"|"&amp;Table1[[#This Row],[rank]]</f>
        <v>37|4</v>
      </c>
      <c r="B185">
        <v>37</v>
      </c>
      <c r="C185">
        <v>4</v>
      </c>
      <c r="D185" t="s">
        <v>887</v>
      </c>
      <c r="E185">
        <v>6.3887231051900001E-2</v>
      </c>
      <c r="F185">
        <v>0.99928420782100003</v>
      </c>
      <c r="G185">
        <f>VLOOKUP(Table1[[#This Row],[img_id2]],Table13[#All],4,FALSE)</f>
        <v>4</v>
      </c>
      <c r="H185">
        <f>VLOOKUP(Table1[[#This Row],[img_id2]],Table13[#All],5,FALSE)</f>
        <v>4</v>
      </c>
      <c r="I185" t="str">
        <f>IF(Table1[[#This Row],[score_abs]]&gt;0.99,"yes","no")</f>
        <v>yes</v>
      </c>
    </row>
    <row r="186" spans="1:9" x14ac:dyDescent="0.25">
      <c r="A186" t="str">
        <f>Table1[[#This Row],[img_id2]]&amp;"|"&amp;Table1[[#This Row],[rank]]</f>
        <v>37|5</v>
      </c>
      <c r="B186">
        <v>37</v>
      </c>
      <c r="C186">
        <v>5</v>
      </c>
      <c r="D186" t="s">
        <v>888</v>
      </c>
      <c r="E186">
        <v>3.94108109176E-2</v>
      </c>
      <c r="F186">
        <v>0.99884015321700004</v>
      </c>
      <c r="G186">
        <f>VLOOKUP(Table1[[#This Row],[img_id2]],Table13[#All],4,FALSE)</f>
        <v>4</v>
      </c>
      <c r="H186">
        <f>VLOOKUP(Table1[[#This Row],[img_id2]],Table13[#All],5,FALSE)</f>
        <v>4</v>
      </c>
      <c r="I186" t="str">
        <f>IF(Table1[[#This Row],[score_abs]]&gt;0.99,"yes","no")</f>
        <v>yes</v>
      </c>
    </row>
    <row r="187" spans="1:9" x14ac:dyDescent="0.25">
      <c r="A187" t="str">
        <f>Table1[[#This Row],[img_id2]]&amp;"|"&amp;Table1[[#This Row],[rank]]</f>
        <v>38|1</v>
      </c>
      <c r="B187">
        <v>38</v>
      </c>
      <c r="C187">
        <v>1</v>
      </c>
      <c r="D187" t="s">
        <v>830</v>
      </c>
      <c r="E187">
        <v>0.46409812569600001</v>
      </c>
      <c r="F187">
        <v>0.99987530708299999</v>
      </c>
      <c r="G187">
        <f>VLOOKUP(Table1[[#This Row],[img_id2]],Table13[#All],4,FALSE)</f>
        <v>4</v>
      </c>
      <c r="H187">
        <f>VLOOKUP(Table1[[#This Row],[img_id2]],Table13[#All],5,FALSE)</f>
        <v>4</v>
      </c>
      <c r="I187" t="str">
        <f>IF(Table1[[#This Row],[score_abs]]&gt;0.99,"yes","no")</f>
        <v>yes</v>
      </c>
    </row>
    <row r="188" spans="1:9" x14ac:dyDescent="0.25">
      <c r="A188" t="str">
        <f>Table1[[#This Row],[img_id2]]&amp;"|"&amp;Table1[[#This Row],[rank]]</f>
        <v>38|2</v>
      </c>
      <c r="B188">
        <v>38</v>
      </c>
      <c r="C188">
        <v>2</v>
      </c>
      <c r="D188" t="s">
        <v>839</v>
      </c>
      <c r="E188">
        <v>0.17913457751299999</v>
      </c>
      <c r="F188">
        <v>0.99967706203499995</v>
      </c>
      <c r="G188">
        <f>VLOOKUP(Table1[[#This Row],[img_id2]],Table13[#All],4,FALSE)</f>
        <v>4</v>
      </c>
      <c r="H188">
        <f>VLOOKUP(Table1[[#This Row],[img_id2]],Table13[#All],5,FALSE)</f>
        <v>4</v>
      </c>
      <c r="I188" t="str">
        <f>IF(Table1[[#This Row],[score_abs]]&gt;0.99,"yes","no")</f>
        <v>yes</v>
      </c>
    </row>
    <row r="189" spans="1:9" x14ac:dyDescent="0.25">
      <c r="A189" t="str">
        <f>Table1[[#This Row],[img_id2]]&amp;"|"&amp;Table1[[#This Row],[rank]]</f>
        <v>38|3</v>
      </c>
      <c r="B189">
        <v>38</v>
      </c>
      <c r="C189">
        <v>3</v>
      </c>
      <c r="D189" t="s">
        <v>836</v>
      </c>
      <c r="E189">
        <v>0.118926897645</v>
      </c>
      <c r="F189">
        <v>0.99951362609899996</v>
      </c>
      <c r="G189">
        <f>VLOOKUP(Table1[[#This Row],[img_id2]],Table13[#All],4,FALSE)</f>
        <v>4</v>
      </c>
      <c r="H189">
        <f>VLOOKUP(Table1[[#This Row],[img_id2]],Table13[#All],5,FALSE)</f>
        <v>4</v>
      </c>
      <c r="I189" t="str">
        <f>IF(Table1[[#This Row],[score_abs]]&gt;0.99,"yes","no")</f>
        <v>yes</v>
      </c>
    </row>
    <row r="190" spans="1:9" x14ac:dyDescent="0.25">
      <c r="A190" t="str">
        <f>Table1[[#This Row],[img_id2]]&amp;"|"&amp;Table1[[#This Row],[rank]]</f>
        <v>38|4</v>
      </c>
      <c r="B190">
        <v>38</v>
      </c>
      <c r="C190">
        <v>4</v>
      </c>
      <c r="D190" t="s">
        <v>849</v>
      </c>
      <c r="E190">
        <v>4.3865188956299997E-2</v>
      </c>
      <c r="F190">
        <v>0.99868232011799996</v>
      </c>
      <c r="G190">
        <f>VLOOKUP(Table1[[#This Row],[img_id2]],Table13[#All],4,FALSE)</f>
        <v>4</v>
      </c>
      <c r="H190">
        <f>VLOOKUP(Table1[[#This Row],[img_id2]],Table13[#All],5,FALSE)</f>
        <v>4</v>
      </c>
      <c r="I190" t="str">
        <f>IF(Table1[[#This Row],[score_abs]]&gt;0.99,"yes","no")</f>
        <v>yes</v>
      </c>
    </row>
    <row r="191" spans="1:9" x14ac:dyDescent="0.25">
      <c r="A191" t="str">
        <f>Table1[[#This Row],[img_id2]]&amp;"|"&amp;Table1[[#This Row],[rank]]</f>
        <v>38|5</v>
      </c>
      <c r="B191">
        <v>38</v>
      </c>
      <c r="C191">
        <v>5</v>
      </c>
      <c r="D191" t="s">
        <v>889</v>
      </c>
      <c r="E191">
        <v>3.15930582583E-2</v>
      </c>
      <c r="F191">
        <v>0.99817132949800003</v>
      </c>
      <c r="G191">
        <f>VLOOKUP(Table1[[#This Row],[img_id2]],Table13[#All],4,FALSE)</f>
        <v>4</v>
      </c>
      <c r="H191">
        <f>VLOOKUP(Table1[[#This Row],[img_id2]],Table13[#All],5,FALSE)</f>
        <v>4</v>
      </c>
      <c r="I191" t="str">
        <f>IF(Table1[[#This Row],[score_abs]]&gt;0.99,"yes","no")</f>
        <v>yes</v>
      </c>
    </row>
    <row r="192" spans="1:9" x14ac:dyDescent="0.25">
      <c r="A192" t="str">
        <f>Table1[[#This Row],[img_id2]]&amp;"|"&amp;Table1[[#This Row],[rank]]</f>
        <v>39|1</v>
      </c>
      <c r="B192">
        <v>39</v>
      </c>
      <c r="C192">
        <v>1</v>
      </c>
      <c r="D192" t="s">
        <v>830</v>
      </c>
      <c r="E192">
        <v>0.24666959047299999</v>
      </c>
      <c r="F192">
        <v>0.99941194057500005</v>
      </c>
      <c r="G192">
        <f>VLOOKUP(Table1[[#This Row],[img_id2]],Table13[#All],4,FALSE)</f>
        <v>4</v>
      </c>
      <c r="H192">
        <f>VLOOKUP(Table1[[#This Row],[img_id2]],Table13[#All],5,FALSE)</f>
        <v>4</v>
      </c>
      <c r="I192" t="str">
        <f>IF(Table1[[#This Row],[score_abs]]&gt;0.99,"yes","no")</f>
        <v>yes</v>
      </c>
    </row>
    <row r="193" spans="1:9" x14ac:dyDescent="0.25">
      <c r="A193" t="str">
        <f>Table1[[#This Row],[img_id2]]&amp;"|"&amp;Table1[[#This Row],[rank]]</f>
        <v>39|2</v>
      </c>
      <c r="B193">
        <v>39</v>
      </c>
      <c r="C193">
        <v>2</v>
      </c>
      <c r="D193" t="s">
        <v>839</v>
      </c>
      <c r="E193">
        <v>0.183381482959</v>
      </c>
      <c r="F193">
        <v>0.99920910596800006</v>
      </c>
      <c r="G193">
        <f>VLOOKUP(Table1[[#This Row],[img_id2]],Table13[#All],4,FALSE)</f>
        <v>4</v>
      </c>
      <c r="H193">
        <f>VLOOKUP(Table1[[#This Row],[img_id2]],Table13[#All],5,FALSE)</f>
        <v>4</v>
      </c>
      <c r="I193" t="str">
        <f>IF(Table1[[#This Row],[score_abs]]&gt;0.99,"yes","no")</f>
        <v>yes</v>
      </c>
    </row>
    <row r="194" spans="1:9" x14ac:dyDescent="0.25">
      <c r="A194" t="str">
        <f>Table1[[#This Row],[img_id2]]&amp;"|"&amp;Table1[[#This Row],[rank]]</f>
        <v>39|3</v>
      </c>
      <c r="B194">
        <v>39</v>
      </c>
      <c r="C194">
        <v>3</v>
      </c>
      <c r="D194" t="s">
        <v>831</v>
      </c>
      <c r="E194">
        <v>9.6475854516000006E-2</v>
      </c>
      <c r="F194">
        <v>0.99849772453300001</v>
      </c>
      <c r="G194">
        <f>VLOOKUP(Table1[[#This Row],[img_id2]],Table13[#All],4,FALSE)</f>
        <v>4</v>
      </c>
      <c r="H194">
        <f>VLOOKUP(Table1[[#This Row],[img_id2]],Table13[#All],5,FALSE)</f>
        <v>4</v>
      </c>
      <c r="I194" t="str">
        <f>IF(Table1[[#This Row],[score_abs]]&gt;0.99,"yes","no")</f>
        <v>yes</v>
      </c>
    </row>
    <row r="195" spans="1:9" x14ac:dyDescent="0.25">
      <c r="A195" t="str">
        <f>Table1[[#This Row],[img_id2]]&amp;"|"&amp;Table1[[#This Row],[rank]]</f>
        <v>39|4</v>
      </c>
      <c r="B195">
        <v>39</v>
      </c>
      <c r="C195">
        <v>4</v>
      </c>
      <c r="D195" t="s">
        <v>840</v>
      </c>
      <c r="E195">
        <v>9.4601005315799999E-2</v>
      </c>
      <c r="F195">
        <v>0.99846798181499996</v>
      </c>
      <c r="G195">
        <f>VLOOKUP(Table1[[#This Row],[img_id2]],Table13[#All],4,FALSE)</f>
        <v>4</v>
      </c>
      <c r="H195">
        <f>VLOOKUP(Table1[[#This Row],[img_id2]],Table13[#All],5,FALSE)</f>
        <v>4</v>
      </c>
      <c r="I195" t="str">
        <f>IF(Table1[[#This Row],[score_abs]]&gt;0.99,"yes","no")</f>
        <v>yes</v>
      </c>
    </row>
    <row r="196" spans="1:9" x14ac:dyDescent="0.25">
      <c r="A196" t="str">
        <f>Table1[[#This Row],[img_id2]]&amp;"|"&amp;Table1[[#This Row],[rank]]</f>
        <v>39|5</v>
      </c>
      <c r="B196">
        <v>39</v>
      </c>
      <c r="C196">
        <v>5</v>
      </c>
      <c r="D196" t="s">
        <v>864</v>
      </c>
      <c r="E196">
        <v>5.1840212196100001E-2</v>
      </c>
      <c r="F196">
        <v>0.997207820415</v>
      </c>
      <c r="G196">
        <f>VLOOKUP(Table1[[#This Row],[img_id2]],Table13[#All],4,FALSE)</f>
        <v>4</v>
      </c>
      <c r="H196">
        <f>VLOOKUP(Table1[[#This Row],[img_id2]],Table13[#All],5,FALSE)</f>
        <v>4</v>
      </c>
      <c r="I196" t="str">
        <f>IF(Table1[[#This Row],[score_abs]]&gt;0.99,"yes","no")</f>
        <v>yes</v>
      </c>
    </row>
    <row r="197" spans="1:9" x14ac:dyDescent="0.25">
      <c r="A197" t="str">
        <f>Table1[[#This Row],[img_id2]]&amp;"|"&amp;Table1[[#This Row],[rank]]</f>
        <v>40|1</v>
      </c>
      <c r="B197">
        <v>40</v>
      </c>
      <c r="C197">
        <v>1</v>
      </c>
      <c r="D197" t="s">
        <v>890</v>
      </c>
      <c r="E197">
        <v>0.35850045084999999</v>
      </c>
      <c r="F197">
        <v>0.99971622228599999</v>
      </c>
      <c r="G197">
        <f>VLOOKUP(Table1[[#This Row],[img_id2]],Table13[#All],4,FALSE)</f>
        <v>2</v>
      </c>
      <c r="H197">
        <f>VLOOKUP(Table1[[#This Row],[img_id2]],Table13[#All],5,FALSE)</f>
        <v>2</v>
      </c>
      <c r="I197" t="str">
        <f>IF(Table1[[#This Row],[score_abs]]&gt;0.99,"yes","no")</f>
        <v>yes</v>
      </c>
    </row>
    <row r="198" spans="1:9" x14ac:dyDescent="0.25">
      <c r="A198" t="str">
        <f>Table1[[#This Row],[img_id2]]&amp;"|"&amp;Table1[[#This Row],[rank]]</f>
        <v>40|2</v>
      </c>
      <c r="B198">
        <v>40</v>
      </c>
      <c r="C198">
        <v>2</v>
      </c>
      <c r="D198" t="s">
        <v>871</v>
      </c>
      <c r="E198">
        <v>0.19261136650999999</v>
      </c>
      <c r="F198">
        <v>0.99947196245199998</v>
      </c>
      <c r="G198">
        <f>VLOOKUP(Table1[[#This Row],[img_id2]],Table13[#All],4,FALSE)</f>
        <v>2</v>
      </c>
      <c r="H198">
        <f>VLOOKUP(Table1[[#This Row],[img_id2]],Table13[#All],5,FALSE)</f>
        <v>2</v>
      </c>
      <c r="I198" t="str">
        <f>IF(Table1[[#This Row],[score_abs]]&gt;0.99,"yes","no")</f>
        <v>yes</v>
      </c>
    </row>
    <row r="199" spans="1:9" x14ac:dyDescent="0.25">
      <c r="A199" t="str">
        <f>Table1[[#This Row],[img_id2]]&amp;"|"&amp;Table1[[#This Row],[rank]]</f>
        <v>40|3</v>
      </c>
      <c r="B199">
        <v>40</v>
      </c>
      <c r="C199">
        <v>3</v>
      </c>
      <c r="D199" t="s">
        <v>877</v>
      </c>
      <c r="E199">
        <v>8.4249414503600004E-2</v>
      </c>
      <c r="F199">
        <v>0.99879360199</v>
      </c>
      <c r="G199">
        <f>VLOOKUP(Table1[[#This Row],[img_id2]],Table13[#All],4,FALSE)</f>
        <v>2</v>
      </c>
      <c r="H199">
        <f>VLOOKUP(Table1[[#This Row],[img_id2]],Table13[#All],5,FALSE)</f>
        <v>2</v>
      </c>
      <c r="I199" t="str">
        <f>IF(Table1[[#This Row],[score_abs]]&gt;0.99,"yes","no")</f>
        <v>yes</v>
      </c>
    </row>
    <row r="200" spans="1:9" x14ac:dyDescent="0.25">
      <c r="A200" t="str">
        <f>Table1[[#This Row],[img_id2]]&amp;"|"&amp;Table1[[#This Row],[rank]]</f>
        <v>40|4</v>
      </c>
      <c r="B200">
        <v>40</v>
      </c>
      <c r="C200">
        <v>4</v>
      </c>
      <c r="D200" t="s">
        <v>840</v>
      </c>
      <c r="E200">
        <v>5.81841245294E-2</v>
      </c>
      <c r="F200">
        <v>0.99825412035000005</v>
      </c>
      <c r="G200">
        <f>VLOOKUP(Table1[[#This Row],[img_id2]],Table13[#All],4,FALSE)</f>
        <v>2</v>
      </c>
      <c r="H200">
        <f>VLOOKUP(Table1[[#This Row],[img_id2]],Table13[#All],5,FALSE)</f>
        <v>2</v>
      </c>
      <c r="I200" t="str">
        <f>IF(Table1[[#This Row],[score_abs]]&gt;0.99,"yes","no")</f>
        <v>yes</v>
      </c>
    </row>
    <row r="201" spans="1:9" x14ac:dyDescent="0.25">
      <c r="A201" t="str">
        <f>Table1[[#This Row],[img_id2]]&amp;"|"&amp;Table1[[#This Row],[rank]]</f>
        <v>40|5</v>
      </c>
      <c r="B201">
        <v>40</v>
      </c>
      <c r="C201">
        <v>5</v>
      </c>
      <c r="D201" t="s">
        <v>862</v>
      </c>
      <c r="E201">
        <v>5.1064778119299999E-2</v>
      </c>
      <c r="F201">
        <v>0.99801111221299998</v>
      </c>
      <c r="G201">
        <f>VLOOKUP(Table1[[#This Row],[img_id2]],Table13[#All],4,FALSE)</f>
        <v>2</v>
      </c>
      <c r="H201">
        <f>VLOOKUP(Table1[[#This Row],[img_id2]],Table13[#All],5,FALSE)</f>
        <v>2</v>
      </c>
      <c r="I201" t="str">
        <f>IF(Table1[[#This Row],[score_abs]]&gt;0.99,"yes","no")</f>
        <v>yes</v>
      </c>
    </row>
    <row r="202" spans="1:9" x14ac:dyDescent="0.25">
      <c r="A202" t="str">
        <f>Table1[[#This Row],[img_id2]]&amp;"|"&amp;Table1[[#This Row],[rank]]</f>
        <v>41|1</v>
      </c>
      <c r="B202">
        <v>41</v>
      </c>
      <c r="C202">
        <v>1</v>
      </c>
      <c r="D202" t="s">
        <v>854</v>
      </c>
      <c r="E202">
        <v>0.30102783441499997</v>
      </c>
      <c r="F202">
        <v>0.99996197223700001</v>
      </c>
      <c r="G202">
        <f>VLOOKUP(Table1[[#This Row],[img_id2]],Table13[#All],4,FALSE)</f>
        <v>2</v>
      </c>
      <c r="H202">
        <f>VLOOKUP(Table1[[#This Row],[img_id2]],Table13[#All],5,FALSE)</f>
        <v>2</v>
      </c>
      <c r="I202" t="str">
        <f>IF(Table1[[#This Row],[score_abs]]&gt;0.99,"yes","no")</f>
        <v>yes</v>
      </c>
    </row>
    <row r="203" spans="1:9" x14ac:dyDescent="0.25">
      <c r="A203" t="str">
        <f>Table1[[#This Row],[img_id2]]&amp;"|"&amp;Table1[[#This Row],[rank]]</f>
        <v>41|2</v>
      </c>
      <c r="B203">
        <v>41</v>
      </c>
      <c r="C203">
        <v>2</v>
      </c>
      <c r="D203" t="s">
        <v>861</v>
      </c>
      <c r="E203">
        <v>0.20609840750700001</v>
      </c>
      <c r="F203">
        <v>0.99994444847099995</v>
      </c>
      <c r="G203">
        <f>VLOOKUP(Table1[[#This Row],[img_id2]],Table13[#All],4,FALSE)</f>
        <v>2</v>
      </c>
      <c r="H203">
        <f>VLOOKUP(Table1[[#This Row],[img_id2]],Table13[#All],5,FALSE)</f>
        <v>2</v>
      </c>
      <c r="I203" t="str">
        <f>IF(Table1[[#This Row],[score_abs]]&gt;0.99,"yes","no")</f>
        <v>yes</v>
      </c>
    </row>
    <row r="204" spans="1:9" x14ac:dyDescent="0.25">
      <c r="A204" t="str">
        <f>Table1[[#This Row],[img_id2]]&amp;"|"&amp;Table1[[#This Row],[rank]]</f>
        <v>41|3</v>
      </c>
      <c r="B204">
        <v>41</v>
      </c>
      <c r="C204">
        <v>3</v>
      </c>
      <c r="D204" t="s">
        <v>848</v>
      </c>
      <c r="E204">
        <v>0.13509047031400001</v>
      </c>
      <c r="F204">
        <v>0.99991524219500005</v>
      </c>
      <c r="G204">
        <f>VLOOKUP(Table1[[#This Row],[img_id2]],Table13[#All],4,FALSE)</f>
        <v>2</v>
      </c>
      <c r="H204">
        <f>VLOOKUP(Table1[[#This Row],[img_id2]],Table13[#All],5,FALSE)</f>
        <v>2</v>
      </c>
      <c r="I204" t="str">
        <f>IF(Table1[[#This Row],[score_abs]]&gt;0.99,"yes","no")</f>
        <v>yes</v>
      </c>
    </row>
    <row r="205" spans="1:9" x14ac:dyDescent="0.25">
      <c r="A205" t="str">
        <f>Table1[[#This Row],[img_id2]]&amp;"|"&amp;Table1[[#This Row],[rank]]</f>
        <v>41|4</v>
      </c>
      <c r="B205">
        <v>41</v>
      </c>
      <c r="C205">
        <v>4</v>
      </c>
      <c r="D205" t="s">
        <v>862</v>
      </c>
      <c r="E205">
        <v>0.103639900684</v>
      </c>
      <c r="F205">
        <v>0.99988949298899998</v>
      </c>
      <c r="G205">
        <f>VLOOKUP(Table1[[#This Row],[img_id2]],Table13[#All],4,FALSE)</f>
        <v>2</v>
      </c>
      <c r="H205">
        <f>VLOOKUP(Table1[[#This Row],[img_id2]],Table13[#All],5,FALSE)</f>
        <v>2</v>
      </c>
      <c r="I205" t="str">
        <f>IF(Table1[[#This Row],[score_abs]]&gt;0.99,"yes","no")</f>
        <v>yes</v>
      </c>
    </row>
    <row r="206" spans="1:9" x14ac:dyDescent="0.25">
      <c r="A206" t="str">
        <f>Table1[[#This Row],[img_id2]]&amp;"|"&amp;Table1[[#This Row],[rank]]</f>
        <v>41|5</v>
      </c>
      <c r="B206">
        <v>41</v>
      </c>
      <c r="C206">
        <v>5</v>
      </c>
      <c r="D206" t="s">
        <v>860</v>
      </c>
      <c r="E206">
        <v>6.0754019766999998E-2</v>
      </c>
      <c r="F206">
        <v>0.99981158971799999</v>
      </c>
      <c r="G206">
        <f>VLOOKUP(Table1[[#This Row],[img_id2]],Table13[#All],4,FALSE)</f>
        <v>2</v>
      </c>
      <c r="H206">
        <f>VLOOKUP(Table1[[#This Row],[img_id2]],Table13[#All],5,FALSE)</f>
        <v>2</v>
      </c>
      <c r="I206" t="str">
        <f>IF(Table1[[#This Row],[score_abs]]&gt;0.99,"yes","no")</f>
        <v>yes</v>
      </c>
    </row>
    <row r="207" spans="1:9" x14ac:dyDescent="0.25">
      <c r="A207" t="str">
        <f>Table1[[#This Row],[img_id2]]&amp;"|"&amp;Table1[[#This Row],[rank]]</f>
        <v>42|1</v>
      </c>
      <c r="B207">
        <v>42</v>
      </c>
      <c r="C207">
        <v>1</v>
      </c>
      <c r="D207" t="s">
        <v>831</v>
      </c>
      <c r="E207">
        <v>0.22508448362399999</v>
      </c>
      <c r="F207">
        <v>0.99966132640799998</v>
      </c>
      <c r="G207">
        <f>VLOOKUP(Table1[[#This Row],[img_id2]],Table13[#All],4,FALSE)</f>
        <v>2</v>
      </c>
      <c r="H207">
        <f>VLOOKUP(Table1[[#This Row],[img_id2]],Table13[#All],5,FALSE)</f>
        <v>2</v>
      </c>
      <c r="I207" t="str">
        <f>IF(Table1[[#This Row],[score_abs]]&gt;0.99,"yes","no")</f>
        <v>yes</v>
      </c>
    </row>
    <row r="208" spans="1:9" x14ac:dyDescent="0.25">
      <c r="A208" t="str">
        <f>Table1[[#This Row],[img_id2]]&amp;"|"&amp;Table1[[#This Row],[rank]]</f>
        <v>42|2</v>
      </c>
      <c r="B208">
        <v>42</v>
      </c>
      <c r="C208">
        <v>2</v>
      </c>
      <c r="D208" t="s">
        <v>848</v>
      </c>
      <c r="E208">
        <v>0.192926645279</v>
      </c>
      <c r="F208">
        <v>0.99960500001899999</v>
      </c>
      <c r="G208">
        <f>VLOOKUP(Table1[[#This Row],[img_id2]],Table13[#All],4,FALSE)</f>
        <v>2</v>
      </c>
      <c r="H208">
        <f>VLOOKUP(Table1[[#This Row],[img_id2]],Table13[#All],5,FALSE)</f>
        <v>2</v>
      </c>
      <c r="I208" t="str">
        <f>IF(Table1[[#This Row],[score_abs]]&gt;0.99,"yes","no")</f>
        <v>yes</v>
      </c>
    </row>
    <row r="209" spans="1:9" x14ac:dyDescent="0.25">
      <c r="A209" t="str">
        <f>Table1[[#This Row],[img_id2]]&amp;"|"&amp;Table1[[#This Row],[rank]]</f>
        <v>42|3</v>
      </c>
      <c r="B209">
        <v>42</v>
      </c>
      <c r="C209">
        <v>3</v>
      </c>
      <c r="D209" t="s">
        <v>854</v>
      </c>
      <c r="E209">
        <v>0.15359230339499999</v>
      </c>
      <c r="F209">
        <v>0.999503850937</v>
      </c>
      <c r="G209">
        <f>VLOOKUP(Table1[[#This Row],[img_id2]],Table13[#All],4,FALSE)</f>
        <v>2</v>
      </c>
      <c r="H209">
        <f>VLOOKUP(Table1[[#This Row],[img_id2]],Table13[#All],5,FALSE)</f>
        <v>2</v>
      </c>
      <c r="I209" t="str">
        <f>IF(Table1[[#This Row],[score_abs]]&gt;0.99,"yes","no")</f>
        <v>yes</v>
      </c>
    </row>
    <row r="210" spans="1:9" x14ac:dyDescent="0.25">
      <c r="A210" t="str">
        <f>Table1[[#This Row],[img_id2]]&amp;"|"&amp;Table1[[#This Row],[rank]]</f>
        <v>42|4</v>
      </c>
      <c r="B210">
        <v>42</v>
      </c>
      <c r="C210">
        <v>4</v>
      </c>
      <c r="D210" t="s">
        <v>862</v>
      </c>
      <c r="E210">
        <v>9.9508225917799994E-2</v>
      </c>
      <c r="F210">
        <v>0.99923431873299995</v>
      </c>
      <c r="G210">
        <f>VLOOKUP(Table1[[#This Row],[img_id2]],Table13[#All],4,FALSE)</f>
        <v>2</v>
      </c>
      <c r="H210">
        <f>VLOOKUP(Table1[[#This Row],[img_id2]],Table13[#All],5,FALSE)</f>
        <v>2</v>
      </c>
      <c r="I210" t="str">
        <f>IF(Table1[[#This Row],[score_abs]]&gt;0.99,"yes","no")</f>
        <v>yes</v>
      </c>
    </row>
    <row r="211" spans="1:9" x14ac:dyDescent="0.25">
      <c r="A211" t="str">
        <f>Table1[[#This Row],[img_id2]]&amp;"|"&amp;Table1[[#This Row],[rank]]</f>
        <v>42|5</v>
      </c>
      <c r="B211">
        <v>42</v>
      </c>
      <c r="C211">
        <v>5</v>
      </c>
      <c r="D211" t="s">
        <v>861</v>
      </c>
      <c r="E211">
        <v>8.9752644300500006E-2</v>
      </c>
      <c r="F211">
        <v>0.99915122985799998</v>
      </c>
      <c r="G211">
        <f>VLOOKUP(Table1[[#This Row],[img_id2]],Table13[#All],4,FALSE)</f>
        <v>2</v>
      </c>
      <c r="H211">
        <f>VLOOKUP(Table1[[#This Row],[img_id2]],Table13[#All],5,FALSE)</f>
        <v>2</v>
      </c>
      <c r="I211" t="str">
        <f>IF(Table1[[#This Row],[score_abs]]&gt;0.99,"yes","no")</f>
        <v>yes</v>
      </c>
    </row>
    <row r="212" spans="1:9" x14ac:dyDescent="0.25">
      <c r="A212" t="str">
        <f>Table1[[#This Row],[img_id2]]&amp;"|"&amp;Table1[[#This Row],[rank]]</f>
        <v>43|1</v>
      </c>
      <c r="B212">
        <v>43</v>
      </c>
      <c r="C212">
        <v>1</v>
      </c>
      <c r="D212" t="s">
        <v>848</v>
      </c>
      <c r="E212">
        <v>0.283647239208</v>
      </c>
      <c r="F212">
        <v>0.999248683453</v>
      </c>
      <c r="G212">
        <f>VLOOKUP(Table1[[#This Row],[img_id2]],Table13[#All],4,FALSE)</f>
        <v>2</v>
      </c>
      <c r="H212">
        <f>VLOOKUP(Table1[[#This Row],[img_id2]],Table13[#All],5,FALSE)</f>
        <v>2</v>
      </c>
      <c r="I212" t="str">
        <f>IF(Table1[[#This Row],[score_abs]]&gt;0.99,"yes","no")</f>
        <v>yes</v>
      </c>
    </row>
    <row r="213" spans="1:9" x14ac:dyDescent="0.25">
      <c r="A213" t="str">
        <f>Table1[[#This Row],[img_id2]]&amp;"|"&amp;Table1[[#This Row],[rank]]</f>
        <v>43|2</v>
      </c>
      <c r="B213">
        <v>43</v>
      </c>
      <c r="C213">
        <v>2</v>
      </c>
      <c r="D213" t="s">
        <v>854</v>
      </c>
      <c r="E213">
        <v>0.13450832665000001</v>
      </c>
      <c r="F213">
        <v>0.998417139053</v>
      </c>
      <c r="G213">
        <f>VLOOKUP(Table1[[#This Row],[img_id2]],Table13[#All],4,FALSE)</f>
        <v>2</v>
      </c>
      <c r="H213">
        <f>VLOOKUP(Table1[[#This Row],[img_id2]],Table13[#All],5,FALSE)</f>
        <v>2</v>
      </c>
      <c r="I213" t="str">
        <f>IF(Table1[[#This Row],[score_abs]]&gt;0.99,"yes","no")</f>
        <v>yes</v>
      </c>
    </row>
    <row r="214" spans="1:9" x14ac:dyDescent="0.25">
      <c r="A214" t="str">
        <f>Table1[[#This Row],[img_id2]]&amp;"|"&amp;Table1[[#This Row],[rank]]</f>
        <v>43|3</v>
      </c>
      <c r="B214">
        <v>43</v>
      </c>
      <c r="C214">
        <v>3</v>
      </c>
      <c r="D214" t="s">
        <v>861</v>
      </c>
      <c r="E214">
        <v>9.5921576023100003E-2</v>
      </c>
      <c r="F214">
        <v>0.99778181314500003</v>
      </c>
      <c r="G214">
        <f>VLOOKUP(Table1[[#This Row],[img_id2]],Table13[#All],4,FALSE)</f>
        <v>2</v>
      </c>
      <c r="H214">
        <f>VLOOKUP(Table1[[#This Row],[img_id2]],Table13[#All],5,FALSE)</f>
        <v>2</v>
      </c>
      <c r="I214" t="str">
        <f>IF(Table1[[#This Row],[score_abs]]&gt;0.99,"yes","no")</f>
        <v>yes</v>
      </c>
    </row>
    <row r="215" spans="1:9" x14ac:dyDescent="0.25">
      <c r="A215" t="str">
        <f>Table1[[#This Row],[img_id2]]&amp;"|"&amp;Table1[[#This Row],[rank]]</f>
        <v>43|4</v>
      </c>
      <c r="B215">
        <v>43</v>
      </c>
      <c r="C215">
        <v>4</v>
      </c>
      <c r="D215" t="s">
        <v>856</v>
      </c>
      <c r="E215">
        <v>8.4343723952800001E-2</v>
      </c>
      <c r="F215">
        <v>0.99747806787500004</v>
      </c>
      <c r="G215">
        <f>VLOOKUP(Table1[[#This Row],[img_id2]],Table13[#All],4,FALSE)</f>
        <v>2</v>
      </c>
      <c r="H215">
        <f>VLOOKUP(Table1[[#This Row],[img_id2]],Table13[#All],5,FALSE)</f>
        <v>2</v>
      </c>
      <c r="I215" t="str">
        <f>IF(Table1[[#This Row],[score_abs]]&gt;0.99,"yes","no")</f>
        <v>yes</v>
      </c>
    </row>
    <row r="216" spans="1:9" x14ac:dyDescent="0.25">
      <c r="A216" t="str">
        <f>Table1[[#This Row],[img_id2]]&amp;"|"&amp;Table1[[#This Row],[rank]]</f>
        <v>43|5</v>
      </c>
      <c r="B216">
        <v>43</v>
      </c>
      <c r="C216">
        <v>5</v>
      </c>
      <c r="D216" t="s">
        <v>891</v>
      </c>
      <c r="E216">
        <v>5.3403038531499997E-2</v>
      </c>
      <c r="F216">
        <v>0.99602270126299997</v>
      </c>
      <c r="G216">
        <f>VLOOKUP(Table1[[#This Row],[img_id2]],Table13[#All],4,FALSE)</f>
        <v>2</v>
      </c>
      <c r="H216">
        <f>VLOOKUP(Table1[[#This Row],[img_id2]],Table13[#All],5,FALSE)</f>
        <v>2</v>
      </c>
      <c r="I216" t="str">
        <f>IF(Table1[[#This Row],[score_abs]]&gt;0.99,"yes","no")</f>
        <v>yes</v>
      </c>
    </row>
    <row r="217" spans="1:9" x14ac:dyDescent="0.25">
      <c r="A217" t="str">
        <f>Table1[[#This Row],[img_id2]]&amp;"|"&amp;Table1[[#This Row],[rank]]</f>
        <v>44|1</v>
      </c>
      <c r="B217">
        <v>44</v>
      </c>
      <c r="C217">
        <v>1</v>
      </c>
      <c r="D217" t="s">
        <v>848</v>
      </c>
      <c r="E217">
        <v>0.40122532844499997</v>
      </c>
      <c r="F217">
        <v>0.99985146522500001</v>
      </c>
      <c r="G217">
        <f>VLOOKUP(Table1[[#This Row],[img_id2]],Table13[#All],4,FALSE)</f>
        <v>2</v>
      </c>
      <c r="H217">
        <f>VLOOKUP(Table1[[#This Row],[img_id2]],Table13[#All],5,FALSE)</f>
        <v>2</v>
      </c>
      <c r="I217" t="str">
        <f>IF(Table1[[#This Row],[score_abs]]&gt;0.99,"yes","no")</f>
        <v>yes</v>
      </c>
    </row>
    <row r="218" spans="1:9" x14ac:dyDescent="0.25">
      <c r="A218" t="str">
        <f>Table1[[#This Row],[img_id2]]&amp;"|"&amp;Table1[[#This Row],[rank]]</f>
        <v>44|2</v>
      </c>
      <c r="B218">
        <v>44</v>
      </c>
      <c r="C218">
        <v>2</v>
      </c>
      <c r="D218" t="s">
        <v>854</v>
      </c>
      <c r="E218">
        <v>0.168732583523</v>
      </c>
      <c r="F218">
        <v>0.99964678287499997</v>
      </c>
      <c r="G218">
        <f>VLOOKUP(Table1[[#This Row],[img_id2]],Table13[#All],4,FALSE)</f>
        <v>2</v>
      </c>
      <c r="H218">
        <f>VLOOKUP(Table1[[#This Row],[img_id2]],Table13[#All],5,FALSE)</f>
        <v>2</v>
      </c>
      <c r="I218" t="str">
        <f>IF(Table1[[#This Row],[score_abs]]&gt;0.99,"yes","no")</f>
        <v>yes</v>
      </c>
    </row>
    <row r="219" spans="1:9" x14ac:dyDescent="0.25">
      <c r="A219" t="str">
        <f>Table1[[#This Row],[img_id2]]&amp;"|"&amp;Table1[[#This Row],[rank]]</f>
        <v>44|3</v>
      </c>
      <c r="B219">
        <v>44</v>
      </c>
      <c r="C219">
        <v>3</v>
      </c>
      <c r="D219" t="s">
        <v>861</v>
      </c>
      <c r="E219">
        <v>0.11885192245200001</v>
      </c>
      <c r="F219">
        <v>0.99949860572799998</v>
      </c>
      <c r="G219">
        <f>VLOOKUP(Table1[[#This Row],[img_id2]],Table13[#All],4,FALSE)</f>
        <v>2</v>
      </c>
      <c r="H219">
        <f>VLOOKUP(Table1[[#This Row],[img_id2]],Table13[#All],5,FALSE)</f>
        <v>2</v>
      </c>
      <c r="I219" t="str">
        <f>IF(Table1[[#This Row],[score_abs]]&gt;0.99,"yes","no")</f>
        <v>yes</v>
      </c>
    </row>
    <row r="220" spans="1:9" x14ac:dyDescent="0.25">
      <c r="A220" t="str">
        <f>Table1[[#This Row],[img_id2]]&amp;"|"&amp;Table1[[#This Row],[rank]]</f>
        <v>44|4</v>
      </c>
      <c r="B220">
        <v>44</v>
      </c>
      <c r="C220">
        <v>4</v>
      </c>
      <c r="D220" t="s">
        <v>831</v>
      </c>
      <c r="E220">
        <v>7.8948602080299995E-2</v>
      </c>
      <c r="F220">
        <v>0.999245405197</v>
      </c>
      <c r="G220">
        <f>VLOOKUP(Table1[[#This Row],[img_id2]],Table13[#All],4,FALSE)</f>
        <v>2</v>
      </c>
      <c r="H220">
        <f>VLOOKUP(Table1[[#This Row],[img_id2]],Table13[#All],5,FALSE)</f>
        <v>2</v>
      </c>
      <c r="I220" t="str">
        <f>IF(Table1[[#This Row],[score_abs]]&gt;0.99,"yes","no")</f>
        <v>yes</v>
      </c>
    </row>
    <row r="221" spans="1:9" x14ac:dyDescent="0.25">
      <c r="A221" t="str">
        <f>Table1[[#This Row],[img_id2]]&amp;"|"&amp;Table1[[#This Row],[rank]]</f>
        <v>44|5</v>
      </c>
      <c r="B221">
        <v>44</v>
      </c>
      <c r="C221">
        <v>5</v>
      </c>
      <c r="D221" t="s">
        <v>891</v>
      </c>
      <c r="E221">
        <v>4.96403425932E-2</v>
      </c>
      <c r="F221">
        <v>0.99880039691900002</v>
      </c>
      <c r="G221">
        <f>VLOOKUP(Table1[[#This Row],[img_id2]],Table13[#All],4,FALSE)</f>
        <v>2</v>
      </c>
      <c r="H221">
        <f>VLOOKUP(Table1[[#This Row],[img_id2]],Table13[#All],5,FALSE)</f>
        <v>2</v>
      </c>
      <c r="I221" t="str">
        <f>IF(Table1[[#This Row],[score_abs]]&gt;0.99,"yes","no")</f>
        <v>yes</v>
      </c>
    </row>
    <row r="222" spans="1:9" x14ac:dyDescent="0.25">
      <c r="A222" t="str">
        <f>Table1[[#This Row],[img_id2]]&amp;"|"&amp;Table1[[#This Row],[rank]]</f>
        <v>45|1</v>
      </c>
      <c r="B222">
        <v>45</v>
      </c>
      <c r="C222">
        <v>1</v>
      </c>
      <c r="D222" t="s">
        <v>860</v>
      </c>
      <c r="E222">
        <v>0.61698591709100004</v>
      </c>
      <c r="F222">
        <v>0.99995207786600004</v>
      </c>
      <c r="G222">
        <f>VLOOKUP(Table1[[#This Row],[img_id2]],Table13[#All],4,FALSE)</f>
        <v>3</v>
      </c>
      <c r="H222">
        <f>VLOOKUP(Table1[[#This Row],[img_id2]],Table13[#All],5,FALSE)</f>
        <v>3</v>
      </c>
      <c r="I222" t="str">
        <f>IF(Table1[[#This Row],[score_abs]]&gt;0.99,"yes","no")</f>
        <v>yes</v>
      </c>
    </row>
    <row r="223" spans="1:9" x14ac:dyDescent="0.25">
      <c r="A223" t="str">
        <f>Table1[[#This Row],[img_id2]]&amp;"|"&amp;Table1[[#This Row],[rank]]</f>
        <v>45|2</v>
      </c>
      <c r="B223">
        <v>45</v>
      </c>
      <c r="C223">
        <v>2</v>
      </c>
      <c r="D223" t="s">
        <v>861</v>
      </c>
      <c r="E223">
        <v>8.1886447966100007E-2</v>
      </c>
      <c r="F223">
        <v>0.99963915348099996</v>
      </c>
      <c r="G223">
        <f>VLOOKUP(Table1[[#This Row],[img_id2]],Table13[#All],4,FALSE)</f>
        <v>3</v>
      </c>
      <c r="H223">
        <f>VLOOKUP(Table1[[#This Row],[img_id2]],Table13[#All],5,FALSE)</f>
        <v>3</v>
      </c>
      <c r="I223" t="str">
        <f>IF(Table1[[#This Row],[score_abs]]&gt;0.99,"yes","no")</f>
        <v>yes</v>
      </c>
    </row>
    <row r="224" spans="1:9" x14ac:dyDescent="0.25">
      <c r="A224" t="str">
        <f>Table1[[#This Row],[img_id2]]&amp;"|"&amp;Table1[[#This Row],[rank]]</f>
        <v>45|3</v>
      </c>
      <c r="B224">
        <v>45</v>
      </c>
      <c r="C224">
        <v>3</v>
      </c>
      <c r="D224" t="s">
        <v>873</v>
      </c>
      <c r="E224">
        <v>6.6897511482199995E-2</v>
      </c>
      <c r="F224">
        <v>0.99955826997800001</v>
      </c>
      <c r="G224">
        <f>VLOOKUP(Table1[[#This Row],[img_id2]],Table13[#All],4,FALSE)</f>
        <v>3</v>
      </c>
      <c r="H224">
        <f>VLOOKUP(Table1[[#This Row],[img_id2]],Table13[#All],5,FALSE)</f>
        <v>3</v>
      </c>
      <c r="I224" t="str">
        <f>IF(Table1[[#This Row],[score_abs]]&gt;0.99,"yes","no")</f>
        <v>yes</v>
      </c>
    </row>
    <row r="225" spans="1:9" x14ac:dyDescent="0.25">
      <c r="A225" t="str">
        <f>Table1[[#This Row],[img_id2]]&amp;"|"&amp;Table1[[#This Row],[rank]]</f>
        <v>45|4</v>
      </c>
      <c r="B225">
        <v>45</v>
      </c>
      <c r="C225">
        <v>4</v>
      </c>
      <c r="D225" t="s">
        <v>854</v>
      </c>
      <c r="E225">
        <v>6.2423344701500003E-2</v>
      </c>
      <c r="F225">
        <v>0.999526619911</v>
      </c>
      <c r="G225">
        <f>VLOOKUP(Table1[[#This Row],[img_id2]],Table13[#All],4,FALSE)</f>
        <v>3</v>
      </c>
      <c r="H225">
        <f>VLOOKUP(Table1[[#This Row],[img_id2]],Table13[#All],5,FALSE)</f>
        <v>3</v>
      </c>
      <c r="I225" t="str">
        <f>IF(Table1[[#This Row],[score_abs]]&gt;0.99,"yes","no")</f>
        <v>yes</v>
      </c>
    </row>
    <row r="226" spans="1:9" x14ac:dyDescent="0.25">
      <c r="A226" t="str">
        <f>Table1[[#This Row],[img_id2]]&amp;"|"&amp;Table1[[#This Row],[rank]]</f>
        <v>45|5</v>
      </c>
      <c r="B226">
        <v>45</v>
      </c>
      <c r="C226">
        <v>5</v>
      </c>
      <c r="D226" t="s">
        <v>831</v>
      </c>
      <c r="E226">
        <v>3.80210243165E-2</v>
      </c>
      <c r="F226">
        <v>0.99922311306</v>
      </c>
      <c r="G226">
        <f>VLOOKUP(Table1[[#This Row],[img_id2]],Table13[#All],4,FALSE)</f>
        <v>3</v>
      </c>
      <c r="H226">
        <f>VLOOKUP(Table1[[#This Row],[img_id2]],Table13[#All],5,FALSE)</f>
        <v>3</v>
      </c>
      <c r="I226" t="str">
        <f>IF(Table1[[#This Row],[score_abs]]&gt;0.99,"yes","no")</f>
        <v>yes</v>
      </c>
    </row>
    <row r="227" spans="1:9" x14ac:dyDescent="0.25">
      <c r="A227" t="str">
        <f>Table1[[#This Row],[img_id2]]&amp;"|"&amp;Table1[[#This Row],[rank]]</f>
        <v>46|1</v>
      </c>
      <c r="B227">
        <v>46</v>
      </c>
      <c r="C227">
        <v>1</v>
      </c>
      <c r="D227" t="s">
        <v>830</v>
      </c>
      <c r="E227">
        <v>0.368911683559</v>
      </c>
      <c r="F227">
        <v>0.99960511922799999</v>
      </c>
      <c r="G227">
        <f>VLOOKUP(Table1[[#This Row],[img_id2]],Table13[#All],4,FALSE)</f>
        <v>2</v>
      </c>
      <c r="H227">
        <f>VLOOKUP(Table1[[#This Row],[img_id2]],Table13[#All],5,FALSE)</f>
        <v>2</v>
      </c>
      <c r="I227" t="str">
        <f>IF(Table1[[#This Row],[score_abs]]&gt;0.99,"yes","no")</f>
        <v>yes</v>
      </c>
    </row>
    <row r="228" spans="1:9" x14ac:dyDescent="0.25">
      <c r="A228" t="str">
        <f>Table1[[#This Row],[img_id2]]&amp;"|"&amp;Table1[[#This Row],[rank]]</f>
        <v>46|2</v>
      </c>
      <c r="B228">
        <v>46</v>
      </c>
      <c r="C228">
        <v>2</v>
      </c>
      <c r="D228" t="s">
        <v>862</v>
      </c>
      <c r="E228">
        <v>0.32194852828999998</v>
      </c>
      <c r="F228">
        <v>0.99954754114199995</v>
      </c>
      <c r="G228">
        <f>VLOOKUP(Table1[[#This Row],[img_id2]],Table13[#All],4,FALSE)</f>
        <v>2</v>
      </c>
      <c r="H228">
        <f>VLOOKUP(Table1[[#This Row],[img_id2]],Table13[#All],5,FALSE)</f>
        <v>2</v>
      </c>
      <c r="I228" t="str">
        <f>IF(Table1[[#This Row],[score_abs]]&gt;0.99,"yes","no")</f>
        <v>yes</v>
      </c>
    </row>
    <row r="229" spans="1:9" x14ac:dyDescent="0.25">
      <c r="A229" t="str">
        <f>Table1[[#This Row],[img_id2]]&amp;"|"&amp;Table1[[#This Row],[rank]]</f>
        <v>46|3</v>
      </c>
      <c r="B229">
        <v>46</v>
      </c>
      <c r="C229">
        <v>3</v>
      </c>
      <c r="D229" t="s">
        <v>846</v>
      </c>
      <c r="E229">
        <v>5.0694987177800001E-2</v>
      </c>
      <c r="F229">
        <v>0.99713337421399995</v>
      </c>
      <c r="G229">
        <f>VLOOKUP(Table1[[#This Row],[img_id2]],Table13[#All],4,FALSE)</f>
        <v>2</v>
      </c>
      <c r="H229">
        <f>VLOOKUP(Table1[[#This Row],[img_id2]],Table13[#All],5,FALSE)</f>
        <v>2</v>
      </c>
      <c r="I229" t="str">
        <f>IF(Table1[[#This Row],[score_abs]]&gt;0.99,"yes","no")</f>
        <v>yes</v>
      </c>
    </row>
    <row r="230" spans="1:9" x14ac:dyDescent="0.25">
      <c r="A230" t="str">
        <f>Table1[[#This Row],[img_id2]]&amp;"|"&amp;Table1[[#This Row],[rank]]</f>
        <v>46|4</v>
      </c>
      <c r="B230">
        <v>46</v>
      </c>
      <c r="C230">
        <v>4</v>
      </c>
      <c r="D230" t="s">
        <v>840</v>
      </c>
      <c r="E230">
        <v>5.0341986119699998E-2</v>
      </c>
      <c r="F230">
        <v>0.99711334705400001</v>
      </c>
      <c r="G230">
        <f>VLOOKUP(Table1[[#This Row],[img_id2]],Table13[#All],4,FALSE)</f>
        <v>2</v>
      </c>
      <c r="H230">
        <f>VLOOKUP(Table1[[#This Row],[img_id2]],Table13[#All],5,FALSE)</f>
        <v>2</v>
      </c>
      <c r="I230" t="str">
        <f>IF(Table1[[#This Row],[score_abs]]&gt;0.99,"yes","no")</f>
        <v>yes</v>
      </c>
    </row>
    <row r="231" spans="1:9" x14ac:dyDescent="0.25">
      <c r="A231" t="str">
        <f>Table1[[#This Row],[img_id2]]&amp;"|"&amp;Table1[[#This Row],[rank]]</f>
        <v>46|5</v>
      </c>
      <c r="B231">
        <v>46</v>
      </c>
      <c r="C231">
        <v>5</v>
      </c>
      <c r="D231" t="s">
        <v>831</v>
      </c>
      <c r="E231">
        <v>2.89622973651E-2</v>
      </c>
      <c r="F231">
        <v>0.99499315023400003</v>
      </c>
      <c r="G231">
        <f>VLOOKUP(Table1[[#This Row],[img_id2]],Table13[#All],4,FALSE)</f>
        <v>2</v>
      </c>
      <c r="H231">
        <f>VLOOKUP(Table1[[#This Row],[img_id2]],Table13[#All],5,FALSE)</f>
        <v>2</v>
      </c>
      <c r="I231" t="str">
        <f>IF(Table1[[#This Row],[score_abs]]&gt;0.99,"yes","no")</f>
        <v>yes</v>
      </c>
    </row>
    <row r="232" spans="1:9" x14ac:dyDescent="0.25">
      <c r="A232" t="str">
        <f>Table1[[#This Row],[img_id2]]&amp;"|"&amp;Table1[[#This Row],[rank]]</f>
        <v>47|1</v>
      </c>
      <c r="B232">
        <v>47</v>
      </c>
      <c r="C232">
        <v>1</v>
      </c>
      <c r="D232" t="s">
        <v>862</v>
      </c>
      <c r="E232">
        <v>0.41391992569000002</v>
      </c>
      <c r="F232">
        <v>0.99977010488499995</v>
      </c>
      <c r="G232">
        <f>VLOOKUP(Table1[[#This Row],[img_id2]],Table13[#All],4,FALSE)</f>
        <v>3</v>
      </c>
      <c r="H232">
        <f>VLOOKUP(Table1[[#This Row],[img_id2]],Table13[#All],5,FALSE)</f>
        <v>3</v>
      </c>
      <c r="I232" t="str">
        <f>IF(Table1[[#This Row],[score_abs]]&gt;0.99,"yes","no")</f>
        <v>yes</v>
      </c>
    </row>
    <row r="233" spans="1:9" x14ac:dyDescent="0.25">
      <c r="A233" t="str">
        <f>Table1[[#This Row],[img_id2]]&amp;"|"&amp;Table1[[#This Row],[rank]]</f>
        <v>47|2</v>
      </c>
      <c r="B233">
        <v>47</v>
      </c>
      <c r="C233">
        <v>2</v>
      </c>
      <c r="D233" t="s">
        <v>864</v>
      </c>
      <c r="E233">
        <v>0.171702772379</v>
      </c>
      <c r="F233">
        <v>0.99944597482700004</v>
      </c>
      <c r="G233">
        <f>VLOOKUP(Table1[[#This Row],[img_id2]],Table13[#All],4,FALSE)</f>
        <v>3</v>
      </c>
      <c r="H233">
        <f>VLOOKUP(Table1[[#This Row],[img_id2]],Table13[#All],5,FALSE)</f>
        <v>3</v>
      </c>
      <c r="I233" t="str">
        <f>IF(Table1[[#This Row],[score_abs]]&gt;0.99,"yes","no")</f>
        <v>yes</v>
      </c>
    </row>
    <row r="234" spans="1:9" x14ac:dyDescent="0.25">
      <c r="A234" t="str">
        <f>Table1[[#This Row],[img_id2]]&amp;"|"&amp;Table1[[#This Row],[rank]]</f>
        <v>47|3</v>
      </c>
      <c r="B234">
        <v>47</v>
      </c>
      <c r="C234">
        <v>3</v>
      </c>
      <c r="D234" t="s">
        <v>860</v>
      </c>
      <c r="E234">
        <v>8.2865178585099994E-2</v>
      </c>
      <c r="F234">
        <v>0.998852849007</v>
      </c>
      <c r="G234">
        <f>VLOOKUP(Table1[[#This Row],[img_id2]],Table13[#All],4,FALSE)</f>
        <v>3</v>
      </c>
      <c r="H234">
        <f>VLOOKUP(Table1[[#This Row],[img_id2]],Table13[#All],5,FALSE)</f>
        <v>3</v>
      </c>
      <c r="I234" t="str">
        <f>IF(Table1[[#This Row],[score_abs]]&gt;0.99,"yes","no")</f>
        <v>yes</v>
      </c>
    </row>
    <row r="235" spans="1:9" x14ac:dyDescent="0.25">
      <c r="A235" t="str">
        <f>Table1[[#This Row],[img_id2]]&amp;"|"&amp;Table1[[#This Row],[rank]]</f>
        <v>47|4</v>
      </c>
      <c r="B235">
        <v>47</v>
      </c>
      <c r="C235">
        <v>4</v>
      </c>
      <c r="D235" t="s">
        <v>873</v>
      </c>
      <c r="E235">
        <v>4.5952718704900003E-2</v>
      </c>
      <c r="F235">
        <v>0.99793326854700004</v>
      </c>
      <c r="G235">
        <f>VLOOKUP(Table1[[#This Row],[img_id2]],Table13[#All],4,FALSE)</f>
        <v>3</v>
      </c>
      <c r="H235">
        <f>VLOOKUP(Table1[[#This Row],[img_id2]],Table13[#All],5,FALSE)</f>
        <v>3</v>
      </c>
      <c r="I235" t="str">
        <f>IF(Table1[[#This Row],[score_abs]]&gt;0.99,"yes","no")</f>
        <v>yes</v>
      </c>
    </row>
    <row r="236" spans="1:9" x14ac:dyDescent="0.25">
      <c r="A236" t="str">
        <f>Table1[[#This Row],[img_id2]]&amp;"|"&amp;Table1[[#This Row],[rank]]</f>
        <v>47|5</v>
      </c>
      <c r="B236">
        <v>47</v>
      </c>
      <c r="C236">
        <v>5</v>
      </c>
      <c r="D236" t="s">
        <v>878</v>
      </c>
      <c r="E236">
        <v>3.8977440446600002E-2</v>
      </c>
      <c r="F236">
        <v>0.99756431579600002</v>
      </c>
      <c r="G236">
        <f>VLOOKUP(Table1[[#This Row],[img_id2]],Table13[#All],4,FALSE)</f>
        <v>3</v>
      </c>
      <c r="H236">
        <f>VLOOKUP(Table1[[#This Row],[img_id2]],Table13[#All],5,FALSE)</f>
        <v>3</v>
      </c>
      <c r="I236" t="str">
        <f>IF(Table1[[#This Row],[score_abs]]&gt;0.99,"yes","no")</f>
        <v>yes</v>
      </c>
    </row>
    <row r="237" spans="1:9" x14ac:dyDescent="0.25">
      <c r="A237" t="str">
        <f>Table1[[#This Row],[img_id2]]&amp;"|"&amp;Table1[[#This Row],[rank]]</f>
        <v>48|1</v>
      </c>
      <c r="B237">
        <v>48</v>
      </c>
      <c r="C237">
        <v>1</v>
      </c>
      <c r="D237" t="s">
        <v>862</v>
      </c>
      <c r="E237">
        <v>0.28953963518100001</v>
      </c>
      <c r="F237">
        <v>0.99907279014600003</v>
      </c>
      <c r="G237">
        <f>VLOOKUP(Table1[[#This Row],[img_id2]],Table13[#All],4,FALSE)</f>
        <v>3</v>
      </c>
      <c r="H237">
        <f>VLOOKUP(Table1[[#This Row],[img_id2]],Table13[#All],5,FALSE)</f>
        <v>3</v>
      </c>
      <c r="I237" t="str">
        <f>IF(Table1[[#This Row],[score_abs]]&gt;0.99,"yes","no")</f>
        <v>yes</v>
      </c>
    </row>
    <row r="238" spans="1:9" x14ac:dyDescent="0.25">
      <c r="A238" t="str">
        <f>Table1[[#This Row],[img_id2]]&amp;"|"&amp;Table1[[#This Row],[rank]]</f>
        <v>48|2</v>
      </c>
      <c r="B238">
        <v>48</v>
      </c>
      <c r="C238">
        <v>2</v>
      </c>
      <c r="D238" t="s">
        <v>830</v>
      </c>
      <c r="E238">
        <v>0.21559780836100001</v>
      </c>
      <c r="F238">
        <v>0.99875521659900002</v>
      </c>
      <c r="G238">
        <f>VLOOKUP(Table1[[#This Row],[img_id2]],Table13[#All],4,FALSE)</f>
        <v>3</v>
      </c>
      <c r="H238">
        <f>VLOOKUP(Table1[[#This Row],[img_id2]],Table13[#All],5,FALSE)</f>
        <v>3</v>
      </c>
      <c r="I238" t="str">
        <f>IF(Table1[[#This Row],[score_abs]]&gt;0.99,"yes","no")</f>
        <v>yes</v>
      </c>
    </row>
    <row r="239" spans="1:9" x14ac:dyDescent="0.25">
      <c r="A239" t="str">
        <f>Table1[[#This Row],[img_id2]]&amp;"|"&amp;Table1[[#This Row],[rank]]</f>
        <v>48|3</v>
      </c>
      <c r="B239">
        <v>48</v>
      </c>
      <c r="C239">
        <v>3</v>
      </c>
      <c r="D239" t="s">
        <v>864</v>
      </c>
      <c r="E239">
        <v>8.5695110261400004E-2</v>
      </c>
      <c r="F239">
        <v>0.99687421321900005</v>
      </c>
      <c r="G239">
        <f>VLOOKUP(Table1[[#This Row],[img_id2]],Table13[#All],4,FALSE)</f>
        <v>3</v>
      </c>
      <c r="H239">
        <f>VLOOKUP(Table1[[#This Row],[img_id2]],Table13[#All],5,FALSE)</f>
        <v>3</v>
      </c>
      <c r="I239" t="str">
        <f>IF(Table1[[#This Row],[score_abs]]&gt;0.99,"yes","no")</f>
        <v>yes</v>
      </c>
    </row>
    <row r="240" spans="1:9" x14ac:dyDescent="0.25">
      <c r="A240" t="str">
        <f>Table1[[#This Row],[img_id2]]&amp;"|"&amp;Table1[[#This Row],[rank]]</f>
        <v>48|4</v>
      </c>
      <c r="B240">
        <v>48</v>
      </c>
      <c r="C240">
        <v>4</v>
      </c>
      <c r="D240" t="s">
        <v>831</v>
      </c>
      <c r="E240">
        <v>5.7075701654E-2</v>
      </c>
      <c r="F240">
        <v>0.99531435966500004</v>
      </c>
      <c r="G240">
        <f>VLOOKUP(Table1[[#This Row],[img_id2]],Table13[#All],4,FALSE)</f>
        <v>3</v>
      </c>
      <c r="H240">
        <f>VLOOKUP(Table1[[#This Row],[img_id2]],Table13[#All],5,FALSE)</f>
        <v>3</v>
      </c>
      <c r="I240" t="str">
        <f>IF(Table1[[#This Row],[score_abs]]&gt;0.99,"yes","no")</f>
        <v>yes</v>
      </c>
    </row>
    <row r="241" spans="1:9" x14ac:dyDescent="0.25">
      <c r="A241" t="str">
        <f>Table1[[#This Row],[img_id2]]&amp;"|"&amp;Table1[[#This Row],[rank]]</f>
        <v>48|5</v>
      </c>
      <c r="B241">
        <v>48</v>
      </c>
      <c r="C241">
        <v>5</v>
      </c>
      <c r="D241" t="s">
        <v>846</v>
      </c>
      <c r="E241">
        <v>2.9791194945600001E-2</v>
      </c>
      <c r="F241">
        <v>0.99106127023699997</v>
      </c>
      <c r="G241">
        <f>VLOOKUP(Table1[[#This Row],[img_id2]],Table13[#All],4,FALSE)</f>
        <v>3</v>
      </c>
      <c r="H241">
        <f>VLOOKUP(Table1[[#This Row],[img_id2]],Table13[#All],5,FALSE)</f>
        <v>3</v>
      </c>
      <c r="I241" t="str">
        <f>IF(Table1[[#This Row],[score_abs]]&gt;0.99,"yes","no")</f>
        <v>yes</v>
      </c>
    </row>
    <row r="242" spans="1:9" x14ac:dyDescent="0.25">
      <c r="A242" t="str">
        <f>Table1[[#This Row],[img_id2]]&amp;"|"&amp;Table1[[#This Row],[rank]]</f>
        <v>49|1</v>
      </c>
      <c r="B242">
        <v>49</v>
      </c>
      <c r="C242">
        <v>1</v>
      </c>
      <c r="D242" t="s">
        <v>860</v>
      </c>
      <c r="E242">
        <v>0.25265708565700001</v>
      </c>
      <c r="F242">
        <v>0.99949157237999997</v>
      </c>
      <c r="G242">
        <f>VLOOKUP(Table1[[#This Row],[img_id2]],Table13[#All],4,FALSE)</f>
        <v>2</v>
      </c>
      <c r="H242">
        <f>VLOOKUP(Table1[[#This Row],[img_id2]],Table13[#All],5,FALSE)</f>
        <v>2</v>
      </c>
      <c r="I242" t="str">
        <f>IF(Table1[[#This Row],[score_abs]]&gt;0.99,"yes","no")</f>
        <v>yes</v>
      </c>
    </row>
    <row r="243" spans="1:9" x14ac:dyDescent="0.25">
      <c r="A243" t="str">
        <f>Table1[[#This Row],[img_id2]]&amp;"|"&amp;Table1[[#This Row],[rank]]</f>
        <v>49|2</v>
      </c>
      <c r="B243">
        <v>49</v>
      </c>
      <c r="C243">
        <v>2</v>
      </c>
      <c r="D243" t="s">
        <v>831</v>
      </c>
      <c r="E243">
        <v>0.203285366297</v>
      </c>
      <c r="F243">
        <v>0.99936825036999999</v>
      </c>
      <c r="G243">
        <f>VLOOKUP(Table1[[#This Row],[img_id2]],Table13[#All],4,FALSE)</f>
        <v>2</v>
      </c>
      <c r="H243">
        <f>VLOOKUP(Table1[[#This Row],[img_id2]],Table13[#All],5,FALSE)</f>
        <v>2</v>
      </c>
      <c r="I243" t="str">
        <f>IF(Table1[[#This Row],[score_abs]]&gt;0.99,"yes","no")</f>
        <v>yes</v>
      </c>
    </row>
    <row r="244" spans="1:9" x14ac:dyDescent="0.25">
      <c r="A244" t="str">
        <f>Table1[[#This Row],[img_id2]]&amp;"|"&amp;Table1[[#This Row],[rank]]</f>
        <v>49|3</v>
      </c>
      <c r="B244">
        <v>49</v>
      </c>
      <c r="C244">
        <v>3</v>
      </c>
      <c r="D244" t="s">
        <v>892</v>
      </c>
      <c r="E244">
        <v>7.9796992242299997E-2</v>
      </c>
      <c r="F244">
        <v>0.99839204549799998</v>
      </c>
      <c r="G244">
        <f>VLOOKUP(Table1[[#This Row],[img_id2]],Table13[#All],4,FALSE)</f>
        <v>2</v>
      </c>
      <c r="H244">
        <f>VLOOKUP(Table1[[#This Row],[img_id2]],Table13[#All],5,FALSE)</f>
        <v>2</v>
      </c>
      <c r="I244" t="str">
        <f>IF(Table1[[#This Row],[score_abs]]&gt;0.99,"yes","no")</f>
        <v>yes</v>
      </c>
    </row>
    <row r="245" spans="1:9" x14ac:dyDescent="0.25">
      <c r="A245" t="str">
        <f>Table1[[#This Row],[img_id2]]&amp;"|"&amp;Table1[[#This Row],[rank]]</f>
        <v>49|4</v>
      </c>
      <c r="B245">
        <v>49</v>
      </c>
      <c r="C245">
        <v>4</v>
      </c>
      <c r="D245" t="s">
        <v>874</v>
      </c>
      <c r="E245">
        <v>7.5541406869900005E-2</v>
      </c>
      <c r="F245">
        <v>0.99830162525199995</v>
      </c>
      <c r="G245">
        <f>VLOOKUP(Table1[[#This Row],[img_id2]],Table13[#All],4,FALSE)</f>
        <v>2</v>
      </c>
      <c r="H245">
        <f>VLOOKUP(Table1[[#This Row],[img_id2]],Table13[#All],5,FALSE)</f>
        <v>2</v>
      </c>
      <c r="I245" t="str">
        <f>IF(Table1[[#This Row],[score_abs]]&gt;0.99,"yes","no")</f>
        <v>yes</v>
      </c>
    </row>
    <row r="246" spans="1:9" x14ac:dyDescent="0.25">
      <c r="A246" t="str">
        <f>Table1[[#This Row],[img_id2]]&amp;"|"&amp;Table1[[#This Row],[rank]]</f>
        <v>49|5</v>
      </c>
      <c r="B246">
        <v>49</v>
      </c>
      <c r="C246">
        <v>5</v>
      </c>
      <c r="D246" t="s">
        <v>854</v>
      </c>
      <c r="E246">
        <v>6.4229793846600006E-2</v>
      </c>
      <c r="F246">
        <v>0.99800306558600005</v>
      </c>
      <c r="G246">
        <f>VLOOKUP(Table1[[#This Row],[img_id2]],Table13[#All],4,FALSE)</f>
        <v>2</v>
      </c>
      <c r="H246">
        <f>VLOOKUP(Table1[[#This Row],[img_id2]],Table13[#All],5,FALSE)</f>
        <v>2</v>
      </c>
      <c r="I246" t="str">
        <f>IF(Table1[[#This Row],[score_abs]]&gt;0.99,"yes","no")</f>
        <v>yes</v>
      </c>
    </row>
    <row r="247" spans="1:9" x14ac:dyDescent="0.25">
      <c r="A247" t="str">
        <f>Table1[[#This Row],[img_id2]]&amp;"|"&amp;Table1[[#This Row],[rank]]</f>
        <v>50|1</v>
      </c>
      <c r="B247">
        <v>50</v>
      </c>
      <c r="C247">
        <v>1</v>
      </c>
      <c r="D247" t="s">
        <v>892</v>
      </c>
      <c r="E247">
        <v>0.153483480215</v>
      </c>
      <c r="F247">
        <v>0.99797719717</v>
      </c>
      <c r="G247">
        <f>VLOOKUP(Table1[[#This Row],[img_id2]],Table13[#All],4,FALSE)</f>
        <v>2</v>
      </c>
      <c r="H247">
        <f>VLOOKUP(Table1[[#This Row],[img_id2]],Table13[#All],5,FALSE)</f>
        <v>2</v>
      </c>
      <c r="I247" t="str">
        <f>IF(Table1[[#This Row],[score_abs]]&gt;0.99,"yes","no")</f>
        <v>yes</v>
      </c>
    </row>
    <row r="248" spans="1:9" x14ac:dyDescent="0.25">
      <c r="A248" t="str">
        <f>Table1[[#This Row],[img_id2]]&amp;"|"&amp;Table1[[#This Row],[rank]]</f>
        <v>50|2</v>
      </c>
      <c r="B248">
        <v>50</v>
      </c>
      <c r="C248">
        <v>2</v>
      </c>
      <c r="D248" t="s">
        <v>848</v>
      </c>
      <c r="E248">
        <v>0.111633181572</v>
      </c>
      <c r="F248">
        <v>0.99722099304199996</v>
      </c>
      <c r="G248">
        <f>VLOOKUP(Table1[[#This Row],[img_id2]],Table13[#All],4,FALSE)</f>
        <v>2</v>
      </c>
      <c r="H248">
        <f>VLOOKUP(Table1[[#This Row],[img_id2]],Table13[#All],5,FALSE)</f>
        <v>2</v>
      </c>
      <c r="I248" t="str">
        <f>IF(Table1[[#This Row],[score_abs]]&gt;0.99,"yes","no")</f>
        <v>yes</v>
      </c>
    </row>
    <row r="249" spans="1:9" x14ac:dyDescent="0.25">
      <c r="A249" t="str">
        <f>Table1[[#This Row],[img_id2]]&amp;"|"&amp;Table1[[#This Row],[rank]]</f>
        <v>50|3</v>
      </c>
      <c r="B249">
        <v>50</v>
      </c>
      <c r="C249">
        <v>3</v>
      </c>
      <c r="D249" t="s">
        <v>856</v>
      </c>
      <c r="E249">
        <v>8.4833115339300005E-2</v>
      </c>
      <c r="F249">
        <v>0.99634629488000004</v>
      </c>
      <c r="G249">
        <f>VLOOKUP(Table1[[#This Row],[img_id2]],Table13[#All],4,FALSE)</f>
        <v>2</v>
      </c>
      <c r="H249">
        <f>VLOOKUP(Table1[[#This Row],[img_id2]],Table13[#All],5,FALSE)</f>
        <v>2</v>
      </c>
      <c r="I249" t="str">
        <f>IF(Table1[[#This Row],[score_abs]]&gt;0.99,"yes","no")</f>
        <v>yes</v>
      </c>
    </row>
    <row r="250" spans="1:9" x14ac:dyDescent="0.25">
      <c r="A250" t="str">
        <f>Table1[[#This Row],[img_id2]]&amp;"|"&amp;Table1[[#This Row],[rank]]</f>
        <v>50|4</v>
      </c>
      <c r="B250">
        <v>50</v>
      </c>
      <c r="C250">
        <v>4</v>
      </c>
      <c r="D250" t="s">
        <v>854</v>
      </c>
      <c r="E250">
        <v>8.2057870924499995E-2</v>
      </c>
      <c r="F250">
        <v>0.99622321128799995</v>
      </c>
      <c r="G250">
        <f>VLOOKUP(Table1[[#This Row],[img_id2]],Table13[#All],4,FALSE)</f>
        <v>2</v>
      </c>
      <c r="H250">
        <f>VLOOKUP(Table1[[#This Row],[img_id2]],Table13[#All],5,FALSE)</f>
        <v>2</v>
      </c>
      <c r="I250" t="str">
        <f>IF(Table1[[#This Row],[score_abs]]&gt;0.99,"yes","no")</f>
        <v>yes</v>
      </c>
    </row>
    <row r="251" spans="1:9" x14ac:dyDescent="0.25">
      <c r="A251" t="str">
        <f>Table1[[#This Row],[img_id2]]&amp;"|"&amp;Table1[[#This Row],[rank]]</f>
        <v>50|5</v>
      </c>
      <c r="B251">
        <v>50</v>
      </c>
      <c r="C251">
        <v>5</v>
      </c>
      <c r="D251" t="s">
        <v>861</v>
      </c>
      <c r="E251">
        <v>6.9199264049499998E-2</v>
      </c>
      <c r="F251">
        <v>0.995524525642</v>
      </c>
      <c r="G251">
        <f>VLOOKUP(Table1[[#This Row],[img_id2]],Table13[#All],4,FALSE)</f>
        <v>2</v>
      </c>
      <c r="H251">
        <f>VLOOKUP(Table1[[#This Row],[img_id2]],Table13[#All],5,FALSE)</f>
        <v>2</v>
      </c>
      <c r="I251" t="str">
        <f>IF(Table1[[#This Row],[score_abs]]&gt;0.99,"yes","no")</f>
        <v>yes</v>
      </c>
    </row>
    <row r="252" spans="1:9" x14ac:dyDescent="0.25">
      <c r="A252" t="str">
        <f>Table1[[#This Row],[img_id2]]&amp;"|"&amp;Table1[[#This Row],[rank]]</f>
        <v>51|1</v>
      </c>
      <c r="B252">
        <v>51</v>
      </c>
      <c r="C252">
        <v>1</v>
      </c>
      <c r="D252" t="s">
        <v>854</v>
      </c>
      <c r="E252">
        <v>0.105389364064</v>
      </c>
      <c r="F252">
        <v>0.99766111373900002</v>
      </c>
      <c r="G252">
        <f>VLOOKUP(Table1[[#This Row],[img_id2]],Table13[#All],4,FALSE)</f>
        <v>3</v>
      </c>
      <c r="H252">
        <f>VLOOKUP(Table1[[#This Row],[img_id2]],Table13[#All],5,FALSE)</f>
        <v>3</v>
      </c>
      <c r="I252" t="str">
        <f>IF(Table1[[#This Row],[score_abs]]&gt;0.99,"yes","no")</f>
        <v>yes</v>
      </c>
    </row>
    <row r="253" spans="1:9" x14ac:dyDescent="0.25">
      <c r="A253" t="str">
        <f>Table1[[#This Row],[img_id2]]&amp;"|"&amp;Table1[[#This Row],[rank]]</f>
        <v>51|2</v>
      </c>
      <c r="B253">
        <v>51</v>
      </c>
      <c r="C253">
        <v>2</v>
      </c>
      <c r="D253" t="s">
        <v>848</v>
      </c>
      <c r="E253">
        <v>0.103354990482</v>
      </c>
      <c r="F253">
        <v>0.99761521816300003</v>
      </c>
      <c r="G253">
        <f>VLOOKUP(Table1[[#This Row],[img_id2]],Table13[#All],4,FALSE)</f>
        <v>3</v>
      </c>
      <c r="H253">
        <f>VLOOKUP(Table1[[#This Row],[img_id2]],Table13[#All],5,FALSE)</f>
        <v>3</v>
      </c>
      <c r="I253" t="str">
        <f>IF(Table1[[#This Row],[score_abs]]&gt;0.99,"yes","no")</f>
        <v>yes</v>
      </c>
    </row>
    <row r="254" spans="1:9" x14ac:dyDescent="0.25">
      <c r="A254" t="str">
        <f>Table1[[#This Row],[img_id2]]&amp;"|"&amp;Table1[[#This Row],[rank]]</f>
        <v>51|3</v>
      </c>
      <c r="B254">
        <v>51</v>
      </c>
      <c r="C254">
        <v>3</v>
      </c>
      <c r="D254" t="s">
        <v>856</v>
      </c>
      <c r="E254">
        <v>9.4256684184100006E-2</v>
      </c>
      <c r="F254">
        <v>0.99738556146599999</v>
      </c>
      <c r="G254">
        <f>VLOOKUP(Table1[[#This Row],[img_id2]],Table13[#All],4,FALSE)</f>
        <v>3</v>
      </c>
      <c r="H254">
        <f>VLOOKUP(Table1[[#This Row],[img_id2]],Table13[#All],5,FALSE)</f>
        <v>3</v>
      </c>
      <c r="I254" t="str">
        <f>IF(Table1[[#This Row],[score_abs]]&gt;0.99,"yes","no")</f>
        <v>yes</v>
      </c>
    </row>
    <row r="255" spans="1:9" x14ac:dyDescent="0.25">
      <c r="A255" t="str">
        <f>Table1[[#This Row],[img_id2]]&amp;"|"&amp;Table1[[#This Row],[rank]]</f>
        <v>51|4</v>
      </c>
      <c r="B255">
        <v>51</v>
      </c>
      <c r="C255">
        <v>4</v>
      </c>
      <c r="D255" t="s">
        <v>830</v>
      </c>
      <c r="E255">
        <v>8.5745155811300003E-2</v>
      </c>
      <c r="F255">
        <v>0.99712675809899998</v>
      </c>
      <c r="G255">
        <f>VLOOKUP(Table1[[#This Row],[img_id2]],Table13[#All],4,FALSE)</f>
        <v>3</v>
      </c>
      <c r="H255">
        <f>VLOOKUP(Table1[[#This Row],[img_id2]],Table13[#All],5,FALSE)</f>
        <v>3</v>
      </c>
      <c r="I255" t="str">
        <f>IF(Table1[[#This Row],[score_abs]]&gt;0.99,"yes","no")</f>
        <v>yes</v>
      </c>
    </row>
    <row r="256" spans="1:9" x14ac:dyDescent="0.25">
      <c r="A256" t="str">
        <f>Table1[[#This Row],[img_id2]]&amp;"|"&amp;Table1[[#This Row],[rank]]</f>
        <v>51|5</v>
      </c>
      <c r="B256">
        <v>51</v>
      </c>
      <c r="C256">
        <v>5</v>
      </c>
      <c r="D256" t="s">
        <v>892</v>
      </c>
      <c r="E256">
        <v>7.1437433361999994E-2</v>
      </c>
      <c r="F256">
        <v>0.99655330181099999</v>
      </c>
      <c r="G256">
        <f>VLOOKUP(Table1[[#This Row],[img_id2]],Table13[#All],4,FALSE)</f>
        <v>3</v>
      </c>
      <c r="H256">
        <f>VLOOKUP(Table1[[#This Row],[img_id2]],Table13[#All],5,FALSE)</f>
        <v>3</v>
      </c>
      <c r="I256" t="str">
        <f>IF(Table1[[#This Row],[score_abs]]&gt;0.99,"yes","no")</f>
        <v>yes</v>
      </c>
    </row>
    <row r="257" spans="1:9" x14ac:dyDescent="0.25">
      <c r="A257" t="str">
        <f>Table1[[#This Row],[img_id2]]&amp;"|"&amp;Table1[[#This Row],[rank]]</f>
        <v>52|1</v>
      </c>
      <c r="B257">
        <v>52</v>
      </c>
      <c r="C257">
        <v>1</v>
      </c>
      <c r="D257" t="s">
        <v>861</v>
      </c>
      <c r="E257">
        <v>0.53673005104100002</v>
      </c>
      <c r="F257">
        <v>0.99997162818899998</v>
      </c>
      <c r="G257">
        <f>VLOOKUP(Table1[[#This Row],[img_id2]],Table13[#All],4,FALSE)</f>
        <v>2</v>
      </c>
      <c r="H257">
        <f>VLOOKUP(Table1[[#This Row],[img_id2]],Table13[#All],5,FALSE)</f>
        <v>2</v>
      </c>
      <c r="I257" t="str">
        <f>IF(Table1[[#This Row],[score_abs]]&gt;0.99,"yes","no")</f>
        <v>yes</v>
      </c>
    </row>
    <row r="258" spans="1:9" x14ac:dyDescent="0.25">
      <c r="A258" t="str">
        <f>Table1[[#This Row],[img_id2]]&amp;"|"&amp;Table1[[#This Row],[rank]]</f>
        <v>52|2</v>
      </c>
      <c r="B258">
        <v>52</v>
      </c>
      <c r="C258">
        <v>2</v>
      </c>
      <c r="D258" t="s">
        <v>862</v>
      </c>
      <c r="E258">
        <v>0.16532094776600001</v>
      </c>
      <c r="F258">
        <v>0.99990773201000005</v>
      </c>
      <c r="G258">
        <f>VLOOKUP(Table1[[#This Row],[img_id2]],Table13[#All],4,FALSE)</f>
        <v>2</v>
      </c>
      <c r="H258">
        <f>VLOOKUP(Table1[[#This Row],[img_id2]],Table13[#All],5,FALSE)</f>
        <v>2</v>
      </c>
      <c r="I258" t="str">
        <f>IF(Table1[[#This Row],[score_abs]]&gt;0.99,"yes","no")</f>
        <v>yes</v>
      </c>
    </row>
    <row r="259" spans="1:9" x14ac:dyDescent="0.25">
      <c r="A259" t="str">
        <f>Table1[[#This Row],[img_id2]]&amp;"|"&amp;Table1[[#This Row],[rank]]</f>
        <v>52|3</v>
      </c>
      <c r="B259">
        <v>52</v>
      </c>
      <c r="C259">
        <v>3</v>
      </c>
      <c r="D259" t="s">
        <v>848</v>
      </c>
      <c r="E259">
        <v>7.63378888369E-2</v>
      </c>
      <c r="F259">
        <v>0.99980014562599995</v>
      </c>
      <c r="G259">
        <f>VLOOKUP(Table1[[#This Row],[img_id2]],Table13[#All],4,FALSE)</f>
        <v>2</v>
      </c>
      <c r="H259">
        <f>VLOOKUP(Table1[[#This Row],[img_id2]],Table13[#All],5,FALSE)</f>
        <v>2</v>
      </c>
      <c r="I259" t="str">
        <f>IF(Table1[[#This Row],[score_abs]]&gt;0.99,"yes","no")</f>
        <v>yes</v>
      </c>
    </row>
    <row r="260" spans="1:9" x14ac:dyDescent="0.25">
      <c r="A260" t="str">
        <f>Table1[[#This Row],[img_id2]]&amp;"|"&amp;Table1[[#This Row],[rank]]</f>
        <v>52|4</v>
      </c>
      <c r="B260">
        <v>52</v>
      </c>
      <c r="C260">
        <v>4</v>
      </c>
      <c r="D260" t="s">
        <v>854</v>
      </c>
      <c r="E260">
        <v>7.61239230633E-2</v>
      </c>
      <c r="F260">
        <v>0.99979966878899995</v>
      </c>
      <c r="G260">
        <f>VLOOKUP(Table1[[#This Row],[img_id2]],Table13[#All],4,FALSE)</f>
        <v>2</v>
      </c>
      <c r="H260">
        <f>VLOOKUP(Table1[[#This Row],[img_id2]],Table13[#All],5,FALSE)</f>
        <v>2</v>
      </c>
      <c r="I260" t="str">
        <f>IF(Table1[[#This Row],[score_abs]]&gt;0.99,"yes","no")</f>
        <v>yes</v>
      </c>
    </row>
    <row r="261" spans="1:9" x14ac:dyDescent="0.25">
      <c r="A261" t="str">
        <f>Table1[[#This Row],[img_id2]]&amp;"|"&amp;Table1[[#This Row],[rank]]</f>
        <v>52|5</v>
      </c>
      <c r="B261">
        <v>52</v>
      </c>
      <c r="C261">
        <v>5</v>
      </c>
      <c r="D261" t="s">
        <v>856</v>
      </c>
      <c r="E261">
        <v>5.7035941630600002E-2</v>
      </c>
      <c r="F261">
        <v>0.99973255395899996</v>
      </c>
      <c r="G261">
        <f>VLOOKUP(Table1[[#This Row],[img_id2]],Table13[#All],4,FALSE)</f>
        <v>2</v>
      </c>
      <c r="H261">
        <f>VLOOKUP(Table1[[#This Row],[img_id2]],Table13[#All],5,FALSE)</f>
        <v>2</v>
      </c>
      <c r="I261" t="str">
        <f>IF(Table1[[#This Row],[score_abs]]&gt;0.99,"yes","no")</f>
        <v>yes</v>
      </c>
    </row>
    <row r="262" spans="1:9" x14ac:dyDescent="0.25">
      <c r="A262" t="str">
        <f>Table1[[#This Row],[img_id2]]&amp;"|"&amp;Table1[[#This Row],[rank]]</f>
        <v>53|1</v>
      </c>
      <c r="B262">
        <v>53</v>
      </c>
      <c r="C262">
        <v>1</v>
      </c>
      <c r="D262" t="s">
        <v>831</v>
      </c>
      <c r="E262">
        <v>0.17356285452799999</v>
      </c>
      <c r="F262">
        <v>0.99732154607800005</v>
      </c>
      <c r="G262">
        <f>VLOOKUP(Table1[[#This Row],[img_id2]],Table13[#All],4,FALSE)</f>
        <v>2</v>
      </c>
      <c r="H262">
        <f>VLOOKUP(Table1[[#This Row],[img_id2]],Table13[#All],5,FALSE)</f>
        <v>2</v>
      </c>
      <c r="I262" t="str">
        <f>IF(Table1[[#This Row],[score_abs]]&gt;0.99,"yes","no")</f>
        <v>yes</v>
      </c>
    </row>
    <row r="263" spans="1:9" x14ac:dyDescent="0.25">
      <c r="A263" t="str">
        <f>Table1[[#This Row],[img_id2]]&amp;"|"&amp;Table1[[#This Row],[rank]]</f>
        <v>53|2</v>
      </c>
      <c r="B263">
        <v>53</v>
      </c>
      <c r="C263">
        <v>2</v>
      </c>
      <c r="D263" t="s">
        <v>854</v>
      </c>
      <c r="E263">
        <v>0.16601830720899999</v>
      </c>
      <c r="F263">
        <v>0.99720013141599995</v>
      </c>
      <c r="G263">
        <f>VLOOKUP(Table1[[#This Row],[img_id2]],Table13[#All],4,FALSE)</f>
        <v>2</v>
      </c>
      <c r="H263">
        <f>VLOOKUP(Table1[[#This Row],[img_id2]],Table13[#All],5,FALSE)</f>
        <v>2</v>
      </c>
      <c r="I263" t="str">
        <f>IF(Table1[[#This Row],[score_abs]]&gt;0.99,"yes","no")</f>
        <v>yes</v>
      </c>
    </row>
    <row r="264" spans="1:9" x14ac:dyDescent="0.25">
      <c r="A264" t="str">
        <f>Table1[[#This Row],[img_id2]]&amp;"|"&amp;Table1[[#This Row],[rank]]</f>
        <v>53|3</v>
      </c>
      <c r="B264">
        <v>53</v>
      </c>
      <c r="C264">
        <v>3</v>
      </c>
      <c r="D264" t="s">
        <v>848</v>
      </c>
      <c r="E264">
        <v>0.14633274078399999</v>
      </c>
      <c r="F264">
        <v>0.99682474136400001</v>
      </c>
      <c r="G264">
        <f>VLOOKUP(Table1[[#This Row],[img_id2]],Table13[#All],4,FALSE)</f>
        <v>2</v>
      </c>
      <c r="H264">
        <f>VLOOKUP(Table1[[#This Row],[img_id2]],Table13[#All],5,FALSE)</f>
        <v>2</v>
      </c>
      <c r="I264" t="str">
        <f>IF(Table1[[#This Row],[score_abs]]&gt;0.99,"yes","no")</f>
        <v>yes</v>
      </c>
    </row>
    <row r="265" spans="1:9" x14ac:dyDescent="0.25">
      <c r="A265" t="str">
        <f>Table1[[#This Row],[img_id2]]&amp;"|"&amp;Table1[[#This Row],[rank]]</f>
        <v>53|4</v>
      </c>
      <c r="B265">
        <v>53</v>
      </c>
      <c r="C265">
        <v>4</v>
      </c>
      <c r="D265" t="s">
        <v>856</v>
      </c>
      <c r="E265">
        <v>0.10070259124</v>
      </c>
      <c r="F265">
        <v>0.99539256095899997</v>
      </c>
      <c r="G265">
        <f>VLOOKUP(Table1[[#This Row],[img_id2]],Table13[#All],4,FALSE)</f>
        <v>2</v>
      </c>
      <c r="H265">
        <f>VLOOKUP(Table1[[#This Row],[img_id2]],Table13[#All],5,FALSE)</f>
        <v>2</v>
      </c>
      <c r="I265" t="str">
        <f>IF(Table1[[#This Row],[score_abs]]&gt;0.99,"yes","no")</f>
        <v>yes</v>
      </c>
    </row>
    <row r="266" spans="1:9" x14ac:dyDescent="0.25">
      <c r="A266" t="str">
        <f>Table1[[#This Row],[img_id2]]&amp;"|"&amp;Table1[[#This Row],[rank]]</f>
        <v>53|5</v>
      </c>
      <c r="B266">
        <v>53</v>
      </c>
      <c r="C266">
        <v>5</v>
      </c>
      <c r="D266" t="s">
        <v>864</v>
      </c>
      <c r="E266">
        <v>4.45739030838E-2</v>
      </c>
      <c r="F266">
        <v>0.989650726318</v>
      </c>
      <c r="G266">
        <f>VLOOKUP(Table1[[#This Row],[img_id2]],Table13[#All],4,FALSE)</f>
        <v>2</v>
      </c>
      <c r="H266">
        <f>VLOOKUP(Table1[[#This Row],[img_id2]],Table13[#All],5,FALSE)</f>
        <v>2</v>
      </c>
      <c r="I266" t="str">
        <f>IF(Table1[[#This Row],[score_abs]]&gt;0.99,"yes","no")</f>
        <v>no</v>
      </c>
    </row>
    <row r="267" spans="1:9" x14ac:dyDescent="0.25">
      <c r="A267" t="str">
        <f>Table1[[#This Row],[img_id2]]&amp;"|"&amp;Table1[[#This Row],[rank]]</f>
        <v>54|1</v>
      </c>
      <c r="B267">
        <v>54</v>
      </c>
      <c r="C267">
        <v>1</v>
      </c>
      <c r="D267" t="s">
        <v>830</v>
      </c>
      <c r="E267">
        <v>0.78910428285599998</v>
      </c>
      <c r="F267">
        <v>0.99992024898499998</v>
      </c>
      <c r="G267">
        <f>VLOOKUP(Table1[[#This Row],[img_id2]],Table13[#All],4,FALSE)</f>
        <v>3</v>
      </c>
      <c r="H267">
        <f>VLOOKUP(Table1[[#This Row],[img_id2]],Table13[#All],5,FALSE)</f>
        <v>3</v>
      </c>
      <c r="I267" t="str">
        <f>IF(Table1[[#This Row],[score_abs]]&gt;0.99,"yes","no")</f>
        <v>yes</v>
      </c>
    </row>
    <row r="268" spans="1:9" x14ac:dyDescent="0.25">
      <c r="A268" t="str">
        <f>Table1[[#This Row],[img_id2]]&amp;"|"&amp;Table1[[#This Row],[rank]]</f>
        <v>54|2</v>
      </c>
      <c r="B268">
        <v>54</v>
      </c>
      <c r="C268">
        <v>2</v>
      </c>
      <c r="D268" t="s">
        <v>831</v>
      </c>
      <c r="E268">
        <v>4.9370855093000002E-2</v>
      </c>
      <c r="F268">
        <v>0.99872654676399997</v>
      </c>
      <c r="G268">
        <f>VLOOKUP(Table1[[#This Row],[img_id2]],Table13[#All],4,FALSE)</f>
        <v>3</v>
      </c>
      <c r="H268">
        <f>VLOOKUP(Table1[[#This Row],[img_id2]],Table13[#All],5,FALSE)</f>
        <v>3</v>
      </c>
      <c r="I268" t="str">
        <f>IF(Table1[[#This Row],[score_abs]]&gt;0.99,"yes","no")</f>
        <v>yes</v>
      </c>
    </row>
    <row r="269" spans="1:9" x14ac:dyDescent="0.25">
      <c r="A269" t="str">
        <f>Table1[[#This Row],[img_id2]]&amp;"|"&amp;Table1[[#This Row],[rank]]</f>
        <v>54|3</v>
      </c>
      <c r="B269">
        <v>54</v>
      </c>
      <c r="C269">
        <v>3</v>
      </c>
      <c r="D269" t="s">
        <v>840</v>
      </c>
      <c r="E269">
        <v>4.2787913232999998E-2</v>
      </c>
      <c r="F269">
        <v>0.99853086471600006</v>
      </c>
      <c r="G269">
        <f>VLOOKUP(Table1[[#This Row],[img_id2]],Table13[#All],4,FALSE)</f>
        <v>3</v>
      </c>
      <c r="H269">
        <f>VLOOKUP(Table1[[#This Row],[img_id2]],Table13[#All],5,FALSE)</f>
        <v>3</v>
      </c>
      <c r="I269" t="str">
        <f>IF(Table1[[#This Row],[score_abs]]&gt;0.99,"yes","no")</f>
        <v>yes</v>
      </c>
    </row>
    <row r="270" spans="1:9" x14ac:dyDescent="0.25">
      <c r="A270" t="str">
        <f>Table1[[#This Row],[img_id2]]&amp;"|"&amp;Table1[[#This Row],[rank]]</f>
        <v>54|4</v>
      </c>
      <c r="B270">
        <v>54</v>
      </c>
      <c r="C270">
        <v>4</v>
      </c>
      <c r="D270" t="s">
        <v>862</v>
      </c>
      <c r="E270">
        <v>3.8208898156899998E-2</v>
      </c>
      <c r="F270">
        <v>0.99835509061799999</v>
      </c>
      <c r="G270">
        <f>VLOOKUP(Table1[[#This Row],[img_id2]],Table13[#All],4,FALSE)</f>
        <v>3</v>
      </c>
      <c r="H270">
        <f>VLOOKUP(Table1[[#This Row],[img_id2]],Table13[#All],5,FALSE)</f>
        <v>3</v>
      </c>
      <c r="I270" t="str">
        <f>IF(Table1[[#This Row],[score_abs]]&gt;0.99,"yes","no")</f>
        <v>yes</v>
      </c>
    </row>
    <row r="271" spans="1:9" x14ac:dyDescent="0.25">
      <c r="A271" t="str">
        <f>Table1[[#This Row],[img_id2]]&amp;"|"&amp;Table1[[#This Row],[rank]]</f>
        <v>54|5</v>
      </c>
      <c r="B271">
        <v>54</v>
      </c>
      <c r="C271">
        <v>5</v>
      </c>
      <c r="D271" t="s">
        <v>842</v>
      </c>
      <c r="E271">
        <v>1.1133386753500001E-2</v>
      </c>
      <c r="F271">
        <v>0.99437731504399995</v>
      </c>
      <c r="G271">
        <f>VLOOKUP(Table1[[#This Row],[img_id2]],Table13[#All],4,FALSE)</f>
        <v>3</v>
      </c>
      <c r="H271">
        <f>VLOOKUP(Table1[[#This Row],[img_id2]],Table13[#All],5,FALSE)</f>
        <v>3</v>
      </c>
      <c r="I271" t="str">
        <f>IF(Table1[[#This Row],[score_abs]]&gt;0.99,"yes","no")</f>
        <v>yes</v>
      </c>
    </row>
    <row r="272" spans="1:9" x14ac:dyDescent="0.25">
      <c r="A272" t="str">
        <f>Table1[[#This Row],[img_id2]]&amp;"|"&amp;Table1[[#This Row],[rank]]</f>
        <v>55|1</v>
      </c>
      <c r="B272">
        <v>55</v>
      </c>
      <c r="C272">
        <v>1</v>
      </c>
      <c r="D272" t="s">
        <v>831</v>
      </c>
      <c r="E272">
        <v>0.87457394599899996</v>
      </c>
      <c r="F272">
        <v>0.99999058246600003</v>
      </c>
      <c r="G272">
        <f>VLOOKUP(Table1[[#This Row],[img_id2]],Table13[#All],4,FALSE)</f>
        <v>3</v>
      </c>
      <c r="H272">
        <f>VLOOKUP(Table1[[#This Row],[img_id2]],Table13[#All],5,FALSE)</f>
        <v>3</v>
      </c>
      <c r="I272" t="str">
        <f>IF(Table1[[#This Row],[score_abs]]&gt;0.99,"yes","no")</f>
        <v>yes</v>
      </c>
    </row>
    <row r="273" spans="1:9" x14ac:dyDescent="0.25">
      <c r="A273" t="str">
        <f>Table1[[#This Row],[img_id2]]&amp;"|"&amp;Table1[[#This Row],[rank]]</f>
        <v>55|2</v>
      </c>
      <c r="B273">
        <v>55</v>
      </c>
      <c r="C273">
        <v>2</v>
      </c>
      <c r="D273" t="s">
        <v>830</v>
      </c>
      <c r="E273">
        <v>7.6419934630400005E-2</v>
      </c>
      <c r="F273">
        <v>0.99989283084900005</v>
      </c>
      <c r="G273">
        <f>VLOOKUP(Table1[[#This Row],[img_id2]],Table13[#All],4,FALSE)</f>
        <v>3</v>
      </c>
      <c r="H273">
        <f>VLOOKUP(Table1[[#This Row],[img_id2]],Table13[#All],5,FALSE)</f>
        <v>3</v>
      </c>
      <c r="I273" t="str">
        <f>IF(Table1[[#This Row],[score_abs]]&gt;0.99,"yes","no")</f>
        <v>yes</v>
      </c>
    </row>
    <row r="274" spans="1:9" x14ac:dyDescent="0.25">
      <c r="A274" t="str">
        <f>Table1[[#This Row],[img_id2]]&amp;"|"&amp;Table1[[#This Row],[rank]]</f>
        <v>55|3</v>
      </c>
      <c r="B274">
        <v>55</v>
      </c>
      <c r="C274">
        <v>3</v>
      </c>
      <c r="D274" t="s">
        <v>862</v>
      </c>
      <c r="E274">
        <v>1.42641048878E-2</v>
      </c>
      <c r="F274">
        <v>0.99942612647999995</v>
      </c>
      <c r="G274">
        <f>VLOOKUP(Table1[[#This Row],[img_id2]],Table13[#All],4,FALSE)</f>
        <v>3</v>
      </c>
      <c r="H274">
        <f>VLOOKUP(Table1[[#This Row],[img_id2]],Table13[#All],5,FALSE)</f>
        <v>3</v>
      </c>
      <c r="I274" t="str">
        <f>IF(Table1[[#This Row],[score_abs]]&gt;0.99,"yes","no")</f>
        <v>yes</v>
      </c>
    </row>
    <row r="275" spans="1:9" x14ac:dyDescent="0.25">
      <c r="A275" t="str">
        <f>Table1[[#This Row],[img_id2]]&amp;"|"&amp;Table1[[#This Row],[rank]]</f>
        <v>55|4</v>
      </c>
      <c r="B275">
        <v>55</v>
      </c>
      <c r="C275">
        <v>4</v>
      </c>
      <c r="D275" t="s">
        <v>860</v>
      </c>
      <c r="E275">
        <v>1.2710141949400001E-2</v>
      </c>
      <c r="F275">
        <v>0.99935609102199996</v>
      </c>
      <c r="G275">
        <f>VLOOKUP(Table1[[#This Row],[img_id2]],Table13[#All],4,FALSE)</f>
        <v>3</v>
      </c>
      <c r="H275">
        <f>VLOOKUP(Table1[[#This Row],[img_id2]],Table13[#All],5,FALSE)</f>
        <v>3</v>
      </c>
      <c r="I275" t="str">
        <f>IF(Table1[[#This Row],[score_abs]]&gt;0.99,"yes","no")</f>
        <v>yes</v>
      </c>
    </row>
    <row r="276" spans="1:9" x14ac:dyDescent="0.25">
      <c r="A276" t="str">
        <f>Table1[[#This Row],[img_id2]]&amp;"|"&amp;Table1[[#This Row],[rank]]</f>
        <v>55|5</v>
      </c>
      <c r="B276">
        <v>55</v>
      </c>
      <c r="C276">
        <v>5</v>
      </c>
      <c r="D276" t="s">
        <v>864</v>
      </c>
      <c r="E276">
        <v>5.4134083911799996E-3</v>
      </c>
      <c r="F276">
        <v>0.99848937988300002</v>
      </c>
      <c r="G276">
        <f>VLOOKUP(Table1[[#This Row],[img_id2]],Table13[#All],4,FALSE)</f>
        <v>3</v>
      </c>
      <c r="H276">
        <f>VLOOKUP(Table1[[#This Row],[img_id2]],Table13[#All],5,FALSE)</f>
        <v>3</v>
      </c>
      <c r="I276" t="str">
        <f>IF(Table1[[#This Row],[score_abs]]&gt;0.99,"yes","no")</f>
        <v>yes</v>
      </c>
    </row>
    <row r="277" spans="1:9" x14ac:dyDescent="0.25">
      <c r="A277" t="str">
        <f>Table1[[#This Row],[img_id2]]&amp;"|"&amp;Table1[[#This Row],[rank]]</f>
        <v>56|1</v>
      </c>
      <c r="B277">
        <v>56</v>
      </c>
      <c r="C277">
        <v>1</v>
      </c>
      <c r="D277" t="s">
        <v>830</v>
      </c>
      <c r="E277">
        <v>0.26000934839200002</v>
      </c>
      <c r="F277">
        <v>0.99875187873799998</v>
      </c>
      <c r="G277">
        <f>VLOOKUP(Table1[[#This Row],[img_id2]],Table13[#All],4,FALSE)</f>
        <v>3</v>
      </c>
      <c r="H277">
        <f>VLOOKUP(Table1[[#This Row],[img_id2]],Table13[#All],5,FALSE)</f>
        <v>3</v>
      </c>
      <c r="I277" t="str">
        <f>IF(Table1[[#This Row],[score_abs]]&gt;0.99,"yes","no")</f>
        <v>yes</v>
      </c>
    </row>
    <row r="278" spans="1:9" x14ac:dyDescent="0.25">
      <c r="A278" t="str">
        <f>Table1[[#This Row],[img_id2]]&amp;"|"&amp;Table1[[#This Row],[rank]]</f>
        <v>56|2</v>
      </c>
      <c r="B278">
        <v>56</v>
      </c>
      <c r="C278">
        <v>2</v>
      </c>
      <c r="D278" t="s">
        <v>862</v>
      </c>
      <c r="E278">
        <v>0.22803184390100001</v>
      </c>
      <c r="F278">
        <v>0.99857711792000003</v>
      </c>
      <c r="G278">
        <f>VLOOKUP(Table1[[#This Row],[img_id2]],Table13[#All],4,FALSE)</f>
        <v>3</v>
      </c>
      <c r="H278">
        <f>VLOOKUP(Table1[[#This Row],[img_id2]],Table13[#All],5,FALSE)</f>
        <v>3</v>
      </c>
      <c r="I278" t="str">
        <f>IF(Table1[[#This Row],[score_abs]]&gt;0.99,"yes","no")</f>
        <v>yes</v>
      </c>
    </row>
    <row r="279" spans="1:9" x14ac:dyDescent="0.25">
      <c r="A279" t="str">
        <f>Table1[[#This Row],[img_id2]]&amp;"|"&amp;Table1[[#This Row],[rank]]</f>
        <v>56|3</v>
      </c>
      <c r="B279">
        <v>56</v>
      </c>
      <c r="C279">
        <v>3</v>
      </c>
      <c r="D279" t="s">
        <v>846</v>
      </c>
      <c r="E279">
        <v>5.8848813176199999E-2</v>
      </c>
      <c r="F279">
        <v>0.99450904130899997</v>
      </c>
      <c r="G279">
        <f>VLOOKUP(Table1[[#This Row],[img_id2]],Table13[#All],4,FALSE)</f>
        <v>3</v>
      </c>
      <c r="H279">
        <f>VLOOKUP(Table1[[#This Row],[img_id2]],Table13[#All],5,FALSE)</f>
        <v>3</v>
      </c>
      <c r="I279" t="str">
        <f>IF(Table1[[#This Row],[score_abs]]&gt;0.99,"yes","no")</f>
        <v>yes</v>
      </c>
    </row>
    <row r="280" spans="1:9" x14ac:dyDescent="0.25">
      <c r="A280" t="str">
        <f>Table1[[#This Row],[img_id2]]&amp;"|"&amp;Table1[[#This Row],[rank]]</f>
        <v>56|4</v>
      </c>
      <c r="B280">
        <v>56</v>
      </c>
      <c r="C280">
        <v>4</v>
      </c>
      <c r="D280" t="s">
        <v>875</v>
      </c>
      <c r="E280">
        <v>5.5993527174000003E-2</v>
      </c>
      <c r="F280">
        <v>0.99423062801399997</v>
      </c>
      <c r="G280">
        <f>VLOOKUP(Table1[[#This Row],[img_id2]],Table13[#All],4,FALSE)</f>
        <v>3</v>
      </c>
      <c r="H280">
        <f>VLOOKUP(Table1[[#This Row],[img_id2]],Table13[#All],5,FALSE)</f>
        <v>3</v>
      </c>
      <c r="I280" t="str">
        <f>IF(Table1[[#This Row],[score_abs]]&gt;0.99,"yes","no")</f>
        <v>yes</v>
      </c>
    </row>
    <row r="281" spans="1:9" x14ac:dyDescent="0.25">
      <c r="A281" t="str">
        <f>Table1[[#This Row],[img_id2]]&amp;"|"&amp;Table1[[#This Row],[rank]]</f>
        <v>56|5</v>
      </c>
      <c r="B281">
        <v>56</v>
      </c>
      <c r="C281">
        <v>5</v>
      </c>
      <c r="D281" t="s">
        <v>893</v>
      </c>
      <c r="E281">
        <v>3.4948114305700002E-2</v>
      </c>
      <c r="F281">
        <v>0.99078828096399996</v>
      </c>
      <c r="G281">
        <f>VLOOKUP(Table1[[#This Row],[img_id2]],Table13[#All],4,FALSE)</f>
        <v>3</v>
      </c>
      <c r="H281">
        <f>VLOOKUP(Table1[[#This Row],[img_id2]],Table13[#All],5,FALSE)</f>
        <v>3</v>
      </c>
      <c r="I281" t="str">
        <f>IF(Table1[[#This Row],[score_abs]]&gt;0.99,"yes","no")</f>
        <v>yes</v>
      </c>
    </row>
    <row r="282" spans="1:9" x14ac:dyDescent="0.25">
      <c r="A282" t="str">
        <f>Table1[[#This Row],[img_id2]]&amp;"|"&amp;Table1[[#This Row],[rank]]</f>
        <v>57|1</v>
      </c>
      <c r="B282">
        <v>57</v>
      </c>
      <c r="C282">
        <v>1</v>
      </c>
      <c r="D282" t="s">
        <v>831</v>
      </c>
      <c r="E282">
        <v>0.34118330478699999</v>
      </c>
      <c r="F282">
        <v>0.99993765354200004</v>
      </c>
      <c r="G282">
        <f>VLOOKUP(Table1[[#This Row],[img_id2]],Table13[#All],4,FALSE)</f>
        <v>3</v>
      </c>
      <c r="H282">
        <f>VLOOKUP(Table1[[#This Row],[img_id2]],Table13[#All],5,FALSE)</f>
        <v>3</v>
      </c>
      <c r="I282" t="str">
        <f>IF(Table1[[#This Row],[score_abs]]&gt;0.99,"yes","no")</f>
        <v>yes</v>
      </c>
    </row>
    <row r="283" spans="1:9" x14ac:dyDescent="0.25">
      <c r="A283" t="str">
        <f>Table1[[#This Row],[img_id2]]&amp;"|"&amp;Table1[[#This Row],[rank]]</f>
        <v>57|2</v>
      </c>
      <c r="B283">
        <v>57</v>
      </c>
      <c r="C283">
        <v>2</v>
      </c>
      <c r="D283" t="s">
        <v>862</v>
      </c>
      <c r="E283">
        <v>0.23182822763899999</v>
      </c>
      <c r="F283">
        <v>0.99990820884700005</v>
      </c>
      <c r="G283">
        <f>VLOOKUP(Table1[[#This Row],[img_id2]],Table13[#All],4,FALSE)</f>
        <v>3</v>
      </c>
      <c r="H283">
        <f>VLOOKUP(Table1[[#This Row],[img_id2]],Table13[#All],5,FALSE)</f>
        <v>3</v>
      </c>
      <c r="I283" t="str">
        <f>IF(Table1[[#This Row],[score_abs]]&gt;0.99,"yes","no")</f>
        <v>yes</v>
      </c>
    </row>
    <row r="284" spans="1:9" x14ac:dyDescent="0.25">
      <c r="A284" t="str">
        <f>Table1[[#This Row],[img_id2]]&amp;"|"&amp;Table1[[#This Row],[rank]]</f>
        <v>57|3</v>
      </c>
      <c r="B284">
        <v>57</v>
      </c>
      <c r="C284">
        <v>3</v>
      </c>
      <c r="D284" t="s">
        <v>846</v>
      </c>
      <c r="E284">
        <v>0.21688792109499999</v>
      </c>
      <c r="F284">
        <v>0.99990189075500002</v>
      </c>
      <c r="G284">
        <f>VLOOKUP(Table1[[#This Row],[img_id2]],Table13[#All],4,FALSE)</f>
        <v>3</v>
      </c>
      <c r="H284">
        <f>VLOOKUP(Table1[[#This Row],[img_id2]],Table13[#All],5,FALSE)</f>
        <v>3</v>
      </c>
      <c r="I284" t="str">
        <f>IF(Table1[[#This Row],[score_abs]]&gt;0.99,"yes","no")</f>
        <v>yes</v>
      </c>
    </row>
    <row r="285" spans="1:9" x14ac:dyDescent="0.25">
      <c r="A285" t="str">
        <f>Table1[[#This Row],[img_id2]]&amp;"|"&amp;Table1[[#This Row],[rank]]</f>
        <v>57|4</v>
      </c>
      <c r="B285">
        <v>57</v>
      </c>
      <c r="C285">
        <v>4</v>
      </c>
      <c r="D285" t="s">
        <v>830</v>
      </c>
      <c r="E285">
        <v>0.114905565977</v>
      </c>
      <c r="F285">
        <v>0.99981480836900005</v>
      </c>
      <c r="G285">
        <f>VLOOKUP(Table1[[#This Row],[img_id2]],Table13[#All],4,FALSE)</f>
        <v>3</v>
      </c>
      <c r="H285">
        <f>VLOOKUP(Table1[[#This Row],[img_id2]],Table13[#All],5,FALSE)</f>
        <v>3</v>
      </c>
      <c r="I285" t="str">
        <f>IF(Table1[[#This Row],[score_abs]]&gt;0.99,"yes","no")</f>
        <v>yes</v>
      </c>
    </row>
    <row r="286" spans="1:9" x14ac:dyDescent="0.25">
      <c r="A286" t="str">
        <f>Table1[[#This Row],[img_id2]]&amp;"|"&amp;Table1[[#This Row],[rank]]</f>
        <v>57|5</v>
      </c>
      <c r="B286">
        <v>57</v>
      </c>
      <c r="C286">
        <v>5</v>
      </c>
      <c r="D286" t="s">
        <v>855</v>
      </c>
      <c r="E286">
        <v>1.9722968339900001E-2</v>
      </c>
      <c r="F286">
        <v>0.99892210960399996</v>
      </c>
      <c r="G286">
        <f>VLOOKUP(Table1[[#This Row],[img_id2]],Table13[#All],4,FALSE)</f>
        <v>3</v>
      </c>
      <c r="H286">
        <f>VLOOKUP(Table1[[#This Row],[img_id2]],Table13[#All],5,FALSE)</f>
        <v>3</v>
      </c>
      <c r="I286" t="str">
        <f>IF(Table1[[#This Row],[score_abs]]&gt;0.99,"yes","no")</f>
        <v>yes</v>
      </c>
    </row>
    <row r="287" spans="1:9" x14ac:dyDescent="0.25">
      <c r="A287" t="str">
        <f>Table1[[#This Row],[img_id2]]&amp;"|"&amp;Table1[[#This Row],[rank]]</f>
        <v>58|1</v>
      </c>
      <c r="B287">
        <v>58</v>
      </c>
      <c r="C287">
        <v>1</v>
      </c>
      <c r="D287" t="s">
        <v>831</v>
      </c>
      <c r="E287">
        <v>0.54232704639399998</v>
      </c>
      <c r="F287">
        <v>0.99995696544599999</v>
      </c>
      <c r="G287">
        <f>VLOOKUP(Table1[[#This Row],[img_id2]],Table13[#All],4,FALSE)</f>
        <v>3</v>
      </c>
      <c r="H287">
        <f>VLOOKUP(Table1[[#This Row],[img_id2]],Table13[#All],5,FALSE)</f>
        <v>3</v>
      </c>
      <c r="I287" t="str">
        <f>IF(Table1[[#This Row],[score_abs]]&gt;0.99,"yes","no")</f>
        <v>yes</v>
      </c>
    </row>
    <row r="288" spans="1:9" x14ac:dyDescent="0.25">
      <c r="A288" t="str">
        <f>Table1[[#This Row],[img_id2]]&amp;"|"&amp;Table1[[#This Row],[rank]]</f>
        <v>58|2</v>
      </c>
      <c r="B288">
        <v>58</v>
      </c>
      <c r="C288">
        <v>2</v>
      </c>
      <c r="D288" t="s">
        <v>864</v>
      </c>
      <c r="E288">
        <v>0.209227919579</v>
      </c>
      <c r="F288">
        <v>0.999888300896</v>
      </c>
      <c r="G288">
        <f>VLOOKUP(Table1[[#This Row],[img_id2]],Table13[#All],4,FALSE)</f>
        <v>3</v>
      </c>
      <c r="H288">
        <f>VLOOKUP(Table1[[#This Row],[img_id2]],Table13[#All],5,FALSE)</f>
        <v>3</v>
      </c>
      <c r="I288" t="str">
        <f>IF(Table1[[#This Row],[score_abs]]&gt;0.99,"yes","no")</f>
        <v>yes</v>
      </c>
    </row>
    <row r="289" spans="1:9" x14ac:dyDescent="0.25">
      <c r="A289" t="str">
        <f>Table1[[#This Row],[img_id2]]&amp;"|"&amp;Table1[[#This Row],[rank]]</f>
        <v>58|3</v>
      </c>
      <c r="B289">
        <v>58</v>
      </c>
      <c r="C289">
        <v>3</v>
      </c>
      <c r="D289" t="s">
        <v>862</v>
      </c>
      <c r="E289">
        <v>0.16691368818300001</v>
      </c>
      <c r="F289">
        <v>0.99986004829399999</v>
      </c>
      <c r="G289">
        <f>VLOOKUP(Table1[[#This Row],[img_id2]],Table13[#All],4,FALSE)</f>
        <v>3</v>
      </c>
      <c r="H289">
        <f>VLOOKUP(Table1[[#This Row],[img_id2]],Table13[#All],5,FALSE)</f>
        <v>3</v>
      </c>
      <c r="I289" t="str">
        <f>IF(Table1[[#This Row],[score_abs]]&gt;0.99,"yes","no")</f>
        <v>yes</v>
      </c>
    </row>
    <row r="290" spans="1:9" x14ac:dyDescent="0.25">
      <c r="A290" t="str">
        <f>Table1[[#This Row],[img_id2]]&amp;"|"&amp;Table1[[#This Row],[rank]]</f>
        <v>58|4</v>
      </c>
      <c r="B290">
        <v>58</v>
      </c>
      <c r="C290">
        <v>4</v>
      </c>
      <c r="D290" t="s">
        <v>860</v>
      </c>
      <c r="E290">
        <v>1.7535913735600001E-2</v>
      </c>
      <c r="F290">
        <v>0.99866950511899999</v>
      </c>
      <c r="G290">
        <f>VLOOKUP(Table1[[#This Row],[img_id2]],Table13[#All],4,FALSE)</f>
        <v>3</v>
      </c>
      <c r="H290">
        <f>VLOOKUP(Table1[[#This Row],[img_id2]],Table13[#All],5,FALSE)</f>
        <v>3</v>
      </c>
      <c r="I290" t="str">
        <f>IF(Table1[[#This Row],[score_abs]]&gt;0.99,"yes","no")</f>
        <v>yes</v>
      </c>
    </row>
    <row r="291" spans="1:9" x14ac:dyDescent="0.25">
      <c r="A291" t="str">
        <f>Table1[[#This Row],[img_id2]]&amp;"|"&amp;Table1[[#This Row],[rank]]</f>
        <v>58|5</v>
      </c>
      <c r="B291">
        <v>58</v>
      </c>
      <c r="C291">
        <v>5</v>
      </c>
      <c r="D291" t="s">
        <v>830</v>
      </c>
      <c r="E291">
        <v>1.62616036832E-2</v>
      </c>
      <c r="F291">
        <v>0.99856537580500004</v>
      </c>
      <c r="G291">
        <f>VLOOKUP(Table1[[#This Row],[img_id2]],Table13[#All],4,FALSE)</f>
        <v>3</v>
      </c>
      <c r="H291">
        <f>VLOOKUP(Table1[[#This Row],[img_id2]],Table13[#All],5,FALSE)</f>
        <v>3</v>
      </c>
      <c r="I291" t="str">
        <f>IF(Table1[[#This Row],[score_abs]]&gt;0.99,"yes","no")</f>
        <v>yes</v>
      </c>
    </row>
    <row r="292" spans="1:9" x14ac:dyDescent="0.25">
      <c r="A292" t="str">
        <f>Table1[[#This Row],[img_id2]]&amp;"|"&amp;Table1[[#This Row],[rank]]</f>
        <v>59|1</v>
      </c>
      <c r="B292">
        <v>59</v>
      </c>
      <c r="C292">
        <v>1</v>
      </c>
      <c r="D292" t="s">
        <v>862</v>
      </c>
      <c r="E292">
        <v>0.26396378874799997</v>
      </c>
      <c r="F292">
        <v>0.99914443492899996</v>
      </c>
      <c r="G292">
        <f>VLOOKUP(Table1[[#This Row],[img_id2]],Table13[#All],4,FALSE)</f>
        <v>3</v>
      </c>
      <c r="H292">
        <f>VLOOKUP(Table1[[#This Row],[img_id2]],Table13[#All],5,FALSE)</f>
        <v>3</v>
      </c>
      <c r="I292" t="str">
        <f>IF(Table1[[#This Row],[score_abs]]&gt;0.99,"yes","no")</f>
        <v>yes</v>
      </c>
    </row>
    <row r="293" spans="1:9" x14ac:dyDescent="0.25">
      <c r="A293" t="str">
        <f>Table1[[#This Row],[img_id2]]&amp;"|"&amp;Table1[[#This Row],[rank]]</f>
        <v>59|2</v>
      </c>
      <c r="B293">
        <v>59</v>
      </c>
      <c r="C293">
        <v>2</v>
      </c>
      <c r="D293" t="s">
        <v>831</v>
      </c>
      <c r="E293">
        <v>0.115722224116</v>
      </c>
      <c r="F293">
        <v>0.99805057048800006</v>
      </c>
      <c r="G293">
        <f>VLOOKUP(Table1[[#This Row],[img_id2]],Table13[#All],4,FALSE)</f>
        <v>3</v>
      </c>
      <c r="H293">
        <f>VLOOKUP(Table1[[#This Row],[img_id2]],Table13[#All],5,FALSE)</f>
        <v>3</v>
      </c>
      <c r="I293" t="str">
        <f>IF(Table1[[#This Row],[score_abs]]&gt;0.99,"yes","no")</f>
        <v>yes</v>
      </c>
    </row>
    <row r="294" spans="1:9" x14ac:dyDescent="0.25">
      <c r="A294" t="str">
        <f>Table1[[#This Row],[img_id2]]&amp;"|"&amp;Table1[[#This Row],[rank]]</f>
        <v>59|3</v>
      </c>
      <c r="B294">
        <v>59</v>
      </c>
      <c r="C294">
        <v>3</v>
      </c>
      <c r="D294" t="s">
        <v>874</v>
      </c>
      <c r="E294">
        <v>0.105520233512</v>
      </c>
      <c r="F294">
        <v>0.99786251783400004</v>
      </c>
      <c r="G294">
        <f>VLOOKUP(Table1[[#This Row],[img_id2]],Table13[#All],4,FALSE)</f>
        <v>3</v>
      </c>
      <c r="H294">
        <f>VLOOKUP(Table1[[#This Row],[img_id2]],Table13[#All],5,FALSE)</f>
        <v>3</v>
      </c>
      <c r="I294" t="str">
        <f>IF(Table1[[#This Row],[score_abs]]&gt;0.99,"yes","no")</f>
        <v>yes</v>
      </c>
    </row>
    <row r="295" spans="1:9" x14ac:dyDescent="0.25">
      <c r="A295" t="str">
        <f>Table1[[#This Row],[img_id2]]&amp;"|"&amp;Table1[[#This Row],[rank]]</f>
        <v>59|4</v>
      </c>
      <c r="B295">
        <v>59</v>
      </c>
      <c r="C295">
        <v>4</v>
      </c>
      <c r="D295" t="s">
        <v>861</v>
      </c>
      <c r="E295">
        <v>6.8320952355899994E-2</v>
      </c>
      <c r="F295">
        <v>0.99670249223700003</v>
      </c>
      <c r="G295">
        <f>VLOOKUP(Table1[[#This Row],[img_id2]],Table13[#All],4,FALSE)</f>
        <v>3</v>
      </c>
      <c r="H295">
        <f>VLOOKUP(Table1[[#This Row],[img_id2]],Table13[#All],5,FALSE)</f>
        <v>3</v>
      </c>
      <c r="I295" t="str">
        <f>IF(Table1[[#This Row],[score_abs]]&gt;0.99,"yes","no")</f>
        <v>yes</v>
      </c>
    </row>
    <row r="296" spans="1:9" x14ac:dyDescent="0.25">
      <c r="A296" t="str">
        <f>Table1[[#This Row],[img_id2]]&amp;"|"&amp;Table1[[#This Row],[rank]]</f>
        <v>59|5</v>
      </c>
      <c r="B296">
        <v>59</v>
      </c>
      <c r="C296">
        <v>5</v>
      </c>
      <c r="D296" t="s">
        <v>864</v>
      </c>
      <c r="E296">
        <v>5.7146552950100002E-2</v>
      </c>
      <c r="F296">
        <v>0.996060192585</v>
      </c>
      <c r="G296">
        <f>VLOOKUP(Table1[[#This Row],[img_id2]],Table13[#All],4,FALSE)</f>
        <v>3</v>
      </c>
      <c r="H296">
        <f>VLOOKUP(Table1[[#This Row],[img_id2]],Table13[#All],5,FALSE)</f>
        <v>3</v>
      </c>
      <c r="I296" t="str">
        <f>IF(Table1[[#This Row],[score_abs]]&gt;0.99,"yes","no")</f>
        <v>yes</v>
      </c>
    </row>
    <row r="297" spans="1:9" x14ac:dyDescent="0.25">
      <c r="A297" t="str">
        <f>Table1[[#This Row],[img_id2]]&amp;"|"&amp;Table1[[#This Row],[rank]]</f>
        <v>60|1</v>
      </c>
      <c r="B297">
        <v>60</v>
      </c>
      <c r="C297">
        <v>1</v>
      </c>
      <c r="D297" t="s">
        <v>846</v>
      </c>
      <c r="E297">
        <v>0.58657729625699995</v>
      </c>
      <c r="F297">
        <v>0.999825537205</v>
      </c>
      <c r="G297">
        <f>VLOOKUP(Table1[[#This Row],[img_id2]],Table13[#All],4,FALSE)</f>
        <v>2</v>
      </c>
      <c r="H297">
        <f>VLOOKUP(Table1[[#This Row],[img_id2]],Table13[#All],5,FALSE)</f>
        <v>2</v>
      </c>
      <c r="I297" t="str">
        <f>IF(Table1[[#This Row],[score_abs]]&gt;0.99,"yes","no")</f>
        <v>yes</v>
      </c>
    </row>
    <row r="298" spans="1:9" x14ac:dyDescent="0.25">
      <c r="A298" t="str">
        <f>Table1[[#This Row],[img_id2]]&amp;"|"&amp;Table1[[#This Row],[rank]]</f>
        <v>60|2</v>
      </c>
      <c r="B298">
        <v>60</v>
      </c>
      <c r="C298">
        <v>2</v>
      </c>
      <c r="D298" t="s">
        <v>831</v>
      </c>
      <c r="E298">
        <v>0.183618500829</v>
      </c>
      <c r="F298">
        <v>0.99944287538499998</v>
      </c>
      <c r="G298">
        <f>VLOOKUP(Table1[[#This Row],[img_id2]],Table13[#All],4,FALSE)</f>
        <v>2</v>
      </c>
      <c r="H298">
        <f>VLOOKUP(Table1[[#This Row],[img_id2]],Table13[#All],5,FALSE)</f>
        <v>2</v>
      </c>
      <c r="I298" t="str">
        <f>IF(Table1[[#This Row],[score_abs]]&gt;0.99,"yes","no")</f>
        <v>yes</v>
      </c>
    </row>
    <row r="299" spans="1:9" x14ac:dyDescent="0.25">
      <c r="A299" t="str">
        <f>Table1[[#This Row],[img_id2]]&amp;"|"&amp;Table1[[#This Row],[rank]]</f>
        <v>60|3</v>
      </c>
      <c r="B299">
        <v>60</v>
      </c>
      <c r="C299">
        <v>3</v>
      </c>
      <c r="D299" t="s">
        <v>829</v>
      </c>
      <c r="E299">
        <v>4.6154223382499998E-2</v>
      </c>
      <c r="F299">
        <v>0.99778711795800001</v>
      </c>
      <c r="G299">
        <f>VLOOKUP(Table1[[#This Row],[img_id2]],Table13[#All],4,FALSE)</f>
        <v>2</v>
      </c>
      <c r="H299">
        <f>VLOOKUP(Table1[[#This Row],[img_id2]],Table13[#All],5,FALSE)</f>
        <v>2</v>
      </c>
      <c r="I299" t="str">
        <f>IF(Table1[[#This Row],[score_abs]]&gt;0.99,"yes","no")</f>
        <v>yes</v>
      </c>
    </row>
    <row r="300" spans="1:9" x14ac:dyDescent="0.25">
      <c r="A300" t="str">
        <f>Table1[[#This Row],[img_id2]]&amp;"|"&amp;Table1[[#This Row],[rank]]</f>
        <v>60|4</v>
      </c>
      <c r="B300">
        <v>60</v>
      </c>
      <c r="C300">
        <v>4</v>
      </c>
      <c r="D300" t="s">
        <v>830</v>
      </c>
      <c r="E300">
        <v>4.1313845664299999E-2</v>
      </c>
      <c r="F300">
        <v>0.99752861261400005</v>
      </c>
      <c r="G300">
        <f>VLOOKUP(Table1[[#This Row],[img_id2]],Table13[#All],4,FALSE)</f>
        <v>2</v>
      </c>
      <c r="H300">
        <f>VLOOKUP(Table1[[#This Row],[img_id2]],Table13[#All],5,FALSE)</f>
        <v>2</v>
      </c>
      <c r="I300" t="str">
        <f>IF(Table1[[#This Row],[score_abs]]&gt;0.99,"yes","no")</f>
        <v>yes</v>
      </c>
    </row>
    <row r="301" spans="1:9" x14ac:dyDescent="0.25">
      <c r="A301" t="str">
        <f>Table1[[#This Row],[img_id2]]&amp;"|"&amp;Table1[[#This Row],[rank]]</f>
        <v>60|5</v>
      </c>
      <c r="B301">
        <v>60</v>
      </c>
      <c r="C301">
        <v>5</v>
      </c>
      <c r="D301" t="s">
        <v>882</v>
      </c>
      <c r="E301">
        <v>2.4737466126700001E-2</v>
      </c>
      <c r="F301">
        <v>0.995879292488</v>
      </c>
      <c r="G301">
        <f>VLOOKUP(Table1[[#This Row],[img_id2]],Table13[#All],4,FALSE)</f>
        <v>2</v>
      </c>
      <c r="H301">
        <f>VLOOKUP(Table1[[#This Row],[img_id2]],Table13[#All],5,FALSE)</f>
        <v>2</v>
      </c>
      <c r="I301" t="str">
        <f>IF(Table1[[#This Row],[score_abs]]&gt;0.99,"yes","no")</f>
        <v>yes</v>
      </c>
    </row>
    <row r="302" spans="1:9" x14ac:dyDescent="0.25">
      <c r="A302" t="str">
        <f>Table1[[#This Row],[img_id2]]&amp;"|"&amp;Table1[[#This Row],[rank]]</f>
        <v>61|1</v>
      </c>
      <c r="B302">
        <v>61</v>
      </c>
      <c r="C302">
        <v>1</v>
      </c>
      <c r="D302" t="s">
        <v>862</v>
      </c>
      <c r="E302">
        <v>0.179443791509</v>
      </c>
      <c r="F302">
        <v>0.99506783485399997</v>
      </c>
      <c r="G302">
        <f>VLOOKUP(Table1[[#This Row],[img_id2]],Table13[#All],4,FALSE)</f>
        <v>4</v>
      </c>
      <c r="H302">
        <f>VLOOKUP(Table1[[#This Row],[img_id2]],Table13[#All],5,FALSE)</f>
        <v>4</v>
      </c>
      <c r="I302" t="str">
        <f>IF(Table1[[#This Row],[score_abs]]&gt;0.99,"yes","no")</f>
        <v>yes</v>
      </c>
    </row>
    <row r="303" spans="1:9" x14ac:dyDescent="0.25">
      <c r="A303" t="str">
        <f>Table1[[#This Row],[img_id2]]&amp;"|"&amp;Table1[[#This Row],[rank]]</f>
        <v>61|2</v>
      </c>
      <c r="B303">
        <v>61</v>
      </c>
      <c r="C303">
        <v>2</v>
      </c>
      <c r="D303" t="s">
        <v>864</v>
      </c>
      <c r="E303">
        <v>0.107274033129</v>
      </c>
      <c r="F303">
        <v>0.99177706241600005</v>
      </c>
      <c r="G303">
        <f>VLOOKUP(Table1[[#This Row],[img_id2]],Table13[#All],4,FALSE)</f>
        <v>4</v>
      </c>
      <c r="H303">
        <f>VLOOKUP(Table1[[#This Row],[img_id2]],Table13[#All],5,FALSE)</f>
        <v>4</v>
      </c>
      <c r="I303" t="str">
        <f>IF(Table1[[#This Row],[score_abs]]&gt;0.99,"yes","no")</f>
        <v>yes</v>
      </c>
    </row>
    <row r="304" spans="1:9" x14ac:dyDescent="0.25">
      <c r="A304" t="str">
        <f>Table1[[#This Row],[img_id2]]&amp;"|"&amp;Table1[[#This Row],[rank]]</f>
        <v>61|3</v>
      </c>
      <c r="B304">
        <v>61</v>
      </c>
      <c r="C304">
        <v>3</v>
      </c>
      <c r="D304" t="s">
        <v>878</v>
      </c>
      <c r="E304">
        <v>5.4419238120300001E-2</v>
      </c>
      <c r="F304">
        <v>0.98391896486300001</v>
      </c>
      <c r="G304">
        <f>VLOOKUP(Table1[[#This Row],[img_id2]],Table13[#All],4,FALSE)</f>
        <v>4</v>
      </c>
      <c r="H304">
        <f>VLOOKUP(Table1[[#This Row],[img_id2]],Table13[#All],5,FALSE)</f>
        <v>4</v>
      </c>
      <c r="I304" t="str">
        <f>IF(Table1[[#This Row],[score_abs]]&gt;0.99,"yes","no")</f>
        <v>no</v>
      </c>
    </row>
    <row r="305" spans="1:9" x14ac:dyDescent="0.25">
      <c r="A305" t="str">
        <f>Table1[[#This Row],[img_id2]]&amp;"|"&amp;Table1[[#This Row],[rank]]</f>
        <v>61|4</v>
      </c>
      <c r="B305">
        <v>61</v>
      </c>
      <c r="C305">
        <v>4</v>
      </c>
      <c r="D305" t="s">
        <v>839</v>
      </c>
      <c r="E305">
        <v>4.9749709665800002E-2</v>
      </c>
      <c r="F305">
        <v>0.98243606090500002</v>
      </c>
      <c r="G305">
        <f>VLOOKUP(Table1[[#This Row],[img_id2]],Table13[#All],4,FALSE)</f>
        <v>4</v>
      </c>
      <c r="H305">
        <f>VLOOKUP(Table1[[#This Row],[img_id2]],Table13[#All],5,FALSE)</f>
        <v>4</v>
      </c>
      <c r="I305" t="str">
        <f>IF(Table1[[#This Row],[score_abs]]&gt;0.99,"yes","no")</f>
        <v>no</v>
      </c>
    </row>
    <row r="306" spans="1:9" x14ac:dyDescent="0.25">
      <c r="A306" t="str">
        <f>Table1[[#This Row],[img_id2]]&amp;"|"&amp;Table1[[#This Row],[rank]]</f>
        <v>61|5</v>
      </c>
      <c r="B306">
        <v>61</v>
      </c>
      <c r="C306">
        <v>5</v>
      </c>
      <c r="D306" t="s">
        <v>877</v>
      </c>
      <c r="E306">
        <v>3.8043811917299997E-2</v>
      </c>
      <c r="F306">
        <v>0.97715520858799998</v>
      </c>
      <c r="G306">
        <f>VLOOKUP(Table1[[#This Row],[img_id2]],Table13[#All],4,FALSE)</f>
        <v>4</v>
      </c>
      <c r="H306">
        <f>VLOOKUP(Table1[[#This Row],[img_id2]],Table13[#All],5,FALSE)</f>
        <v>4</v>
      </c>
      <c r="I306" t="str">
        <f>IF(Table1[[#This Row],[score_abs]]&gt;0.99,"yes","no")</f>
        <v>no</v>
      </c>
    </row>
    <row r="307" spans="1:9" x14ac:dyDescent="0.25">
      <c r="A307" t="str">
        <f>Table1[[#This Row],[img_id2]]&amp;"|"&amp;Table1[[#This Row],[rank]]</f>
        <v>62|1</v>
      </c>
      <c r="B307">
        <v>62</v>
      </c>
      <c r="C307">
        <v>1</v>
      </c>
      <c r="D307" t="s">
        <v>871</v>
      </c>
      <c r="E307">
        <v>0.289637595415</v>
      </c>
      <c r="F307">
        <v>0.99919575452800002</v>
      </c>
      <c r="G307">
        <f>VLOOKUP(Table1[[#This Row],[img_id2]],Table13[#All],4,FALSE)</f>
        <v>4</v>
      </c>
      <c r="H307">
        <f>VLOOKUP(Table1[[#This Row],[img_id2]],Table13[#All],5,FALSE)</f>
        <v>4</v>
      </c>
      <c r="I307" t="str">
        <f>IF(Table1[[#This Row],[score_abs]]&gt;0.99,"yes","no")</f>
        <v>yes</v>
      </c>
    </row>
    <row r="308" spans="1:9" x14ac:dyDescent="0.25">
      <c r="A308" t="str">
        <f>Table1[[#This Row],[img_id2]]&amp;"|"&amp;Table1[[#This Row],[rank]]</f>
        <v>62|2</v>
      </c>
      <c r="B308">
        <v>62</v>
      </c>
      <c r="C308">
        <v>2</v>
      </c>
      <c r="D308" t="s">
        <v>888</v>
      </c>
      <c r="E308">
        <v>0.11339342594100001</v>
      </c>
      <c r="F308">
        <v>0.99794822931299998</v>
      </c>
      <c r="G308">
        <f>VLOOKUP(Table1[[#This Row],[img_id2]],Table13[#All],4,FALSE)</f>
        <v>4</v>
      </c>
      <c r="H308">
        <f>VLOOKUP(Table1[[#This Row],[img_id2]],Table13[#All],5,FALSE)</f>
        <v>4</v>
      </c>
      <c r="I308" t="str">
        <f>IF(Table1[[#This Row],[score_abs]]&gt;0.99,"yes","no")</f>
        <v>yes</v>
      </c>
    </row>
    <row r="309" spans="1:9" x14ac:dyDescent="0.25">
      <c r="A309" t="str">
        <f>Table1[[#This Row],[img_id2]]&amp;"|"&amp;Table1[[#This Row],[rank]]</f>
        <v>62|3</v>
      </c>
      <c r="B309">
        <v>62</v>
      </c>
      <c r="C309">
        <v>3</v>
      </c>
      <c r="D309" t="s">
        <v>877</v>
      </c>
      <c r="E309">
        <v>0.11179065704299999</v>
      </c>
      <c r="F309">
        <v>0.99791890382799997</v>
      </c>
      <c r="G309">
        <f>VLOOKUP(Table1[[#This Row],[img_id2]],Table13[#All],4,FALSE)</f>
        <v>4</v>
      </c>
      <c r="H309">
        <f>VLOOKUP(Table1[[#This Row],[img_id2]],Table13[#All],5,FALSE)</f>
        <v>4</v>
      </c>
      <c r="I309" t="str">
        <f>IF(Table1[[#This Row],[score_abs]]&gt;0.99,"yes","no")</f>
        <v>yes</v>
      </c>
    </row>
    <row r="310" spans="1:9" x14ac:dyDescent="0.25">
      <c r="A310" t="str">
        <f>Table1[[#This Row],[img_id2]]&amp;"|"&amp;Table1[[#This Row],[rank]]</f>
        <v>62|4</v>
      </c>
      <c r="B310">
        <v>62</v>
      </c>
      <c r="C310">
        <v>4</v>
      </c>
      <c r="D310" t="s">
        <v>894</v>
      </c>
      <c r="E310">
        <v>7.9174093902100007E-2</v>
      </c>
      <c r="F310">
        <v>0.99706405401200005</v>
      </c>
      <c r="G310">
        <f>VLOOKUP(Table1[[#This Row],[img_id2]],Table13[#All],4,FALSE)</f>
        <v>4</v>
      </c>
      <c r="H310">
        <f>VLOOKUP(Table1[[#This Row],[img_id2]],Table13[#All],5,FALSE)</f>
        <v>4</v>
      </c>
      <c r="I310" t="str">
        <f>IF(Table1[[#This Row],[score_abs]]&gt;0.99,"yes","no")</f>
        <v>yes</v>
      </c>
    </row>
    <row r="311" spans="1:9" x14ac:dyDescent="0.25">
      <c r="A311" t="str">
        <f>Table1[[#This Row],[img_id2]]&amp;"|"&amp;Table1[[#This Row],[rank]]</f>
        <v>62|5</v>
      </c>
      <c r="B311">
        <v>62</v>
      </c>
      <c r="C311">
        <v>5</v>
      </c>
      <c r="D311" t="s">
        <v>838</v>
      </c>
      <c r="E311">
        <v>5.7527117431200002E-2</v>
      </c>
      <c r="F311">
        <v>0.99596369266499996</v>
      </c>
      <c r="G311">
        <f>VLOOKUP(Table1[[#This Row],[img_id2]],Table13[#All],4,FALSE)</f>
        <v>4</v>
      </c>
      <c r="H311">
        <f>VLOOKUP(Table1[[#This Row],[img_id2]],Table13[#All],5,FALSE)</f>
        <v>4</v>
      </c>
      <c r="I311" t="str">
        <f>IF(Table1[[#This Row],[score_abs]]&gt;0.99,"yes","no")</f>
        <v>yes</v>
      </c>
    </row>
    <row r="312" spans="1:9" x14ac:dyDescent="0.25">
      <c r="A312" t="str">
        <f>Table1[[#This Row],[img_id2]]&amp;"|"&amp;Table1[[#This Row],[rank]]</f>
        <v>63|1</v>
      </c>
      <c r="B312">
        <v>63</v>
      </c>
      <c r="C312">
        <v>1</v>
      </c>
      <c r="D312" t="s">
        <v>840</v>
      </c>
      <c r="E312">
        <v>0.33953356742899998</v>
      </c>
      <c r="F312">
        <v>0.99955409765199998</v>
      </c>
      <c r="G312">
        <f>VLOOKUP(Table1[[#This Row],[img_id2]],Table13[#All],4,FALSE)</f>
        <v>4</v>
      </c>
      <c r="H312">
        <f>VLOOKUP(Table1[[#This Row],[img_id2]],Table13[#All],5,FALSE)</f>
        <v>4</v>
      </c>
      <c r="I312" t="str">
        <f>IF(Table1[[#This Row],[score_abs]]&gt;0.99,"yes","no")</f>
        <v>yes</v>
      </c>
    </row>
    <row r="313" spans="1:9" x14ac:dyDescent="0.25">
      <c r="A313" t="str">
        <f>Table1[[#This Row],[img_id2]]&amp;"|"&amp;Table1[[#This Row],[rank]]</f>
        <v>63|2</v>
      </c>
      <c r="B313">
        <v>63</v>
      </c>
      <c r="C313">
        <v>2</v>
      </c>
      <c r="D313" t="s">
        <v>830</v>
      </c>
      <c r="E313">
        <v>0.15011313557600001</v>
      </c>
      <c r="F313">
        <v>0.99899202585199998</v>
      </c>
      <c r="G313">
        <f>VLOOKUP(Table1[[#This Row],[img_id2]],Table13[#All],4,FALSE)</f>
        <v>4</v>
      </c>
      <c r="H313">
        <f>VLOOKUP(Table1[[#This Row],[img_id2]],Table13[#All],5,FALSE)</f>
        <v>4</v>
      </c>
      <c r="I313" t="str">
        <f>IF(Table1[[#This Row],[score_abs]]&gt;0.99,"yes","no")</f>
        <v>yes</v>
      </c>
    </row>
    <row r="314" spans="1:9" x14ac:dyDescent="0.25">
      <c r="A314" t="str">
        <f>Table1[[#This Row],[img_id2]]&amp;"|"&amp;Table1[[#This Row],[rank]]</f>
        <v>63|3</v>
      </c>
      <c r="B314">
        <v>63</v>
      </c>
      <c r="C314">
        <v>3</v>
      </c>
      <c r="D314" t="s">
        <v>868</v>
      </c>
      <c r="E314">
        <v>7.4190974235500001E-2</v>
      </c>
      <c r="F314">
        <v>0.99796271324200003</v>
      </c>
      <c r="G314">
        <f>VLOOKUP(Table1[[#This Row],[img_id2]],Table13[#All],4,FALSE)</f>
        <v>4</v>
      </c>
      <c r="H314">
        <f>VLOOKUP(Table1[[#This Row],[img_id2]],Table13[#All],5,FALSE)</f>
        <v>4</v>
      </c>
      <c r="I314" t="str">
        <f>IF(Table1[[#This Row],[score_abs]]&gt;0.99,"yes","no")</f>
        <v>yes</v>
      </c>
    </row>
    <row r="315" spans="1:9" x14ac:dyDescent="0.25">
      <c r="A315" t="str">
        <f>Table1[[#This Row],[img_id2]]&amp;"|"&amp;Table1[[#This Row],[rank]]</f>
        <v>63|4</v>
      </c>
      <c r="B315">
        <v>63</v>
      </c>
      <c r="C315">
        <v>4</v>
      </c>
      <c r="D315" t="s">
        <v>864</v>
      </c>
      <c r="E315">
        <v>6.5032683312900005E-2</v>
      </c>
      <c r="F315">
        <v>0.99767643213299995</v>
      </c>
      <c r="G315">
        <f>VLOOKUP(Table1[[#This Row],[img_id2]],Table13[#All],4,FALSE)</f>
        <v>4</v>
      </c>
      <c r="H315">
        <f>VLOOKUP(Table1[[#This Row],[img_id2]],Table13[#All],5,FALSE)</f>
        <v>4</v>
      </c>
      <c r="I315" t="str">
        <f>IF(Table1[[#This Row],[score_abs]]&gt;0.99,"yes","no")</f>
        <v>yes</v>
      </c>
    </row>
    <row r="316" spans="1:9" x14ac:dyDescent="0.25">
      <c r="A316" t="str">
        <f>Table1[[#This Row],[img_id2]]&amp;"|"&amp;Table1[[#This Row],[rank]]</f>
        <v>63|5</v>
      </c>
      <c r="B316">
        <v>63</v>
      </c>
      <c r="C316">
        <v>5</v>
      </c>
      <c r="D316" t="s">
        <v>839</v>
      </c>
      <c r="E316">
        <v>4.2789872735700001E-2</v>
      </c>
      <c r="F316">
        <v>0.99647289514500004</v>
      </c>
      <c r="G316">
        <f>VLOOKUP(Table1[[#This Row],[img_id2]],Table13[#All],4,FALSE)</f>
        <v>4</v>
      </c>
      <c r="H316">
        <f>VLOOKUP(Table1[[#This Row],[img_id2]],Table13[#All],5,FALSE)</f>
        <v>4</v>
      </c>
      <c r="I316" t="str">
        <f>IF(Table1[[#This Row],[score_abs]]&gt;0.99,"yes","no")</f>
        <v>yes</v>
      </c>
    </row>
    <row r="317" spans="1:9" x14ac:dyDescent="0.25">
      <c r="A317" t="str">
        <f>Table1[[#This Row],[img_id2]]&amp;"|"&amp;Table1[[#This Row],[rank]]</f>
        <v>64|1</v>
      </c>
      <c r="B317">
        <v>64</v>
      </c>
      <c r="C317">
        <v>1</v>
      </c>
      <c r="D317" t="s">
        <v>895</v>
      </c>
      <c r="E317">
        <v>0.48117667436599998</v>
      </c>
      <c r="F317">
        <v>0.99961405992499996</v>
      </c>
      <c r="G317">
        <f>VLOOKUP(Table1[[#This Row],[img_id2]],Table13[#All],4,FALSE)</f>
        <v>4</v>
      </c>
      <c r="H317">
        <f>VLOOKUP(Table1[[#This Row],[img_id2]],Table13[#All],5,FALSE)</f>
        <v>4</v>
      </c>
      <c r="I317" t="str">
        <f>IF(Table1[[#This Row],[score_abs]]&gt;0.99,"yes","no")</f>
        <v>yes</v>
      </c>
    </row>
    <row r="318" spans="1:9" x14ac:dyDescent="0.25">
      <c r="A318" t="str">
        <f>Table1[[#This Row],[img_id2]]&amp;"|"&amp;Table1[[#This Row],[rank]]</f>
        <v>64|2</v>
      </c>
      <c r="B318">
        <v>64</v>
      </c>
      <c r="C318">
        <v>2</v>
      </c>
      <c r="D318" t="s">
        <v>838</v>
      </c>
      <c r="E318">
        <v>0.19640424847599999</v>
      </c>
      <c r="F318">
        <v>0.99905484914800002</v>
      </c>
      <c r="G318">
        <f>VLOOKUP(Table1[[#This Row],[img_id2]],Table13[#All],4,FALSE)</f>
        <v>4</v>
      </c>
      <c r="H318">
        <f>VLOOKUP(Table1[[#This Row],[img_id2]],Table13[#All],5,FALSE)</f>
        <v>4</v>
      </c>
      <c r="I318" t="str">
        <f>IF(Table1[[#This Row],[score_abs]]&gt;0.99,"yes","no")</f>
        <v>yes</v>
      </c>
    </row>
    <row r="319" spans="1:9" x14ac:dyDescent="0.25">
      <c r="A319" t="str">
        <f>Table1[[#This Row],[img_id2]]&amp;"|"&amp;Table1[[#This Row],[rank]]</f>
        <v>64|3</v>
      </c>
      <c r="B319">
        <v>64</v>
      </c>
      <c r="C319">
        <v>3</v>
      </c>
      <c r="D319" t="s">
        <v>837</v>
      </c>
      <c r="E319">
        <v>5.3094170987599998E-2</v>
      </c>
      <c r="F319">
        <v>0.99651247262999998</v>
      </c>
      <c r="G319">
        <f>VLOOKUP(Table1[[#This Row],[img_id2]],Table13[#All],4,FALSE)</f>
        <v>4</v>
      </c>
      <c r="H319">
        <f>VLOOKUP(Table1[[#This Row],[img_id2]],Table13[#All],5,FALSE)</f>
        <v>4</v>
      </c>
      <c r="I319" t="str">
        <f>IF(Table1[[#This Row],[score_abs]]&gt;0.99,"yes","no")</f>
        <v>yes</v>
      </c>
    </row>
    <row r="320" spans="1:9" x14ac:dyDescent="0.25">
      <c r="A320" t="str">
        <f>Table1[[#This Row],[img_id2]]&amp;"|"&amp;Table1[[#This Row],[rank]]</f>
        <v>64|4</v>
      </c>
      <c r="B320">
        <v>64</v>
      </c>
      <c r="C320">
        <v>4</v>
      </c>
      <c r="D320" t="s">
        <v>896</v>
      </c>
      <c r="E320">
        <v>4.27929833531E-2</v>
      </c>
      <c r="F320">
        <v>0.99567657709099999</v>
      </c>
      <c r="G320">
        <f>VLOOKUP(Table1[[#This Row],[img_id2]],Table13[#All],4,FALSE)</f>
        <v>4</v>
      </c>
      <c r="H320">
        <f>VLOOKUP(Table1[[#This Row],[img_id2]],Table13[#All],5,FALSE)</f>
        <v>4</v>
      </c>
      <c r="I320" t="str">
        <f>IF(Table1[[#This Row],[score_abs]]&gt;0.99,"yes","no")</f>
        <v>yes</v>
      </c>
    </row>
    <row r="321" spans="1:9" x14ac:dyDescent="0.25">
      <c r="A321" t="str">
        <f>Table1[[#This Row],[img_id2]]&amp;"|"&amp;Table1[[#This Row],[rank]]</f>
        <v>64|5</v>
      </c>
      <c r="B321">
        <v>64</v>
      </c>
      <c r="C321">
        <v>5</v>
      </c>
      <c r="D321" t="s">
        <v>839</v>
      </c>
      <c r="E321">
        <v>3.3103007823199998E-2</v>
      </c>
      <c r="F321">
        <v>0.99441814422599994</v>
      </c>
      <c r="G321">
        <f>VLOOKUP(Table1[[#This Row],[img_id2]],Table13[#All],4,FALSE)</f>
        <v>4</v>
      </c>
      <c r="H321">
        <f>VLOOKUP(Table1[[#This Row],[img_id2]],Table13[#All],5,FALSE)</f>
        <v>4</v>
      </c>
      <c r="I321" t="str">
        <f>IF(Table1[[#This Row],[score_abs]]&gt;0.99,"yes","no")</f>
        <v>yes</v>
      </c>
    </row>
    <row r="322" spans="1:9" x14ac:dyDescent="0.25">
      <c r="A322" t="str">
        <f>Table1[[#This Row],[img_id2]]&amp;"|"&amp;Table1[[#This Row],[rank]]</f>
        <v>65|1</v>
      </c>
      <c r="B322">
        <v>65</v>
      </c>
      <c r="C322">
        <v>1</v>
      </c>
      <c r="D322" t="s">
        <v>862</v>
      </c>
      <c r="E322">
        <v>0.248412325978</v>
      </c>
      <c r="F322">
        <v>0.99940979480699998</v>
      </c>
      <c r="G322">
        <f>VLOOKUP(Table1[[#This Row],[img_id2]],Table13[#All],4,FALSE)</f>
        <v>2</v>
      </c>
      <c r="H322">
        <f>VLOOKUP(Table1[[#This Row],[img_id2]],Table13[#All],5,FALSE)</f>
        <v>2</v>
      </c>
      <c r="I322" t="str">
        <f>IF(Table1[[#This Row],[score_abs]]&gt;0.99,"yes","no")</f>
        <v>yes</v>
      </c>
    </row>
    <row r="323" spans="1:9" x14ac:dyDescent="0.25">
      <c r="A323" t="str">
        <f>Table1[[#This Row],[img_id2]]&amp;"|"&amp;Table1[[#This Row],[rank]]</f>
        <v>65|2</v>
      </c>
      <c r="B323">
        <v>65</v>
      </c>
      <c r="C323">
        <v>2</v>
      </c>
      <c r="D323" t="s">
        <v>861</v>
      </c>
      <c r="E323">
        <v>0.16615779697899999</v>
      </c>
      <c r="F323">
        <v>0.99911779165299996</v>
      </c>
      <c r="G323">
        <f>VLOOKUP(Table1[[#This Row],[img_id2]],Table13[#All],4,FALSE)</f>
        <v>2</v>
      </c>
      <c r="H323">
        <f>VLOOKUP(Table1[[#This Row],[img_id2]],Table13[#All],5,FALSE)</f>
        <v>2</v>
      </c>
      <c r="I323" t="str">
        <f>IF(Table1[[#This Row],[score_abs]]&gt;0.99,"yes","no")</f>
        <v>yes</v>
      </c>
    </row>
    <row r="324" spans="1:9" x14ac:dyDescent="0.25">
      <c r="A324" t="str">
        <f>Table1[[#This Row],[img_id2]]&amp;"|"&amp;Table1[[#This Row],[rank]]</f>
        <v>65|3</v>
      </c>
      <c r="B324">
        <v>65</v>
      </c>
      <c r="C324">
        <v>3</v>
      </c>
      <c r="D324" t="s">
        <v>846</v>
      </c>
      <c r="E324">
        <v>0.12396517395999999</v>
      </c>
      <c r="F324">
        <v>0.99881798028900004</v>
      </c>
      <c r="G324">
        <f>VLOOKUP(Table1[[#This Row],[img_id2]],Table13[#All],4,FALSE)</f>
        <v>2</v>
      </c>
      <c r="H324">
        <f>VLOOKUP(Table1[[#This Row],[img_id2]],Table13[#All],5,FALSE)</f>
        <v>2</v>
      </c>
      <c r="I324" t="str">
        <f>IF(Table1[[#This Row],[score_abs]]&gt;0.99,"yes","no")</f>
        <v>yes</v>
      </c>
    </row>
    <row r="325" spans="1:9" x14ac:dyDescent="0.25">
      <c r="A325" t="str">
        <f>Table1[[#This Row],[img_id2]]&amp;"|"&amp;Table1[[#This Row],[rank]]</f>
        <v>65|4</v>
      </c>
      <c r="B325">
        <v>65</v>
      </c>
      <c r="C325">
        <v>4</v>
      </c>
      <c r="D325" t="s">
        <v>831</v>
      </c>
      <c r="E325">
        <v>6.4098805189099994E-2</v>
      </c>
      <c r="F325">
        <v>0.99771654605899995</v>
      </c>
      <c r="G325">
        <f>VLOOKUP(Table1[[#This Row],[img_id2]],Table13[#All],4,FALSE)</f>
        <v>2</v>
      </c>
      <c r="H325">
        <f>VLOOKUP(Table1[[#This Row],[img_id2]],Table13[#All],5,FALSE)</f>
        <v>2</v>
      </c>
      <c r="I325" t="str">
        <f>IF(Table1[[#This Row],[score_abs]]&gt;0.99,"yes","no")</f>
        <v>yes</v>
      </c>
    </row>
    <row r="326" spans="1:9" x14ac:dyDescent="0.25">
      <c r="A326" t="str">
        <f>Table1[[#This Row],[img_id2]]&amp;"|"&amp;Table1[[#This Row],[rank]]</f>
        <v>65|5</v>
      </c>
      <c r="B326">
        <v>65</v>
      </c>
      <c r="C326">
        <v>5</v>
      </c>
      <c r="D326" t="s">
        <v>848</v>
      </c>
      <c r="E326">
        <v>6.2938772141899996E-2</v>
      </c>
      <c r="F326">
        <v>0.99767452478399998</v>
      </c>
      <c r="G326">
        <f>VLOOKUP(Table1[[#This Row],[img_id2]],Table13[#All],4,FALSE)</f>
        <v>2</v>
      </c>
      <c r="H326">
        <f>VLOOKUP(Table1[[#This Row],[img_id2]],Table13[#All],5,FALSE)</f>
        <v>2</v>
      </c>
      <c r="I326" t="str">
        <f>IF(Table1[[#This Row],[score_abs]]&gt;0.99,"yes","no")</f>
        <v>yes</v>
      </c>
    </row>
    <row r="327" spans="1:9" x14ac:dyDescent="0.25">
      <c r="A327" t="str">
        <f>Table1[[#This Row],[img_id2]]&amp;"|"&amp;Table1[[#This Row],[rank]]</f>
        <v>66|1</v>
      </c>
      <c r="B327">
        <v>66</v>
      </c>
      <c r="C327">
        <v>1</v>
      </c>
      <c r="D327" t="s">
        <v>831</v>
      </c>
      <c r="E327">
        <v>0.256884872913</v>
      </c>
      <c r="F327">
        <v>0.99975699186300004</v>
      </c>
      <c r="G327">
        <f>VLOOKUP(Table1[[#This Row],[img_id2]],Table13[#All],4,FALSE)</f>
        <v>3</v>
      </c>
      <c r="H327">
        <f>VLOOKUP(Table1[[#This Row],[img_id2]],Table13[#All],5,FALSE)</f>
        <v>3</v>
      </c>
      <c r="I327" t="str">
        <f>IF(Table1[[#This Row],[score_abs]]&gt;0.99,"yes","no")</f>
        <v>yes</v>
      </c>
    </row>
    <row r="328" spans="1:9" x14ac:dyDescent="0.25">
      <c r="A328" t="str">
        <f>Table1[[#This Row],[img_id2]]&amp;"|"&amp;Table1[[#This Row],[rank]]</f>
        <v>66|2</v>
      </c>
      <c r="B328">
        <v>66</v>
      </c>
      <c r="C328">
        <v>2</v>
      </c>
      <c r="D328" t="s">
        <v>862</v>
      </c>
      <c r="E328">
        <v>0.188943967223</v>
      </c>
      <c r="F328">
        <v>0.99966955184899997</v>
      </c>
      <c r="G328">
        <f>VLOOKUP(Table1[[#This Row],[img_id2]],Table13[#All],4,FALSE)</f>
        <v>3</v>
      </c>
      <c r="H328">
        <f>VLOOKUP(Table1[[#This Row],[img_id2]],Table13[#All],5,FALSE)</f>
        <v>3</v>
      </c>
      <c r="I328" t="str">
        <f>IF(Table1[[#This Row],[score_abs]]&gt;0.99,"yes","no")</f>
        <v>yes</v>
      </c>
    </row>
    <row r="329" spans="1:9" x14ac:dyDescent="0.25">
      <c r="A329" t="str">
        <f>Table1[[#This Row],[img_id2]]&amp;"|"&amp;Table1[[#This Row],[rank]]</f>
        <v>66|3</v>
      </c>
      <c r="B329">
        <v>66</v>
      </c>
      <c r="C329">
        <v>3</v>
      </c>
      <c r="D329" t="s">
        <v>860</v>
      </c>
      <c r="E329">
        <v>0.124312661588</v>
      </c>
      <c r="F329">
        <v>0.99949789047199999</v>
      </c>
      <c r="G329">
        <f>VLOOKUP(Table1[[#This Row],[img_id2]],Table13[#All],4,FALSE)</f>
        <v>3</v>
      </c>
      <c r="H329">
        <f>VLOOKUP(Table1[[#This Row],[img_id2]],Table13[#All],5,FALSE)</f>
        <v>3</v>
      </c>
      <c r="I329" t="str">
        <f>IF(Table1[[#This Row],[score_abs]]&gt;0.99,"yes","no")</f>
        <v>yes</v>
      </c>
    </row>
    <row r="330" spans="1:9" x14ac:dyDescent="0.25">
      <c r="A330" t="str">
        <f>Table1[[#This Row],[img_id2]]&amp;"|"&amp;Table1[[#This Row],[rank]]</f>
        <v>66|4</v>
      </c>
      <c r="B330">
        <v>66</v>
      </c>
      <c r="C330">
        <v>4</v>
      </c>
      <c r="D330" t="s">
        <v>861</v>
      </c>
      <c r="E330">
        <v>8.4453158080599999E-2</v>
      </c>
      <c r="F330">
        <v>0.99926108121900004</v>
      </c>
      <c r="G330">
        <f>VLOOKUP(Table1[[#This Row],[img_id2]],Table13[#All],4,FALSE)</f>
        <v>3</v>
      </c>
      <c r="H330">
        <f>VLOOKUP(Table1[[#This Row],[img_id2]],Table13[#All],5,FALSE)</f>
        <v>3</v>
      </c>
      <c r="I330" t="str">
        <f>IF(Table1[[#This Row],[score_abs]]&gt;0.99,"yes","no")</f>
        <v>yes</v>
      </c>
    </row>
    <row r="331" spans="1:9" x14ac:dyDescent="0.25">
      <c r="A331" t="str">
        <f>Table1[[#This Row],[img_id2]]&amp;"|"&amp;Table1[[#This Row],[rank]]</f>
        <v>66|5</v>
      </c>
      <c r="B331">
        <v>66</v>
      </c>
      <c r="C331">
        <v>5</v>
      </c>
      <c r="D331" t="s">
        <v>846</v>
      </c>
      <c r="E331">
        <v>5.7318434119199999E-2</v>
      </c>
      <c r="F331">
        <v>0.99891161918600002</v>
      </c>
      <c r="G331">
        <f>VLOOKUP(Table1[[#This Row],[img_id2]],Table13[#All],4,FALSE)</f>
        <v>3</v>
      </c>
      <c r="H331">
        <f>VLOOKUP(Table1[[#This Row],[img_id2]],Table13[#All],5,FALSE)</f>
        <v>3</v>
      </c>
      <c r="I331" t="str">
        <f>IF(Table1[[#This Row],[score_abs]]&gt;0.99,"yes","no")</f>
        <v>yes</v>
      </c>
    </row>
    <row r="332" spans="1:9" x14ac:dyDescent="0.25">
      <c r="A332" t="str">
        <f>Table1[[#This Row],[img_id2]]&amp;"|"&amp;Table1[[#This Row],[rank]]</f>
        <v>67|1</v>
      </c>
      <c r="B332">
        <v>67</v>
      </c>
      <c r="C332">
        <v>1</v>
      </c>
      <c r="D332" t="s">
        <v>831</v>
      </c>
      <c r="E332">
        <v>0.18192908167800001</v>
      </c>
      <c r="F332">
        <v>0.99682801961900003</v>
      </c>
      <c r="G332">
        <f>VLOOKUP(Table1[[#This Row],[img_id2]],Table13[#All],4,FALSE)</f>
        <v>3</v>
      </c>
      <c r="H332">
        <f>VLOOKUP(Table1[[#This Row],[img_id2]],Table13[#All],5,FALSE)</f>
        <v>3</v>
      </c>
      <c r="I332" t="str">
        <f>IF(Table1[[#This Row],[score_abs]]&gt;0.99,"yes","no")</f>
        <v>yes</v>
      </c>
    </row>
    <row r="333" spans="1:9" x14ac:dyDescent="0.25">
      <c r="A333" t="str">
        <f>Table1[[#This Row],[img_id2]]&amp;"|"&amp;Table1[[#This Row],[rank]]</f>
        <v>67|2</v>
      </c>
      <c r="B333">
        <v>67</v>
      </c>
      <c r="C333">
        <v>2</v>
      </c>
      <c r="D333" t="s">
        <v>854</v>
      </c>
      <c r="E333">
        <v>0.152488693595</v>
      </c>
      <c r="F333">
        <v>0.99621790647499997</v>
      </c>
      <c r="G333">
        <f>VLOOKUP(Table1[[#This Row],[img_id2]],Table13[#All],4,FALSE)</f>
        <v>3</v>
      </c>
      <c r="H333">
        <f>VLOOKUP(Table1[[#This Row],[img_id2]],Table13[#All],5,FALSE)</f>
        <v>3</v>
      </c>
      <c r="I333" t="str">
        <f>IF(Table1[[#This Row],[score_abs]]&gt;0.99,"yes","no")</f>
        <v>yes</v>
      </c>
    </row>
    <row r="334" spans="1:9" x14ac:dyDescent="0.25">
      <c r="A334" t="str">
        <f>Table1[[#This Row],[img_id2]]&amp;"|"&amp;Table1[[#This Row],[rank]]</f>
        <v>67|3</v>
      </c>
      <c r="B334">
        <v>67</v>
      </c>
      <c r="C334">
        <v>3</v>
      </c>
      <c r="D334" t="s">
        <v>855</v>
      </c>
      <c r="E334">
        <v>0.112965941429</v>
      </c>
      <c r="F334">
        <v>0.99490141868600002</v>
      </c>
      <c r="G334">
        <f>VLOOKUP(Table1[[#This Row],[img_id2]],Table13[#All],4,FALSE)</f>
        <v>3</v>
      </c>
      <c r="H334">
        <f>VLOOKUP(Table1[[#This Row],[img_id2]],Table13[#All],5,FALSE)</f>
        <v>3</v>
      </c>
      <c r="I334" t="str">
        <f>IF(Table1[[#This Row],[score_abs]]&gt;0.99,"yes","no")</f>
        <v>yes</v>
      </c>
    </row>
    <row r="335" spans="1:9" x14ac:dyDescent="0.25">
      <c r="A335" t="str">
        <f>Table1[[#This Row],[img_id2]]&amp;"|"&amp;Table1[[#This Row],[rank]]</f>
        <v>67|4</v>
      </c>
      <c r="B335">
        <v>67</v>
      </c>
      <c r="C335">
        <v>4</v>
      </c>
      <c r="D335" t="s">
        <v>848</v>
      </c>
      <c r="E335">
        <v>5.81658035517E-2</v>
      </c>
      <c r="F335">
        <v>0.990145325661</v>
      </c>
      <c r="G335">
        <f>VLOOKUP(Table1[[#This Row],[img_id2]],Table13[#All],4,FALSE)</f>
        <v>3</v>
      </c>
      <c r="H335">
        <f>VLOOKUP(Table1[[#This Row],[img_id2]],Table13[#All],5,FALSE)</f>
        <v>3</v>
      </c>
      <c r="I335" t="str">
        <f>IF(Table1[[#This Row],[score_abs]]&gt;0.99,"yes","no")</f>
        <v>yes</v>
      </c>
    </row>
    <row r="336" spans="1:9" x14ac:dyDescent="0.25">
      <c r="A336" t="str">
        <f>Table1[[#This Row],[img_id2]]&amp;"|"&amp;Table1[[#This Row],[rank]]</f>
        <v>67|5</v>
      </c>
      <c r="B336">
        <v>67</v>
      </c>
      <c r="C336">
        <v>5</v>
      </c>
      <c r="D336" t="s">
        <v>862</v>
      </c>
      <c r="E336">
        <v>5.0079096108699997E-2</v>
      </c>
      <c r="F336">
        <v>0.98857212066699995</v>
      </c>
      <c r="G336">
        <f>VLOOKUP(Table1[[#This Row],[img_id2]],Table13[#All],4,FALSE)</f>
        <v>3</v>
      </c>
      <c r="H336">
        <f>VLOOKUP(Table1[[#This Row],[img_id2]],Table13[#All],5,FALSE)</f>
        <v>3</v>
      </c>
      <c r="I336" t="str">
        <f>IF(Table1[[#This Row],[score_abs]]&gt;0.99,"yes","no")</f>
        <v>no</v>
      </c>
    </row>
    <row r="337" spans="1:9" x14ac:dyDescent="0.25">
      <c r="A337" t="str">
        <f>Table1[[#This Row],[img_id2]]&amp;"|"&amp;Table1[[#This Row],[rank]]</f>
        <v>68|1</v>
      </c>
      <c r="B337">
        <v>68</v>
      </c>
      <c r="C337">
        <v>1</v>
      </c>
      <c r="D337" t="s">
        <v>864</v>
      </c>
      <c r="E337">
        <v>0.14795820414999999</v>
      </c>
      <c r="F337">
        <v>0.99881434440600003</v>
      </c>
      <c r="G337">
        <f>VLOOKUP(Table1[[#This Row],[img_id2]],Table13[#All],4,FALSE)</f>
        <v>3</v>
      </c>
      <c r="H337">
        <f>VLOOKUP(Table1[[#This Row],[img_id2]],Table13[#All],5,FALSE)</f>
        <v>3</v>
      </c>
      <c r="I337" t="str">
        <f>IF(Table1[[#This Row],[score_abs]]&gt;0.99,"yes","no")</f>
        <v>yes</v>
      </c>
    </row>
    <row r="338" spans="1:9" x14ac:dyDescent="0.25">
      <c r="A338" t="str">
        <f>Table1[[#This Row],[img_id2]]&amp;"|"&amp;Table1[[#This Row],[rank]]</f>
        <v>68|2</v>
      </c>
      <c r="B338">
        <v>68</v>
      </c>
      <c r="C338">
        <v>2</v>
      </c>
      <c r="D338" t="s">
        <v>860</v>
      </c>
      <c r="E338">
        <v>0.11865878105200001</v>
      </c>
      <c r="F338">
        <v>0.99852198362400002</v>
      </c>
      <c r="G338">
        <f>VLOOKUP(Table1[[#This Row],[img_id2]],Table13[#All],4,FALSE)</f>
        <v>3</v>
      </c>
      <c r="H338">
        <f>VLOOKUP(Table1[[#This Row],[img_id2]],Table13[#All],5,FALSE)</f>
        <v>3</v>
      </c>
      <c r="I338" t="str">
        <f>IF(Table1[[#This Row],[score_abs]]&gt;0.99,"yes","no")</f>
        <v>yes</v>
      </c>
    </row>
    <row r="339" spans="1:9" x14ac:dyDescent="0.25">
      <c r="A339" t="str">
        <f>Table1[[#This Row],[img_id2]]&amp;"|"&amp;Table1[[#This Row],[rank]]</f>
        <v>68|3</v>
      </c>
      <c r="B339">
        <v>68</v>
      </c>
      <c r="C339">
        <v>3</v>
      </c>
      <c r="D339" t="s">
        <v>873</v>
      </c>
      <c r="E339">
        <v>0.11798095703100001</v>
      </c>
      <c r="F339">
        <v>0.99851340055500004</v>
      </c>
      <c r="G339">
        <f>VLOOKUP(Table1[[#This Row],[img_id2]],Table13[#All],4,FALSE)</f>
        <v>3</v>
      </c>
      <c r="H339">
        <f>VLOOKUP(Table1[[#This Row],[img_id2]],Table13[#All],5,FALSE)</f>
        <v>3</v>
      </c>
      <c r="I339" t="str">
        <f>IF(Table1[[#This Row],[score_abs]]&gt;0.99,"yes","no")</f>
        <v>yes</v>
      </c>
    </row>
    <row r="340" spans="1:9" x14ac:dyDescent="0.25">
      <c r="A340" t="str">
        <f>Table1[[#This Row],[img_id2]]&amp;"|"&amp;Table1[[#This Row],[rank]]</f>
        <v>68|4</v>
      </c>
      <c r="B340">
        <v>68</v>
      </c>
      <c r="C340">
        <v>4</v>
      </c>
      <c r="D340" t="s">
        <v>886</v>
      </c>
      <c r="E340">
        <v>7.89075046778E-2</v>
      </c>
      <c r="F340">
        <v>0.99777895212199996</v>
      </c>
      <c r="G340">
        <f>VLOOKUP(Table1[[#This Row],[img_id2]],Table13[#All],4,FALSE)</f>
        <v>3</v>
      </c>
      <c r="H340">
        <f>VLOOKUP(Table1[[#This Row],[img_id2]],Table13[#All],5,FALSE)</f>
        <v>3</v>
      </c>
      <c r="I340" t="str">
        <f>IF(Table1[[#This Row],[score_abs]]&gt;0.99,"yes","no")</f>
        <v>yes</v>
      </c>
    </row>
    <row r="341" spans="1:9" x14ac:dyDescent="0.25">
      <c r="A341" t="str">
        <f>Table1[[#This Row],[img_id2]]&amp;"|"&amp;Table1[[#This Row],[rank]]</f>
        <v>68|5</v>
      </c>
      <c r="B341">
        <v>68</v>
      </c>
      <c r="C341">
        <v>5</v>
      </c>
      <c r="D341" t="s">
        <v>877</v>
      </c>
      <c r="E341">
        <v>7.4485734105099996E-2</v>
      </c>
      <c r="F341">
        <v>0.99764746427499995</v>
      </c>
      <c r="G341">
        <f>VLOOKUP(Table1[[#This Row],[img_id2]],Table13[#All],4,FALSE)</f>
        <v>3</v>
      </c>
      <c r="H341">
        <f>VLOOKUP(Table1[[#This Row],[img_id2]],Table13[#All],5,FALSE)</f>
        <v>3</v>
      </c>
      <c r="I341" t="str">
        <f>IF(Table1[[#This Row],[score_abs]]&gt;0.99,"yes","no")</f>
        <v>yes</v>
      </c>
    </row>
    <row r="342" spans="1:9" x14ac:dyDescent="0.25">
      <c r="A342" t="str">
        <f>Table1[[#This Row],[img_id2]]&amp;"|"&amp;Table1[[#This Row],[rank]]</f>
        <v>69|1</v>
      </c>
      <c r="B342">
        <v>69</v>
      </c>
      <c r="C342">
        <v>1</v>
      </c>
      <c r="D342" t="s">
        <v>854</v>
      </c>
      <c r="E342">
        <v>0.20288656652000001</v>
      </c>
      <c r="F342">
        <v>0.99941837787599996</v>
      </c>
      <c r="G342">
        <f>VLOOKUP(Table1[[#This Row],[img_id2]],Table13[#All],4,FALSE)</f>
        <v>2</v>
      </c>
      <c r="H342">
        <f>VLOOKUP(Table1[[#This Row],[img_id2]],Table13[#All],5,FALSE)</f>
        <v>2</v>
      </c>
      <c r="I342" t="str">
        <f>IF(Table1[[#This Row],[score_abs]]&gt;0.99,"yes","no")</f>
        <v>yes</v>
      </c>
    </row>
    <row r="343" spans="1:9" x14ac:dyDescent="0.25">
      <c r="A343" t="str">
        <f>Table1[[#This Row],[img_id2]]&amp;"|"&amp;Table1[[#This Row],[rank]]</f>
        <v>69|2</v>
      </c>
      <c r="B343">
        <v>69</v>
      </c>
      <c r="C343">
        <v>2</v>
      </c>
      <c r="D343" t="s">
        <v>861</v>
      </c>
      <c r="E343">
        <v>0.181182965636</v>
      </c>
      <c r="F343">
        <v>0.99934870004700005</v>
      </c>
      <c r="G343">
        <f>VLOOKUP(Table1[[#This Row],[img_id2]],Table13[#All],4,FALSE)</f>
        <v>2</v>
      </c>
      <c r="H343">
        <f>VLOOKUP(Table1[[#This Row],[img_id2]],Table13[#All],5,FALSE)</f>
        <v>2</v>
      </c>
      <c r="I343" t="str">
        <f>IF(Table1[[#This Row],[score_abs]]&gt;0.99,"yes","no")</f>
        <v>yes</v>
      </c>
    </row>
    <row r="344" spans="1:9" x14ac:dyDescent="0.25">
      <c r="A344" t="str">
        <f>Table1[[#This Row],[img_id2]]&amp;"|"&amp;Table1[[#This Row],[rank]]</f>
        <v>69|3</v>
      </c>
      <c r="B344">
        <v>69</v>
      </c>
      <c r="C344">
        <v>3</v>
      </c>
      <c r="D344" t="s">
        <v>856</v>
      </c>
      <c r="E344">
        <v>0.12665919959499999</v>
      </c>
      <c r="F344">
        <v>0.99906855821600005</v>
      </c>
      <c r="G344">
        <f>VLOOKUP(Table1[[#This Row],[img_id2]],Table13[#All],4,FALSE)</f>
        <v>2</v>
      </c>
      <c r="H344">
        <f>VLOOKUP(Table1[[#This Row],[img_id2]],Table13[#All],5,FALSE)</f>
        <v>2</v>
      </c>
      <c r="I344" t="str">
        <f>IF(Table1[[#This Row],[score_abs]]&gt;0.99,"yes","no")</f>
        <v>yes</v>
      </c>
    </row>
    <row r="345" spans="1:9" x14ac:dyDescent="0.25">
      <c r="A345" t="str">
        <f>Table1[[#This Row],[img_id2]]&amp;"|"&amp;Table1[[#This Row],[rank]]</f>
        <v>69|4</v>
      </c>
      <c r="B345">
        <v>69</v>
      </c>
      <c r="C345">
        <v>4</v>
      </c>
      <c r="D345" t="s">
        <v>862</v>
      </c>
      <c r="E345">
        <v>0.11193406581900001</v>
      </c>
      <c r="F345">
        <v>0.99894613027599999</v>
      </c>
      <c r="G345">
        <f>VLOOKUP(Table1[[#This Row],[img_id2]],Table13[#All],4,FALSE)</f>
        <v>2</v>
      </c>
      <c r="H345">
        <f>VLOOKUP(Table1[[#This Row],[img_id2]],Table13[#All],5,FALSE)</f>
        <v>2</v>
      </c>
      <c r="I345" t="str">
        <f>IF(Table1[[#This Row],[score_abs]]&gt;0.99,"yes","no")</f>
        <v>yes</v>
      </c>
    </row>
    <row r="346" spans="1:9" x14ac:dyDescent="0.25">
      <c r="A346" t="str">
        <f>Table1[[#This Row],[img_id2]]&amp;"|"&amp;Table1[[#This Row],[rank]]</f>
        <v>69|5</v>
      </c>
      <c r="B346">
        <v>69</v>
      </c>
      <c r="C346">
        <v>5</v>
      </c>
      <c r="D346" t="s">
        <v>848</v>
      </c>
      <c r="E346">
        <v>0.108619309962</v>
      </c>
      <c r="F346">
        <v>0.99891400337199998</v>
      </c>
      <c r="G346">
        <f>VLOOKUP(Table1[[#This Row],[img_id2]],Table13[#All],4,FALSE)</f>
        <v>2</v>
      </c>
      <c r="H346">
        <f>VLOOKUP(Table1[[#This Row],[img_id2]],Table13[#All],5,FALSE)</f>
        <v>2</v>
      </c>
      <c r="I346" t="str">
        <f>IF(Table1[[#This Row],[score_abs]]&gt;0.99,"yes","no")</f>
        <v>yes</v>
      </c>
    </row>
    <row r="347" spans="1:9" x14ac:dyDescent="0.25">
      <c r="A347" t="str">
        <f>Table1[[#This Row],[img_id2]]&amp;"|"&amp;Table1[[#This Row],[rank]]</f>
        <v>70|1</v>
      </c>
      <c r="B347">
        <v>70</v>
      </c>
      <c r="C347">
        <v>1</v>
      </c>
      <c r="D347" t="s">
        <v>862</v>
      </c>
      <c r="E347">
        <v>0.45421987772</v>
      </c>
      <c r="F347">
        <v>0.99990499019599999</v>
      </c>
      <c r="G347">
        <f>VLOOKUP(Table1[[#This Row],[img_id2]],Table13[#All],4,FALSE)</f>
        <v>2</v>
      </c>
      <c r="H347">
        <f>VLOOKUP(Table1[[#This Row],[img_id2]],Table13[#All],5,FALSE)</f>
        <v>2</v>
      </c>
      <c r="I347" t="str">
        <f>IF(Table1[[#This Row],[score_abs]]&gt;0.99,"yes","no")</f>
        <v>yes</v>
      </c>
    </row>
    <row r="348" spans="1:9" x14ac:dyDescent="0.25">
      <c r="A348" t="str">
        <f>Table1[[#This Row],[img_id2]]&amp;"|"&amp;Table1[[#This Row],[rank]]</f>
        <v>70|2</v>
      </c>
      <c r="B348">
        <v>70</v>
      </c>
      <c r="C348">
        <v>2</v>
      </c>
      <c r="D348" t="s">
        <v>848</v>
      </c>
      <c r="E348">
        <v>9.8211564123600006E-2</v>
      </c>
      <c r="F348">
        <v>0.99956101179099999</v>
      </c>
      <c r="G348">
        <f>VLOOKUP(Table1[[#This Row],[img_id2]],Table13[#All],4,FALSE)</f>
        <v>2</v>
      </c>
      <c r="H348">
        <f>VLOOKUP(Table1[[#This Row],[img_id2]],Table13[#All],5,FALSE)</f>
        <v>2</v>
      </c>
      <c r="I348" t="str">
        <f>IF(Table1[[#This Row],[score_abs]]&gt;0.99,"yes","no")</f>
        <v>yes</v>
      </c>
    </row>
    <row r="349" spans="1:9" x14ac:dyDescent="0.25">
      <c r="A349" t="str">
        <f>Table1[[#This Row],[img_id2]]&amp;"|"&amp;Table1[[#This Row],[rank]]</f>
        <v>70|3</v>
      </c>
      <c r="B349">
        <v>70</v>
      </c>
      <c r="C349">
        <v>3</v>
      </c>
      <c r="D349" t="s">
        <v>846</v>
      </c>
      <c r="E349">
        <v>8.3820745348899994E-2</v>
      </c>
      <c r="F349">
        <v>0.99948561191600005</v>
      </c>
      <c r="G349">
        <f>VLOOKUP(Table1[[#This Row],[img_id2]],Table13[#All],4,FALSE)</f>
        <v>2</v>
      </c>
      <c r="H349">
        <f>VLOOKUP(Table1[[#This Row],[img_id2]],Table13[#All],5,FALSE)</f>
        <v>2</v>
      </c>
      <c r="I349" t="str">
        <f>IF(Table1[[#This Row],[score_abs]]&gt;0.99,"yes","no")</f>
        <v>yes</v>
      </c>
    </row>
    <row r="350" spans="1:9" x14ac:dyDescent="0.25">
      <c r="A350" t="str">
        <f>Table1[[#This Row],[img_id2]]&amp;"|"&amp;Table1[[#This Row],[rank]]</f>
        <v>70|4</v>
      </c>
      <c r="B350">
        <v>70</v>
      </c>
      <c r="C350">
        <v>4</v>
      </c>
      <c r="D350" t="s">
        <v>861</v>
      </c>
      <c r="E350">
        <v>8.3072096109400001E-2</v>
      </c>
      <c r="F350">
        <v>0.99948102235799996</v>
      </c>
      <c r="G350">
        <f>VLOOKUP(Table1[[#This Row],[img_id2]],Table13[#All],4,FALSE)</f>
        <v>2</v>
      </c>
      <c r="H350">
        <f>VLOOKUP(Table1[[#This Row],[img_id2]],Table13[#All],5,FALSE)</f>
        <v>2</v>
      </c>
      <c r="I350" t="str">
        <f>IF(Table1[[#This Row],[score_abs]]&gt;0.99,"yes","no")</f>
        <v>yes</v>
      </c>
    </row>
    <row r="351" spans="1:9" x14ac:dyDescent="0.25">
      <c r="A351" t="str">
        <f>Table1[[#This Row],[img_id2]]&amp;"|"&amp;Table1[[#This Row],[rank]]</f>
        <v>70|5</v>
      </c>
      <c r="B351">
        <v>70</v>
      </c>
      <c r="C351">
        <v>5</v>
      </c>
      <c r="D351" t="s">
        <v>855</v>
      </c>
      <c r="E351">
        <v>7.0236012339600001E-2</v>
      </c>
      <c r="F351">
        <v>0.999386191368</v>
      </c>
      <c r="G351">
        <f>VLOOKUP(Table1[[#This Row],[img_id2]],Table13[#All],4,FALSE)</f>
        <v>2</v>
      </c>
      <c r="H351">
        <f>VLOOKUP(Table1[[#This Row],[img_id2]],Table13[#All],5,FALSE)</f>
        <v>2</v>
      </c>
      <c r="I351" t="str">
        <f>IF(Table1[[#This Row],[score_abs]]&gt;0.99,"yes","no")</f>
        <v>yes</v>
      </c>
    </row>
    <row r="352" spans="1:9" x14ac:dyDescent="0.25">
      <c r="A352" t="str">
        <f>Table1[[#This Row],[img_id2]]&amp;"|"&amp;Table1[[#This Row],[rank]]</f>
        <v>71|1</v>
      </c>
      <c r="B352">
        <v>71</v>
      </c>
      <c r="C352">
        <v>1</v>
      </c>
      <c r="D352" t="s">
        <v>897</v>
      </c>
      <c r="E352">
        <v>0.51135396957400003</v>
      </c>
      <c r="F352">
        <v>0.99984705448199995</v>
      </c>
      <c r="G352">
        <f>VLOOKUP(Table1[[#This Row],[img_id2]],Table13[#All],4,FALSE)</f>
        <v>4</v>
      </c>
      <c r="H352">
        <f>VLOOKUP(Table1[[#This Row],[img_id2]],Table13[#All],5,FALSE)</f>
        <v>4</v>
      </c>
      <c r="I352" t="str">
        <f>IF(Table1[[#This Row],[score_abs]]&gt;0.99,"yes","no")</f>
        <v>yes</v>
      </c>
    </row>
    <row r="353" spans="1:9" x14ac:dyDescent="0.25">
      <c r="A353" t="str">
        <f>Table1[[#This Row],[img_id2]]&amp;"|"&amp;Table1[[#This Row],[rank]]</f>
        <v>71|2</v>
      </c>
      <c r="B353">
        <v>71</v>
      </c>
      <c r="C353">
        <v>2</v>
      </c>
      <c r="D353" t="s">
        <v>895</v>
      </c>
      <c r="E353">
        <v>0.18327917158599999</v>
      </c>
      <c r="F353">
        <v>0.99957352876700001</v>
      </c>
      <c r="G353">
        <f>VLOOKUP(Table1[[#This Row],[img_id2]],Table13[#All],4,FALSE)</f>
        <v>4</v>
      </c>
      <c r="H353">
        <f>VLOOKUP(Table1[[#This Row],[img_id2]],Table13[#All],5,FALSE)</f>
        <v>4</v>
      </c>
      <c r="I353" t="str">
        <f>IF(Table1[[#This Row],[score_abs]]&gt;0.99,"yes","no")</f>
        <v>yes</v>
      </c>
    </row>
    <row r="354" spans="1:9" x14ac:dyDescent="0.25">
      <c r="A354" t="str">
        <f>Table1[[#This Row],[img_id2]]&amp;"|"&amp;Table1[[#This Row],[rank]]</f>
        <v>71|3</v>
      </c>
      <c r="B354">
        <v>71</v>
      </c>
      <c r="C354">
        <v>3</v>
      </c>
      <c r="D354" t="s">
        <v>839</v>
      </c>
      <c r="E354">
        <v>8.5796505212799995E-2</v>
      </c>
      <c r="F354">
        <v>0.99908936023700001</v>
      </c>
      <c r="G354">
        <f>VLOOKUP(Table1[[#This Row],[img_id2]],Table13[#All],4,FALSE)</f>
        <v>4</v>
      </c>
      <c r="H354">
        <f>VLOOKUP(Table1[[#This Row],[img_id2]],Table13[#All],5,FALSE)</f>
        <v>4</v>
      </c>
      <c r="I354" t="str">
        <f>IF(Table1[[#This Row],[score_abs]]&gt;0.99,"yes","no")</f>
        <v>yes</v>
      </c>
    </row>
    <row r="355" spans="1:9" x14ac:dyDescent="0.25">
      <c r="A355" t="str">
        <f>Table1[[#This Row],[img_id2]]&amp;"|"&amp;Table1[[#This Row],[rank]]</f>
        <v>71|4</v>
      </c>
      <c r="B355">
        <v>71</v>
      </c>
      <c r="C355">
        <v>4</v>
      </c>
      <c r="D355" t="s">
        <v>885</v>
      </c>
      <c r="E355">
        <v>7.3112502694099996E-2</v>
      </c>
      <c r="F355">
        <v>0.998931586742</v>
      </c>
      <c r="G355">
        <f>VLOOKUP(Table1[[#This Row],[img_id2]],Table13[#All],4,FALSE)</f>
        <v>4</v>
      </c>
      <c r="H355">
        <f>VLOOKUP(Table1[[#This Row],[img_id2]],Table13[#All],5,FALSE)</f>
        <v>4</v>
      </c>
      <c r="I355" t="str">
        <f>IF(Table1[[#This Row],[score_abs]]&gt;0.99,"yes","no")</f>
        <v>yes</v>
      </c>
    </row>
    <row r="356" spans="1:9" x14ac:dyDescent="0.25">
      <c r="A356" t="str">
        <f>Table1[[#This Row],[img_id2]]&amp;"|"&amp;Table1[[#This Row],[rank]]</f>
        <v>71|5</v>
      </c>
      <c r="B356">
        <v>71</v>
      </c>
      <c r="C356">
        <v>5</v>
      </c>
      <c r="D356" t="s">
        <v>861</v>
      </c>
      <c r="E356">
        <v>1.3795020058799999E-2</v>
      </c>
      <c r="F356">
        <v>0.99436330795299999</v>
      </c>
      <c r="G356">
        <f>VLOOKUP(Table1[[#This Row],[img_id2]],Table13[#All],4,FALSE)</f>
        <v>4</v>
      </c>
      <c r="H356">
        <f>VLOOKUP(Table1[[#This Row],[img_id2]],Table13[#All],5,FALSE)</f>
        <v>4</v>
      </c>
      <c r="I356" t="str">
        <f>IF(Table1[[#This Row],[score_abs]]&gt;0.99,"yes","no")</f>
        <v>yes</v>
      </c>
    </row>
    <row r="357" spans="1:9" x14ac:dyDescent="0.25">
      <c r="A357" t="str">
        <f>Table1[[#This Row],[img_id2]]&amp;"|"&amp;Table1[[#This Row],[rank]]</f>
        <v>72|1</v>
      </c>
      <c r="B357">
        <v>72</v>
      </c>
      <c r="C357">
        <v>1</v>
      </c>
      <c r="D357" t="s">
        <v>861</v>
      </c>
      <c r="E357">
        <v>0.127282112837</v>
      </c>
      <c r="F357">
        <v>0.99564063549000004</v>
      </c>
      <c r="G357">
        <f>VLOOKUP(Table1[[#This Row],[img_id2]],Table13[#All],4,FALSE)</f>
        <v>4</v>
      </c>
      <c r="H357">
        <f>VLOOKUP(Table1[[#This Row],[img_id2]],Table13[#All],5,FALSE)</f>
        <v>4</v>
      </c>
      <c r="I357" t="str">
        <f>IF(Table1[[#This Row],[score_abs]]&gt;0.99,"yes","no")</f>
        <v>yes</v>
      </c>
    </row>
    <row r="358" spans="1:9" x14ac:dyDescent="0.25">
      <c r="A358" t="str">
        <f>Table1[[#This Row],[img_id2]]&amp;"|"&amp;Table1[[#This Row],[rank]]</f>
        <v>72|2</v>
      </c>
      <c r="B358">
        <v>72</v>
      </c>
      <c r="C358">
        <v>2</v>
      </c>
      <c r="D358" t="s">
        <v>884</v>
      </c>
      <c r="E358">
        <v>0.11753296852099999</v>
      </c>
      <c r="F358">
        <v>0.99528068304100004</v>
      </c>
      <c r="G358">
        <f>VLOOKUP(Table1[[#This Row],[img_id2]],Table13[#All],4,FALSE)</f>
        <v>4</v>
      </c>
      <c r="H358">
        <f>VLOOKUP(Table1[[#This Row],[img_id2]],Table13[#All],5,FALSE)</f>
        <v>4</v>
      </c>
      <c r="I358" t="str">
        <f>IF(Table1[[#This Row],[score_abs]]&gt;0.99,"yes","no")</f>
        <v>yes</v>
      </c>
    </row>
    <row r="359" spans="1:9" x14ac:dyDescent="0.25">
      <c r="A359" t="str">
        <f>Table1[[#This Row],[img_id2]]&amp;"|"&amp;Table1[[#This Row],[rank]]</f>
        <v>72|3</v>
      </c>
      <c r="B359">
        <v>72</v>
      </c>
      <c r="C359">
        <v>3</v>
      </c>
      <c r="D359" t="s">
        <v>873</v>
      </c>
      <c r="E359">
        <v>0.101637810469</v>
      </c>
      <c r="F359">
        <v>0.99454665184000002</v>
      </c>
      <c r="G359">
        <f>VLOOKUP(Table1[[#This Row],[img_id2]],Table13[#All],4,FALSE)</f>
        <v>4</v>
      </c>
      <c r="H359">
        <f>VLOOKUP(Table1[[#This Row],[img_id2]],Table13[#All],5,FALSE)</f>
        <v>4</v>
      </c>
      <c r="I359" t="str">
        <f>IF(Table1[[#This Row],[score_abs]]&gt;0.99,"yes","no")</f>
        <v>yes</v>
      </c>
    </row>
    <row r="360" spans="1:9" x14ac:dyDescent="0.25">
      <c r="A360" t="str">
        <f>Table1[[#This Row],[img_id2]]&amp;"|"&amp;Table1[[#This Row],[rank]]</f>
        <v>72|4</v>
      </c>
      <c r="B360">
        <v>72</v>
      </c>
      <c r="C360">
        <v>4</v>
      </c>
      <c r="D360" t="s">
        <v>862</v>
      </c>
      <c r="E360">
        <v>7.9654946923299996E-2</v>
      </c>
      <c r="F360">
        <v>0.99305212497700002</v>
      </c>
      <c r="G360">
        <f>VLOOKUP(Table1[[#This Row],[img_id2]],Table13[#All],4,FALSE)</f>
        <v>4</v>
      </c>
      <c r="H360">
        <f>VLOOKUP(Table1[[#This Row],[img_id2]],Table13[#All],5,FALSE)</f>
        <v>4</v>
      </c>
      <c r="I360" t="str">
        <f>IF(Table1[[#This Row],[score_abs]]&gt;0.99,"yes","no")</f>
        <v>yes</v>
      </c>
    </row>
    <row r="361" spans="1:9" x14ac:dyDescent="0.25">
      <c r="A361" t="str">
        <f>Table1[[#This Row],[img_id2]]&amp;"|"&amp;Table1[[#This Row],[rank]]</f>
        <v>72|5</v>
      </c>
      <c r="B361">
        <v>72</v>
      </c>
      <c r="C361">
        <v>5</v>
      </c>
      <c r="D361" t="s">
        <v>878</v>
      </c>
      <c r="E361">
        <v>6.7769818007899996E-2</v>
      </c>
      <c r="F361">
        <v>0.991843640804</v>
      </c>
      <c r="G361">
        <f>VLOOKUP(Table1[[#This Row],[img_id2]],Table13[#All],4,FALSE)</f>
        <v>4</v>
      </c>
      <c r="H361">
        <f>VLOOKUP(Table1[[#This Row],[img_id2]],Table13[#All],5,FALSE)</f>
        <v>4</v>
      </c>
      <c r="I361" t="str">
        <f>IF(Table1[[#This Row],[score_abs]]&gt;0.99,"yes","no")</f>
        <v>yes</v>
      </c>
    </row>
    <row r="362" spans="1:9" x14ac:dyDescent="0.25">
      <c r="A362" t="str">
        <f>Table1[[#This Row],[img_id2]]&amp;"|"&amp;Table1[[#This Row],[rank]]</f>
        <v>73|1</v>
      </c>
      <c r="B362">
        <v>73</v>
      </c>
      <c r="C362">
        <v>1</v>
      </c>
      <c r="D362" t="s">
        <v>831</v>
      </c>
      <c r="E362">
        <v>0.76696538925199997</v>
      </c>
      <c r="F362">
        <v>0.99991512298600005</v>
      </c>
      <c r="G362">
        <f>VLOOKUP(Table1[[#This Row],[img_id2]],Table13[#All],4,FALSE)</f>
        <v>3</v>
      </c>
      <c r="H362">
        <f>VLOOKUP(Table1[[#This Row],[img_id2]],Table13[#All],5,FALSE)</f>
        <v>3</v>
      </c>
      <c r="I362" t="str">
        <f>IF(Table1[[#This Row],[score_abs]]&gt;0.99,"yes","no")</f>
        <v>yes</v>
      </c>
    </row>
    <row r="363" spans="1:9" x14ac:dyDescent="0.25">
      <c r="A363" t="str">
        <f>Table1[[#This Row],[img_id2]]&amp;"|"&amp;Table1[[#This Row],[rank]]</f>
        <v>73|2</v>
      </c>
      <c r="B363">
        <v>73</v>
      </c>
      <c r="C363">
        <v>2</v>
      </c>
      <c r="D363" t="s">
        <v>862</v>
      </c>
      <c r="E363">
        <v>9.7071096301100002E-2</v>
      </c>
      <c r="F363">
        <v>0.99932992458299996</v>
      </c>
      <c r="G363">
        <f>VLOOKUP(Table1[[#This Row],[img_id2]],Table13[#All],4,FALSE)</f>
        <v>3</v>
      </c>
      <c r="H363">
        <f>VLOOKUP(Table1[[#This Row],[img_id2]],Table13[#All],5,FALSE)</f>
        <v>3</v>
      </c>
      <c r="I363" t="str">
        <f>IF(Table1[[#This Row],[score_abs]]&gt;0.99,"yes","no")</f>
        <v>yes</v>
      </c>
    </row>
    <row r="364" spans="1:9" x14ac:dyDescent="0.25">
      <c r="A364" t="str">
        <f>Table1[[#This Row],[img_id2]]&amp;"|"&amp;Table1[[#This Row],[rank]]</f>
        <v>73|3</v>
      </c>
      <c r="B364">
        <v>73</v>
      </c>
      <c r="C364">
        <v>3</v>
      </c>
      <c r="D364" t="s">
        <v>846</v>
      </c>
      <c r="E364">
        <v>2.90201362222E-2</v>
      </c>
      <c r="F364">
        <v>0.99776196479799995</v>
      </c>
      <c r="G364">
        <f>VLOOKUP(Table1[[#This Row],[img_id2]],Table13[#All],4,FALSE)</f>
        <v>3</v>
      </c>
      <c r="H364">
        <f>VLOOKUP(Table1[[#This Row],[img_id2]],Table13[#All],5,FALSE)</f>
        <v>3</v>
      </c>
      <c r="I364" t="str">
        <f>IF(Table1[[#This Row],[score_abs]]&gt;0.99,"yes","no")</f>
        <v>yes</v>
      </c>
    </row>
    <row r="365" spans="1:9" x14ac:dyDescent="0.25">
      <c r="A365" t="str">
        <f>Table1[[#This Row],[img_id2]]&amp;"|"&amp;Table1[[#This Row],[rank]]</f>
        <v>73|4</v>
      </c>
      <c r="B365">
        <v>73</v>
      </c>
      <c r="C365">
        <v>4</v>
      </c>
      <c r="D365" t="s">
        <v>830</v>
      </c>
      <c r="E365">
        <v>2.81135495752E-2</v>
      </c>
      <c r="F365">
        <v>0.99768996238700003</v>
      </c>
      <c r="G365">
        <f>VLOOKUP(Table1[[#This Row],[img_id2]],Table13[#All],4,FALSE)</f>
        <v>3</v>
      </c>
      <c r="H365">
        <f>VLOOKUP(Table1[[#This Row],[img_id2]],Table13[#All],5,FALSE)</f>
        <v>3</v>
      </c>
      <c r="I365" t="str">
        <f>IF(Table1[[#This Row],[score_abs]]&gt;0.99,"yes","no")</f>
        <v>yes</v>
      </c>
    </row>
    <row r="366" spans="1:9" x14ac:dyDescent="0.25">
      <c r="A366" t="str">
        <f>Table1[[#This Row],[img_id2]]&amp;"|"&amp;Table1[[#This Row],[rank]]</f>
        <v>73|5</v>
      </c>
      <c r="B366">
        <v>73</v>
      </c>
      <c r="C366">
        <v>5</v>
      </c>
      <c r="D366" t="s">
        <v>864</v>
      </c>
      <c r="E366">
        <v>2.1963167935599999E-2</v>
      </c>
      <c r="F366">
        <v>0.99704498052599999</v>
      </c>
      <c r="G366">
        <f>VLOOKUP(Table1[[#This Row],[img_id2]],Table13[#All],4,FALSE)</f>
        <v>3</v>
      </c>
      <c r="H366">
        <f>VLOOKUP(Table1[[#This Row],[img_id2]],Table13[#All],5,FALSE)</f>
        <v>3</v>
      </c>
      <c r="I366" t="str">
        <f>IF(Table1[[#This Row],[score_abs]]&gt;0.99,"yes","no")</f>
        <v>yes</v>
      </c>
    </row>
    <row r="367" spans="1:9" x14ac:dyDescent="0.25">
      <c r="A367" t="str">
        <f>Table1[[#This Row],[img_id2]]&amp;"|"&amp;Table1[[#This Row],[rank]]</f>
        <v>74|1</v>
      </c>
      <c r="B367">
        <v>74</v>
      </c>
      <c r="C367">
        <v>1</v>
      </c>
      <c r="D367" t="s">
        <v>878</v>
      </c>
      <c r="E367">
        <v>0.246707603335</v>
      </c>
      <c r="F367">
        <v>0.99885582923899996</v>
      </c>
      <c r="G367">
        <f>VLOOKUP(Table1[[#This Row],[img_id2]],Table13[#All],4,FALSE)</f>
        <v>4</v>
      </c>
      <c r="H367">
        <f>VLOOKUP(Table1[[#This Row],[img_id2]],Table13[#All],5,FALSE)</f>
        <v>4</v>
      </c>
      <c r="I367" t="str">
        <f>IF(Table1[[#This Row],[score_abs]]&gt;0.99,"yes","no")</f>
        <v>yes</v>
      </c>
    </row>
    <row r="368" spans="1:9" x14ac:dyDescent="0.25">
      <c r="A368" t="str">
        <f>Table1[[#This Row],[img_id2]]&amp;"|"&amp;Table1[[#This Row],[rank]]</f>
        <v>74|2</v>
      </c>
      <c r="B368">
        <v>74</v>
      </c>
      <c r="C368">
        <v>2</v>
      </c>
      <c r="D368" t="s">
        <v>886</v>
      </c>
      <c r="E368">
        <v>0.113570429385</v>
      </c>
      <c r="F368">
        <v>0.99751794338199995</v>
      </c>
      <c r="G368">
        <f>VLOOKUP(Table1[[#This Row],[img_id2]],Table13[#All],4,FALSE)</f>
        <v>4</v>
      </c>
      <c r="H368">
        <f>VLOOKUP(Table1[[#This Row],[img_id2]],Table13[#All],5,FALSE)</f>
        <v>4</v>
      </c>
      <c r="I368" t="str">
        <f>IF(Table1[[#This Row],[score_abs]]&gt;0.99,"yes","no")</f>
        <v>yes</v>
      </c>
    </row>
    <row r="369" spans="1:9" x14ac:dyDescent="0.25">
      <c r="A369" t="str">
        <f>Table1[[#This Row],[img_id2]]&amp;"|"&amp;Table1[[#This Row],[rank]]</f>
        <v>74|3</v>
      </c>
      <c r="B369">
        <v>74</v>
      </c>
      <c r="C369">
        <v>3</v>
      </c>
      <c r="D369" t="s">
        <v>873</v>
      </c>
      <c r="E369">
        <v>0.101191498339</v>
      </c>
      <c r="F369">
        <v>0.99721515178700004</v>
      </c>
      <c r="G369">
        <f>VLOOKUP(Table1[[#This Row],[img_id2]],Table13[#All],4,FALSE)</f>
        <v>4</v>
      </c>
      <c r="H369">
        <f>VLOOKUP(Table1[[#This Row],[img_id2]],Table13[#All],5,FALSE)</f>
        <v>4</v>
      </c>
      <c r="I369" t="str">
        <f>IF(Table1[[#This Row],[score_abs]]&gt;0.99,"yes","no")</f>
        <v>yes</v>
      </c>
    </row>
    <row r="370" spans="1:9" x14ac:dyDescent="0.25">
      <c r="A370" t="str">
        <f>Table1[[#This Row],[img_id2]]&amp;"|"&amp;Table1[[#This Row],[rank]]</f>
        <v>74|4</v>
      </c>
      <c r="B370">
        <v>74</v>
      </c>
      <c r="C370">
        <v>4</v>
      </c>
      <c r="D370" t="s">
        <v>861</v>
      </c>
      <c r="E370">
        <v>5.7180639356399998E-2</v>
      </c>
      <c r="F370">
        <v>0.99508225917799997</v>
      </c>
      <c r="G370">
        <f>VLOOKUP(Table1[[#This Row],[img_id2]],Table13[#All],4,FALSE)</f>
        <v>4</v>
      </c>
      <c r="H370">
        <f>VLOOKUP(Table1[[#This Row],[img_id2]],Table13[#All],5,FALSE)</f>
        <v>4</v>
      </c>
      <c r="I370" t="str">
        <f>IF(Table1[[#This Row],[score_abs]]&gt;0.99,"yes","no")</f>
        <v>yes</v>
      </c>
    </row>
    <row r="371" spans="1:9" x14ac:dyDescent="0.25">
      <c r="A371" t="str">
        <f>Table1[[#This Row],[img_id2]]&amp;"|"&amp;Table1[[#This Row],[rank]]</f>
        <v>74|5</v>
      </c>
      <c r="B371">
        <v>74</v>
      </c>
      <c r="C371">
        <v>5</v>
      </c>
      <c r="D371" t="s">
        <v>884</v>
      </c>
      <c r="E371">
        <v>4.7426503151700002E-2</v>
      </c>
      <c r="F371">
        <v>0.99407684802999996</v>
      </c>
      <c r="G371">
        <f>VLOOKUP(Table1[[#This Row],[img_id2]],Table13[#All],4,FALSE)</f>
        <v>4</v>
      </c>
      <c r="H371">
        <f>VLOOKUP(Table1[[#This Row],[img_id2]],Table13[#All],5,FALSE)</f>
        <v>4</v>
      </c>
      <c r="I371" t="str">
        <f>IF(Table1[[#This Row],[score_abs]]&gt;0.99,"yes","no")</f>
        <v>yes</v>
      </c>
    </row>
    <row r="372" spans="1:9" x14ac:dyDescent="0.25">
      <c r="A372" t="str">
        <f>Table1[[#This Row],[img_id2]]&amp;"|"&amp;Table1[[#This Row],[rank]]</f>
        <v>75|1</v>
      </c>
      <c r="B372">
        <v>75</v>
      </c>
      <c r="C372">
        <v>1</v>
      </c>
      <c r="D372" t="s">
        <v>880</v>
      </c>
      <c r="E372">
        <v>0.27251482009900002</v>
      </c>
      <c r="F372">
        <v>0.99927359819399997</v>
      </c>
      <c r="G372">
        <f>VLOOKUP(Table1[[#This Row],[img_id2]],Table13[#All],4,FALSE)</f>
        <v>4</v>
      </c>
      <c r="H372">
        <f>VLOOKUP(Table1[[#This Row],[img_id2]],Table13[#All],5,FALSE)</f>
        <v>4</v>
      </c>
      <c r="I372" t="str">
        <f>IF(Table1[[#This Row],[score_abs]]&gt;0.99,"yes","no")</f>
        <v>yes</v>
      </c>
    </row>
    <row r="373" spans="1:9" x14ac:dyDescent="0.25">
      <c r="A373" t="str">
        <f>Table1[[#This Row],[img_id2]]&amp;"|"&amp;Table1[[#This Row],[rank]]</f>
        <v>75|2</v>
      </c>
      <c r="B373">
        <v>75</v>
      </c>
      <c r="C373">
        <v>2</v>
      </c>
      <c r="D373" t="s">
        <v>877</v>
      </c>
      <c r="E373">
        <v>0.25857630372000001</v>
      </c>
      <c r="F373">
        <v>0.99923455715200005</v>
      </c>
      <c r="G373">
        <f>VLOOKUP(Table1[[#This Row],[img_id2]],Table13[#All],4,FALSE)</f>
        <v>4</v>
      </c>
      <c r="H373">
        <f>VLOOKUP(Table1[[#This Row],[img_id2]],Table13[#All],5,FALSE)</f>
        <v>4</v>
      </c>
      <c r="I373" t="str">
        <f>IF(Table1[[#This Row],[score_abs]]&gt;0.99,"yes","no")</f>
        <v>yes</v>
      </c>
    </row>
    <row r="374" spans="1:9" x14ac:dyDescent="0.25">
      <c r="A374" t="str">
        <f>Table1[[#This Row],[img_id2]]&amp;"|"&amp;Table1[[#This Row],[rank]]</f>
        <v>75|3</v>
      </c>
      <c r="B374">
        <v>75</v>
      </c>
      <c r="C374">
        <v>3</v>
      </c>
      <c r="D374" t="s">
        <v>898</v>
      </c>
      <c r="E374">
        <v>8.7230235338199999E-2</v>
      </c>
      <c r="F374">
        <v>0.99773418903400002</v>
      </c>
      <c r="G374">
        <f>VLOOKUP(Table1[[#This Row],[img_id2]],Table13[#All],4,FALSE)</f>
        <v>4</v>
      </c>
      <c r="H374">
        <f>VLOOKUP(Table1[[#This Row],[img_id2]],Table13[#All],5,FALSE)</f>
        <v>4</v>
      </c>
      <c r="I374" t="str">
        <f>IF(Table1[[#This Row],[score_abs]]&gt;0.99,"yes","no")</f>
        <v>yes</v>
      </c>
    </row>
    <row r="375" spans="1:9" x14ac:dyDescent="0.25">
      <c r="A375" t="str">
        <f>Table1[[#This Row],[img_id2]]&amp;"|"&amp;Table1[[#This Row],[rank]]</f>
        <v>75|4</v>
      </c>
      <c r="B375">
        <v>75</v>
      </c>
      <c r="C375">
        <v>4</v>
      </c>
      <c r="D375" t="s">
        <v>899</v>
      </c>
      <c r="E375">
        <v>8.4356732666499998E-2</v>
      </c>
      <c r="F375">
        <v>0.99765717983199997</v>
      </c>
      <c r="G375">
        <f>VLOOKUP(Table1[[#This Row],[img_id2]],Table13[#All],4,FALSE)</f>
        <v>4</v>
      </c>
      <c r="H375">
        <f>VLOOKUP(Table1[[#This Row],[img_id2]],Table13[#All],5,FALSE)</f>
        <v>4</v>
      </c>
      <c r="I375" t="str">
        <f>IF(Table1[[#This Row],[score_abs]]&gt;0.99,"yes","no")</f>
        <v>yes</v>
      </c>
    </row>
    <row r="376" spans="1:9" x14ac:dyDescent="0.25">
      <c r="A376" t="str">
        <f>Table1[[#This Row],[img_id2]]&amp;"|"&amp;Table1[[#This Row],[rank]]</f>
        <v>75|5</v>
      </c>
      <c r="B376">
        <v>75</v>
      </c>
      <c r="C376">
        <v>5</v>
      </c>
      <c r="D376" t="s">
        <v>900</v>
      </c>
      <c r="E376">
        <v>3.3259231597199998E-2</v>
      </c>
      <c r="F376">
        <v>0.99407923221600003</v>
      </c>
      <c r="G376">
        <f>VLOOKUP(Table1[[#This Row],[img_id2]],Table13[#All],4,FALSE)</f>
        <v>4</v>
      </c>
      <c r="H376">
        <f>VLOOKUP(Table1[[#This Row],[img_id2]],Table13[#All],5,FALSE)</f>
        <v>4</v>
      </c>
      <c r="I376" t="str">
        <f>IF(Table1[[#This Row],[score_abs]]&gt;0.99,"yes","no")</f>
        <v>yes</v>
      </c>
    </row>
    <row r="377" spans="1:9" x14ac:dyDescent="0.25">
      <c r="A377" t="str">
        <f>Table1[[#This Row],[img_id2]]&amp;"|"&amp;Table1[[#This Row],[rank]]</f>
        <v>76|1</v>
      </c>
      <c r="B377">
        <v>76</v>
      </c>
      <c r="C377">
        <v>1</v>
      </c>
      <c r="D377" t="s">
        <v>831</v>
      </c>
      <c r="E377">
        <v>0.23928239941599999</v>
      </c>
      <c r="F377">
        <v>0.99990200996400003</v>
      </c>
      <c r="G377">
        <f>VLOOKUP(Table1[[#This Row],[img_id2]],Table13[#All],4,FALSE)</f>
        <v>2</v>
      </c>
      <c r="H377">
        <f>VLOOKUP(Table1[[#This Row],[img_id2]],Table13[#All],5,FALSE)</f>
        <v>2</v>
      </c>
      <c r="I377" t="str">
        <f>IF(Table1[[#This Row],[score_abs]]&gt;0.99,"yes","no")</f>
        <v>yes</v>
      </c>
    </row>
    <row r="378" spans="1:9" x14ac:dyDescent="0.25">
      <c r="A378" t="str">
        <f>Table1[[#This Row],[img_id2]]&amp;"|"&amp;Table1[[#This Row],[rank]]</f>
        <v>76|2</v>
      </c>
      <c r="B378">
        <v>76</v>
      </c>
      <c r="C378">
        <v>2</v>
      </c>
      <c r="D378" t="s">
        <v>862</v>
      </c>
      <c r="E378">
        <v>0.14521905779800001</v>
      </c>
      <c r="F378">
        <v>0.99983859062199998</v>
      </c>
      <c r="G378">
        <f>VLOOKUP(Table1[[#This Row],[img_id2]],Table13[#All],4,FALSE)</f>
        <v>2</v>
      </c>
      <c r="H378">
        <f>VLOOKUP(Table1[[#This Row],[img_id2]],Table13[#All],5,FALSE)</f>
        <v>2</v>
      </c>
      <c r="I378" t="str">
        <f>IF(Table1[[#This Row],[score_abs]]&gt;0.99,"yes","no")</f>
        <v>yes</v>
      </c>
    </row>
    <row r="379" spans="1:9" x14ac:dyDescent="0.25">
      <c r="A379" t="str">
        <f>Table1[[#This Row],[img_id2]]&amp;"|"&amp;Table1[[#This Row],[rank]]</f>
        <v>76|3</v>
      </c>
      <c r="B379">
        <v>76</v>
      </c>
      <c r="C379">
        <v>3</v>
      </c>
      <c r="D379" t="s">
        <v>873</v>
      </c>
      <c r="E379">
        <v>0.118323870003</v>
      </c>
      <c r="F379">
        <v>0.99980193376500004</v>
      </c>
      <c r="G379">
        <f>VLOOKUP(Table1[[#This Row],[img_id2]],Table13[#All],4,FALSE)</f>
        <v>2</v>
      </c>
      <c r="H379">
        <f>VLOOKUP(Table1[[#This Row],[img_id2]],Table13[#All],5,FALSE)</f>
        <v>2</v>
      </c>
      <c r="I379" t="str">
        <f>IF(Table1[[#This Row],[score_abs]]&gt;0.99,"yes","no")</f>
        <v>yes</v>
      </c>
    </row>
    <row r="380" spans="1:9" x14ac:dyDescent="0.25">
      <c r="A380" t="str">
        <f>Table1[[#This Row],[img_id2]]&amp;"|"&amp;Table1[[#This Row],[rank]]</f>
        <v>76|4</v>
      </c>
      <c r="B380">
        <v>76</v>
      </c>
      <c r="C380">
        <v>4</v>
      </c>
      <c r="D380" t="s">
        <v>860</v>
      </c>
      <c r="E380">
        <v>8.7095588445700006E-2</v>
      </c>
      <c r="F380">
        <v>0.99973088502899998</v>
      </c>
      <c r="G380">
        <f>VLOOKUP(Table1[[#This Row],[img_id2]],Table13[#All],4,FALSE)</f>
        <v>2</v>
      </c>
      <c r="H380">
        <f>VLOOKUP(Table1[[#This Row],[img_id2]],Table13[#All],5,FALSE)</f>
        <v>2</v>
      </c>
      <c r="I380" t="str">
        <f>IF(Table1[[#This Row],[score_abs]]&gt;0.99,"yes","no")</f>
        <v>yes</v>
      </c>
    </row>
    <row r="381" spans="1:9" x14ac:dyDescent="0.25">
      <c r="A381" t="str">
        <f>Table1[[#This Row],[img_id2]]&amp;"|"&amp;Table1[[#This Row],[rank]]</f>
        <v>76|5</v>
      </c>
      <c r="B381">
        <v>76</v>
      </c>
      <c r="C381">
        <v>5</v>
      </c>
      <c r="D381" t="s">
        <v>878</v>
      </c>
      <c r="E381">
        <v>7.1110978722599999E-2</v>
      </c>
      <c r="F381">
        <v>0.99967038631399996</v>
      </c>
      <c r="G381">
        <f>VLOOKUP(Table1[[#This Row],[img_id2]],Table13[#All],4,FALSE)</f>
        <v>2</v>
      </c>
      <c r="H381">
        <f>VLOOKUP(Table1[[#This Row],[img_id2]],Table13[#All],5,FALSE)</f>
        <v>2</v>
      </c>
      <c r="I381" t="str">
        <f>IF(Table1[[#This Row],[score_abs]]&gt;0.99,"yes","no")</f>
        <v>yes</v>
      </c>
    </row>
    <row r="382" spans="1:9" x14ac:dyDescent="0.25">
      <c r="A382" t="str">
        <f>Table1[[#This Row],[img_id2]]&amp;"|"&amp;Table1[[#This Row],[rank]]</f>
        <v>77|1</v>
      </c>
      <c r="B382">
        <v>77</v>
      </c>
      <c r="C382">
        <v>1</v>
      </c>
      <c r="D382" t="s">
        <v>838</v>
      </c>
      <c r="E382">
        <v>0.55180740356400004</v>
      </c>
      <c r="F382">
        <v>0.99982672929799998</v>
      </c>
      <c r="G382">
        <f>VLOOKUP(Table1[[#This Row],[img_id2]],Table13[#All],4,FALSE)</f>
        <v>4</v>
      </c>
      <c r="H382">
        <f>VLOOKUP(Table1[[#This Row],[img_id2]],Table13[#All],5,FALSE)</f>
        <v>4</v>
      </c>
      <c r="I382" t="str">
        <f>IF(Table1[[#This Row],[score_abs]]&gt;0.99,"yes","no")</f>
        <v>yes</v>
      </c>
    </row>
    <row r="383" spans="1:9" x14ac:dyDescent="0.25">
      <c r="A383" t="str">
        <f>Table1[[#This Row],[img_id2]]&amp;"|"&amp;Table1[[#This Row],[rank]]</f>
        <v>77|2</v>
      </c>
      <c r="B383">
        <v>77</v>
      </c>
      <c r="C383">
        <v>2</v>
      </c>
      <c r="D383" t="s">
        <v>900</v>
      </c>
      <c r="E383">
        <v>6.2517948448699998E-2</v>
      </c>
      <c r="F383">
        <v>0.998471915722</v>
      </c>
      <c r="G383">
        <f>VLOOKUP(Table1[[#This Row],[img_id2]],Table13[#All],4,FALSE)</f>
        <v>4</v>
      </c>
      <c r="H383">
        <f>VLOOKUP(Table1[[#This Row],[img_id2]],Table13[#All],5,FALSE)</f>
        <v>4</v>
      </c>
      <c r="I383" t="str">
        <f>IF(Table1[[#This Row],[score_abs]]&gt;0.99,"yes","no")</f>
        <v>yes</v>
      </c>
    </row>
    <row r="384" spans="1:9" x14ac:dyDescent="0.25">
      <c r="A384" t="str">
        <f>Table1[[#This Row],[img_id2]]&amp;"|"&amp;Table1[[#This Row],[rank]]</f>
        <v>77|3</v>
      </c>
      <c r="B384">
        <v>77</v>
      </c>
      <c r="C384">
        <v>3</v>
      </c>
      <c r="D384" t="s">
        <v>839</v>
      </c>
      <c r="E384">
        <v>5.5015090853E-2</v>
      </c>
      <c r="F384">
        <v>0.99826389551200001</v>
      </c>
      <c r="G384">
        <f>VLOOKUP(Table1[[#This Row],[img_id2]],Table13[#All],4,FALSE)</f>
        <v>4</v>
      </c>
      <c r="H384">
        <f>VLOOKUP(Table1[[#This Row],[img_id2]],Table13[#All],5,FALSE)</f>
        <v>4</v>
      </c>
      <c r="I384" t="str">
        <f>IF(Table1[[#This Row],[score_abs]]&gt;0.99,"yes","no")</f>
        <v>yes</v>
      </c>
    </row>
    <row r="385" spans="1:9" x14ac:dyDescent="0.25">
      <c r="A385" t="str">
        <f>Table1[[#This Row],[img_id2]]&amp;"|"&amp;Table1[[#This Row],[rank]]</f>
        <v>77|4</v>
      </c>
      <c r="B385">
        <v>77</v>
      </c>
      <c r="C385">
        <v>4</v>
      </c>
      <c r="D385" t="s">
        <v>868</v>
      </c>
      <c r="E385">
        <v>4.6906240284399998E-2</v>
      </c>
      <c r="F385">
        <v>0.99796438217200001</v>
      </c>
      <c r="G385">
        <f>VLOOKUP(Table1[[#This Row],[img_id2]],Table13[#All],4,FALSE)</f>
        <v>4</v>
      </c>
      <c r="H385">
        <f>VLOOKUP(Table1[[#This Row],[img_id2]],Table13[#All],5,FALSE)</f>
        <v>4</v>
      </c>
      <c r="I385" t="str">
        <f>IF(Table1[[#This Row],[score_abs]]&gt;0.99,"yes","no")</f>
        <v>yes</v>
      </c>
    </row>
    <row r="386" spans="1:9" x14ac:dyDescent="0.25">
      <c r="A386" t="str">
        <f>Table1[[#This Row],[img_id2]]&amp;"|"&amp;Table1[[#This Row],[rank]]</f>
        <v>77|5</v>
      </c>
      <c r="B386">
        <v>77</v>
      </c>
      <c r="C386">
        <v>5</v>
      </c>
      <c r="D386" t="s">
        <v>896</v>
      </c>
      <c r="E386">
        <v>3.51859889925E-2</v>
      </c>
      <c r="F386">
        <v>0.99728822708099996</v>
      </c>
      <c r="G386">
        <f>VLOOKUP(Table1[[#This Row],[img_id2]],Table13[#All],4,FALSE)</f>
        <v>4</v>
      </c>
      <c r="H386">
        <f>VLOOKUP(Table1[[#This Row],[img_id2]],Table13[#All],5,FALSE)</f>
        <v>4</v>
      </c>
      <c r="I386" t="str">
        <f>IF(Table1[[#This Row],[score_abs]]&gt;0.99,"yes","no")</f>
        <v>yes</v>
      </c>
    </row>
    <row r="387" spans="1:9" x14ac:dyDescent="0.25">
      <c r="A387" t="str">
        <f>Table1[[#This Row],[img_id2]]&amp;"|"&amp;Table1[[#This Row],[rank]]</f>
        <v>78|1</v>
      </c>
      <c r="B387">
        <v>78</v>
      </c>
      <c r="C387">
        <v>1</v>
      </c>
      <c r="D387" t="s">
        <v>880</v>
      </c>
      <c r="E387">
        <v>0.38123932480799999</v>
      </c>
      <c r="F387">
        <v>0.99958389997499997</v>
      </c>
      <c r="G387">
        <f>VLOOKUP(Table1[[#This Row],[img_id2]],Table13[#All],4,FALSE)</f>
        <v>4</v>
      </c>
      <c r="H387">
        <f>VLOOKUP(Table1[[#This Row],[img_id2]],Table13[#All],5,FALSE)</f>
        <v>4</v>
      </c>
      <c r="I387" t="str">
        <f>IF(Table1[[#This Row],[score_abs]]&gt;0.99,"yes","no")</f>
        <v>yes</v>
      </c>
    </row>
    <row r="388" spans="1:9" x14ac:dyDescent="0.25">
      <c r="A388" t="str">
        <f>Table1[[#This Row],[img_id2]]&amp;"|"&amp;Table1[[#This Row],[rank]]</f>
        <v>78|2</v>
      </c>
      <c r="B388">
        <v>78</v>
      </c>
      <c r="C388">
        <v>2</v>
      </c>
      <c r="D388" t="s">
        <v>898</v>
      </c>
      <c r="E388">
        <v>0.14831238985100001</v>
      </c>
      <c r="F388">
        <v>0.99893122911499999</v>
      </c>
      <c r="G388">
        <f>VLOOKUP(Table1[[#This Row],[img_id2]],Table13[#All],4,FALSE)</f>
        <v>4</v>
      </c>
      <c r="H388">
        <f>VLOOKUP(Table1[[#This Row],[img_id2]],Table13[#All],5,FALSE)</f>
        <v>4</v>
      </c>
      <c r="I388" t="str">
        <f>IF(Table1[[#This Row],[score_abs]]&gt;0.99,"yes","no")</f>
        <v>yes</v>
      </c>
    </row>
    <row r="389" spans="1:9" x14ac:dyDescent="0.25">
      <c r="A389" t="str">
        <f>Table1[[#This Row],[img_id2]]&amp;"|"&amp;Table1[[#This Row],[rank]]</f>
        <v>78|3</v>
      </c>
      <c r="B389">
        <v>78</v>
      </c>
      <c r="C389">
        <v>3</v>
      </c>
      <c r="D389" t="s">
        <v>899</v>
      </c>
      <c r="E389">
        <v>0.14232842624200001</v>
      </c>
      <c r="F389">
        <v>0.99888628721200001</v>
      </c>
      <c r="G389">
        <f>VLOOKUP(Table1[[#This Row],[img_id2]],Table13[#All],4,FALSE)</f>
        <v>4</v>
      </c>
      <c r="H389">
        <f>VLOOKUP(Table1[[#This Row],[img_id2]],Table13[#All],5,FALSE)</f>
        <v>4</v>
      </c>
      <c r="I389" t="str">
        <f>IF(Table1[[#This Row],[score_abs]]&gt;0.99,"yes","no")</f>
        <v>yes</v>
      </c>
    </row>
    <row r="390" spans="1:9" x14ac:dyDescent="0.25">
      <c r="A390" t="str">
        <f>Table1[[#This Row],[img_id2]]&amp;"|"&amp;Table1[[#This Row],[rank]]</f>
        <v>78|4</v>
      </c>
      <c r="B390">
        <v>78</v>
      </c>
      <c r="C390">
        <v>4</v>
      </c>
      <c r="D390" t="s">
        <v>840</v>
      </c>
      <c r="E390">
        <v>5.9202477335899999E-2</v>
      </c>
      <c r="F390">
        <v>0.99732685089100004</v>
      </c>
      <c r="G390">
        <f>VLOOKUP(Table1[[#This Row],[img_id2]],Table13[#All],4,FALSE)</f>
        <v>4</v>
      </c>
      <c r="H390">
        <f>VLOOKUP(Table1[[#This Row],[img_id2]],Table13[#All],5,FALSE)</f>
        <v>4</v>
      </c>
      <c r="I390" t="str">
        <f>IF(Table1[[#This Row],[score_abs]]&gt;0.99,"yes","no")</f>
        <v>yes</v>
      </c>
    </row>
    <row r="391" spans="1:9" x14ac:dyDescent="0.25">
      <c r="A391" t="str">
        <f>Table1[[#This Row],[img_id2]]&amp;"|"&amp;Table1[[#This Row],[rank]]</f>
        <v>78|5</v>
      </c>
      <c r="B391">
        <v>78</v>
      </c>
      <c r="C391">
        <v>5</v>
      </c>
      <c r="D391" t="s">
        <v>870</v>
      </c>
      <c r="E391">
        <v>4.34838943183E-2</v>
      </c>
      <c r="F391">
        <v>0.996364057064</v>
      </c>
      <c r="G391">
        <f>VLOOKUP(Table1[[#This Row],[img_id2]],Table13[#All],4,FALSE)</f>
        <v>4</v>
      </c>
      <c r="H391">
        <f>VLOOKUP(Table1[[#This Row],[img_id2]],Table13[#All],5,FALSE)</f>
        <v>4</v>
      </c>
      <c r="I391" t="str">
        <f>IF(Table1[[#This Row],[score_abs]]&gt;0.99,"yes","no")</f>
        <v>yes</v>
      </c>
    </row>
    <row r="392" spans="1:9" x14ac:dyDescent="0.25">
      <c r="A392" t="str">
        <f>Table1[[#This Row],[img_id2]]&amp;"|"&amp;Table1[[#This Row],[rank]]</f>
        <v>79|1</v>
      </c>
      <c r="B392">
        <v>79</v>
      </c>
      <c r="C392">
        <v>1</v>
      </c>
      <c r="D392" t="s">
        <v>901</v>
      </c>
      <c r="E392">
        <v>0.23482707142799999</v>
      </c>
      <c r="F392">
        <v>0.99915254116100005</v>
      </c>
      <c r="G392">
        <f>VLOOKUP(Table1[[#This Row],[img_id2]],Table13[#All],4,FALSE)</f>
        <v>4</v>
      </c>
      <c r="H392">
        <f>VLOOKUP(Table1[[#This Row],[img_id2]],Table13[#All],5,FALSE)</f>
        <v>4</v>
      </c>
      <c r="I392" t="str">
        <f>IF(Table1[[#This Row],[score_abs]]&gt;0.99,"yes","no")</f>
        <v>yes</v>
      </c>
    </row>
    <row r="393" spans="1:9" x14ac:dyDescent="0.25">
      <c r="A393" t="str">
        <f>Table1[[#This Row],[img_id2]]&amp;"|"&amp;Table1[[#This Row],[rank]]</f>
        <v>79|2</v>
      </c>
      <c r="B393">
        <v>79</v>
      </c>
      <c r="C393">
        <v>2</v>
      </c>
      <c r="D393" t="s">
        <v>870</v>
      </c>
      <c r="E393">
        <v>0.13614597916599999</v>
      </c>
      <c r="F393">
        <v>0.99853920936600005</v>
      </c>
      <c r="G393">
        <f>VLOOKUP(Table1[[#This Row],[img_id2]],Table13[#All],4,FALSE)</f>
        <v>4</v>
      </c>
      <c r="H393">
        <f>VLOOKUP(Table1[[#This Row],[img_id2]],Table13[#All],5,FALSE)</f>
        <v>4</v>
      </c>
      <c r="I393" t="str">
        <f>IF(Table1[[#This Row],[score_abs]]&gt;0.99,"yes","no")</f>
        <v>yes</v>
      </c>
    </row>
    <row r="394" spans="1:9" x14ac:dyDescent="0.25">
      <c r="A394" t="str">
        <f>Table1[[#This Row],[img_id2]]&amp;"|"&amp;Table1[[#This Row],[rank]]</f>
        <v>79|3</v>
      </c>
      <c r="B394">
        <v>79</v>
      </c>
      <c r="C394">
        <v>3</v>
      </c>
      <c r="D394" t="s">
        <v>880</v>
      </c>
      <c r="E394">
        <v>0.10270077735200001</v>
      </c>
      <c r="F394">
        <v>0.99806433916100001</v>
      </c>
      <c r="G394">
        <f>VLOOKUP(Table1[[#This Row],[img_id2]],Table13[#All],4,FALSE)</f>
        <v>4</v>
      </c>
      <c r="H394">
        <f>VLOOKUP(Table1[[#This Row],[img_id2]],Table13[#All],5,FALSE)</f>
        <v>4</v>
      </c>
      <c r="I394" t="str">
        <f>IF(Table1[[#This Row],[score_abs]]&gt;0.99,"yes","no")</f>
        <v>yes</v>
      </c>
    </row>
    <row r="395" spans="1:9" x14ac:dyDescent="0.25">
      <c r="A395" t="str">
        <f>Table1[[#This Row],[img_id2]]&amp;"|"&amp;Table1[[#This Row],[rank]]</f>
        <v>79|4</v>
      </c>
      <c r="B395">
        <v>79</v>
      </c>
      <c r="C395">
        <v>4</v>
      </c>
      <c r="D395" t="s">
        <v>902</v>
      </c>
      <c r="E395">
        <v>9.2818178236500001E-2</v>
      </c>
      <c r="F395">
        <v>0.997858703136</v>
      </c>
      <c r="G395">
        <f>VLOOKUP(Table1[[#This Row],[img_id2]],Table13[#All],4,FALSE)</f>
        <v>4</v>
      </c>
      <c r="H395">
        <f>VLOOKUP(Table1[[#This Row],[img_id2]],Table13[#All],5,FALSE)</f>
        <v>4</v>
      </c>
      <c r="I395" t="str">
        <f>IF(Table1[[#This Row],[score_abs]]&gt;0.99,"yes","no")</f>
        <v>yes</v>
      </c>
    </row>
    <row r="396" spans="1:9" x14ac:dyDescent="0.25">
      <c r="A396" t="str">
        <f>Table1[[#This Row],[img_id2]]&amp;"|"&amp;Table1[[#This Row],[rank]]</f>
        <v>79|5</v>
      </c>
      <c r="B396">
        <v>79</v>
      </c>
      <c r="C396">
        <v>5</v>
      </c>
      <c r="D396" t="s">
        <v>898</v>
      </c>
      <c r="E396">
        <v>7.2003670036799999E-2</v>
      </c>
      <c r="F396">
        <v>0.99724149703999998</v>
      </c>
      <c r="G396">
        <f>VLOOKUP(Table1[[#This Row],[img_id2]],Table13[#All],4,FALSE)</f>
        <v>4</v>
      </c>
      <c r="H396">
        <f>VLOOKUP(Table1[[#This Row],[img_id2]],Table13[#All],5,FALSE)</f>
        <v>4</v>
      </c>
      <c r="I396" t="str">
        <f>IF(Table1[[#This Row],[score_abs]]&gt;0.99,"yes","no")</f>
        <v>yes</v>
      </c>
    </row>
    <row r="397" spans="1:9" x14ac:dyDescent="0.25">
      <c r="A397" t="str">
        <f>Table1[[#This Row],[img_id2]]&amp;"|"&amp;Table1[[#This Row],[rank]]</f>
        <v>80|1</v>
      </c>
      <c r="B397">
        <v>80</v>
      </c>
      <c r="C397">
        <v>1</v>
      </c>
      <c r="D397" t="s">
        <v>838</v>
      </c>
      <c r="E397">
        <v>0.16374100744699999</v>
      </c>
      <c r="F397">
        <v>0.99818217754399996</v>
      </c>
      <c r="G397">
        <f>VLOOKUP(Table1[[#This Row],[img_id2]],Table13[#All],4,FALSE)</f>
        <v>4</v>
      </c>
      <c r="H397">
        <f>VLOOKUP(Table1[[#This Row],[img_id2]],Table13[#All],5,FALSE)</f>
        <v>4</v>
      </c>
      <c r="I397" t="str">
        <f>IF(Table1[[#This Row],[score_abs]]&gt;0.99,"yes","no")</f>
        <v>yes</v>
      </c>
    </row>
    <row r="398" spans="1:9" x14ac:dyDescent="0.25">
      <c r="A398" t="str">
        <f>Table1[[#This Row],[img_id2]]&amp;"|"&amp;Table1[[#This Row],[rank]]</f>
        <v>80|2</v>
      </c>
      <c r="B398">
        <v>80</v>
      </c>
      <c r="C398">
        <v>2</v>
      </c>
      <c r="D398" t="s">
        <v>901</v>
      </c>
      <c r="E398">
        <v>0.14784412086000001</v>
      </c>
      <c r="F398">
        <v>0.99798715114600001</v>
      </c>
      <c r="G398">
        <f>VLOOKUP(Table1[[#This Row],[img_id2]],Table13[#All],4,FALSE)</f>
        <v>4</v>
      </c>
      <c r="H398">
        <f>VLOOKUP(Table1[[#This Row],[img_id2]],Table13[#All],5,FALSE)</f>
        <v>4</v>
      </c>
      <c r="I398" t="str">
        <f>IF(Table1[[#This Row],[score_abs]]&gt;0.99,"yes","no")</f>
        <v>yes</v>
      </c>
    </row>
    <row r="399" spans="1:9" x14ac:dyDescent="0.25">
      <c r="A399" t="str">
        <f>Table1[[#This Row],[img_id2]]&amp;"|"&amp;Table1[[#This Row],[rank]]</f>
        <v>80|3</v>
      </c>
      <c r="B399">
        <v>80</v>
      </c>
      <c r="C399">
        <v>3</v>
      </c>
      <c r="D399" t="s">
        <v>836</v>
      </c>
      <c r="E399">
        <v>7.5878962874400005E-2</v>
      </c>
      <c r="F399">
        <v>0.99608552455900001</v>
      </c>
      <c r="G399">
        <f>VLOOKUP(Table1[[#This Row],[img_id2]],Table13[#All],4,FALSE)</f>
        <v>4</v>
      </c>
      <c r="H399">
        <f>VLOOKUP(Table1[[#This Row],[img_id2]],Table13[#All],5,FALSE)</f>
        <v>4</v>
      </c>
      <c r="I399" t="str">
        <f>IF(Table1[[#This Row],[score_abs]]&gt;0.99,"yes","no")</f>
        <v>yes</v>
      </c>
    </row>
    <row r="400" spans="1:9" x14ac:dyDescent="0.25">
      <c r="A400" t="str">
        <f>Table1[[#This Row],[img_id2]]&amp;"|"&amp;Table1[[#This Row],[rank]]</f>
        <v>80|4</v>
      </c>
      <c r="B400">
        <v>80</v>
      </c>
      <c r="C400">
        <v>4</v>
      </c>
      <c r="D400" t="s">
        <v>880</v>
      </c>
      <c r="E400">
        <v>4.9101203679999997E-2</v>
      </c>
      <c r="F400">
        <v>0.99396353959999995</v>
      </c>
      <c r="G400">
        <f>VLOOKUP(Table1[[#This Row],[img_id2]],Table13[#All],4,FALSE)</f>
        <v>4</v>
      </c>
      <c r="H400">
        <f>VLOOKUP(Table1[[#This Row],[img_id2]],Table13[#All],5,FALSE)</f>
        <v>4</v>
      </c>
      <c r="I400" t="str">
        <f>IF(Table1[[#This Row],[score_abs]]&gt;0.99,"yes","no")</f>
        <v>yes</v>
      </c>
    </row>
    <row r="401" spans="1:9" x14ac:dyDescent="0.25">
      <c r="A401" t="str">
        <f>Table1[[#This Row],[img_id2]]&amp;"|"&amp;Table1[[#This Row],[rank]]</f>
        <v>80|5</v>
      </c>
      <c r="B401">
        <v>80</v>
      </c>
      <c r="C401">
        <v>5</v>
      </c>
      <c r="D401" t="s">
        <v>870</v>
      </c>
      <c r="E401">
        <v>4.8385158181199997E-2</v>
      </c>
      <c r="F401">
        <v>0.99387484788900005</v>
      </c>
      <c r="G401">
        <f>VLOOKUP(Table1[[#This Row],[img_id2]],Table13[#All],4,FALSE)</f>
        <v>4</v>
      </c>
      <c r="H401">
        <f>VLOOKUP(Table1[[#This Row],[img_id2]],Table13[#All],5,FALSE)</f>
        <v>4</v>
      </c>
      <c r="I401" t="str">
        <f>IF(Table1[[#This Row],[score_abs]]&gt;0.99,"yes","no")</f>
        <v>yes</v>
      </c>
    </row>
    <row r="402" spans="1:9" x14ac:dyDescent="0.25">
      <c r="A402" t="str">
        <f>Table1[[#This Row],[img_id2]]&amp;"|"&amp;Table1[[#This Row],[rank]]</f>
        <v>10001|1</v>
      </c>
      <c r="B402">
        <v>10001</v>
      </c>
      <c r="C402">
        <v>1</v>
      </c>
      <c r="D402" t="s">
        <v>862</v>
      </c>
      <c r="E402">
        <v>0.38684523105599999</v>
      </c>
      <c r="F402">
        <v>0.99975806474700002</v>
      </c>
      <c r="G402">
        <f>VLOOKUP(Table1[[#This Row],[img_id2]],Table13[#All],4,FALSE)</f>
        <v>4</v>
      </c>
      <c r="H402">
        <f>VLOOKUP(Table1[[#This Row],[img_id2]],Table13[#All],5,FALSE)</f>
        <v>4</v>
      </c>
      <c r="I402" t="str">
        <f>IF(Table1[[#This Row],[score_abs]]&gt;0.99,"yes","no")</f>
        <v>yes</v>
      </c>
    </row>
    <row r="403" spans="1:9" x14ac:dyDescent="0.25">
      <c r="A403" t="str">
        <f>Table1[[#This Row],[img_id2]]&amp;"|"&amp;Table1[[#This Row],[rank]]</f>
        <v>10001|2</v>
      </c>
      <c r="B403">
        <v>10001</v>
      </c>
      <c r="C403">
        <v>2</v>
      </c>
      <c r="D403" t="s">
        <v>831</v>
      </c>
      <c r="E403">
        <v>0.16992329061</v>
      </c>
      <c r="F403">
        <v>0.999449431896</v>
      </c>
      <c r="G403">
        <f>VLOOKUP(Table1[[#This Row],[img_id2]],Table13[#All],4,FALSE)</f>
        <v>4</v>
      </c>
      <c r="H403">
        <f>VLOOKUP(Table1[[#This Row],[img_id2]],Table13[#All],5,FALSE)</f>
        <v>4</v>
      </c>
      <c r="I403" t="str">
        <f>IF(Table1[[#This Row],[score_abs]]&gt;0.99,"yes","no")</f>
        <v>yes</v>
      </c>
    </row>
    <row r="404" spans="1:9" x14ac:dyDescent="0.25">
      <c r="A404" t="str">
        <f>Table1[[#This Row],[img_id2]]&amp;"|"&amp;Table1[[#This Row],[rank]]</f>
        <v>10001|3</v>
      </c>
      <c r="B404">
        <v>10001</v>
      </c>
      <c r="C404">
        <v>3</v>
      </c>
      <c r="D404" t="s">
        <v>874</v>
      </c>
      <c r="E404">
        <v>9.7011797130099997E-2</v>
      </c>
      <c r="F404">
        <v>0.99903619289400003</v>
      </c>
      <c r="G404">
        <f>VLOOKUP(Table1[[#This Row],[img_id2]],Table13[#All],4,FALSE)</f>
        <v>4</v>
      </c>
      <c r="H404">
        <f>VLOOKUP(Table1[[#This Row],[img_id2]],Table13[#All],5,FALSE)</f>
        <v>4</v>
      </c>
      <c r="I404" t="str">
        <f>IF(Table1[[#This Row],[score_abs]]&gt;0.99,"yes","no")</f>
        <v>yes</v>
      </c>
    </row>
    <row r="405" spans="1:9" x14ac:dyDescent="0.25">
      <c r="A405" t="str">
        <f>Table1[[#This Row],[img_id2]]&amp;"|"&amp;Table1[[#This Row],[rank]]</f>
        <v>10001|4</v>
      </c>
      <c r="B405">
        <v>10001</v>
      </c>
      <c r="C405">
        <v>4</v>
      </c>
      <c r="D405" t="s">
        <v>830</v>
      </c>
      <c r="E405">
        <v>6.4509354531799998E-2</v>
      </c>
      <c r="F405">
        <v>0.99855118989900005</v>
      </c>
      <c r="G405">
        <f>VLOOKUP(Table1[[#This Row],[img_id2]],Table13[#All],4,FALSE)</f>
        <v>4</v>
      </c>
      <c r="H405">
        <f>VLOOKUP(Table1[[#This Row],[img_id2]],Table13[#All],5,FALSE)</f>
        <v>4</v>
      </c>
      <c r="I405" t="str">
        <f>IF(Table1[[#This Row],[score_abs]]&gt;0.99,"yes","no")</f>
        <v>yes</v>
      </c>
    </row>
    <row r="406" spans="1:9" x14ac:dyDescent="0.25">
      <c r="A406" t="str">
        <f>Table1[[#This Row],[img_id2]]&amp;"|"&amp;Table1[[#This Row],[rank]]</f>
        <v>10001|5</v>
      </c>
      <c r="B406">
        <v>10001</v>
      </c>
      <c r="C406">
        <v>5</v>
      </c>
      <c r="D406" t="s">
        <v>861</v>
      </c>
      <c r="E406">
        <v>2.1747950464499999E-2</v>
      </c>
      <c r="F406">
        <v>0.99571460485499996</v>
      </c>
      <c r="G406">
        <f>VLOOKUP(Table1[[#This Row],[img_id2]],Table13[#All],4,FALSE)</f>
        <v>4</v>
      </c>
      <c r="H406">
        <f>VLOOKUP(Table1[[#This Row],[img_id2]],Table13[#All],5,FALSE)</f>
        <v>4</v>
      </c>
      <c r="I406" t="str">
        <f>IF(Table1[[#This Row],[score_abs]]&gt;0.99,"yes","no")</f>
        <v>yes</v>
      </c>
    </row>
    <row r="407" spans="1:9" x14ac:dyDescent="0.25">
      <c r="A407" t="str">
        <f>Table1[[#This Row],[img_id2]]&amp;"|"&amp;Table1[[#This Row],[rank]]</f>
        <v>10002|1</v>
      </c>
      <c r="B407">
        <v>10002</v>
      </c>
      <c r="C407">
        <v>1</v>
      </c>
      <c r="D407" t="s">
        <v>861</v>
      </c>
      <c r="E407">
        <v>0.37281784415199998</v>
      </c>
      <c r="F407">
        <v>0.99982964992500001</v>
      </c>
      <c r="G407">
        <f>VLOOKUP(Table1[[#This Row],[img_id2]],Table13[#All],4,FALSE)</f>
        <v>3</v>
      </c>
      <c r="H407">
        <f>VLOOKUP(Table1[[#This Row],[img_id2]],Table13[#All],5,FALSE)</f>
        <v>3</v>
      </c>
      <c r="I407" t="str">
        <f>IF(Table1[[#This Row],[score_abs]]&gt;0.99,"yes","no")</f>
        <v>yes</v>
      </c>
    </row>
    <row r="408" spans="1:9" x14ac:dyDescent="0.25">
      <c r="A408" t="str">
        <f>Table1[[#This Row],[img_id2]]&amp;"|"&amp;Table1[[#This Row],[rank]]</f>
        <v>10002|2</v>
      </c>
      <c r="B408">
        <v>10002</v>
      </c>
      <c r="C408">
        <v>2</v>
      </c>
      <c r="D408" t="s">
        <v>848</v>
      </c>
      <c r="E408">
        <v>0.22974687814700001</v>
      </c>
      <c r="F408">
        <v>0.99972361326199999</v>
      </c>
      <c r="G408">
        <f>VLOOKUP(Table1[[#This Row],[img_id2]],Table13[#All],4,FALSE)</f>
        <v>3</v>
      </c>
      <c r="H408">
        <f>VLOOKUP(Table1[[#This Row],[img_id2]],Table13[#All],5,FALSE)</f>
        <v>3</v>
      </c>
      <c r="I408" t="str">
        <f>IF(Table1[[#This Row],[score_abs]]&gt;0.99,"yes","no")</f>
        <v>yes</v>
      </c>
    </row>
    <row r="409" spans="1:9" x14ac:dyDescent="0.25">
      <c r="A409" t="str">
        <f>Table1[[#This Row],[img_id2]]&amp;"|"&amp;Table1[[#This Row],[rank]]</f>
        <v>10002|3</v>
      </c>
      <c r="B409">
        <v>10002</v>
      </c>
      <c r="C409">
        <v>3</v>
      </c>
      <c r="D409" t="s">
        <v>856</v>
      </c>
      <c r="E409">
        <v>0.110180154443</v>
      </c>
      <c r="F409">
        <v>0.99942386150399998</v>
      </c>
      <c r="G409">
        <f>VLOOKUP(Table1[[#This Row],[img_id2]],Table13[#All],4,FALSE)</f>
        <v>3</v>
      </c>
      <c r="H409">
        <f>VLOOKUP(Table1[[#This Row],[img_id2]],Table13[#All],5,FALSE)</f>
        <v>3</v>
      </c>
      <c r="I409" t="str">
        <f>IF(Table1[[#This Row],[score_abs]]&gt;0.99,"yes","no")</f>
        <v>yes</v>
      </c>
    </row>
    <row r="410" spans="1:9" x14ac:dyDescent="0.25">
      <c r="A410" t="str">
        <f>Table1[[#This Row],[img_id2]]&amp;"|"&amp;Table1[[#This Row],[rank]]</f>
        <v>10002|4</v>
      </c>
      <c r="B410">
        <v>10002</v>
      </c>
      <c r="C410">
        <v>4</v>
      </c>
      <c r="D410" t="s">
        <v>854</v>
      </c>
      <c r="E410">
        <v>6.7798763513599994E-2</v>
      </c>
      <c r="F410">
        <v>0.99906414747200001</v>
      </c>
      <c r="G410">
        <f>VLOOKUP(Table1[[#This Row],[img_id2]],Table13[#All],4,FALSE)</f>
        <v>3</v>
      </c>
      <c r="H410">
        <f>VLOOKUP(Table1[[#This Row],[img_id2]],Table13[#All],5,FALSE)</f>
        <v>3</v>
      </c>
      <c r="I410" t="str">
        <f>IF(Table1[[#This Row],[score_abs]]&gt;0.99,"yes","no")</f>
        <v>yes</v>
      </c>
    </row>
    <row r="411" spans="1:9" x14ac:dyDescent="0.25">
      <c r="A411" t="str">
        <f>Table1[[#This Row],[img_id2]]&amp;"|"&amp;Table1[[#This Row],[rank]]</f>
        <v>10002|5</v>
      </c>
      <c r="B411">
        <v>10002</v>
      </c>
      <c r="C411">
        <v>5</v>
      </c>
      <c r="D411" t="s">
        <v>884</v>
      </c>
      <c r="E411">
        <v>3.8241952657700001E-2</v>
      </c>
      <c r="F411">
        <v>0.99834191799200001</v>
      </c>
      <c r="G411">
        <f>VLOOKUP(Table1[[#This Row],[img_id2]],Table13[#All],4,FALSE)</f>
        <v>3</v>
      </c>
      <c r="H411">
        <f>VLOOKUP(Table1[[#This Row],[img_id2]],Table13[#All],5,FALSE)</f>
        <v>3</v>
      </c>
      <c r="I411" t="str">
        <f>IF(Table1[[#This Row],[score_abs]]&gt;0.99,"yes","no")</f>
        <v>yes</v>
      </c>
    </row>
    <row r="412" spans="1:9" x14ac:dyDescent="0.25">
      <c r="A412" t="str">
        <f>Table1[[#This Row],[img_id2]]&amp;"|"&amp;Table1[[#This Row],[rank]]</f>
        <v>10003|1</v>
      </c>
      <c r="B412">
        <v>10003</v>
      </c>
      <c r="C412">
        <v>1</v>
      </c>
      <c r="D412" t="s">
        <v>846</v>
      </c>
      <c r="E412">
        <v>0.23907731473400001</v>
      </c>
      <c r="F412">
        <v>0.99932038783999999</v>
      </c>
      <c r="G412">
        <f>VLOOKUP(Table1[[#This Row],[img_id2]],Table13[#All],4,FALSE)</f>
        <v>3</v>
      </c>
      <c r="H412">
        <f>VLOOKUP(Table1[[#This Row],[img_id2]],Table13[#All],5,FALSE)</f>
        <v>3</v>
      </c>
      <c r="I412" t="str">
        <f>IF(Table1[[#This Row],[score_abs]]&gt;0.99,"yes","no")</f>
        <v>yes</v>
      </c>
    </row>
    <row r="413" spans="1:9" x14ac:dyDescent="0.25">
      <c r="A413" t="str">
        <f>Table1[[#This Row],[img_id2]]&amp;"|"&amp;Table1[[#This Row],[rank]]</f>
        <v>10003|2</v>
      </c>
      <c r="B413">
        <v>10003</v>
      </c>
      <c r="C413">
        <v>2</v>
      </c>
      <c r="D413" t="s">
        <v>854</v>
      </c>
      <c r="E413">
        <v>0.13715000450600001</v>
      </c>
      <c r="F413">
        <v>0.998815774918</v>
      </c>
      <c r="G413">
        <f>VLOOKUP(Table1[[#This Row],[img_id2]],Table13[#All],4,FALSE)</f>
        <v>3</v>
      </c>
      <c r="H413">
        <f>VLOOKUP(Table1[[#This Row],[img_id2]],Table13[#All],5,FALSE)</f>
        <v>3</v>
      </c>
      <c r="I413" t="str">
        <f>IF(Table1[[#This Row],[score_abs]]&gt;0.99,"yes","no")</f>
        <v>yes</v>
      </c>
    </row>
    <row r="414" spans="1:9" x14ac:dyDescent="0.25">
      <c r="A414" t="str">
        <f>Table1[[#This Row],[img_id2]]&amp;"|"&amp;Table1[[#This Row],[rank]]</f>
        <v>10003|3</v>
      </c>
      <c r="B414">
        <v>10003</v>
      </c>
      <c r="C414">
        <v>3</v>
      </c>
      <c r="D414" t="s">
        <v>862</v>
      </c>
      <c r="E414">
        <v>0.13038347661499999</v>
      </c>
      <c r="F414">
        <v>0.99875438213300005</v>
      </c>
      <c r="G414">
        <f>VLOOKUP(Table1[[#This Row],[img_id2]],Table13[#All],4,FALSE)</f>
        <v>3</v>
      </c>
      <c r="H414">
        <f>VLOOKUP(Table1[[#This Row],[img_id2]],Table13[#All],5,FALSE)</f>
        <v>3</v>
      </c>
      <c r="I414" t="str">
        <f>IF(Table1[[#This Row],[score_abs]]&gt;0.99,"yes","no")</f>
        <v>yes</v>
      </c>
    </row>
    <row r="415" spans="1:9" x14ac:dyDescent="0.25">
      <c r="A415" t="str">
        <f>Table1[[#This Row],[img_id2]]&amp;"|"&amp;Table1[[#This Row],[rank]]</f>
        <v>10003|4</v>
      </c>
      <c r="B415">
        <v>10003</v>
      </c>
      <c r="C415">
        <v>4</v>
      </c>
      <c r="D415" t="s">
        <v>861</v>
      </c>
      <c r="E415">
        <v>9.6584863960699999E-2</v>
      </c>
      <c r="F415">
        <v>0.99831920862199997</v>
      </c>
      <c r="G415">
        <f>VLOOKUP(Table1[[#This Row],[img_id2]],Table13[#All],4,FALSE)</f>
        <v>3</v>
      </c>
      <c r="H415">
        <f>VLOOKUP(Table1[[#This Row],[img_id2]],Table13[#All],5,FALSE)</f>
        <v>3</v>
      </c>
      <c r="I415" t="str">
        <f>IF(Table1[[#This Row],[score_abs]]&gt;0.99,"yes","no")</f>
        <v>yes</v>
      </c>
    </row>
    <row r="416" spans="1:9" x14ac:dyDescent="0.25">
      <c r="A416" t="str">
        <f>Table1[[#This Row],[img_id2]]&amp;"|"&amp;Table1[[#This Row],[rank]]</f>
        <v>10003|5</v>
      </c>
      <c r="B416">
        <v>10003</v>
      </c>
      <c r="C416">
        <v>5</v>
      </c>
      <c r="D416" t="s">
        <v>848</v>
      </c>
      <c r="E416">
        <v>7.7498398721199999E-2</v>
      </c>
      <c r="F416">
        <v>0.99790620803800001</v>
      </c>
      <c r="G416">
        <f>VLOOKUP(Table1[[#This Row],[img_id2]],Table13[#All],4,FALSE)</f>
        <v>3</v>
      </c>
      <c r="H416">
        <f>VLOOKUP(Table1[[#This Row],[img_id2]],Table13[#All],5,FALSE)</f>
        <v>3</v>
      </c>
      <c r="I416" t="str">
        <f>IF(Table1[[#This Row],[score_abs]]&gt;0.99,"yes","no")</f>
        <v>yes</v>
      </c>
    </row>
    <row r="417" spans="1:9" x14ac:dyDescent="0.25">
      <c r="A417" t="str">
        <f>Table1[[#This Row],[img_id2]]&amp;"|"&amp;Table1[[#This Row],[rank]]</f>
        <v>10004|1</v>
      </c>
      <c r="B417">
        <v>10004</v>
      </c>
      <c r="C417">
        <v>1</v>
      </c>
      <c r="D417" t="s">
        <v>895</v>
      </c>
      <c r="E417">
        <v>0.50462800264399998</v>
      </c>
      <c r="F417">
        <v>0.99998128414200005</v>
      </c>
      <c r="G417">
        <f>VLOOKUP(Table1[[#This Row],[img_id2]],Table13[#All],4,FALSE)</f>
        <v>4</v>
      </c>
      <c r="H417">
        <f>VLOOKUP(Table1[[#This Row],[img_id2]],Table13[#All],5,FALSE)</f>
        <v>4</v>
      </c>
      <c r="I417" t="str">
        <f>IF(Table1[[#This Row],[score_abs]]&gt;0.99,"yes","no")</f>
        <v>yes</v>
      </c>
    </row>
    <row r="418" spans="1:9" x14ac:dyDescent="0.25">
      <c r="A418" t="str">
        <f>Table1[[#This Row],[img_id2]]&amp;"|"&amp;Table1[[#This Row],[rank]]</f>
        <v>10004|2</v>
      </c>
      <c r="B418">
        <v>10004</v>
      </c>
      <c r="C418">
        <v>2</v>
      </c>
      <c r="D418" t="s">
        <v>897</v>
      </c>
      <c r="E418">
        <v>0.42032086849200001</v>
      </c>
      <c r="F418">
        <v>0.99997746944400001</v>
      </c>
      <c r="G418">
        <f>VLOOKUP(Table1[[#This Row],[img_id2]],Table13[#All],4,FALSE)</f>
        <v>4</v>
      </c>
      <c r="H418">
        <f>VLOOKUP(Table1[[#This Row],[img_id2]],Table13[#All],5,FALSE)</f>
        <v>4</v>
      </c>
      <c r="I418" t="str">
        <f>IF(Table1[[#This Row],[score_abs]]&gt;0.99,"yes","no")</f>
        <v>yes</v>
      </c>
    </row>
    <row r="419" spans="1:9" x14ac:dyDescent="0.25">
      <c r="A419" t="str">
        <f>Table1[[#This Row],[img_id2]]&amp;"|"&amp;Table1[[#This Row],[rank]]</f>
        <v>10004|3</v>
      </c>
      <c r="B419">
        <v>10004</v>
      </c>
      <c r="C419">
        <v>3</v>
      </c>
      <c r="D419" t="s">
        <v>903</v>
      </c>
      <c r="E419">
        <v>1.7201824113699998E-2</v>
      </c>
      <c r="F419">
        <v>0.99945062398899998</v>
      </c>
      <c r="G419">
        <f>VLOOKUP(Table1[[#This Row],[img_id2]],Table13[#All],4,FALSE)</f>
        <v>4</v>
      </c>
      <c r="H419">
        <f>VLOOKUP(Table1[[#This Row],[img_id2]],Table13[#All],5,FALSE)</f>
        <v>4</v>
      </c>
      <c r="I419" t="str">
        <f>IF(Table1[[#This Row],[score_abs]]&gt;0.99,"yes","no")</f>
        <v>yes</v>
      </c>
    </row>
    <row r="420" spans="1:9" x14ac:dyDescent="0.25">
      <c r="A420" t="str">
        <f>Table1[[#This Row],[img_id2]]&amp;"|"&amp;Table1[[#This Row],[rank]]</f>
        <v>10004|4</v>
      </c>
      <c r="B420">
        <v>10004</v>
      </c>
      <c r="C420">
        <v>4</v>
      </c>
      <c r="D420" t="s">
        <v>839</v>
      </c>
      <c r="E420">
        <v>1.52692850679E-2</v>
      </c>
      <c r="F420">
        <v>0.99938118457799996</v>
      </c>
      <c r="G420">
        <f>VLOOKUP(Table1[[#This Row],[img_id2]],Table13[#All],4,FALSE)</f>
        <v>4</v>
      </c>
      <c r="H420">
        <f>VLOOKUP(Table1[[#This Row],[img_id2]],Table13[#All],5,FALSE)</f>
        <v>4</v>
      </c>
      <c r="I420" t="str">
        <f>IF(Table1[[#This Row],[score_abs]]&gt;0.99,"yes","no")</f>
        <v>yes</v>
      </c>
    </row>
    <row r="421" spans="1:9" x14ac:dyDescent="0.25">
      <c r="A421" t="str">
        <f>Table1[[#This Row],[img_id2]]&amp;"|"&amp;Table1[[#This Row],[rank]]</f>
        <v>10004|5</v>
      </c>
      <c r="B421">
        <v>10004</v>
      </c>
      <c r="C421">
        <v>5</v>
      </c>
      <c r="D421" t="s">
        <v>904</v>
      </c>
      <c r="E421">
        <v>1.12924203277E-2</v>
      </c>
      <c r="F421">
        <v>0.99916338920600001</v>
      </c>
      <c r="G421">
        <f>VLOOKUP(Table1[[#This Row],[img_id2]],Table13[#All],4,FALSE)</f>
        <v>4</v>
      </c>
      <c r="H421">
        <f>VLOOKUP(Table1[[#This Row],[img_id2]],Table13[#All],5,FALSE)</f>
        <v>4</v>
      </c>
      <c r="I421" t="str">
        <f>IF(Table1[[#This Row],[score_abs]]&gt;0.99,"yes","no")</f>
        <v>yes</v>
      </c>
    </row>
    <row r="422" spans="1:9" x14ac:dyDescent="0.25">
      <c r="A422" t="str">
        <f>Table1[[#This Row],[img_id2]]&amp;"|"&amp;Table1[[#This Row],[rank]]</f>
        <v>10005|1</v>
      </c>
      <c r="B422">
        <v>10005</v>
      </c>
      <c r="C422">
        <v>1</v>
      </c>
      <c r="D422" t="s">
        <v>883</v>
      </c>
      <c r="E422">
        <v>0.18361863493899999</v>
      </c>
      <c r="F422">
        <v>0.99821656942400006</v>
      </c>
      <c r="G422">
        <f>VLOOKUP(Table1[[#This Row],[img_id2]],Table13[#All],4,FALSE)</f>
        <v>4</v>
      </c>
      <c r="H422">
        <f>VLOOKUP(Table1[[#This Row],[img_id2]],Table13[#All],5,FALSE)</f>
        <v>4</v>
      </c>
      <c r="I422" t="str">
        <f>IF(Table1[[#This Row],[score_abs]]&gt;0.99,"yes","no")</f>
        <v>yes</v>
      </c>
    </row>
    <row r="423" spans="1:9" x14ac:dyDescent="0.25">
      <c r="A423" t="str">
        <f>Table1[[#This Row],[img_id2]]&amp;"|"&amp;Table1[[#This Row],[rank]]</f>
        <v>10005|2</v>
      </c>
      <c r="B423">
        <v>10005</v>
      </c>
      <c r="C423">
        <v>2</v>
      </c>
      <c r="D423" t="s">
        <v>891</v>
      </c>
      <c r="E423">
        <v>0.15490031242399999</v>
      </c>
      <c r="F423">
        <v>0.99788671731900003</v>
      </c>
      <c r="G423">
        <f>VLOOKUP(Table1[[#This Row],[img_id2]],Table13[#All],4,FALSE)</f>
        <v>4</v>
      </c>
      <c r="H423">
        <f>VLOOKUP(Table1[[#This Row],[img_id2]],Table13[#All],5,FALSE)</f>
        <v>4</v>
      </c>
      <c r="I423" t="str">
        <f>IF(Table1[[#This Row],[score_abs]]&gt;0.99,"yes","no")</f>
        <v>yes</v>
      </c>
    </row>
    <row r="424" spans="1:9" x14ac:dyDescent="0.25">
      <c r="A424" t="str">
        <f>Table1[[#This Row],[img_id2]]&amp;"|"&amp;Table1[[#This Row],[rank]]</f>
        <v>10005|3</v>
      </c>
      <c r="B424">
        <v>10005</v>
      </c>
      <c r="C424">
        <v>3</v>
      </c>
      <c r="D424" t="s">
        <v>882</v>
      </c>
      <c r="E424">
        <v>0.110957033932</v>
      </c>
      <c r="F424">
        <v>0.99705219268800005</v>
      </c>
      <c r="G424">
        <f>VLOOKUP(Table1[[#This Row],[img_id2]],Table13[#All],4,FALSE)</f>
        <v>4</v>
      </c>
      <c r="H424">
        <f>VLOOKUP(Table1[[#This Row],[img_id2]],Table13[#All],5,FALSE)</f>
        <v>4</v>
      </c>
      <c r="I424" t="str">
        <f>IF(Table1[[#This Row],[score_abs]]&gt;0.99,"yes","no")</f>
        <v>yes</v>
      </c>
    </row>
    <row r="425" spans="1:9" x14ac:dyDescent="0.25">
      <c r="A425" t="str">
        <f>Table1[[#This Row],[img_id2]]&amp;"|"&amp;Table1[[#This Row],[rank]]</f>
        <v>10005|4</v>
      </c>
      <c r="B425">
        <v>10005</v>
      </c>
      <c r="C425">
        <v>4</v>
      </c>
      <c r="D425" t="s">
        <v>905</v>
      </c>
      <c r="E425">
        <v>0.100291103125</v>
      </c>
      <c r="F425">
        <v>0.99673968553500003</v>
      </c>
      <c r="G425">
        <f>VLOOKUP(Table1[[#This Row],[img_id2]],Table13[#All],4,FALSE)</f>
        <v>4</v>
      </c>
      <c r="H425">
        <f>VLOOKUP(Table1[[#This Row],[img_id2]],Table13[#All],5,FALSE)</f>
        <v>4</v>
      </c>
      <c r="I425" t="str">
        <f>IF(Table1[[#This Row],[score_abs]]&gt;0.99,"yes","no")</f>
        <v>yes</v>
      </c>
    </row>
    <row r="426" spans="1:9" x14ac:dyDescent="0.25">
      <c r="A426" t="str">
        <f>Table1[[#This Row],[img_id2]]&amp;"|"&amp;Table1[[#This Row],[rank]]</f>
        <v>10005|5</v>
      </c>
      <c r="B426">
        <v>10005</v>
      </c>
      <c r="C426">
        <v>5</v>
      </c>
      <c r="D426" t="s">
        <v>858</v>
      </c>
      <c r="E426">
        <v>6.0368996113500002E-2</v>
      </c>
      <c r="F426">
        <v>0.994595348835</v>
      </c>
      <c r="G426">
        <f>VLOOKUP(Table1[[#This Row],[img_id2]],Table13[#All],4,FALSE)</f>
        <v>4</v>
      </c>
      <c r="H426">
        <f>VLOOKUP(Table1[[#This Row],[img_id2]],Table13[#All],5,FALSE)</f>
        <v>4</v>
      </c>
      <c r="I426" t="str">
        <f>IF(Table1[[#This Row],[score_abs]]&gt;0.99,"yes","no")</f>
        <v>yes</v>
      </c>
    </row>
    <row r="427" spans="1:9" x14ac:dyDescent="0.25">
      <c r="A427" t="str">
        <f>Table1[[#This Row],[img_id2]]&amp;"|"&amp;Table1[[#This Row],[rank]]</f>
        <v>81|1</v>
      </c>
      <c r="B427">
        <v>81</v>
      </c>
      <c r="C427">
        <v>1</v>
      </c>
      <c r="D427" t="s">
        <v>830</v>
      </c>
      <c r="E427">
        <v>0.27641454338999999</v>
      </c>
      <c r="F427">
        <v>0.99871051311500003</v>
      </c>
      <c r="G427">
        <f>VLOOKUP(Table1[[#This Row],[img_id2]],Table13[#All],4,FALSE)</f>
        <v>3</v>
      </c>
      <c r="H427">
        <f>VLOOKUP(Table1[[#This Row],[img_id2]],Table13[#All],5,FALSE)</f>
        <v>3</v>
      </c>
      <c r="I427" t="str">
        <f>IF(Table1[[#This Row],[score_abs]]&gt;0.99,"yes","no")</f>
        <v>yes</v>
      </c>
    </row>
    <row r="428" spans="1:9" x14ac:dyDescent="0.25">
      <c r="A428" t="str">
        <f>Table1[[#This Row],[img_id2]]&amp;"|"&amp;Table1[[#This Row],[rank]]</f>
        <v>81|2</v>
      </c>
      <c r="B428">
        <v>81</v>
      </c>
      <c r="C428">
        <v>2</v>
      </c>
      <c r="D428" t="s">
        <v>862</v>
      </c>
      <c r="E428">
        <v>9.6450410783299995E-2</v>
      </c>
      <c r="F428">
        <v>0.99631351232499998</v>
      </c>
      <c r="G428">
        <f>VLOOKUP(Table1[[#This Row],[img_id2]],Table13[#All],4,FALSE)</f>
        <v>3</v>
      </c>
      <c r="H428">
        <f>VLOOKUP(Table1[[#This Row],[img_id2]],Table13[#All],5,FALSE)</f>
        <v>3</v>
      </c>
      <c r="I428" t="str">
        <f>IF(Table1[[#This Row],[score_abs]]&gt;0.99,"yes","no")</f>
        <v>yes</v>
      </c>
    </row>
    <row r="429" spans="1:9" x14ac:dyDescent="0.25">
      <c r="A429" t="str">
        <f>Table1[[#This Row],[img_id2]]&amp;"|"&amp;Table1[[#This Row],[rank]]</f>
        <v>81|3</v>
      </c>
      <c r="B429">
        <v>81</v>
      </c>
      <c r="C429">
        <v>3</v>
      </c>
      <c r="D429" t="s">
        <v>854</v>
      </c>
      <c r="E429">
        <v>8.0598443746599996E-2</v>
      </c>
      <c r="F429">
        <v>0.99559158086800004</v>
      </c>
      <c r="G429">
        <f>VLOOKUP(Table1[[#This Row],[img_id2]],Table13[#All],4,FALSE)</f>
        <v>3</v>
      </c>
      <c r="H429">
        <f>VLOOKUP(Table1[[#This Row],[img_id2]],Table13[#All],5,FALSE)</f>
        <v>3</v>
      </c>
      <c r="I429" t="str">
        <f>IF(Table1[[#This Row],[score_abs]]&gt;0.99,"yes","no")</f>
        <v>yes</v>
      </c>
    </row>
    <row r="430" spans="1:9" x14ac:dyDescent="0.25">
      <c r="A430" t="str">
        <f>Table1[[#This Row],[img_id2]]&amp;"|"&amp;Table1[[#This Row],[rank]]</f>
        <v>81|4</v>
      </c>
      <c r="B430">
        <v>81</v>
      </c>
      <c r="C430">
        <v>4</v>
      </c>
      <c r="D430" t="s">
        <v>848</v>
      </c>
      <c r="E430">
        <v>5.4739870130999999E-2</v>
      </c>
      <c r="F430">
        <v>0.99352264404299995</v>
      </c>
      <c r="G430">
        <f>VLOOKUP(Table1[[#This Row],[img_id2]],Table13[#All],4,FALSE)</f>
        <v>3</v>
      </c>
      <c r="H430">
        <f>VLOOKUP(Table1[[#This Row],[img_id2]],Table13[#All],5,FALSE)</f>
        <v>3</v>
      </c>
      <c r="I430" t="str">
        <f>IF(Table1[[#This Row],[score_abs]]&gt;0.99,"yes","no")</f>
        <v>yes</v>
      </c>
    </row>
    <row r="431" spans="1:9" x14ac:dyDescent="0.25">
      <c r="A431" t="str">
        <f>Table1[[#This Row],[img_id2]]&amp;"|"&amp;Table1[[#This Row],[rank]]</f>
        <v>81|5</v>
      </c>
      <c r="B431">
        <v>81</v>
      </c>
      <c r="C431">
        <v>5</v>
      </c>
      <c r="D431" t="s">
        <v>855</v>
      </c>
      <c r="E431">
        <v>5.2554856985800001E-2</v>
      </c>
      <c r="F431">
        <v>0.99325513839699997</v>
      </c>
      <c r="G431">
        <f>VLOOKUP(Table1[[#This Row],[img_id2]],Table13[#All],4,FALSE)</f>
        <v>3</v>
      </c>
      <c r="H431">
        <f>VLOOKUP(Table1[[#This Row],[img_id2]],Table13[#All],5,FALSE)</f>
        <v>3</v>
      </c>
      <c r="I431" t="str">
        <f>IF(Table1[[#This Row],[score_abs]]&gt;0.99,"yes","no")</f>
        <v>yes</v>
      </c>
    </row>
    <row r="432" spans="1:9" x14ac:dyDescent="0.25">
      <c r="A432" t="str">
        <f>Table1[[#This Row],[img_id2]]&amp;"|"&amp;Table1[[#This Row],[rank]]</f>
        <v>82|1</v>
      </c>
      <c r="B432">
        <v>82</v>
      </c>
      <c r="C432">
        <v>1</v>
      </c>
      <c r="D432" t="s">
        <v>862</v>
      </c>
      <c r="E432">
        <v>0.24653346836600001</v>
      </c>
      <c r="F432">
        <v>0.99969768524199998</v>
      </c>
      <c r="G432">
        <f>VLOOKUP(Table1[[#This Row],[img_id2]],Table13[#All],4,FALSE)</f>
        <v>3</v>
      </c>
      <c r="H432">
        <f>VLOOKUP(Table1[[#This Row],[img_id2]],Table13[#All],5,FALSE)</f>
        <v>3</v>
      </c>
      <c r="I432" t="str">
        <f>IF(Table1[[#This Row],[score_abs]]&gt;0.99,"yes","no")</f>
        <v>yes</v>
      </c>
    </row>
    <row r="433" spans="1:9" x14ac:dyDescent="0.25">
      <c r="A433" t="str">
        <f>Table1[[#This Row],[img_id2]]&amp;"|"&amp;Table1[[#This Row],[rank]]</f>
        <v>82|2</v>
      </c>
      <c r="B433">
        <v>82</v>
      </c>
      <c r="C433">
        <v>2</v>
      </c>
      <c r="D433" t="s">
        <v>831</v>
      </c>
      <c r="E433">
        <v>0.105898626149</v>
      </c>
      <c r="F433">
        <v>0.99929654598200002</v>
      </c>
      <c r="G433">
        <f>VLOOKUP(Table1[[#This Row],[img_id2]],Table13[#All],4,FALSE)</f>
        <v>3</v>
      </c>
      <c r="H433">
        <f>VLOOKUP(Table1[[#This Row],[img_id2]],Table13[#All],5,FALSE)</f>
        <v>3</v>
      </c>
      <c r="I433" t="str">
        <f>IF(Table1[[#This Row],[score_abs]]&gt;0.99,"yes","no")</f>
        <v>yes</v>
      </c>
    </row>
    <row r="434" spans="1:9" x14ac:dyDescent="0.25">
      <c r="A434" t="str">
        <f>Table1[[#This Row],[img_id2]]&amp;"|"&amp;Table1[[#This Row],[rank]]</f>
        <v>82|3</v>
      </c>
      <c r="B434">
        <v>82</v>
      </c>
      <c r="C434">
        <v>3</v>
      </c>
      <c r="D434" t="s">
        <v>846</v>
      </c>
      <c r="E434">
        <v>8.9327007532100003E-2</v>
      </c>
      <c r="F434">
        <v>0.99916613101999996</v>
      </c>
      <c r="G434">
        <f>VLOOKUP(Table1[[#This Row],[img_id2]],Table13[#All],4,FALSE)</f>
        <v>3</v>
      </c>
      <c r="H434">
        <f>VLOOKUP(Table1[[#This Row],[img_id2]],Table13[#All],5,FALSE)</f>
        <v>3</v>
      </c>
      <c r="I434" t="str">
        <f>IF(Table1[[#This Row],[score_abs]]&gt;0.99,"yes","no")</f>
        <v>yes</v>
      </c>
    </row>
    <row r="435" spans="1:9" x14ac:dyDescent="0.25">
      <c r="A435" t="str">
        <f>Table1[[#This Row],[img_id2]]&amp;"|"&amp;Table1[[#This Row],[rank]]</f>
        <v>82|4</v>
      </c>
      <c r="B435">
        <v>82</v>
      </c>
      <c r="C435">
        <v>4</v>
      </c>
      <c r="D435" t="s">
        <v>854</v>
      </c>
      <c r="E435">
        <v>8.14834609628E-2</v>
      </c>
      <c r="F435">
        <v>0.99908590316799994</v>
      </c>
      <c r="G435">
        <f>VLOOKUP(Table1[[#This Row],[img_id2]],Table13[#All],4,FALSE)</f>
        <v>3</v>
      </c>
      <c r="H435">
        <f>VLOOKUP(Table1[[#This Row],[img_id2]],Table13[#All],5,FALSE)</f>
        <v>3</v>
      </c>
      <c r="I435" t="str">
        <f>IF(Table1[[#This Row],[score_abs]]&gt;0.99,"yes","no")</f>
        <v>yes</v>
      </c>
    </row>
    <row r="436" spans="1:9" x14ac:dyDescent="0.25">
      <c r="A436" t="str">
        <f>Table1[[#This Row],[img_id2]]&amp;"|"&amp;Table1[[#This Row],[rank]]</f>
        <v>82|5</v>
      </c>
      <c r="B436">
        <v>82</v>
      </c>
      <c r="C436">
        <v>5</v>
      </c>
      <c r="D436" t="s">
        <v>848</v>
      </c>
      <c r="E436">
        <v>7.5036130845499996E-2</v>
      </c>
      <c r="F436">
        <v>0.99900752305999996</v>
      </c>
      <c r="G436">
        <f>VLOOKUP(Table1[[#This Row],[img_id2]],Table13[#All],4,FALSE)</f>
        <v>3</v>
      </c>
      <c r="H436">
        <f>VLOOKUP(Table1[[#This Row],[img_id2]],Table13[#All],5,FALSE)</f>
        <v>3</v>
      </c>
      <c r="I436" t="str">
        <f>IF(Table1[[#This Row],[score_abs]]&gt;0.99,"yes","no")</f>
        <v>yes</v>
      </c>
    </row>
    <row r="437" spans="1:9" x14ac:dyDescent="0.25">
      <c r="A437" t="str">
        <f>Table1[[#This Row],[img_id2]]&amp;"|"&amp;Table1[[#This Row],[rank]]</f>
        <v>83|1</v>
      </c>
      <c r="B437">
        <v>83</v>
      </c>
      <c r="C437">
        <v>1</v>
      </c>
      <c r="D437" t="s">
        <v>830</v>
      </c>
      <c r="E437">
        <v>0.16885519027699999</v>
      </c>
      <c r="F437">
        <v>0.99904996156699999</v>
      </c>
      <c r="G437">
        <f>VLOOKUP(Table1[[#This Row],[img_id2]],Table13[#All],4,FALSE)</f>
        <v>4</v>
      </c>
      <c r="H437">
        <f>VLOOKUP(Table1[[#This Row],[img_id2]],Table13[#All],5,FALSE)</f>
        <v>4</v>
      </c>
      <c r="I437" t="str">
        <f>IF(Table1[[#This Row],[score_abs]]&gt;0.99,"yes","no")</f>
        <v>yes</v>
      </c>
    </row>
    <row r="438" spans="1:9" x14ac:dyDescent="0.25">
      <c r="A438" t="str">
        <f>Table1[[#This Row],[img_id2]]&amp;"|"&amp;Table1[[#This Row],[rank]]</f>
        <v>83|2</v>
      </c>
      <c r="B438">
        <v>83</v>
      </c>
      <c r="C438">
        <v>2</v>
      </c>
      <c r="D438" t="s">
        <v>848</v>
      </c>
      <c r="E438">
        <v>0.167375698686</v>
      </c>
      <c r="F438">
        <v>0.99904149770700001</v>
      </c>
      <c r="G438">
        <f>VLOOKUP(Table1[[#This Row],[img_id2]],Table13[#All],4,FALSE)</f>
        <v>4</v>
      </c>
      <c r="H438">
        <f>VLOOKUP(Table1[[#This Row],[img_id2]],Table13[#All],5,FALSE)</f>
        <v>4</v>
      </c>
      <c r="I438" t="str">
        <f>IF(Table1[[#This Row],[score_abs]]&gt;0.99,"yes","no")</f>
        <v>yes</v>
      </c>
    </row>
    <row r="439" spans="1:9" x14ac:dyDescent="0.25">
      <c r="A439" t="str">
        <f>Table1[[#This Row],[img_id2]]&amp;"|"&amp;Table1[[#This Row],[rank]]</f>
        <v>83|3</v>
      </c>
      <c r="B439">
        <v>83</v>
      </c>
      <c r="C439">
        <v>3</v>
      </c>
      <c r="D439" t="s">
        <v>846</v>
      </c>
      <c r="E439">
        <v>0.149090439081</v>
      </c>
      <c r="F439">
        <v>0.998924076557</v>
      </c>
      <c r="G439">
        <f>VLOOKUP(Table1[[#This Row],[img_id2]],Table13[#All],4,FALSE)</f>
        <v>4</v>
      </c>
      <c r="H439">
        <f>VLOOKUP(Table1[[#This Row],[img_id2]],Table13[#All],5,FALSE)</f>
        <v>4</v>
      </c>
      <c r="I439" t="str">
        <f>IF(Table1[[#This Row],[score_abs]]&gt;0.99,"yes","no")</f>
        <v>yes</v>
      </c>
    </row>
    <row r="440" spans="1:9" x14ac:dyDescent="0.25">
      <c r="A440" t="str">
        <f>Table1[[#This Row],[img_id2]]&amp;"|"&amp;Table1[[#This Row],[rank]]</f>
        <v>83|4</v>
      </c>
      <c r="B440">
        <v>83</v>
      </c>
      <c r="C440">
        <v>4</v>
      </c>
      <c r="D440" t="s">
        <v>861</v>
      </c>
      <c r="E440">
        <v>8.7404228746900001E-2</v>
      </c>
      <c r="F440">
        <v>0.99816626310300005</v>
      </c>
      <c r="G440">
        <f>VLOOKUP(Table1[[#This Row],[img_id2]],Table13[#All],4,FALSE)</f>
        <v>4</v>
      </c>
      <c r="H440">
        <f>VLOOKUP(Table1[[#This Row],[img_id2]],Table13[#All],5,FALSE)</f>
        <v>4</v>
      </c>
      <c r="I440" t="str">
        <f>IF(Table1[[#This Row],[score_abs]]&gt;0.99,"yes","no")</f>
        <v>yes</v>
      </c>
    </row>
    <row r="441" spans="1:9" x14ac:dyDescent="0.25">
      <c r="A441" t="str">
        <f>Table1[[#This Row],[img_id2]]&amp;"|"&amp;Table1[[#This Row],[rank]]</f>
        <v>83|5</v>
      </c>
      <c r="B441">
        <v>83</v>
      </c>
      <c r="C441">
        <v>5</v>
      </c>
      <c r="D441" t="s">
        <v>860</v>
      </c>
      <c r="E441">
        <v>8.1510387360999997E-2</v>
      </c>
      <c r="F441">
        <v>0.99803394079200003</v>
      </c>
      <c r="G441">
        <f>VLOOKUP(Table1[[#This Row],[img_id2]],Table13[#All],4,FALSE)</f>
        <v>4</v>
      </c>
      <c r="H441">
        <f>VLOOKUP(Table1[[#This Row],[img_id2]],Table13[#All],5,FALSE)</f>
        <v>4</v>
      </c>
      <c r="I441" t="str">
        <f>IF(Table1[[#This Row],[score_abs]]&gt;0.99,"yes","no")</f>
        <v>yes</v>
      </c>
    </row>
    <row r="442" spans="1:9" x14ac:dyDescent="0.25">
      <c r="A442" t="str">
        <f>Table1[[#This Row],[img_id2]]&amp;"|"&amp;Table1[[#This Row],[rank]]</f>
        <v>84|1</v>
      </c>
      <c r="B442">
        <v>84</v>
      </c>
      <c r="C442">
        <v>1</v>
      </c>
      <c r="D442" t="s">
        <v>831</v>
      </c>
      <c r="E442">
        <v>0.71067035198200001</v>
      </c>
      <c r="F442">
        <v>0.99995052814499996</v>
      </c>
      <c r="G442">
        <f>VLOOKUP(Table1[[#This Row],[img_id2]],Table13[#All],4,FALSE)</f>
        <v>4</v>
      </c>
      <c r="H442">
        <f>VLOOKUP(Table1[[#This Row],[img_id2]],Table13[#All],5,FALSE)</f>
        <v>4</v>
      </c>
      <c r="I442" t="str">
        <f>IF(Table1[[#This Row],[score_abs]]&gt;0.99,"yes","no")</f>
        <v>yes</v>
      </c>
    </row>
    <row r="443" spans="1:9" x14ac:dyDescent="0.25">
      <c r="A443" t="str">
        <f>Table1[[#This Row],[img_id2]]&amp;"|"&amp;Table1[[#This Row],[rank]]</f>
        <v>84|2</v>
      </c>
      <c r="B443">
        <v>84</v>
      </c>
      <c r="C443">
        <v>2</v>
      </c>
      <c r="D443" t="s">
        <v>830</v>
      </c>
      <c r="E443">
        <v>0.14619360864200001</v>
      </c>
      <c r="F443">
        <v>0.999759376049</v>
      </c>
      <c r="G443">
        <f>VLOOKUP(Table1[[#This Row],[img_id2]],Table13[#All],4,FALSE)</f>
        <v>4</v>
      </c>
      <c r="H443">
        <f>VLOOKUP(Table1[[#This Row],[img_id2]],Table13[#All],5,FALSE)</f>
        <v>4</v>
      </c>
      <c r="I443" t="str">
        <f>IF(Table1[[#This Row],[score_abs]]&gt;0.99,"yes","no")</f>
        <v>yes</v>
      </c>
    </row>
    <row r="444" spans="1:9" x14ac:dyDescent="0.25">
      <c r="A444" t="str">
        <f>Table1[[#This Row],[img_id2]]&amp;"|"&amp;Table1[[#This Row],[rank]]</f>
        <v>84|3</v>
      </c>
      <c r="B444">
        <v>84</v>
      </c>
      <c r="C444">
        <v>3</v>
      </c>
      <c r="D444" t="s">
        <v>846</v>
      </c>
      <c r="E444">
        <v>5.5345900356800003E-2</v>
      </c>
      <c r="F444">
        <v>0.99936467409100005</v>
      </c>
      <c r="G444">
        <f>VLOOKUP(Table1[[#This Row],[img_id2]],Table13[#All],4,FALSE)</f>
        <v>4</v>
      </c>
      <c r="H444">
        <f>VLOOKUP(Table1[[#This Row],[img_id2]],Table13[#All],5,FALSE)</f>
        <v>4</v>
      </c>
      <c r="I444" t="str">
        <f>IF(Table1[[#This Row],[score_abs]]&gt;0.99,"yes","no")</f>
        <v>yes</v>
      </c>
    </row>
    <row r="445" spans="1:9" x14ac:dyDescent="0.25">
      <c r="A445" t="str">
        <f>Table1[[#This Row],[img_id2]]&amp;"|"&amp;Table1[[#This Row],[rank]]</f>
        <v>84|4</v>
      </c>
      <c r="B445">
        <v>84</v>
      </c>
      <c r="C445">
        <v>4</v>
      </c>
      <c r="D445" t="s">
        <v>862</v>
      </c>
      <c r="E445">
        <v>3.0152762308699999E-2</v>
      </c>
      <c r="F445">
        <v>0.99883443117100001</v>
      </c>
      <c r="G445">
        <f>VLOOKUP(Table1[[#This Row],[img_id2]],Table13[#All],4,FALSE)</f>
        <v>4</v>
      </c>
      <c r="H445">
        <f>VLOOKUP(Table1[[#This Row],[img_id2]],Table13[#All],5,FALSE)</f>
        <v>4</v>
      </c>
      <c r="I445" t="str">
        <f>IF(Table1[[#This Row],[score_abs]]&gt;0.99,"yes","no")</f>
        <v>yes</v>
      </c>
    </row>
    <row r="446" spans="1:9" x14ac:dyDescent="0.25">
      <c r="A446" t="str">
        <f>Table1[[#This Row],[img_id2]]&amp;"|"&amp;Table1[[#This Row],[rank]]</f>
        <v>84|5</v>
      </c>
      <c r="B446">
        <v>84</v>
      </c>
      <c r="C446">
        <v>5</v>
      </c>
      <c r="D446" t="s">
        <v>864</v>
      </c>
      <c r="E446">
        <v>1.2534616514999999E-2</v>
      </c>
      <c r="F446">
        <v>0.99720072746300004</v>
      </c>
      <c r="G446">
        <f>VLOOKUP(Table1[[#This Row],[img_id2]],Table13[#All],4,FALSE)</f>
        <v>4</v>
      </c>
      <c r="H446">
        <f>VLOOKUP(Table1[[#This Row],[img_id2]],Table13[#All],5,FALSE)</f>
        <v>4</v>
      </c>
      <c r="I446" t="str">
        <f>IF(Table1[[#This Row],[score_abs]]&gt;0.99,"yes","no")</f>
        <v>yes</v>
      </c>
    </row>
    <row r="447" spans="1:9" x14ac:dyDescent="0.25">
      <c r="A447" t="str">
        <f>Table1[[#This Row],[img_id2]]&amp;"|"&amp;Table1[[#This Row],[rank]]</f>
        <v>85|1</v>
      </c>
      <c r="B447">
        <v>85</v>
      </c>
      <c r="C447">
        <v>1</v>
      </c>
      <c r="D447" t="s">
        <v>860</v>
      </c>
      <c r="E447">
        <v>0.24581770598899999</v>
      </c>
      <c r="F447">
        <v>0.999189913273</v>
      </c>
      <c r="G447">
        <f>VLOOKUP(Table1[[#This Row],[img_id2]],Table13[#All],4,FALSE)</f>
        <v>3</v>
      </c>
      <c r="H447">
        <f>VLOOKUP(Table1[[#This Row],[img_id2]],Table13[#All],5,FALSE)</f>
        <v>3</v>
      </c>
      <c r="I447" t="str">
        <f>IF(Table1[[#This Row],[score_abs]]&gt;0.99,"yes","no")</f>
        <v>yes</v>
      </c>
    </row>
    <row r="448" spans="1:9" x14ac:dyDescent="0.25">
      <c r="A448" t="str">
        <f>Table1[[#This Row],[img_id2]]&amp;"|"&amp;Table1[[#This Row],[rank]]</f>
        <v>85|2</v>
      </c>
      <c r="B448">
        <v>85</v>
      </c>
      <c r="C448">
        <v>2</v>
      </c>
      <c r="D448" t="s">
        <v>855</v>
      </c>
      <c r="E448">
        <v>9.8056353628600004E-2</v>
      </c>
      <c r="F448">
        <v>0.99797159433399996</v>
      </c>
      <c r="G448">
        <f>VLOOKUP(Table1[[#This Row],[img_id2]],Table13[#All],4,FALSE)</f>
        <v>3</v>
      </c>
      <c r="H448">
        <f>VLOOKUP(Table1[[#This Row],[img_id2]],Table13[#All],5,FALSE)</f>
        <v>3</v>
      </c>
      <c r="I448" t="str">
        <f>IF(Table1[[#This Row],[score_abs]]&gt;0.99,"yes","no")</f>
        <v>yes</v>
      </c>
    </row>
    <row r="449" spans="1:9" x14ac:dyDescent="0.25">
      <c r="A449" t="str">
        <f>Table1[[#This Row],[img_id2]]&amp;"|"&amp;Table1[[#This Row],[rank]]</f>
        <v>85|3</v>
      </c>
      <c r="B449">
        <v>85</v>
      </c>
      <c r="C449">
        <v>3</v>
      </c>
      <c r="D449" t="s">
        <v>873</v>
      </c>
      <c r="E449">
        <v>8.2433372736000002E-2</v>
      </c>
      <c r="F449">
        <v>0.997588157654</v>
      </c>
      <c r="G449">
        <f>VLOOKUP(Table1[[#This Row],[img_id2]],Table13[#All],4,FALSE)</f>
        <v>3</v>
      </c>
      <c r="H449">
        <f>VLOOKUP(Table1[[#This Row],[img_id2]],Table13[#All],5,FALSE)</f>
        <v>3</v>
      </c>
      <c r="I449" t="str">
        <f>IF(Table1[[#This Row],[score_abs]]&gt;0.99,"yes","no")</f>
        <v>yes</v>
      </c>
    </row>
    <row r="450" spans="1:9" x14ac:dyDescent="0.25">
      <c r="A450" t="str">
        <f>Table1[[#This Row],[img_id2]]&amp;"|"&amp;Table1[[#This Row],[rank]]</f>
        <v>85|4</v>
      </c>
      <c r="B450">
        <v>85</v>
      </c>
      <c r="C450">
        <v>4</v>
      </c>
      <c r="D450" t="s">
        <v>862</v>
      </c>
      <c r="E450">
        <v>7.1269348263700003E-2</v>
      </c>
      <c r="F450">
        <v>0.99721139669400005</v>
      </c>
      <c r="G450">
        <f>VLOOKUP(Table1[[#This Row],[img_id2]],Table13[#All],4,FALSE)</f>
        <v>3</v>
      </c>
      <c r="H450">
        <f>VLOOKUP(Table1[[#This Row],[img_id2]],Table13[#All],5,FALSE)</f>
        <v>3</v>
      </c>
      <c r="I450" t="str">
        <f>IF(Table1[[#This Row],[score_abs]]&gt;0.99,"yes","no")</f>
        <v>yes</v>
      </c>
    </row>
    <row r="451" spans="1:9" x14ac:dyDescent="0.25">
      <c r="A451" t="str">
        <f>Table1[[#This Row],[img_id2]]&amp;"|"&amp;Table1[[#This Row],[rank]]</f>
        <v>85|5</v>
      </c>
      <c r="B451">
        <v>85</v>
      </c>
      <c r="C451">
        <v>5</v>
      </c>
      <c r="D451" t="s">
        <v>861</v>
      </c>
      <c r="E451">
        <v>6.5935216844100003E-2</v>
      </c>
      <c r="F451">
        <v>0.99698644876499998</v>
      </c>
      <c r="G451">
        <f>VLOOKUP(Table1[[#This Row],[img_id2]],Table13[#All],4,FALSE)</f>
        <v>3</v>
      </c>
      <c r="H451">
        <f>VLOOKUP(Table1[[#This Row],[img_id2]],Table13[#All],5,FALSE)</f>
        <v>3</v>
      </c>
      <c r="I451" t="str">
        <f>IF(Table1[[#This Row],[score_abs]]&gt;0.99,"yes","no")</f>
        <v>yes</v>
      </c>
    </row>
    <row r="452" spans="1:9" x14ac:dyDescent="0.25">
      <c r="A452" t="str">
        <f>Table1[[#This Row],[img_id2]]&amp;"|"&amp;Table1[[#This Row],[rank]]</f>
        <v>86|1</v>
      </c>
      <c r="B452">
        <v>86</v>
      </c>
      <c r="C452">
        <v>1</v>
      </c>
      <c r="D452" t="s">
        <v>874</v>
      </c>
      <c r="E452">
        <v>0.49139475822399997</v>
      </c>
      <c r="F452">
        <v>0.99991452693899996</v>
      </c>
      <c r="G452">
        <f>VLOOKUP(Table1[[#This Row],[img_id2]],Table13[#All],4,FALSE)</f>
        <v>3</v>
      </c>
      <c r="H452">
        <f>VLOOKUP(Table1[[#This Row],[img_id2]],Table13[#All],5,FALSE)</f>
        <v>3</v>
      </c>
      <c r="I452" t="str">
        <f>IF(Table1[[#This Row],[score_abs]]&gt;0.99,"yes","no")</f>
        <v>yes</v>
      </c>
    </row>
    <row r="453" spans="1:9" x14ac:dyDescent="0.25">
      <c r="A453" t="str">
        <f>Table1[[#This Row],[img_id2]]&amp;"|"&amp;Table1[[#This Row],[rank]]</f>
        <v>86|2</v>
      </c>
      <c r="B453">
        <v>86</v>
      </c>
      <c r="C453">
        <v>2</v>
      </c>
      <c r="D453" t="s">
        <v>856</v>
      </c>
      <c r="E453">
        <v>0.12774631381000001</v>
      </c>
      <c r="F453">
        <v>0.99967145919800005</v>
      </c>
      <c r="G453">
        <f>VLOOKUP(Table1[[#This Row],[img_id2]],Table13[#All],4,FALSE)</f>
        <v>3</v>
      </c>
      <c r="H453">
        <f>VLOOKUP(Table1[[#This Row],[img_id2]],Table13[#All],5,FALSE)</f>
        <v>3</v>
      </c>
      <c r="I453" t="str">
        <f>IF(Table1[[#This Row],[score_abs]]&gt;0.99,"yes","no")</f>
        <v>yes</v>
      </c>
    </row>
    <row r="454" spans="1:9" x14ac:dyDescent="0.25">
      <c r="A454" t="str">
        <f>Table1[[#This Row],[img_id2]]&amp;"|"&amp;Table1[[#This Row],[rank]]</f>
        <v>86|3</v>
      </c>
      <c r="B454">
        <v>86</v>
      </c>
      <c r="C454">
        <v>3</v>
      </c>
      <c r="D454" t="s">
        <v>862</v>
      </c>
      <c r="E454">
        <v>0.101413495839</v>
      </c>
      <c r="F454">
        <v>0.99958616495099994</v>
      </c>
      <c r="G454">
        <f>VLOOKUP(Table1[[#This Row],[img_id2]],Table13[#All],4,FALSE)</f>
        <v>3</v>
      </c>
      <c r="H454">
        <f>VLOOKUP(Table1[[#This Row],[img_id2]],Table13[#All],5,FALSE)</f>
        <v>3</v>
      </c>
      <c r="I454" t="str">
        <f>IF(Table1[[#This Row],[score_abs]]&gt;0.99,"yes","no")</f>
        <v>yes</v>
      </c>
    </row>
    <row r="455" spans="1:9" x14ac:dyDescent="0.25">
      <c r="A455" t="str">
        <f>Table1[[#This Row],[img_id2]]&amp;"|"&amp;Table1[[#This Row],[rank]]</f>
        <v>86|4</v>
      </c>
      <c r="B455">
        <v>86</v>
      </c>
      <c r="C455">
        <v>4</v>
      </c>
      <c r="D455" t="s">
        <v>848</v>
      </c>
      <c r="E455">
        <v>6.4238101244000007E-2</v>
      </c>
      <c r="F455">
        <v>0.99934679269799997</v>
      </c>
      <c r="G455">
        <f>VLOOKUP(Table1[[#This Row],[img_id2]],Table13[#All],4,FALSE)</f>
        <v>3</v>
      </c>
      <c r="H455">
        <f>VLOOKUP(Table1[[#This Row],[img_id2]],Table13[#All],5,FALSE)</f>
        <v>3</v>
      </c>
      <c r="I455" t="str">
        <f>IF(Table1[[#This Row],[score_abs]]&gt;0.99,"yes","no")</f>
        <v>yes</v>
      </c>
    </row>
    <row r="456" spans="1:9" x14ac:dyDescent="0.25">
      <c r="A456" t="str">
        <f>Table1[[#This Row],[img_id2]]&amp;"|"&amp;Table1[[#This Row],[rank]]</f>
        <v>86|5</v>
      </c>
      <c r="B456">
        <v>86</v>
      </c>
      <c r="C456">
        <v>5</v>
      </c>
      <c r="D456" t="s">
        <v>861</v>
      </c>
      <c r="E456">
        <v>4.3239627033499997E-2</v>
      </c>
      <c r="F456">
        <v>0.99902999401100001</v>
      </c>
      <c r="G456">
        <f>VLOOKUP(Table1[[#This Row],[img_id2]],Table13[#All],4,FALSE)</f>
        <v>3</v>
      </c>
      <c r="H456">
        <f>VLOOKUP(Table1[[#This Row],[img_id2]],Table13[#All],5,FALSE)</f>
        <v>3</v>
      </c>
      <c r="I456" t="str">
        <f>IF(Table1[[#This Row],[score_abs]]&gt;0.99,"yes","no")</f>
        <v>yes</v>
      </c>
    </row>
    <row r="457" spans="1:9" x14ac:dyDescent="0.25">
      <c r="A457" t="str">
        <f>Table1[[#This Row],[img_id2]]&amp;"|"&amp;Table1[[#This Row],[rank]]</f>
        <v>87|1</v>
      </c>
      <c r="B457">
        <v>87</v>
      </c>
      <c r="C457">
        <v>1</v>
      </c>
      <c r="D457" t="s">
        <v>906</v>
      </c>
      <c r="E457">
        <v>0.17540422081900001</v>
      </c>
      <c r="F457">
        <v>0.99985241889999998</v>
      </c>
      <c r="G457">
        <f>VLOOKUP(Table1[[#This Row],[img_id2]],Table13[#All],4,FALSE)</f>
        <v>3</v>
      </c>
      <c r="H457">
        <f>VLOOKUP(Table1[[#This Row],[img_id2]],Table13[#All],5,FALSE)</f>
        <v>3</v>
      </c>
      <c r="I457" t="str">
        <f>IF(Table1[[#This Row],[score_abs]]&gt;0.99,"yes","no")</f>
        <v>yes</v>
      </c>
    </row>
    <row r="458" spans="1:9" x14ac:dyDescent="0.25">
      <c r="A458" t="str">
        <f>Table1[[#This Row],[img_id2]]&amp;"|"&amp;Table1[[#This Row],[rank]]</f>
        <v>87|2</v>
      </c>
      <c r="B458">
        <v>87</v>
      </c>
      <c r="C458">
        <v>2</v>
      </c>
      <c r="D458" t="s">
        <v>856</v>
      </c>
      <c r="E458">
        <v>0.17118093371400001</v>
      </c>
      <c r="F458">
        <v>0.99984872341200004</v>
      </c>
      <c r="G458">
        <f>VLOOKUP(Table1[[#This Row],[img_id2]],Table13[#All],4,FALSE)</f>
        <v>3</v>
      </c>
      <c r="H458">
        <f>VLOOKUP(Table1[[#This Row],[img_id2]],Table13[#All],5,FALSE)</f>
        <v>3</v>
      </c>
      <c r="I458" t="str">
        <f>IF(Table1[[#This Row],[score_abs]]&gt;0.99,"yes","no")</f>
        <v>yes</v>
      </c>
    </row>
    <row r="459" spans="1:9" x14ac:dyDescent="0.25">
      <c r="A459" t="str">
        <f>Table1[[#This Row],[img_id2]]&amp;"|"&amp;Table1[[#This Row],[rank]]</f>
        <v>87|3</v>
      </c>
      <c r="B459">
        <v>87</v>
      </c>
      <c r="C459">
        <v>3</v>
      </c>
      <c r="D459" t="s">
        <v>861</v>
      </c>
      <c r="E459">
        <v>0.13050681352599999</v>
      </c>
      <c r="F459">
        <v>0.99980169534700003</v>
      </c>
      <c r="G459">
        <f>VLOOKUP(Table1[[#This Row],[img_id2]],Table13[#All],4,FALSE)</f>
        <v>3</v>
      </c>
      <c r="H459">
        <f>VLOOKUP(Table1[[#This Row],[img_id2]],Table13[#All],5,FALSE)</f>
        <v>3</v>
      </c>
      <c r="I459" t="str">
        <f>IF(Table1[[#This Row],[score_abs]]&gt;0.99,"yes","no")</f>
        <v>yes</v>
      </c>
    </row>
    <row r="460" spans="1:9" x14ac:dyDescent="0.25">
      <c r="A460" t="str">
        <f>Table1[[#This Row],[img_id2]]&amp;"|"&amp;Table1[[#This Row],[rank]]</f>
        <v>87|4</v>
      </c>
      <c r="B460">
        <v>87</v>
      </c>
      <c r="C460">
        <v>4</v>
      </c>
      <c r="D460" t="s">
        <v>907</v>
      </c>
      <c r="E460">
        <v>0.104990564287</v>
      </c>
      <c r="F460">
        <v>0.99975341558499997</v>
      </c>
      <c r="G460">
        <f>VLOOKUP(Table1[[#This Row],[img_id2]],Table13[#All],4,FALSE)</f>
        <v>3</v>
      </c>
      <c r="H460">
        <f>VLOOKUP(Table1[[#This Row],[img_id2]],Table13[#All],5,FALSE)</f>
        <v>3</v>
      </c>
      <c r="I460" t="str">
        <f>IF(Table1[[#This Row],[score_abs]]&gt;0.99,"yes","no")</f>
        <v>yes</v>
      </c>
    </row>
    <row r="461" spans="1:9" x14ac:dyDescent="0.25">
      <c r="A461" t="str">
        <f>Table1[[#This Row],[img_id2]]&amp;"|"&amp;Table1[[#This Row],[rank]]</f>
        <v>87|5</v>
      </c>
      <c r="B461">
        <v>87</v>
      </c>
      <c r="C461">
        <v>5</v>
      </c>
      <c r="D461" t="s">
        <v>878</v>
      </c>
      <c r="E461">
        <v>6.6188059747200004E-2</v>
      </c>
      <c r="F461">
        <v>0.99960893392600003</v>
      </c>
      <c r="G461">
        <f>VLOOKUP(Table1[[#This Row],[img_id2]],Table13[#All],4,FALSE)</f>
        <v>3</v>
      </c>
      <c r="H461">
        <f>VLOOKUP(Table1[[#This Row],[img_id2]],Table13[#All],5,FALSE)</f>
        <v>3</v>
      </c>
      <c r="I461" t="str">
        <f>IF(Table1[[#This Row],[score_abs]]&gt;0.99,"yes","no")</f>
        <v>yes</v>
      </c>
    </row>
    <row r="462" spans="1:9" x14ac:dyDescent="0.25">
      <c r="A462" t="str">
        <f>Table1[[#This Row],[img_id2]]&amp;"|"&amp;Table1[[#This Row],[rank]]</f>
        <v>88|1</v>
      </c>
      <c r="B462">
        <v>88</v>
      </c>
      <c r="C462">
        <v>1</v>
      </c>
      <c r="D462" t="s">
        <v>862</v>
      </c>
      <c r="E462">
        <v>0.23984754085500001</v>
      </c>
      <c r="F462">
        <v>0.99961709976199997</v>
      </c>
      <c r="G462">
        <f>VLOOKUP(Table1[[#This Row],[img_id2]],Table13[#All],4,FALSE)</f>
        <v>3</v>
      </c>
      <c r="H462">
        <f>VLOOKUP(Table1[[#This Row],[img_id2]],Table13[#All],5,FALSE)</f>
        <v>3</v>
      </c>
      <c r="I462" t="str">
        <f>IF(Table1[[#This Row],[score_abs]]&gt;0.99,"yes","no")</f>
        <v>yes</v>
      </c>
    </row>
    <row r="463" spans="1:9" x14ac:dyDescent="0.25">
      <c r="A463" t="str">
        <f>Table1[[#This Row],[img_id2]]&amp;"|"&amp;Table1[[#This Row],[rank]]</f>
        <v>88|2</v>
      </c>
      <c r="B463">
        <v>88</v>
      </c>
      <c r="C463">
        <v>2</v>
      </c>
      <c r="D463" t="s">
        <v>855</v>
      </c>
      <c r="E463">
        <v>0.209917113185</v>
      </c>
      <c r="F463">
        <v>0.99956256151199996</v>
      </c>
      <c r="G463">
        <f>VLOOKUP(Table1[[#This Row],[img_id2]],Table13[#All],4,FALSE)</f>
        <v>3</v>
      </c>
      <c r="H463">
        <f>VLOOKUP(Table1[[#This Row],[img_id2]],Table13[#All],5,FALSE)</f>
        <v>3</v>
      </c>
      <c r="I463" t="str">
        <f>IF(Table1[[#This Row],[score_abs]]&gt;0.99,"yes","no")</f>
        <v>yes</v>
      </c>
    </row>
    <row r="464" spans="1:9" x14ac:dyDescent="0.25">
      <c r="A464" t="str">
        <f>Table1[[#This Row],[img_id2]]&amp;"|"&amp;Table1[[#This Row],[rank]]</f>
        <v>88|3</v>
      </c>
      <c r="B464">
        <v>88</v>
      </c>
      <c r="C464">
        <v>3</v>
      </c>
      <c r="D464" t="s">
        <v>861</v>
      </c>
      <c r="E464">
        <v>0.109638750553</v>
      </c>
      <c r="F464">
        <v>0.99916279315900003</v>
      </c>
      <c r="G464">
        <f>VLOOKUP(Table1[[#This Row],[img_id2]],Table13[#All],4,FALSE)</f>
        <v>3</v>
      </c>
      <c r="H464">
        <f>VLOOKUP(Table1[[#This Row],[img_id2]],Table13[#All],5,FALSE)</f>
        <v>3</v>
      </c>
      <c r="I464" t="str">
        <f>IF(Table1[[#This Row],[score_abs]]&gt;0.99,"yes","no")</f>
        <v>yes</v>
      </c>
    </row>
    <row r="465" spans="1:9" x14ac:dyDescent="0.25">
      <c r="A465" t="str">
        <f>Table1[[#This Row],[img_id2]]&amp;"|"&amp;Table1[[#This Row],[rank]]</f>
        <v>88|4</v>
      </c>
      <c r="B465">
        <v>88</v>
      </c>
      <c r="C465">
        <v>4</v>
      </c>
      <c r="D465" t="s">
        <v>848</v>
      </c>
      <c r="E465">
        <v>5.9466499835300002E-2</v>
      </c>
      <c r="F465">
        <v>0.99845743179299995</v>
      </c>
      <c r="G465">
        <f>VLOOKUP(Table1[[#This Row],[img_id2]],Table13[#All],4,FALSE)</f>
        <v>3</v>
      </c>
      <c r="H465">
        <f>VLOOKUP(Table1[[#This Row],[img_id2]],Table13[#All],5,FALSE)</f>
        <v>3</v>
      </c>
      <c r="I465" t="str">
        <f>IF(Table1[[#This Row],[score_abs]]&gt;0.99,"yes","no")</f>
        <v>yes</v>
      </c>
    </row>
    <row r="466" spans="1:9" x14ac:dyDescent="0.25">
      <c r="A466" t="str">
        <f>Table1[[#This Row],[img_id2]]&amp;"|"&amp;Table1[[#This Row],[rank]]</f>
        <v>88|5</v>
      </c>
      <c r="B466">
        <v>88</v>
      </c>
      <c r="C466">
        <v>5</v>
      </c>
      <c r="D466" t="s">
        <v>846</v>
      </c>
      <c r="E466">
        <v>4.0730703622099997E-2</v>
      </c>
      <c r="F466">
        <v>0.99774938821799997</v>
      </c>
      <c r="G466">
        <f>VLOOKUP(Table1[[#This Row],[img_id2]],Table13[#All],4,FALSE)</f>
        <v>3</v>
      </c>
      <c r="H466">
        <f>VLOOKUP(Table1[[#This Row],[img_id2]],Table13[#All],5,FALSE)</f>
        <v>3</v>
      </c>
      <c r="I466" t="str">
        <f>IF(Table1[[#This Row],[score_abs]]&gt;0.99,"yes","no")</f>
        <v>yes</v>
      </c>
    </row>
    <row r="467" spans="1:9" x14ac:dyDescent="0.25">
      <c r="A467" t="str">
        <f>Table1[[#This Row],[img_id2]]&amp;"|"&amp;Table1[[#This Row],[rank]]</f>
        <v>89|1</v>
      </c>
      <c r="B467">
        <v>89</v>
      </c>
      <c r="C467">
        <v>1</v>
      </c>
      <c r="D467" t="s">
        <v>848</v>
      </c>
      <c r="E467">
        <v>0.192587047815</v>
      </c>
      <c r="F467">
        <v>0.99941504001600001</v>
      </c>
      <c r="G467">
        <f>VLOOKUP(Table1[[#This Row],[img_id2]],Table13[#All],4,FALSE)</f>
        <v>2</v>
      </c>
      <c r="H467">
        <f>VLOOKUP(Table1[[#This Row],[img_id2]],Table13[#All],5,FALSE)</f>
        <v>2</v>
      </c>
      <c r="I467" t="str">
        <f>IF(Table1[[#This Row],[score_abs]]&gt;0.99,"yes","no")</f>
        <v>yes</v>
      </c>
    </row>
    <row r="468" spans="1:9" x14ac:dyDescent="0.25">
      <c r="A468" t="str">
        <f>Table1[[#This Row],[img_id2]]&amp;"|"&amp;Table1[[#This Row],[rank]]</f>
        <v>89|2</v>
      </c>
      <c r="B468">
        <v>89</v>
      </c>
      <c r="C468">
        <v>2</v>
      </c>
      <c r="D468" t="s">
        <v>856</v>
      </c>
      <c r="E468">
        <v>0.17279987037200001</v>
      </c>
      <c r="F468">
        <v>0.99934798479099995</v>
      </c>
      <c r="G468">
        <f>VLOOKUP(Table1[[#This Row],[img_id2]],Table13[#All],4,FALSE)</f>
        <v>2</v>
      </c>
      <c r="H468">
        <f>VLOOKUP(Table1[[#This Row],[img_id2]],Table13[#All],5,FALSE)</f>
        <v>2</v>
      </c>
      <c r="I468" t="str">
        <f>IF(Table1[[#This Row],[score_abs]]&gt;0.99,"yes","no")</f>
        <v>yes</v>
      </c>
    </row>
    <row r="469" spans="1:9" x14ac:dyDescent="0.25">
      <c r="A469" t="str">
        <f>Table1[[#This Row],[img_id2]]&amp;"|"&amp;Table1[[#This Row],[rank]]</f>
        <v>89|3</v>
      </c>
      <c r="B469">
        <v>89</v>
      </c>
      <c r="C469">
        <v>3</v>
      </c>
      <c r="D469" t="s">
        <v>860</v>
      </c>
      <c r="E469">
        <v>0.114719159901</v>
      </c>
      <c r="F469">
        <v>0.99901819229099997</v>
      </c>
      <c r="G469">
        <f>VLOOKUP(Table1[[#This Row],[img_id2]],Table13[#All],4,FALSE)</f>
        <v>2</v>
      </c>
      <c r="H469">
        <f>VLOOKUP(Table1[[#This Row],[img_id2]],Table13[#All],5,FALSE)</f>
        <v>2</v>
      </c>
      <c r="I469" t="str">
        <f>IF(Table1[[#This Row],[score_abs]]&gt;0.99,"yes","no")</f>
        <v>yes</v>
      </c>
    </row>
    <row r="470" spans="1:9" x14ac:dyDescent="0.25">
      <c r="A470" t="str">
        <f>Table1[[#This Row],[img_id2]]&amp;"|"&amp;Table1[[#This Row],[rank]]</f>
        <v>89|4</v>
      </c>
      <c r="B470">
        <v>89</v>
      </c>
      <c r="C470">
        <v>4</v>
      </c>
      <c r="D470" t="s">
        <v>855</v>
      </c>
      <c r="E470">
        <v>0.108667492867</v>
      </c>
      <c r="F470">
        <v>0.998963594437</v>
      </c>
      <c r="G470">
        <f>VLOOKUP(Table1[[#This Row],[img_id2]],Table13[#All],4,FALSE)</f>
        <v>2</v>
      </c>
      <c r="H470">
        <f>VLOOKUP(Table1[[#This Row],[img_id2]],Table13[#All],5,FALSE)</f>
        <v>2</v>
      </c>
      <c r="I470" t="str">
        <f>IF(Table1[[#This Row],[score_abs]]&gt;0.99,"yes","no")</f>
        <v>yes</v>
      </c>
    </row>
    <row r="471" spans="1:9" x14ac:dyDescent="0.25">
      <c r="A471" t="str">
        <f>Table1[[#This Row],[img_id2]]&amp;"|"&amp;Table1[[#This Row],[rank]]</f>
        <v>89|5</v>
      </c>
      <c r="B471">
        <v>89</v>
      </c>
      <c r="C471">
        <v>5</v>
      </c>
      <c r="D471" t="s">
        <v>861</v>
      </c>
      <c r="E471">
        <v>9.6196092665200003E-2</v>
      </c>
      <c r="F471">
        <v>0.99882942438099998</v>
      </c>
      <c r="G471">
        <f>VLOOKUP(Table1[[#This Row],[img_id2]],Table13[#All],4,FALSE)</f>
        <v>2</v>
      </c>
      <c r="H471">
        <f>VLOOKUP(Table1[[#This Row],[img_id2]],Table13[#All],5,FALSE)</f>
        <v>2</v>
      </c>
      <c r="I471" t="str">
        <f>IF(Table1[[#This Row],[score_abs]]&gt;0.99,"yes","no")</f>
        <v>yes</v>
      </c>
    </row>
    <row r="472" spans="1:9" x14ac:dyDescent="0.25">
      <c r="A472" t="str">
        <f>Table1[[#This Row],[img_id2]]&amp;"|"&amp;Table1[[#This Row],[rank]]</f>
        <v>90|1</v>
      </c>
      <c r="B472">
        <v>90</v>
      </c>
      <c r="C472">
        <v>1</v>
      </c>
      <c r="D472" t="s">
        <v>854</v>
      </c>
      <c r="E472">
        <v>0.651300907135</v>
      </c>
      <c r="F472">
        <v>0.99996626377099995</v>
      </c>
      <c r="G472">
        <f>VLOOKUP(Table1[[#This Row],[img_id2]],Table13[#All],4,FALSE)</f>
        <v>2</v>
      </c>
      <c r="H472">
        <f>VLOOKUP(Table1[[#This Row],[img_id2]],Table13[#All],5,FALSE)</f>
        <v>2</v>
      </c>
      <c r="I472" t="str">
        <f>IF(Table1[[#This Row],[score_abs]]&gt;0.99,"yes","no")</f>
        <v>yes</v>
      </c>
    </row>
    <row r="473" spans="1:9" x14ac:dyDescent="0.25">
      <c r="A473" t="str">
        <f>Table1[[#This Row],[img_id2]]&amp;"|"&amp;Table1[[#This Row],[rank]]</f>
        <v>90|2</v>
      </c>
      <c r="B473">
        <v>90</v>
      </c>
      <c r="C473">
        <v>2</v>
      </c>
      <c r="D473" t="s">
        <v>886</v>
      </c>
      <c r="E473">
        <v>9.6660554408999996E-2</v>
      </c>
      <c r="F473">
        <v>0.99977248907100003</v>
      </c>
      <c r="G473">
        <f>VLOOKUP(Table1[[#This Row],[img_id2]],Table13[#All],4,FALSE)</f>
        <v>2</v>
      </c>
      <c r="H473">
        <f>VLOOKUP(Table1[[#This Row],[img_id2]],Table13[#All],5,FALSE)</f>
        <v>2</v>
      </c>
      <c r="I473" t="str">
        <f>IF(Table1[[#This Row],[score_abs]]&gt;0.99,"yes","no")</f>
        <v>yes</v>
      </c>
    </row>
    <row r="474" spans="1:9" x14ac:dyDescent="0.25">
      <c r="A474" t="str">
        <f>Table1[[#This Row],[img_id2]]&amp;"|"&amp;Table1[[#This Row],[rank]]</f>
        <v>90|3</v>
      </c>
      <c r="B474">
        <v>90</v>
      </c>
      <c r="C474">
        <v>3</v>
      </c>
      <c r="D474" t="s">
        <v>848</v>
      </c>
      <c r="E474">
        <v>7.8290127217800001E-2</v>
      </c>
      <c r="F474">
        <v>0.99971908330899995</v>
      </c>
      <c r="G474">
        <f>VLOOKUP(Table1[[#This Row],[img_id2]],Table13[#All],4,FALSE)</f>
        <v>2</v>
      </c>
      <c r="H474">
        <f>VLOOKUP(Table1[[#This Row],[img_id2]],Table13[#All],5,FALSE)</f>
        <v>2</v>
      </c>
      <c r="I474" t="str">
        <f>IF(Table1[[#This Row],[score_abs]]&gt;0.99,"yes","no")</f>
        <v>yes</v>
      </c>
    </row>
    <row r="475" spans="1:9" x14ac:dyDescent="0.25">
      <c r="A475" t="str">
        <f>Table1[[#This Row],[img_id2]]&amp;"|"&amp;Table1[[#This Row],[rank]]</f>
        <v>90|4</v>
      </c>
      <c r="B475">
        <v>90</v>
      </c>
      <c r="C475">
        <v>4</v>
      </c>
      <c r="D475" t="s">
        <v>860</v>
      </c>
      <c r="E475">
        <v>5.4510135203599999E-2</v>
      </c>
      <c r="F475">
        <v>0.999596655369</v>
      </c>
      <c r="G475">
        <f>VLOOKUP(Table1[[#This Row],[img_id2]],Table13[#All],4,FALSE)</f>
        <v>2</v>
      </c>
      <c r="H475">
        <f>VLOOKUP(Table1[[#This Row],[img_id2]],Table13[#All],5,FALSE)</f>
        <v>2</v>
      </c>
      <c r="I475" t="str">
        <f>IF(Table1[[#This Row],[score_abs]]&gt;0.99,"yes","no")</f>
        <v>yes</v>
      </c>
    </row>
    <row r="476" spans="1:9" x14ac:dyDescent="0.25">
      <c r="A476" t="str">
        <f>Table1[[#This Row],[img_id2]]&amp;"|"&amp;Table1[[#This Row],[rank]]</f>
        <v>90|5</v>
      </c>
      <c r="B476">
        <v>90</v>
      </c>
      <c r="C476">
        <v>5</v>
      </c>
      <c r="D476" t="s">
        <v>831</v>
      </c>
      <c r="E476">
        <v>2.4206448346400001E-2</v>
      </c>
      <c r="F476">
        <v>0.99909210205099996</v>
      </c>
      <c r="G476">
        <f>VLOOKUP(Table1[[#This Row],[img_id2]],Table13[#All],4,FALSE)</f>
        <v>2</v>
      </c>
      <c r="H476">
        <f>VLOOKUP(Table1[[#This Row],[img_id2]],Table13[#All],5,FALSE)</f>
        <v>2</v>
      </c>
      <c r="I476" t="str">
        <f>IF(Table1[[#This Row],[score_abs]]&gt;0.99,"yes","no")</f>
        <v>yes</v>
      </c>
    </row>
    <row r="477" spans="1:9" x14ac:dyDescent="0.25">
      <c r="A477" t="str">
        <f>Table1[[#This Row],[img_id2]]&amp;"|"&amp;Table1[[#This Row],[rank]]</f>
        <v>91|1</v>
      </c>
      <c r="B477">
        <v>91</v>
      </c>
      <c r="C477">
        <v>1</v>
      </c>
      <c r="D477" t="s">
        <v>862</v>
      </c>
      <c r="E477">
        <v>0.23234610259499999</v>
      </c>
      <c r="F477">
        <v>0.99957770109199995</v>
      </c>
      <c r="G477">
        <f>VLOOKUP(Table1[[#This Row],[img_id2]],Table13[#All],4,FALSE)</f>
        <v>3</v>
      </c>
      <c r="H477">
        <f>VLOOKUP(Table1[[#This Row],[img_id2]],Table13[#All],5,FALSE)</f>
        <v>3</v>
      </c>
      <c r="I477" t="str">
        <f>IF(Table1[[#This Row],[score_abs]]&gt;0.99,"yes","no")</f>
        <v>yes</v>
      </c>
    </row>
    <row r="478" spans="1:9" x14ac:dyDescent="0.25">
      <c r="A478" t="str">
        <f>Table1[[#This Row],[img_id2]]&amp;"|"&amp;Table1[[#This Row],[rank]]</f>
        <v>91|2</v>
      </c>
      <c r="B478">
        <v>91</v>
      </c>
      <c r="C478">
        <v>2</v>
      </c>
      <c r="D478" t="s">
        <v>854</v>
      </c>
      <c r="E478">
        <v>0.16164046526</v>
      </c>
      <c r="F478">
        <v>0.999393105507</v>
      </c>
      <c r="G478">
        <f>VLOOKUP(Table1[[#This Row],[img_id2]],Table13[#All],4,FALSE)</f>
        <v>3</v>
      </c>
      <c r="H478">
        <f>VLOOKUP(Table1[[#This Row],[img_id2]],Table13[#All],5,FALSE)</f>
        <v>3</v>
      </c>
      <c r="I478" t="str">
        <f>IF(Table1[[#This Row],[score_abs]]&gt;0.99,"yes","no")</f>
        <v>yes</v>
      </c>
    </row>
    <row r="479" spans="1:9" x14ac:dyDescent="0.25">
      <c r="A479" t="str">
        <f>Table1[[#This Row],[img_id2]]&amp;"|"&amp;Table1[[#This Row],[rank]]</f>
        <v>91|3</v>
      </c>
      <c r="B479">
        <v>91</v>
      </c>
      <c r="C479">
        <v>3</v>
      </c>
      <c r="D479" t="s">
        <v>848</v>
      </c>
      <c r="E479">
        <v>0.14404679834799999</v>
      </c>
      <c r="F479">
        <v>0.99931907653800001</v>
      </c>
      <c r="G479">
        <f>VLOOKUP(Table1[[#This Row],[img_id2]],Table13[#All],4,FALSE)</f>
        <v>3</v>
      </c>
      <c r="H479">
        <f>VLOOKUP(Table1[[#This Row],[img_id2]],Table13[#All],5,FALSE)</f>
        <v>3</v>
      </c>
      <c r="I479" t="str">
        <f>IF(Table1[[#This Row],[score_abs]]&gt;0.99,"yes","no")</f>
        <v>yes</v>
      </c>
    </row>
    <row r="480" spans="1:9" x14ac:dyDescent="0.25">
      <c r="A480" t="str">
        <f>Table1[[#This Row],[img_id2]]&amp;"|"&amp;Table1[[#This Row],[rank]]</f>
        <v>91|4</v>
      </c>
      <c r="B480">
        <v>91</v>
      </c>
      <c r="C480">
        <v>4</v>
      </c>
      <c r="D480" t="s">
        <v>861</v>
      </c>
      <c r="E480">
        <v>8.0926820635800006E-2</v>
      </c>
      <c r="F480">
        <v>0.99878865480400003</v>
      </c>
      <c r="G480">
        <f>VLOOKUP(Table1[[#This Row],[img_id2]],Table13[#All],4,FALSE)</f>
        <v>3</v>
      </c>
      <c r="H480">
        <f>VLOOKUP(Table1[[#This Row],[img_id2]],Table13[#All],5,FALSE)</f>
        <v>3</v>
      </c>
      <c r="I480" t="str">
        <f>IF(Table1[[#This Row],[score_abs]]&gt;0.99,"yes","no")</f>
        <v>yes</v>
      </c>
    </row>
    <row r="481" spans="1:9" x14ac:dyDescent="0.25">
      <c r="A481" t="str">
        <f>Table1[[#This Row],[img_id2]]&amp;"|"&amp;Table1[[#This Row],[rank]]</f>
        <v>91|5</v>
      </c>
      <c r="B481">
        <v>91</v>
      </c>
      <c r="C481">
        <v>5</v>
      </c>
      <c r="D481" t="s">
        <v>878</v>
      </c>
      <c r="E481">
        <v>5.4282031953300003E-2</v>
      </c>
      <c r="F481">
        <v>0.99819511175200004</v>
      </c>
      <c r="G481">
        <f>VLOOKUP(Table1[[#This Row],[img_id2]],Table13[#All],4,FALSE)</f>
        <v>3</v>
      </c>
      <c r="H481">
        <f>VLOOKUP(Table1[[#This Row],[img_id2]],Table13[#All],5,FALSE)</f>
        <v>3</v>
      </c>
      <c r="I481" t="str">
        <f>IF(Table1[[#This Row],[score_abs]]&gt;0.99,"yes","no")</f>
        <v>yes</v>
      </c>
    </row>
    <row r="482" spans="1:9" x14ac:dyDescent="0.25">
      <c r="A482" t="str">
        <f>Table1[[#This Row],[img_id2]]&amp;"|"&amp;Table1[[#This Row],[rank]]</f>
        <v>92|1</v>
      </c>
      <c r="B482">
        <v>92</v>
      </c>
      <c r="C482">
        <v>1</v>
      </c>
      <c r="D482" t="s">
        <v>854</v>
      </c>
      <c r="E482">
        <v>0.44727182388300002</v>
      </c>
      <c r="F482">
        <v>0.999851703644</v>
      </c>
      <c r="G482">
        <f>VLOOKUP(Table1[[#This Row],[img_id2]],Table13[#All],4,FALSE)</f>
        <v>2</v>
      </c>
      <c r="H482">
        <f>VLOOKUP(Table1[[#This Row],[img_id2]],Table13[#All],5,FALSE)</f>
        <v>2</v>
      </c>
      <c r="I482" t="str">
        <f>IF(Table1[[#This Row],[score_abs]]&gt;0.99,"yes","no")</f>
        <v>yes</v>
      </c>
    </row>
    <row r="483" spans="1:9" x14ac:dyDescent="0.25">
      <c r="A483" t="str">
        <f>Table1[[#This Row],[img_id2]]&amp;"|"&amp;Table1[[#This Row],[rank]]</f>
        <v>92|2</v>
      </c>
      <c r="B483">
        <v>92</v>
      </c>
      <c r="C483">
        <v>2</v>
      </c>
      <c r="D483" t="s">
        <v>831</v>
      </c>
      <c r="E483">
        <v>0.17373384535299999</v>
      </c>
      <c r="F483">
        <v>0.99961853027299996</v>
      </c>
      <c r="G483">
        <f>VLOOKUP(Table1[[#This Row],[img_id2]],Table13[#All],4,FALSE)</f>
        <v>2</v>
      </c>
      <c r="H483">
        <f>VLOOKUP(Table1[[#This Row],[img_id2]],Table13[#All],5,FALSE)</f>
        <v>2</v>
      </c>
      <c r="I483" t="str">
        <f>IF(Table1[[#This Row],[score_abs]]&gt;0.99,"yes","no")</f>
        <v>yes</v>
      </c>
    </row>
    <row r="484" spans="1:9" x14ac:dyDescent="0.25">
      <c r="A484" t="str">
        <f>Table1[[#This Row],[img_id2]]&amp;"|"&amp;Table1[[#This Row],[rank]]</f>
        <v>92|3</v>
      </c>
      <c r="B484">
        <v>92</v>
      </c>
      <c r="C484">
        <v>3</v>
      </c>
      <c r="D484" t="s">
        <v>848</v>
      </c>
      <c r="E484">
        <v>0.14214837551100001</v>
      </c>
      <c r="F484">
        <v>0.99953377246899999</v>
      </c>
      <c r="G484">
        <f>VLOOKUP(Table1[[#This Row],[img_id2]],Table13[#All],4,FALSE)</f>
        <v>2</v>
      </c>
      <c r="H484">
        <f>VLOOKUP(Table1[[#This Row],[img_id2]],Table13[#All],5,FALSE)</f>
        <v>2</v>
      </c>
      <c r="I484" t="str">
        <f>IF(Table1[[#This Row],[score_abs]]&gt;0.99,"yes","no")</f>
        <v>yes</v>
      </c>
    </row>
    <row r="485" spans="1:9" x14ac:dyDescent="0.25">
      <c r="A485" t="str">
        <f>Table1[[#This Row],[img_id2]]&amp;"|"&amp;Table1[[#This Row],[rank]]</f>
        <v>92|4</v>
      </c>
      <c r="B485">
        <v>92</v>
      </c>
      <c r="C485">
        <v>4</v>
      </c>
      <c r="D485" t="s">
        <v>860</v>
      </c>
      <c r="E485">
        <v>3.9972715079799999E-2</v>
      </c>
      <c r="F485">
        <v>0.99834406375899998</v>
      </c>
      <c r="G485">
        <f>VLOOKUP(Table1[[#This Row],[img_id2]],Table13[#All],4,FALSE)</f>
        <v>2</v>
      </c>
      <c r="H485">
        <f>VLOOKUP(Table1[[#This Row],[img_id2]],Table13[#All],5,FALSE)</f>
        <v>2</v>
      </c>
      <c r="I485" t="str">
        <f>IF(Table1[[#This Row],[score_abs]]&gt;0.99,"yes","no")</f>
        <v>yes</v>
      </c>
    </row>
    <row r="486" spans="1:9" x14ac:dyDescent="0.25">
      <c r="A486" t="str">
        <f>Table1[[#This Row],[img_id2]]&amp;"|"&amp;Table1[[#This Row],[rank]]</f>
        <v>92|5</v>
      </c>
      <c r="B486">
        <v>92</v>
      </c>
      <c r="C486">
        <v>5</v>
      </c>
      <c r="D486" t="s">
        <v>862</v>
      </c>
      <c r="E486">
        <v>3.6140244454100003E-2</v>
      </c>
      <c r="F486">
        <v>0.99816870689399995</v>
      </c>
      <c r="G486">
        <f>VLOOKUP(Table1[[#This Row],[img_id2]],Table13[#All],4,FALSE)</f>
        <v>2</v>
      </c>
      <c r="H486">
        <f>VLOOKUP(Table1[[#This Row],[img_id2]],Table13[#All],5,FALSE)</f>
        <v>2</v>
      </c>
      <c r="I486" t="str">
        <f>IF(Table1[[#This Row],[score_abs]]&gt;0.99,"yes","no")</f>
        <v>yes</v>
      </c>
    </row>
    <row r="487" spans="1:9" x14ac:dyDescent="0.25">
      <c r="A487" t="str">
        <f>Table1[[#This Row],[img_id2]]&amp;"|"&amp;Table1[[#This Row],[rank]]</f>
        <v>93|1</v>
      </c>
      <c r="B487">
        <v>93</v>
      </c>
      <c r="C487">
        <v>1</v>
      </c>
      <c r="D487" t="s">
        <v>908</v>
      </c>
      <c r="E487">
        <v>0.31977501511599998</v>
      </c>
      <c r="F487">
        <v>0.99959152936899998</v>
      </c>
      <c r="G487">
        <f>VLOOKUP(Table1[[#This Row],[img_id2]],Table13[#All],4,FALSE)</f>
        <v>1</v>
      </c>
      <c r="H487">
        <f>VLOOKUP(Table1[[#This Row],[img_id2]],Table13[#All],5,FALSE)</f>
        <v>2</v>
      </c>
      <c r="I487" t="str">
        <f>IF(Table1[[#This Row],[score_abs]]&gt;0.99,"yes","no")</f>
        <v>yes</v>
      </c>
    </row>
    <row r="488" spans="1:9" x14ac:dyDescent="0.25">
      <c r="A488" t="str">
        <f>Table1[[#This Row],[img_id2]]&amp;"|"&amp;Table1[[#This Row],[rank]]</f>
        <v>93|2</v>
      </c>
      <c r="B488">
        <v>93</v>
      </c>
      <c r="C488">
        <v>2</v>
      </c>
      <c r="D488" t="s">
        <v>856</v>
      </c>
      <c r="E488">
        <v>0.16343259811399999</v>
      </c>
      <c r="F488">
        <v>0.99920099973700005</v>
      </c>
      <c r="G488">
        <f>VLOOKUP(Table1[[#This Row],[img_id2]],Table13[#All],4,FALSE)</f>
        <v>1</v>
      </c>
      <c r="H488">
        <f>VLOOKUP(Table1[[#This Row],[img_id2]],Table13[#All],5,FALSE)</f>
        <v>2</v>
      </c>
      <c r="I488" t="str">
        <f>IF(Table1[[#This Row],[score_abs]]&gt;0.99,"yes","no")</f>
        <v>yes</v>
      </c>
    </row>
    <row r="489" spans="1:9" x14ac:dyDescent="0.25">
      <c r="A489" t="str">
        <f>Table1[[#This Row],[img_id2]]&amp;"|"&amp;Table1[[#This Row],[rank]]</f>
        <v>93|3</v>
      </c>
      <c r="B489">
        <v>93</v>
      </c>
      <c r="C489">
        <v>3</v>
      </c>
      <c r="D489" t="s">
        <v>846</v>
      </c>
      <c r="E489">
        <v>9.2664860188999998E-2</v>
      </c>
      <c r="F489">
        <v>0.99859160184899998</v>
      </c>
      <c r="G489">
        <f>VLOOKUP(Table1[[#This Row],[img_id2]],Table13[#All],4,FALSE)</f>
        <v>1</v>
      </c>
      <c r="H489">
        <f>VLOOKUP(Table1[[#This Row],[img_id2]],Table13[#All],5,FALSE)</f>
        <v>2</v>
      </c>
      <c r="I489" t="str">
        <f>IF(Table1[[#This Row],[score_abs]]&gt;0.99,"yes","no")</f>
        <v>yes</v>
      </c>
    </row>
    <row r="490" spans="1:9" x14ac:dyDescent="0.25">
      <c r="A490" t="str">
        <f>Table1[[#This Row],[img_id2]]&amp;"|"&amp;Table1[[#This Row],[rank]]</f>
        <v>93|4</v>
      </c>
      <c r="B490">
        <v>93</v>
      </c>
      <c r="C490">
        <v>4</v>
      </c>
      <c r="D490" t="s">
        <v>874</v>
      </c>
      <c r="E490">
        <v>7.4737749993800007E-2</v>
      </c>
      <c r="F490">
        <v>0.99825435876799995</v>
      </c>
      <c r="G490">
        <f>VLOOKUP(Table1[[#This Row],[img_id2]],Table13[#All],4,FALSE)</f>
        <v>1</v>
      </c>
      <c r="H490">
        <f>VLOOKUP(Table1[[#This Row],[img_id2]],Table13[#All],5,FALSE)</f>
        <v>2</v>
      </c>
      <c r="I490" t="str">
        <f>IF(Table1[[#This Row],[score_abs]]&gt;0.99,"yes","no")</f>
        <v>yes</v>
      </c>
    </row>
    <row r="491" spans="1:9" x14ac:dyDescent="0.25">
      <c r="A491" t="str">
        <f>Table1[[#This Row],[img_id2]]&amp;"|"&amp;Table1[[#This Row],[rank]]</f>
        <v>93|5</v>
      </c>
      <c r="B491">
        <v>93</v>
      </c>
      <c r="C491">
        <v>5</v>
      </c>
      <c r="D491" t="s">
        <v>848</v>
      </c>
      <c r="E491">
        <v>5.9380799531900001E-2</v>
      </c>
      <c r="F491">
        <v>0.99780386686300004</v>
      </c>
      <c r="G491">
        <f>VLOOKUP(Table1[[#This Row],[img_id2]],Table13[#All],4,FALSE)</f>
        <v>1</v>
      </c>
      <c r="H491">
        <f>VLOOKUP(Table1[[#This Row],[img_id2]],Table13[#All],5,FALSE)</f>
        <v>2</v>
      </c>
      <c r="I491" t="str">
        <f>IF(Table1[[#This Row],[score_abs]]&gt;0.99,"yes","no")</f>
        <v>yes</v>
      </c>
    </row>
    <row r="492" spans="1:9" x14ac:dyDescent="0.25">
      <c r="A492" t="str">
        <f>Table1[[#This Row],[img_id2]]&amp;"|"&amp;Table1[[#This Row],[rank]]</f>
        <v>94|1</v>
      </c>
      <c r="B492">
        <v>94</v>
      </c>
      <c r="C492">
        <v>1</v>
      </c>
      <c r="D492" t="s">
        <v>846</v>
      </c>
      <c r="E492">
        <v>0.154315143824</v>
      </c>
      <c r="F492">
        <v>0.99764329195000001</v>
      </c>
      <c r="G492">
        <f>VLOOKUP(Table1[[#This Row],[img_id2]],Table13[#All],4,FALSE)</f>
        <v>4</v>
      </c>
      <c r="H492">
        <f>VLOOKUP(Table1[[#This Row],[img_id2]],Table13[#All],5,FALSE)</f>
        <v>4</v>
      </c>
      <c r="I492" t="str">
        <f>IF(Table1[[#This Row],[score_abs]]&gt;0.99,"yes","no")</f>
        <v>yes</v>
      </c>
    </row>
    <row r="493" spans="1:9" x14ac:dyDescent="0.25">
      <c r="A493" t="str">
        <f>Table1[[#This Row],[img_id2]]&amp;"|"&amp;Table1[[#This Row],[rank]]</f>
        <v>94|2</v>
      </c>
      <c r="B493">
        <v>94</v>
      </c>
      <c r="C493">
        <v>2</v>
      </c>
      <c r="D493" t="s">
        <v>848</v>
      </c>
      <c r="E493">
        <v>0.147037133574</v>
      </c>
      <c r="F493">
        <v>0.99752706289299997</v>
      </c>
      <c r="G493">
        <f>VLOOKUP(Table1[[#This Row],[img_id2]],Table13[#All],4,FALSE)</f>
        <v>4</v>
      </c>
      <c r="H493">
        <f>VLOOKUP(Table1[[#This Row],[img_id2]],Table13[#All],5,FALSE)</f>
        <v>4</v>
      </c>
      <c r="I493" t="str">
        <f>IF(Table1[[#This Row],[score_abs]]&gt;0.99,"yes","no")</f>
        <v>yes</v>
      </c>
    </row>
    <row r="494" spans="1:9" x14ac:dyDescent="0.25">
      <c r="A494" t="str">
        <f>Table1[[#This Row],[img_id2]]&amp;"|"&amp;Table1[[#This Row],[rank]]</f>
        <v>94|3</v>
      </c>
      <c r="B494">
        <v>94</v>
      </c>
      <c r="C494">
        <v>3</v>
      </c>
      <c r="D494" t="s">
        <v>830</v>
      </c>
      <c r="E494">
        <v>7.8201577067399997E-2</v>
      </c>
      <c r="F494">
        <v>0.99536031484599996</v>
      </c>
      <c r="G494">
        <f>VLOOKUP(Table1[[#This Row],[img_id2]],Table13[#All],4,FALSE)</f>
        <v>4</v>
      </c>
      <c r="H494">
        <f>VLOOKUP(Table1[[#This Row],[img_id2]],Table13[#All],5,FALSE)</f>
        <v>4</v>
      </c>
      <c r="I494" t="str">
        <f>IF(Table1[[#This Row],[score_abs]]&gt;0.99,"yes","no")</f>
        <v>yes</v>
      </c>
    </row>
    <row r="495" spans="1:9" x14ac:dyDescent="0.25">
      <c r="A495" t="str">
        <f>Table1[[#This Row],[img_id2]]&amp;"|"&amp;Table1[[#This Row],[rank]]</f>
        <v>94|4</v>
      </c>
      <c r="B495">
        <v>94</v>
      </c>
      <c r="C495">
        <v>4</v>
      </c>
      <c r="D495" t="s">
        <v>856</v>
      </c>
      <c r="E495">
        <v>6.4060345292100002E-2</v>
      </c>
      <c r="F495">
        <v>0.99434185028099997</v>
      </c>
      <c r="G495">
        <f>VLOOKUP(Table1[[#This Row],[img_id2]],Table13[#All],4,FALSE)</f>
        <v>4</v>
      </c>
      <c r="H495">
        <f>VLOOKUP(Table1[[#This Row],[img_id2]],Table13[#All],5,FALSE)</f>
        <v>4</v>
      </c>
      <c r="I495" t="str">
        <f>IF(Table1[[#This Row],[score_abs]]&gt;0.99,"yes","no")</f>
        <v>yes</v>
      </c>
    </row>
    <row r="496" spans="1:9" x14ac:dyDescent="0.25">
      <c r="A496" t="str">
        <f>Table1[[#This Row],[img_id2]]&amp;"|"&amp;Table1[[#This Row],[rank]]</f>
        <v>94|5</v>
      </c>
      <c r="B496">
        <v>94</v>
      </c>
      <c r="C496">
        <v>5</v>
      </c>
      <c r="D496" t="s">
        <v>891</v>
      </c>
      <c r="E496">
        <v>5.4005626589099999E-2</v>
      </c>
      <c r="F496">
        <v>0.99329549074199996</v>
      </c>
      <c r="G496">
        <f>VLOOKUP(Table1[[#This Row],[img_id2]],Table13[#All],4,FALSE)</f>
        <v>4</v>
      </c>
      <c r="H496">
        <f>VLOOKUP(Table1[[#This Row],[img_id2]],Table13[#All],5,FALSE)</f>
        <v>4</v>
      </c>
      <c r="I496" t="str">
        <f>IF(Table1[[#This Row],[score_abs]]&gt;0.99,"yes","no")</f>
        <v>yes</v>
      </c>
    </row>
    <row r="497" spans="1:9" x14ac:dyDescent="0.25">
      <c r="A497" t="str">
        <f>Table1[[#This Row],[img_id2]]&amp;"|"&amp;Table1[[#This Row],[rank]]</f>
        <v>95|1</v>
      </c>
      <c r="B497">
        <v>95</v>
      </c>
      <c r="C497">
        <v>1</v>
      </c>
      <c r="D497" t="s">
        <v>848</v>
      </c>
      <c r="E497">
        <v>0.25428086519199999</v>
      </c>
      <c r="F497">
        <v>0.99978381395299998</v>
      </c>
      <c r="G497">
        <f>VLOOKUP(Table1[[#This Row],[img_id2]],Table13[#All],4,FALSE)</f>
        <v>3</v>
      </c>
      <c r="H497">
        <f>VLOOKUP(Table1[[#This Row],[img_id2]],Table13[#All],5,FALSE)</f>
        <v>3</v>
      </c>
      <c r="I497" t="str">
        <f>IF(Table1[[#This Row],[score_abs]]&gt;0.99,"yes","no")</f>
        <v>yes</v>
      </c>
    </row>
    <row r="498" spans="1:9" x14ac:dyDescent="0.25">
      <c r="A498" t="str">
        <f>Table1[[#This Row],[img_id2]]&amp;"|"&amp;Table1[[#This Row],[rank]]</f>
        <v>95|2</v>
      </c>
      <c r="B498">
        <v>95</v>
      </c>
      <c r="C498">
        <v>2</v>
      </c>
      <c r="D498" t="s">
        <v>856</v>
      </c>
      <c r="E498">
        <v>0.13320435583599999</v>
      </c>
      <c r="F498">
        <v>0.99958747625400002</v>
      </c>
      <c r="G498">
        <f>VLOOKUP(Table1[[#This Row],[img_id2]],Table13[#All],4,FALSE)</f>
        <v>3</v>
      </c>
      <c r="H498">
        <f>VLOOKUP(Table1[[#This Row],[img_id2]],Table13[#All],5,FALSE)</f>
        <v>3</v>
      </c>
      <c r="I498" t="str">
        <f>IF(Table1[[#This Row],[score_abs]]&gt;0.99,"yes","no")</f>
        <v>yes</v>
      </c>
    </row>
    <row r="499" spans="1:9" x14ac:dyDescent="0.25">
      <c r="A499" t="str">
        <f>Table1[[#This Row],[img_id2]]&amp;"|"&amp;Table1[[#This Row],[rank]]</f>
        <v>95|3</v>
      </c>
      <c r="B499">
        <v>95</v>
      </c>
      <c r="C499">
        <v>3</v>
      </c>
      <c r="D499" t="s">
        <v>861</v>
      </c>
      <c r="E499">
        <v>0.118989214301</v>
      </c>
      <c r="F499">
        <v>0.99953818321200005</v>
      </c>
      <c r="G499">
        <f>VLOOKUP(Table1[[#This Row],[img_id2]],Table13[#All],4,FALSE)</f>
        <v>3</v>
      </c>
      <c r="H499">
        <f>VLOOKUP(Table1[[#This Row],[img_id2]],Table13[#All],5,FALSE)</f>
        <v>3</v>
      </c>
      <c r="I499" t="str">
        <f>IF(Table1[[#This Row],[score_abs]]&gt;0.99,"yes","no")</f>
        <v>yes</v>
      </c>
    </row>
    <row r="500" spans="1:9" x14ac:dyDescent="0.25">
      <c r="A500" t="str">
        <f>Table1[[#This Row],[img_id2]]&amp;"|"&amp;Table1[[#This Row],[rank]]</f>
        <v>95|4</v>
      </c>
      <c r="B500">
        <v>95</v>
      </c>
      <c r="C500">
        <v>4</v>
      </c>
      <c r="D500" t="s">
        <v>854</v>
      </c>
      <c r="E500">
        <v>0.115421228111</v>
      </c>
      <c r="F500">
        <v>0.99952387809800003</v>
      </c>
      <c r="G500">
        <f>VLOOKUP(Table1[[#This Row],[img_id2]],Table13[#All],4,FALSE)</f>
        <v>3</v>
      </c>
      <c r="H500">
        <f>VLOOKUP(Table1[[#This Row],[img_id2]],Table13[#All],5,FALSE)</f>
        <v>3</v>
      </c>
      <c r="I500" t="str">
        <f>IF(Table1[[#This Row],[score_abs]]&gt;0.99,"yes","no")</f>
        <v>yes</v>
      </c>
    </row>
    <row r="501" spans="1:9" x14ac:dyDescent="0.25">
      <c r="A501" t="str">
        <f>Table1[[#This Row],[img_id2]]&amp;"|"&amp;Table1[[#This Row],[rank]]</f>
        <v>95|5</v>
      </c>
      <c r="B501">
        <v>95</v>
      </c>
      <c r="C501">
        <v>5</v>
      </c>
      <c r="D501" t="s">
        <v>846</v>
      </c>
      <c r="E501">
        <v>0.110955104232</v>
      </c>
      <c r="F501">
        <v>0.999504804611</v>
      </c>
      <c r="G501">
        <f>VLOOKUP(Table1[[#This Row],[img_id2]],Table13[#All],4,FALSE)</f>
        <v>3</v>
      </c>
      <c r="H501">
        <f>VLOOKUP(Table1[[#This Row],[img_id2]],Table13[#All],5,FALSE)</f>
        <v>3</v>
      </c>
      <c r="I501" t="str">
        <f>IF(Table1[[#This Row],[score_abs]]&gt;0.99,"yes","no")</f>
        <v>yes</v>
      </c>
    </row>
    <row r="502" spans="1:9" x14ac:dyDescent="0.25">
      <c r="A502" t="str">
        <f>Table1[[#This Row],[img_id2]]&amp;"|"&amp;Table1[[#This Row],[rank]]</f>
        <v>96|1</v>
      </c>
      <c r="B502">
        <v>96</v>
      </c>
      <c r="C502">
        <v>1</v>
      </c>
      <c r="D502" t="s">
        <v>848</v>
      </c>
      <c r="E502">
        <v>0.29901400208500001</v>
      </c>
      <c r="F502">
        <v>0.99982798099500003</v>
      </c>
      <c r="G502">
        <f>VLOOKUP(Table1[[#This Row],[img_id2]],Table13[#All],4,FALSE)</f>
        <v>3</v>
      </c>
      <c r="H502">
        <f>VLOOKUP(Table1[[#This Row],[img_id2]],Table13[#All],5,FALSE)</f>
        <v>3</v>
      </c>
      <c r="I502" t="str">
        <f>IF(Table1[[#This Row],[score_abs]]&gt;0.99,"yes","no")</f>
        <v>yes</v>
      </c>
    </row>
    <row r="503" spans="1:9" x14ac:dyDescent="0.25">
      <c r="A503" t="str">
        <f>Table1[[#This Row],[img_id2]]&amp;"|"&amp;Table1[[#This Row],[rank]]</f>
        <v>96|2</v>
      </c>
      <c r="B503">
        <v>96</v>
      </c>
      <c r="C503">
        <v>2</v>
      </c>
      <c r="D503" t="s">
        <v>846</v>
      </c>
      <c r="E503">
        <v>0.13841155171399999</v>
      </c>
      <c r="F503">
        <v>0.99962866306300002</v>
      </c>
      <c r="G503">
        <f>VLOOKUP(Table1[[#This Row],[img_id2]],Table13[#All],4,FALSE)</f>
        <v>3</v>
      </c>
      <c r="H503">
        <f>VLOOKUP(Table1[[#This Row],[img_id2]],Table13[#All],5,FALSE)</f>
        <v>3</v>
      </c>
      <c r="I503" t="str">
        <f>IF(Table1[[#This Row],[score_abs]]&gt;0.99,"yes","no")</f>
        <v>yes</v>
      </c>
    </row>
    <row r="504" spans="1:9" x14ac:dyDescent="0.25">
      <c r="A504" t="str">
        <f>Table1[[#This Row],[img_id2]]&amp;"|"&amp;Table1[[#This Row],[rank]]</f>
        <v>96|3</v>
      </c>
      <c r="B504">
        <v>96</v>
      </c>
      <c r="C504">
        <v>3</v>
      </c>
      <c r="D504" t="s">
        <v>856</v>
      </c>
      <c r="E504">
        <v>0.13242404162900001</v>
      </c>
      <c r="F504">
        <v>0.99961191415799999</v>
      </c>
      <c r="G504">
        <f>VLOOKUP(Table1[[#This Row],[img_id2]],Table13[#All],4,FALSE)</f>
        <v>3</v>
      </c>
      <c r="H504">
        <f>VLOOKUP(Table1[[#This Row],[img_id2]],Table13[#All],5,FALSE)</f>
        <v>3</v>
      </c>
      <c r="I504" t="str">
        <f>IF(Table1[[#This Row],[score_abs]]&gt;0.99,"yes","no")</f>
        <v>yes</v>
      </c>
    </row>
    <row r="505" spans="1:9" x14ac:dyDescent="0.25">
      <c r="A505" t="str">
        <f>Table1[[#This Row],[img_id2]]&amp;"|"&amp;Table1[[#This Row],[rank]]</f>
        <v>96|4</v>
      </c>
      <c r="B505">
        <v>96</v>
      </c>
      <c r="C505">
        <v>4</v>
      </c>
      <c r="D505" t="s">
        <v>851</v>
      </c>
      <c r="E505">
        <v>8.0784335732500004E-2</v>
      </c>
      <c r="F505">
        <v>0.99936383962599995</v>
      </c>
      <c r="G505">
        <f>VLOOKUP(Table1[[#This Row],[img_id2]],Table13[#All],4,FALSE)</f>
        <v>3</v>
      </c>
      <c r="H505">
        <f>VLOOKUP(Table1[[#This Row],[img_id2]],Table13[#All],5,FALSE)</f>
        <v>3</v>
      </c>
      <c r="I505" t="str">
        <f>IF(Table1[[#This Row],[score_abs]]&gt;0.99,"yes","no")</f>
        <v>yes</v>
      </c>
    </row>
    <row r="506" spans="1:9" x14ac:dyDescent="0.25">
      <c r="A506" t="str">
        <f>Table1[[#This Row],[img_id2]]&amp;"|"&amp;Table1[[#This Row],[rank]]</f>
        <v>96|5</v>
      </c>
      <c r="B506">
        <v>96</v>
      </c>
      <c r="C506">
        <v>5</v>
      </c>
      <c r="D506" t="s">
        <v>861</v>
      </c>
      <c r="E506">
        <v>7.3368623852700002E-2</v>
      </c>
      <c r="F506">
        <v>0.99929964542399996</v>
      </c>
      <c r="G506">
        <f>VLOOKUP(Table1[[#This Row],[img_id2]],Table13[#All],4,FALSE)</f>
        <v>3</v>
      </c>
      <c r="H506">
        <f>VLOOKUP(Table1[[#This Row],[img_id2]],Table13[#All],5,FALSE)</f>
        <v>3</v>
      </c>
      <c r="I506" t="str">
        <f>IF(Table1[[#This Row],[score_abs]]&gt;0.99,"yes","no")</f>
        <v>yes</v>
      </c>
    </row>
    <row r="507" spans="1:9" x14ac:dyDescent="0.25">
      <c r="A507" t="str">
        <f>Table1[[#This Row],[img_id2]]&amp;"|"&amp;Table1[[#This Row],[rank]]</f>
        <v>97|1</v>
      </c>
      <c r="B507">
        <v>97</v>
      </c>
      <c r="C507">
        <v>1</v>
      </c>
      <c r="D507" t="s">
        <v>909</v>
      </c>
      <c r="E507">
        <v>0.63147145509699998</v>
      </c>
      <c r="F507">
        <v>0.99999773502300005</v>
      </c>
      <c r="G507">
        <f>VLOOKUP(Table1[[#This Row],[img_id2]],Table13[#All],4,FALSE)</f>
        <v>4</v>
      </c>
      <c r="H507">
        <f>VLOOKUP(Table1[[#This Row],[img_id2]],Table13[#All],5,FALSE)</f>
        <v>4</v>
      </c>
      <c r="I507" t="str">
        <f>IF(Table1[[#This Row],[score_abs]]&gt;0.99,"yes","no")</f>
        <v>yes</v>
      </c>
    </row>
    <row r="508" spans="1:9" x14ac:dyDescent="0.25">
      <c r="A508" t="str">
        <f>Table1[[#This Row],[img_id2]]&amp;"|"&amp;Table1[[#This Row],[rank]]</f>
        <v>97|2</v>
      </c>
      <c r="B508">
        <v>97</v>
      </c>
      <c r="C508">
        <v>2</v>
      </c>
      <c r="D508" t="s">
        <v>910</v>
      </c>
      <c r="E508">
        <v>0.29899004101799997</v>
      </c>
      <c r="F508">
        <v>0.99999523162799997</v>
      </c>
      <c r="G508">
        <f>VLOOKUP(Table1[[#This Row],[img_id2]],Table13[#All],4,FALSE)</f>
        <v>4</v>
      </c>
      <c r="H508">
        <f>VLOOKUP(Table1[[#This Row],[img_id2]],Table13[#All],5,FALSE)</f>
        <v>4</v>
      </c>
      <c r="I508" t="str">
        <f>IF(Table1[[#This Row],[score_abs]]&gt;0.99,"yes","no")</f>
        <v>yes</v>
      </c>
    </row>
    <row r="509" spans="1:9" x14ac:dyDescent="0.25">
      <c r="A509" t="str">
        <f>Table1[[#This Row],[img_id2]]&amp;"|"&amp;Table1[[#This Row],[rank]]</f>
        <v>97|3</v>
      </c>
      <c r="B509">
        <v>97</v>
      </c>
      <c r="C509">
        <v>3</v>
      </c>
      <c r="D509" t="s">
        <v>869</v>
      </c>
      <c r="E509">
        <v>3.1976595520999997E-2</v>
      </c>
      <c r="F509">
        <v>0.999955415726</v>
      </c>
      <c r="G509">
        <f>VLOOKUP(Table1[[#This Row],[img_id2]],Table13[#All],4,FALSE)</f>
        <v>4</v>
      </c>
      <c r="H509">
        <f>VLOOKUP(Table1[[#This Row],[img_id2]],Table13[#All],5,FALSE)</f>
        <v>4</v>
      </c>
      <c r="I509" t="str">
        <f>IF(Table1[[#This Row],[score_abs]]&gt;0.99,"yes","no")</f>
        <v>yes</v>
      </c>
    </row>
    <row r="510" spans="1:9" x14ac:dyDescent="0.25">
      <c r="A510" t="str">
        <f>Table1[[#This Row],[img_id2]]&amp;"|"&amp;Table1[[#This Row],[rank]]</f>
        <v>97|4</v>
      </c>
      <c r="B510">
        <v>97</v>
      </c>
      <c r="C510">
        <v>4</v>
      </c>
      <c r="D510" t="s">
        <v>869</v>
      </c>
      <c r="E510">
        <v>1.7818069085499998E-2</v>
      </c>
      <c r="F510">
        <v>0.99992012977599998</v>
      </c>
      <c r="G510">
        <f>VLOOKUP(Table1[[#This Row],[img_id2]],Table13[#All],4,FALSE)</f>
        <v>4</v>
      </c>
      <c r="H510">
        <f>VLOOKUP(Table1[[#This Row],[img_id2]],Table13[#All],5,FALSE)</f>
        <v>4</v>
      </c>
      <c r="I510" t="str">
        <f>IF(Table1[[#This Row],[score_abs]]&gt;0.99,"yes","no")</f>
        <v>yes</v>
      </c>
    </row>
    <row r="511" spans="1:9" x14ac:dyDescent="0.25">
      <c r="A511" t="str">
        <f>Table1[[#This Row],[img_id2]]&amp;"|"&amp;Table1[[#This Row],[rank]]</f>
        <v>97|5</v>
      </c>
      <c r="B511">
        <v>97</v>
      </c>
      <c r="C511">
        <v>5</v>
      </c>
      <c r="D511" t="s">
        <v>900</v>
      </c>
      <c r="E511">
        <v>8.1345560029099998E-3</v>
      </c>
      <c r="F511">
        <v>0.99982506036800001</v>
      </c>
      <c r="G511">
        <f>VLOOKUP(Table1[[#This Row],[img_id2]],Table13[#All],4,FALSE)</f>
        <v>4</v>
      </c>
      <c r="H511">
        <f>VLOOKUP(Table1[[#This Row],[img_id2]],Table13[#All],5,FALSE)</f>
        <v>4</v>
      </c>
      <c r="I511" t="str">
        <f>IF(Table1[[#This Row],[score_abs]]&gt;0.99,"yes","no")</f>
        <v>yes</v>
      </c>
    </row>
    <row r="512" spans="1:9" x14ac:dyDescent="0.25">
      <c r="A512" t="str">
        <f>Table1[[#This Row],[img_id2]]&amp;"|"&amp;Table1[[#This Row],[rank]]</f>
        <v>98|1</v>
      </c>
      <c r="B512">
        <v>98</v>
      </c>
      <c r="C512">
        <v>1</v>
      </c>
      <c r="D512" t="s">
        <v>840</v>
      </c>
      <c r="E512">
        <v>0.38386231660800002</v>
      </c>
      <c r="F512">
        <v>0.99992620944999999</v>
      </c>
      <c r="G512">
        <f>VLOOKUP(Table1[[#This Row],[img_id2]],Table13[#All],4,FALSE)</f>
        <v>4</v>
      </c>
      <c r="H512">
        <f>VLOOKUP(Table1[[#This Row],[img_id2]],Table13[#All],5,FALSE)</f>
        <v>4</v>
      </c>
      <c r="I512" t="str">
        <f>IF(Table1[[#This Row],[score_abs]]&gt;0.99,"yes","no")</f>
        <v>yes</v>
      </c>
    </row>
    <row r="513" spans="1:9" x14ac:dyDescent="0.25">
      <c r="A513" t="str">
        <f>Table1[[#This Row],[img_id2]]&amp;"|"&amp;Table1[[#This Row],[rank]]</f>
        <v>98|2</v>
      </c>
      <c r="B513">
        <v>98</v>
      </c>
      <c r="C513">
        <v>2</v>
      </c>
      <c r="D513" t="s">
        <v>830</v>
      </c>
      <c r="E513">
        <v>0.33462199568700002</v>
      </c>
      <c r="F513">
        <v>0.99991536140399995</v>
      </c>
      <c r="G513">
        <f>VLOOKUP(Table1[[#This Row],[img_id2]],Table13[#All],4,FALSE)</f>
        <v>4</v>
      </c>
      <c r="H513">
        <f>VLOOKUP(Table1[[#This Row],[img_id2]],Table13[#All],5,FALSE)</f>
        <v>4</v>
      </c>
      <c r="I513" t="str">
        <f>IF(Table1[[#This Row],[score_abs]]&gt;0.99,"yes","no")</f>
        <v>yes</v>
      </c>
    </row>
    <row r="514" spans="1:9" x14ac:dyDescent="0.25">
      <c r="A514" t="str">
        <f>Table1[[#This Row],[img_id2]]&amp;"|"&amp;Table1[[#This Row],[rank]]</f>
        <v>98|3</v>
      </c>
      <c r="B514">
        <v>98</v>
      </c>
      <c r="C514">
        <v>3</v>
      </c>
      <c r="D514" t="s">
        <v>864</v>
      </c>
      <c r="E514">
        <v>8.2375161349799997E-2</v>
      </c>
      <c r="F514">
        <v>0.99965631961800006</v>
      </c>
      <c r="G514">
        <f>VLOOKUP(Table1[[#This Row],[img_id2]],Table13[#All],4,FALSE)</f>
        <v>4</v>
      </c>
      <c r="H514">
        <f>VLOOKUP(Table1[[#This Row],[img_id2]],Table13[#All],5,FALSE)</f>
        <v>4</v>
      </c>
      <c r="I514" t="str">
        <f>IF(Table1[[#This Row],[score_abs]]&gt;0.99,"yes","no")</f>
        <v>yes</v>
      </c>
    </row>
    <row r="515" spans="1:9" x14ac:dyDescent="0.25">
      <c r="A515" t="str">
        <f>Table1[[#This Row],[img_id2]]&amp;"|"&amp;Table1[[#This Row],[rank]]</f>
        <v>98|4</v>
      </c>
      <c r="B515">
        <v>98</v>
      </c>
      <c r="C515">
        <v>4</v>
      </c>
      <c r="D515" t="s">
        <v>829</v>
      </c>
      <c r="E515">
        <v>4.5583687722700002E-2</v>
      </c>
      <c r="F515">
        <v>0.99937915801999999</v>
      </c>
      <c r="G515">
        <f>VLOOKUP(Table1[[#This Row],[img_id2]],Table13[#All],4,FALSE)</f>
        <v>4</v>
      </c>
      <c r="H515">
        <f>VLOOKUP(Table1[[#This Row],[img_id2]],Table13[#All],5,FALSE)</f>
        <v>4</v>
      </c>
      <c r="I515" t="str">
        <f>IF(Table1[[#This Row],[score_abs]]&gt;0.99,"yes","no")</f>
        <v>yes</v>
      </c>
    </row>
    <row r="516" spans="1:9" x14ac:dyDescent="0.25">
      <c r="A516" t="str">
        <f>Table1[[#This Row],[img_id2]]&amp;"|"&amp;Table1[[#This Row],[rank]]</f>
        <v>98|5</v>
      </c>
      <c r="B516">
        <v>98</v>
      </c>
      <c r="C516">
        <v>5</v>
      </c>
      <c r="D516" t="s">
        <v>910</v>
      </c>
      <c r="E516">
        <v>3.9028245955700001E-2</v>
      </c>
      <c r="F516">
        <v>0.99927490949599995</v>
      </c>
      <c r="G516">
        <f>VLOOKUP(Table1[[#This Row],[img_id2]],Table13[#All],4,FALSE)</f>
        <v>4</v>
      </c>
      <c r="H516">
        <f>VLOOKUP(Table1[[#This Row],[img_id2]],Table13[#All],5,FALSE)</f>
        <v>4</v>
      </c>
      <c r="I516" t="str">
        <f>IF(Table1[[#This Row],[score_abs]]&gt;0.99,"yes","no")</f>
        <v>yes</v>
      </c>
    </row>
    <row r="517" spans="1:9" x14ac:dyDescent="0.25">
      <c r="A517" t="str">
        <f>Table1[[#This Row],[img_id2]]&amp;"|"&amp;Table1[[#This Row],[rank]]</f>
        <v>99|1</v>
      </c>
      <c r="B517">
        <v>99</v>
      </c>
      <c r="C517">
        <v>1</v>
      </c>
      <c r="D517" t="s">
        <v>910</v>
      </c>
      <c r="E517">
        <v>0.67452996969199996</v>
      </c>
      <c r="F517">
        <v>0.99997520446800003</v>
      </c>
      <c r="G517">
        <f>VLOOKUP(Table1[[#This Row],[img_id2]],Table13[#All],4,FALSE)</f>
        <v>4</v>
      </c>
      <c r="H517">
        <f>VLOOKUP(Table1[[#This Row],[img_id2]],Table13[#All],5,FALSE)</f>
        <v>4</v>
      </c>
      <c r="I517" t="str">
        <f>IF(Table1[[#This Row],[score_abs]]&gt;0.99,"yes","no")</f>
        <v>yes</v>
      </c>
    </row>
    <row r="518" spans="1:9" x14ac:dyDescent="0.25">
      <c r="A518" t="str">
        <f>Table1[[#This Row],[img_id2]]&amp;"|"&amp;Table1[[#This Row],[rank]]</f>
        <v>99|2</v>
      </c>
      <c r="B518">
        <v>99</v>
      </c>
      <c r="C518">
        <v>2</v>
      </c>
      <c r="D518" t="s">
        <v>909</v>
      </c>
      <c r="E518">
        <v>0.131247475743</v>
      </c>
      <c r="F518">
        <v>0.99987256526900004</v>
      </c>
      <c r="G518">
        <f>VLOOKUP(Table1[[#This Row],[img_id2]],Table13[#All],4,FALSE)</f>
        <v>4</v>
      </c>
      <c r="H518">
        <f>VLOOKUP(Table1[[#This Row],[img_id2]],Table13[#All],5,FALSE)</f>
        <v>4</v>
      </c>
      <c r="I518" t="str">
        <f>IF(Table1[[#This Row],[score_abs]]&gt;0.99,"yes","no")</f>
        <v>yes</v>
      </c>
    </row>
    <row r="519" spans="1:9" x14ac:dyDescent="0.25">
      <c r="A519" t="str">
        <f>Table1[[#This Row],[img_id2]]&amp;"|"&amp;Table1[[#This Row],[rank]]</f>
        <v>99|3</v>
      </c>
      <c r="B519">
        <v>99</v>
      </c>
      <c r="C519">
        <v>3</v>
      </c>
      <c r="D519" t="s">
        <v>869</v>
      </c>
      <c r="E519">
        <v>6.6822044551400006E-2</v>
      </c>
      <c r="F519">
        <v>0.99974960088700005</v>
      </c>
      <c r="G519">
        <f>VLOOKUP(Table1[[#This Row],[img_id2]],Table13[#All],4,FALSE)</f>
        <v>4</v>
      </c>
      <c r="H519">
        <f>VLOOKUP(Table1[[#This Row],[img_id2]],Table13[#All],5,FALSE)</f>
        <v>4</v>
      </c>
      <c r="I519" t="str">
        <f>IF(Table1[[#This Row],[score_abs]]&gt;0.99,"yes","no")</f>
        <v>yes</v>
      </c>
    </row>
    <row r="520" spans="1:9" x14ac:dyDescent="0.25">
      <c r="A520" t="str">
        <f>Table1[[#This Row],[img_id2]]&amp;"|"&amp;Table1[[#This Row],[rank]]</f>
        <v>99|4</v>
      </c>
      <c r="B520">
        <v>99</v>
      </c>
      <c r="C520">
        <v>4</v>
      </c>
      <c r="D520" t="s">
        <v>869</v>
      </c>
      <c r="E520">
        <v>4.1738033294700001E-2</v>
      </c>
      <c r="F520">
        <v>0.99959927797299997</v>
      </c>
      <c r="G520">
        <f>VLOOKUP(Table1[[#This Row],[img_id2]],Table13[#All],4,FALSE)</f>
        <v>4</v>
      </c>
      <c r="H520">
        <f>VLOOKUP(Table1[[#This Row],[img_id2]],Table13[#All],5,FALSE)</f>
        <v>4</v>
      </c>
      <c r="I520" t="str">
        <f>IF(Table1[[#This Row],[score_abs]]&gt;0.99,"yes","no")</f>
        <v>yes</v>
      </c>
    </row>
    <row r="521" spans="1:9" x14ac:dyDescent="0.25">
      <c r="A521" t="str">
        <f>Table1[[#This Row],[img_id2]]&amp;"|"&amp;Table1[[#This Row],[rank]]</f>
        <v>99|5</v>
      </c>
      <c r="B521">
        <v>99</v>
      </c>
      <c r="C521">
        <v>5</v>
      </c>
      <c r="D521" t="s">
        <v>900</v>
      </c>
      <c r="E521">
        <v>2.3262606933700001E-2</v>
      </c>
      <c r="F521">
        <v>0.99928122758899995</v>
      </c>
      <c r="G521">
        <f>VLOOKUP(Table1[[#This Row],[img_id2]],Table13[#All],4,FALSE)</f>
        <v>4</v>
      </c>
      <c r="H521">
        <f>VLOOKUP(Table1[[#This Row],[img_id2]],Table13[#All],5,FALSE)</f>
        <v>4</v>
      </c>
      <c r="I521" t="str">
        <f>IF(Table1[[#This Row],[score_abs]]&gt;0.99,"yes","no")</f>
        <v>yes</v>
      </c>
    </row>
    <row r="522" spans="1:9" x14ac:dyDescent="0.25">
      <c r="A522" t="str">
        <f>Table1[[#This Row],[img_id2]]&amp;"|"&amp;Table1[[#This Row],[rank]]</f>
        <v>100|1</v>
      </c>
      <c r="B522">
        <v>100</v>
      </c>
      <c r="C522">
        <v>1</v>
      </c>
      <c r="D522" t="s">
        <v>909</v>
      </c>
      <c r="E522">
        <v>0.47901749610900002</v>
      </c>
      <c r="F522">
        <v>0.99996376037599999</v>
      </c>
      <c r="G522">
        <f>VLOOKUP(Table1[[#This Row],[img_id2]],Table13[#All],4,FALSE)</f>
        <v>4</v>
      </c>
      <c r="H522">
        <f>VLOOKUP(Table1[[#This Row],[img_id2]],Table13[#All],5,FALSE)</f>
        <v>4</v>
      </c>
      <c r="I522" t="str">
        <f>IF(Table1[[#This Row],[score_abs]]&gt;0.99,"yes","no")</f>
        <v>yes</v>
      </c>
    </row>
    <row r="523" spans="1:9" x14ac:dyDescent="0.25">
      <c r="A523" t="str">
        <f>Table1[[#This Row],[img_id2]]&amp;"|"&amp;Table1[[#This Row],[rank]]</f>
        <v>100|2</v>
      </c>
      <c r="B523">
        <v>100</v>
      </c>
      <c r="C523">
        <v>2</v>
      </c>
      <c r="D523" t="s">
        <v>910</v>
      </c>
      <c r="E523">
        <v>0.207399845123</v>
      </c>
      <c r="F523">
        <v>0.99991643428800003</v>
      </c>
      <c r="G523">
        <f>VLOOKUP(Table1[[#This Row],[img_id2]],Table13[#All],4,FALSE)</f>
        <v>4</v>
      </c>
      <c r="H523">
        <f>VLOOKUP(Table1[[#This Row],[img_id2]],Table13[#All],5,FALSE)</f>
        <v>4</v>
      </c>
      <c r="I523" t="str">
        <f>IF(Table1[[#This Row],[score_abs]]&gt;0.99,"yes","no")</f>
        <v>yes</v>
      </c>
    </row>
    <row r="524" spans="1:9" x14ac:dyDescent="0.25">
      <c r="A524" t="str">
        <f>Table1[[#This Row],[img_id2]]&amp;"|"&amp;Table1[[#This Row],[rank]]</f>
        <v>100|3</v>
      </c>
      <c r="B524">
        <v>100</v>
      </c>
      <c r="C524">
        <v>3</v>
      </c>
      <c r="D524" t="s">
        <v>869</v>
      </c>
      <c r="E524">
        <v>8.6064063012600001E-2</v>
      </c>
      <c r="F524">
        <v>0.99979859590499998</v>
      </c>
      <c r="G524">
        <f>VLOOKUP(Table1[[#This Row],[img_id2]],Table13[#All],4,FALSE)</f>
        <v>4</v>
      </c>
      <c r="H524">
        <f>VLOOKUP(Table1[[#This Row],[img_id2]],Table13[#All],5,FALSE)</f>
        <v>4</v>
      </c>
      <c r="I524" t="str">
        <f>IF(Table1[[#This Row],[score_abs]]&gt;0.99,"yes","no")</f>
        <v>yes</v>
      </c>
    </row>
    <row r="525" spans="1:9" x14ac:dyDescent="0.25">
      <c r="A525" t="str">
        <f>Table1[[#This Row],[img_id2]]&amp;"|"&amp;Table1[[#This Row],[rank]]</f>
        <v>100|4</v>
      </c>
      <c r="B525">
        <v>100</v>
      </c>
      <c r="C525">
        <v>4</v>
      </c>
      <c r="D525" t="s">
        <v>868</v>
      </c>
      <c r="E525">
        <v>6.0191303491599998E-2</v>
      </c>
      <c r="F525">
        <v>0.99971193075200004</v>
      </c>
      <c r="G525">
        <f>VLOOKUP(Table1[[#This Row],[img_id2]],Table13[#All],4,FALSE)</f>
        <v>4</v>
      </c>
      <c r="H525">
        <f>VLOOKUP(Table1[[#This Row],[img_id2]],Table13[#All],5,FALSE)</f>
        <v>4</v>
      </c>
      <c r="I525" t="str">
        <f>IF(Table1[[#This Row],[score_abs]]&gt;0.99,"yes","no")</f>
        <v>yes</v>
      </c>
    </row>
    <row r="526" spans="1:9" x14ac:dyDescent="0.25">
      <c r="A526" t="str">
        <f>Table1[[#This Row],[img_id2]]&amp;"|"&amp;Table1[[#This Row],[rank]]</f>
        <v>100|5</v>
      </c>
      <c r="B526">
        <v>100</v>
      </c>
      <c r="C526">
        <v>5</v>
      </c>
      <c r="D526" t="s">
        <v>830</v>
      </c>
      <c r="E526">
        <v>4.3955877423299997E-2</v>
      </c>
      <c r="F526">
        <v>0.99960559606599997</v>
      </c>
      <c r="G526">
        <f>VLOOKUP(Table1[[#This Row],[img_id2]],Table13[#All],4,FALSE)</f>
        <v>4</v>
      </c>
      <c r="H526">
        <f>VLOOKUP(Table1[[#This Row],[img_id2]],Table13[#All],5,FALSE)</f>
        <v>4</v>
      </c>
      <c r="I526" t="str">
        <f>IF(Table1[[#This Row],[score_abs]]&gt;0.99,"yes","no")</f>
        <v>yes</v>
      </c>
    </row>
    <row r="527" spans="1:9" x14ac:dyDescent="0.25">
      <c r="A527" t="str">
        <f>Table1[[#This Row],[img_id2]]&amp;"|"&amp;Table1[[#This Row],[rank]]</f>
        <v>101|1</v>
      </c>
      <c r="B527">
        <v>101</v>
      </c>
      <c r="C527">
        <v>1</v>
      </c>
      <c r="D527" t="s">
        <v>854</v>
      </c>
      <c r="E527">
        <v>0.28570541739499999</v>
      </c>
      <c r="F527">
        <v>0.99878245592100001</v>
      </c>
      <c r="G527">
        <f>VLOOKUP(Table1[[#This Row],[img_id2]],Table13[#All],4,FALSE)</f>
        <v>3</v>
      </c>
      <c r="H527">
        <f>VLOOKUP(Table1[[#This Row],[img_id2]],Table13[#All],5,FALSE)</f>
        <v>3</v>
      </c>
      <c r="I527" t="str">
        <f>IF(Table1[[#This Row],[score_abs]]&gt;0.99,"yes","no")</f>
        <v>yes</v>
      </c>
    </row>
    <row r="528" spans="1:9" x14ac:dyDescent="0.25">
      <c r="A528" t="str">
        <f>Table1[[#This Row],[img_id2]]&amp;"|"&amp;Table1[[#This Row],[rank]]</f>
        <v>101|2</v>
      </c>
      <c r="B528">
        <v>101</v>
      </c>
      <c r="C528">
        <v>2</v>
      </c>
      <c r="D528" t="s">
        <v>846</v>
      </c>
      <c r="E528">
        <v>0.118462376297</v>
      </c>
      <c r="F528">
        <v>0.99706870317499996</v>
      </c>
      <c r="G528">
        <f>VLOOKUP(Table1[[#This Row],[img_id2]],Table13[#All],4,FALSE)</f>
        <v>3</v>
      </c>
      <c r="H528">
        <f>VLOOKUP(Table1[[#This Row],[img_id2]],Table13[#All],5,FALSE)</f>
        <v>3</v>
      </c>
      <c r="I528" t="str">
        <f>IF(Table1[[#This Row],[score_abs]]&gt;0.99,"yes","no")</f>
        <v>yes</v>
      </c>
    </row>
    <row r="529" spans="1:9" x14ac:dyDescent="0.25">
      <c r="A529" t="str">
        <f>Table1[[#This Row],[img_id2]]&amp;"|"&amp;Table1[[#This Row],[rank]]</f>
        <v>101|3</v>
      </c>
      <c r="B529">
        <v>101</v>
      </c>
      <c r="C529">
        <v>3</v>
      </c>
      <c r="D529" t="s">
        <v>848</v>
      </c>
      <c r="E529">
        <v>6.9421485066400002E-2</v>
      </c>
      <c r="F529">
        <v>0.99500823020899998</v>
      </c>
      <c r="G529">
        <f>VLOOKUP(Table1[[#This Row],[img_id2]],Table13[#All],4,FALSE)</f>
        <v>3</v>
      </c>
      <c r="H529">
        <f>VLOOKUP(Table1[[#This Row],[img_id2]],Table13[#All],5,FALSE)</f>
        <v>3</v>
      </c>
      <c r="I529" t="str">
        <f>IF(Table1[[#This Row],[score_abs]]&gt;0.99,"yes","no")</f>
        <v>yes</v>
      </c>
    </row>
    <row r="530" spans="1:9" x14ac:dyDescent="0.25">
      <c r="A530" t="str">
        <f>Table1[[#This Row],[img_id2]]&amp;"|"&amp;Table1[[#This Row],[rank]]</f>
        <v>101|4</v>
      </c>
      <c r="B530">
        <v>101</v>
      </c>
      <c r="C530">
        <v>4</v>
      </c>
      <c r="D530" t="s">
        <v>862</v>
      </c>
      <c r="E530">
        <v>6.5453186631200005E-2</v>
      </c>
      <c r="F530">
        <v>0.99470722675300005</v>
      </c>
      <c r="G530">
        <f>VLOOKUP(Table1[[#This Row],[img_id2]],Table13[#All],4,FALSE)</f>
        <v>3</v>
      </c>
      <c r="H530">
        <f>VLOOKUP(Table1[[#This Row],[img_id2]],Table13[#All],5,FALSE)</f>
        <v>3</v>
      </c>
      <c r="I530" t="str">
        <f>IF(Table1[[#This Row],[score_abs]]&gt;0.99,"yes","no")</f>
        <v>yes</v>
      </c>
    </row>
    <row r="531" spans="1:9" x14ac:dyDescent="0.25">
      <c r="A531" t="str">
        <f>Table1[[#This Row],[img_id2]]&amp;"|"&amp;Table1[[#This Row],[rank]]</f>
        <v>101|5</v>
      </c>
      <c r="B531">
        <v>101</v>
      </c>
      <c r="C531">
        <v>5</v>
      </c>
      <c r="D531" t="s">
        <v>855</v>
      </c>
      <c r="E531">
        <v>5.2431952208299999E-2</v>
      </c>
      <c r="F531">
        <v>0.99340146780000005</v>
      </c>
      <c r="G531">
        <f>VLOOKUP(Table1[[#This Row],[img_id2]],Table13[#All],4,FALSE)</f>
        <v>3</v>
      </c>
      <c r="H531">
        <f>VLOOKUP(Table1[[#This Row],[img_id2]],Table13[#All],5,FALSE)</f>
        <v>3</v>
      </c>
      <c r="I531" t="str">
        <f>IF(Table1[[#This Row],[score_abs]]&gt;0.99,"yes","no")</f>
        <v>yes</v>
      </c>
    </row>
    <row r="532" spans="1:9" x14ac:dyDescent="0.25">
      <c r="A532" t="str">
        <f>Table1[[#This Row],[img_id2]]&amp;"|"&amp;Table1[[#This Row],[rank]]</f>
        <v>102|1</v>
      </c>
      <c r="B532">
        <v>102</v>
      </c>
      <c r="C532">
        <v>1</v>
      </c>
      <c r="D532" t="s">
        <v>830</v>
      </c>
      <c r="E532">
        <v>0.19945681095100001</v>
      </c>
      <c r="F532">
        <v>0.99727457761799998</v>
      </c>
      <c r="G532">
        <f>VLOOKUP(Table1[[#This Row],[img_id2]],Table13[#All],4,FALSE)</f>
        <v>4</v>
      </c>
      <c r="H532">
        <f>VLOOKUP(Table1[[#This Row],[img_id2]],Table13[#All],5,FALSE)</f>
        <v>4</v>
      </c>
      <c r="I532" t="str">
        <f>IF(Table1[[#This Row],[score_abs]]&gt;0.99,"yes","no")</f>
        <v>yes</v>
      </c>
    </row>
    <row r="533" spans="1:9" x14ac:dyDescent="0.25">
      <c r="A533" t="str">
        <f>Table1[[#This Row],[img_id2]]&amp;"|"&amp;Table1[[#This Row],[rank]]</f>
        <v>102|2</v>
      </c>
      <c r="B533">
        <v>102</v>
      </c>
      <c r="C533">
        <v>2</v>
      </c>
      <c r="D533" t="s">
        <v>872</v>
      </c>
      <c r="E533">
        <v>8.8495172560199994E-2</v>
      </c>
      <c r="F533">
        <v>0.99387806653999999</v>
      </c>
      <c r="G533">
        <f>VLOOKUP(Table1[[#This Row],[img_id2]],Table13[#All],4,FALSE)</f>
        <v>4</v>
      </c>
      <c r="H533">
        <f>VLOOKUP(Table1[[#This Row],[img_id2]],Table13[#All],5,FALSE)</f>
        <v>4</v>
      </c>
      <c r="I533" t="str">
        <f>IF(Table1[[#This Row],[score_abs]]&gt;0.99,"yes","no")</f>
        <v>yes</v>
      </c>
    </row>
    <row r="534" spans="1:9" x14ac:dyDescent="0.25">
      <c r="A534" t="str">
        <f>Table1[[#This Row],[img_id2]]&amp;"|"&amp;Table1[[#This Row],[rank]]</f>
        <v>102|3</v>
      </c>
      <c r="B534">
        <v>102</v>
      </c>
      <c r="C534">
        <v>3</v>
      </c>
      <c r="D534" t="s">
        <v>862</v>
      </c>
      <c r="E534">
        <v>5.3376901894800002E-2</v>
      </c>
      <c r="F534">
        <v>0.98989105224600005</v>
      </c>
      <c r="G534">
        <f>VLOOKUP(Table1[[#This Row],[img_id2]],Table13[#All],4,FALSE)</f>
        <v>4</v>
      </c>
      <c r="H534">
        <f>VLOOKUP(Table1[[#This Row],[img_id2]],Table13[#All],5,FALSE)</f>
        <v>4</v>
      </c>
      <c r="I534" t="str">
        <f>IF(Table1[[#This Row],[score_abs]]&gt;0.99,"yes","no")</f>
        <v>no</v>
      </c>
    </row>
    <row r="535" spans="1:9" x14ac:dyDescent="0.25">
      <c r="A535" t="str">
        <f>Table1[[#This Row],[img_id2]]&amp;"|"&amp;Table1[[#This Row],[rank]]</f>
        <v>102|4</v>
      </c>
      <c r="B535">
        <v>102</v>
      </c>
      <c r="C535">
        <v>4</v>
      </c>
      <c r="D535" t="s">
        <v>848</v>
      </c>
      <c r="E535">
        <v>4.4915504753599997E-2</v>
      </c>
      <c r="F535">
        <v>0.98800939321500003</v>
      </c>
      <c r="G535">
        <f>VLOOKUP(Table1[[#This Row],[img_id2]],Table13[#All],4,FALSE)</f>
        <v>4</v>
      </c>
      <c r="H535">
        <f>VLOOKUP(Table1[[#This Row],[img_id2]],Table13[#All],5,FALSE)</f>
        <v>4</v>
      </c>
      <c r="I535" t="str">
        <f>IF(Table1[[#This Row],[score_abs]]&gt;0.99,"yes","no")</f>
        <v>no</v>
      </c>
    </row>
    <row r="536" spans="1:9" x14ac:dyDescent="0.25">
      <c r="A536" t="str">
        <f>Table1[[#This Row],[img_id2]]&amp;"|"&amp;Table1[[#This Row],[rank]]</f>
        <v>102|5</v>
      </c>
      <c r="B536">
        <v>102</v>
      </c>
      <c r="C536">
        <v>5</v>
      </c>
      <c r="D536" t="s">
        <v>850</v>
      </c>
      <c r="E536">
        <v>3.2164137810500003E-2</v>
      </c>
      <c r="F536">
        <v>0.98333501815799995</v>
      </c>
      <c r="G536">
        <f>VLOOKUP(Table1[[#This Row],[img_id2]],Table13[#All],4,FALSE)</f>
        <v>4</v>
      </c>
      <c r="H536">
        <f>VLOOKUP(Table1[[#This Row],[img_id2]],Table13[#All],5,FALSE)</f>
        <v>4</v>
      </c>
      <c r="I536" t="str">
        <f>IF(Table1[[#This Row],[score_abs]]&gt;0.99,"yes","no")</f>
        <v>no</v>
      </c>
    </row>
    <row r="537" spans="1:9" x14ac:dyDescent="0.25">
      <c r="A537" t="str">
        <f>Table1[[#This Row],[img_id2]]&amp;"|"&amp;Table1[[#This Row],[rank]]</f>
        <v>103|1</v>
      </c>
      <c r="B537">
        <v>103</v>
      </c>
      <c r="C537">
        <v>1</v>
      </c>
      <c r="D537" t="s">
        <v>846</v>
      </c>
      <c r="E537">
        <v>0.51947325468100003</v>
      </c>
      <c r="F537">
        <v>0.99996161460900002</v>
      </c>
      <c r="G537">
        <f>VLOOKUP(Table1[[#This Row],[img_id2]],Table13[#All],4,FALSE)</f>
        <v>3</v>
      </c>
      <c r="H537">
        <f>VLOOKUP(Table1[[#This Row],[img_id2]],Table13[#All],5,FALSE)</f>
        <v>3</v>
      </c>
      <c r="I537" t="str">
        <f>IF(Table1[[#This Row],[score_abs]]&gt;0.99,"yes","no")</f>
        <v>yes</v>
      </c>
    </row>
    <row r="538" spans="1:9" x14ac:dyDescent="0.25">
      <c r="A538" t="str">
        <f>Table1[[#This Row],[img_id2]]&amp;"|"&amp;Table1[[#This Row],[rank]]</f>
        <v>103|2</v>
      </c>
      <c r="B538">
        <v>103</v>
      </c>
      <c r="C538">
        <v>2</v>
      </c>
      <c r="D538" t="s">
        <v>848</v>
      </c>
      <c r="E538">
        <v>0.14698503911499999</v>
      </c>
      <c r="F538">
        <v>0.99986457824700004</v>
      </c>
      <c r="G538">
        <f>VLOOKUP(Table1[[#This Row],[img_id2]],Table13[#All],4,FALSE)</f>
        <v>3</v>
      </c>
      <c r="H538">
        <f>VLOOKUP(Table1[[#This Row],[img_id2]],Table13[#All],5,FALSE)</f>
        <v>3</v>
      </c>
      <c r="I538" t="str">
        <f>IF(Table1[[#This Row],[score_abs]]&gt;0.99,"yes","no")</f>
        <v>yes</v>
      </c>
    </row>
    <row r="539" spans="1:9" x14ac:dyDescent="0.25">
      <c r="A539" t="str">
        <f>Table1[[#This Row],[img_id2]]&amp;"|"&amp;Table1[[#This Row],[rank]]</f>
        <v>103|3</v>
      </c>
      <c r="B539">
        <v>103</v>
      </c>
      <c r="C539">
        <v>3</v>
      </c>
      <c r="D539" t="s">
        <v>854</v>
      </c>
      <c r="E539">
        <v>9.3691162765000002E-2</v>
      </c>
      <c r="F539">
        <v>0.99978750944100003</v>
      </c>
      <c r="G539">
        <f>VLOOKUP(Table1[[#This Row],[img_id2]],Table13[#All],4,FALSE)</f>
        <v>3</v>
      </c>
      <c r="H539">
        <f>VLOOKUP(Table1[[#This Row],[img_id2]],Table13[#All],5,FALSE)</f>
        <v>3</v>
      </c>
      <c r="I539" t="str">
        <f>IF(Table1[[#This Row],[score_abs]]&gt;0.99,"yes","no")</f>
        <v>yes</v>
      </c>
    </row>
    <row r="540" spans="1:9" x14ac:dyDescent="0.25">
      <c r="A540" t="str">
        <f>Table1[[#This Row],[img_id2]]&amp;"|"&amp;Table1[[#This Row],[rank]]</f>
        <v>103|4</v>
      </c>
      <c r="B540">
        <v>103</v>
      </c>
      <c r="C540">
        <v>4</v>
      </c>
      <c r="D540" t="s">
        <v>861</v>
      </c>
      <c r="E540">
        <v>5.4074190557000003E-2</v>
      </c>
      <c r="F540">
        <v>0.99963188171399997</v>
      </c>
      <c r="G540">
        <f>VLOOKUP(Table1[[#This Row],[img_id2]],Table13[#All],4,FALSE)</f>
        <v>3</v>
      </c>
      <c r="H540">
        <f>VLOOKUP(Table1[[#This Row],[img_id2]],Table13[#All],5,FALSE)</f>
        <v>3</v>
      </c>
      <c r="I540" t="str">
        <f>IF(Table1[[#This Row],[score_abs]]&gt;0.99,"yes","no")</f>
        <v>yes</v>
      </c>
    </row>
    <row r="541" spans="1:9" x14ac:dyDescent="0.25">
      <c r="A541" t="str">
        <f>Table1[[#This Row],[img_id2]]&amp;"|"&amp;Table1[[#This Row],[rank]]</f>
        <v>103|5</v>
      </c>
      <c r="B541">
        <v>103</v>
      </c>
      <c r="C541">
        <v>5</v>
      </c>
      <c r="D541" t="s">
        <v>862</v>
      </c>
      <c r="E541">
        <v>3.2979037612699998E-2</v>
      </c>
      <c r="F541">
        <v>0.99939656257599996</v>
      </c>
      <c r="G541">
        <f>VLOOKUP(Table1[[#This Row],[img_id2]],Table13[#All],4,FALSE)</f>
        <v>3</v>
      </c>
      <c r="H541">
        <f>VLOOKUP(Table1[[#This Row],[img_id2]],Table13[#All],5,FALSE)</f>
        <v>3</v>
      </c>
      <c r="I541" t="str">
        <f>IF(Table1[[#This Row],[score_abs]]&gt;0.99,"yes","no")</f>
        <v>yes</v>
      </c>
    </row>
    <row r="542" spans="1:9" x14ac:dyDescent="0.25">
      <c r="A542" t="str">
        <f>Table1[[#This Row],[img_id2]]&amp;"|"&amp;Table1[[#This Row],[rank]]</f>
        <v>104|1</v>
      </c>
      <c r="B542">
        <v>104</v>
      </c>
      <c r="C542">
        <v>1</v>
      </c>
      <c r="D542" t="s">
        <v>846</v>
      </c>
      <c r="E542">
        <v>0.76518774032600001</v>
      </c>
      <c r="F542">
        <v>0.99998748302499996</v>
      </c>
      <c r="G542">
        <f>VLOOKUP(Table1[[#This Row],[img_id2]],Table13[#All],4,FALSE)</f>
        <v>4</v>
      </c>
      <c r="H542">
        <f>VLOOKUP(Table1[[#This Row],[img_id2]],Table13[#All],5,FALSE)</f>
        <v>4</v>
      </c>
      <c r="I542" t="str">
        <f>IF(Table1[[#This Row],[score_abs]]&gt;0.99,"yes","no")</f>
        <v>yes</v>
      </c>
    </row>
    <row r="543" spans="1:9" x14ac:dyDescent="0.25">
      <c r="A543" t="str">
        <f>Table1[[#This Row],[img_id2]]&amp;"|"&amp;Table1[[#This Row],[rank]]</f>
        <v>104|2</v>
      </c>
      <c r="B543">
        <v>104</v>
      </c>
      <c r="C543">
        <v>2</v>
      </c>
      <c r="D543" t="s">
        <v>862</v>
      </c>
      <c r="E543">
        <v>8.2549534738100006E-2</v>
      </c>
      <c r="F543">
        <v>0.99988448619799997</v>
      </c>
      <c r="G543">
        <f>VLOOKUP(Table1[[#This Row],[img_id2]],Table13[#All],4,FALSE)</f>
        <v>4</v>
      </c>
      <c r="H543">
        <f>VLOOKUP(Table1[[#This Row],[img_id2]],Table13[#All],5,FALSE)</f>
        <v>4</v>
      </c>
      <c r="I543" t="str">
        <f>IF(Table1[[#This Row],[score_abs]]&gt;0.99,"yes","no")</f>
        <v>yes</v>
      </c>
    </row>
    <row r="544" spans="1:9" x14ac:dyDescent="0.25">
      <c r="A544" t="str">
        <f>Table1[[#This Row],[img_id2]]&amp;"|"&amp;Table1[[#This Row],[rank]]</f>
        <v>104|3</v>
      </c>
      <c r="B544">
        <v>104</v>
      </c>
      <c r="C544">
        <v>3</v>
      </c>
      <c r="D544" t="s">
        <v>831</v>
      </c>
      <c r="E544">
        <v>5.2227146923500001E-2</v>
      </c>
      <c r="F544">
        <v>0.99981755018200003</v>
      </c>
      <c r="G544">
        <f>VLOOKUP(Table1[[#This Row],[img_id2]],Table13[#All],4,FALSE)</f>
        <v>4</v>
      </c>
      <c r="H544">
        <f>VLOOKUP(Table1[[#This Row],[img_id2]],Table13[#All],5,FALSE)</f>
        <v>4</v>
      </c>
      <c r="I544" t="str">
        <f>IF(Table1[[#This Row],[score_abs]]&gt;0.99,"yes","no")</f>
        <v>yes</v>
      </c>
    </row>
    <row r="545" spans="1:9" x14ac:dyDescent="0.25">
      <c r="A545" t="str">
        <f>Table1[[#This Row],[img_id2]]&amp;"|"&amp;Table1[[#This Row],[rank]]</f>
        <v>104|4</v>
      </c>
      <c r="B545">
        <v>104</v>
      </c>
      <c r="C545">
        <v>4</v>
      </c>
      <c r="D545" t="s">
        <v>861</v>
      </c>
      <c r="E545">
        <v>2.0300570875399999E-2</v>
      </c>
      <c r="F545">
        <v>0.99953067302700005</v>
      </c>
      <c r="G545">
        <f>VLOOKUP(Table1[[#This Row],[img_id2]],Table13[#All],4,FALSE)</f>
        <v>4</v>
      </c>
      <c r="H545">
        <f>VLOOKUP(Table1[[#This Row],[img_id2]],Table13[#All],5,FALSE)</f>
        <v>4</v>
      </c>
      <c r="I545" t="str">
        <f>IF(Table1[[#This Row],[score_abs]]&gt;0.99,"yes","no")</f>
        <v>yes</v>
      </c>
    </row>
    <row r="546" spans="1:9" x14ac:dyDescent="0.25">
      <c r="A546" t="str">
        <f>Table1[[#This Row],[img_id2]]&amp;"|"&amp;Table1[[#This Row],[rank]]</f>
        <v>104|5</v>
      </c>
      <c r="B546">
        <v>104</v>
      </c>
      <c r="C546">
        <v>5</v>
      </c>
      <c r="D546" t="s">
        <v>854</v>
      </c>
      <c r="E546">
        <v>1.5866084024299999E-2</v>
      </c>
      <c r="F546">
        <v>0.99939954280900001</v>
      </c>
      <c r="G546">
        <f>VLOOKUP(Table1[[#This Row],[img_id2]],Table13[#All],4,FALSE)</f>
        <v>4</v>
      </c>
      <c r="H546">
        <f>VLOOKUP(Table1[[#This Row],[img_id2]],Table13[#All],5,FALSE)</f>
        <v>4</v>
      </c>
      <c r="I546" t="str">
        <f>IF(Table1[[#This Row],[score_abs]]&gt;0.99,"yes","no")</f>
        <v>yes</v>
      </c>
    </row>
    <row r="547" spans="1:9" x14ac:dyDescent="0.25">
      <c r="A547" t="str">
        <f>Table1[[#This Row],[img_id2]]&amp;"|"&amp;Table1[[#This Row],[rank]]</f>
        <v>105|1</v>
      </c>
      <c r="B547">
        <v>105</v>
      </c>
      <c r="C547">
        <v>1</v>
      </c>
      <c r="D547" t="s">
        <v>846</v>
      </c>
      <c r="E547">
        <v>0.2185202986</v>
      </c>
      <c r="F547">
        <v>0.99935084581400002</v>
      </c>
      <c r="G547">
        <f>VLOOKUP(Table1[[#This Row],[img_id2]],Table13[#All],4,FALSE)</f>
        <v>3</v>
      </c>
      <c r="H547">
        <f>VLOOKUP(Table1[[#This Row],[img_id2]],Table13[#All],5,FALSE)</f>
        <v>3</v>
      </c>
      <c r="I547" t="str">
        <f>IF(Table1[[#This Row],[score_abs]]&gt;0.99,"yes","no")</f>
        <v>yes</v>
      </c>
    </row>
    <row r="548" spans="1:9" x14ac:dyDescent="0.25">
      <c r="A548" t="str">
        <f>Table1[[#This Row],[img_id2]]&amp;"|"&amp;Table1[[#This Row],[rank]]</f>
        <v>105|2</v>
      </c>
      <c r="B548">
        <v>105</v>
      </c>
      <c r="C548">
        <v>2</v>
      </c>
      <c r="D548" t="s">
        <v>862</v>
      </c>
      <c r="E548">
        <v>0.12564527988400001</v>
      </c>
      <c r="F548">
        <v>0.99887150526000001</v>
      </c>
      <c r="G548">
        <f>VLOOKUP(Table1[[#This Row],[img_id2]],Table13[#All],4,FALSE)</f>
        <v>3</v>
      </c>
      <c r="H548">
        <f>VLOOKUP(Table1[[#This Row],[img_id2]],Table13[#All],5,FALSE)</f>
        <v>3</v>
      </c>
      <c r="I548" t="str">
        <f>IF(Table1[[#This Row],[score_abs]]&gt;0.99,"yes","no")</f>
        <v>yes</v>
      </c>
    </row>
    <row r="549" spans="1:9" x14ac:dyDescent="0.25">
      <c r="A549" t="str">
        <f>Table1[[#This Row],[img_id2]]&amp;"|"&amp;Table1[[#This Row],[rank]]</f>
        <v>105|3</v>
      </c>
      <c r="B549">
        <v>105</v>
      </c>
      <c r="C549">
        <v>3</v>
      </c>
      <c r="D549" t="s">
        <v>861</v>
      </c>
      <c r="E549">
        <v>0.11315049231099999</v>
      </c>
      <c r="F549">
        <v>0.99874711036700003</v>
      </c>
      <c r="G549">
        <f>VLOOKUP(Table1[[#This Row],[img_id2]],Table13[#All],4,FALSE)</f>
        <v>3</v>
      </c>
      <c r="H549">
        <f>VLOOKUP(Table1[[#This Row],[img_id2]],Table13[#All],5,FALSE)</f>
        <v>3</v>
      </c>
      <c r="I549" t="str">
        <f>IF(Table1[[#This Row],[score_abs]]&gt;0.99,"yes","no")</f>
        <v>yes</v>
      </c>
    </row>
    <row r="550" spans="1:9" x14ac:dyDescent="0.25">
      <c r="A550" t="str">
        <f>Table1[[#This Row],[img_id2]]&amp;"|"&amp;Table1[[#This Row],[rank]]</f>
        <v>105|4</v>
      </c>
      <c r="B550">
        <v>105</v>
      </c>
      <c r="C550">
        <v>4</v>
      </c>
      <c r="D550" t="s">
        <v>848</v>
      </c>
      <c r="E550">
        <v>9.1993547975999998E-2</v>
      </c>
      <c r="F550">
        <v>0.99845945835100003</v>
      </c>
      <c r="G550">
        <f>VLOOKUP(Table1[[#This Row],[img_id2]],Table13[#All],4,FALSE)</f>
        <v>3</v>
      </c>
      <c r="H550">
        <f>VLOOKUP(Table1[[#This Row],[img_id2]],Table13[#All],5,FALSE)</f>
        <v>3</v>
      </c>
      <c r="I550" t="str">
        <f>IF(Table1[[#This Row],[score_abs]]&gt;0.99,"yes","no")</f>
        <v>yes</v>
      </c>
    </row>
    <row r="551" spans="1:9" x14ac:dyDescent="0.25">
      <c r="A551" t="str">
        <f>Table1[[#This Row],[img_id2]]&amp;"|"&amp;Table1[[#This Row],[rank]]</f>
        <v>105|5</v>
      </c>
      <c r="B551">
        <v>105</v>
      </c>
      <c r="C551">
        <v>5</v>
      </c>
      <c r="D551" t="s">
        <v>830</v>
      </c>
      <c r="E551">
        <v>6.0335535556100002E-2</v>
      </c>
      <c r="F551">
        <v>0.99765294790299996</v>
      </c>
      <c r="G551">
        <f>VLOOKUP(Table1[[#This Row],[img_id2]],Table13[#All],4,FALSE)</f>
        <v>3</v>
      </c>
      <c r="H551">
        <f>VLOOKUP(Table1[[#This Row],[img_id2]],Table13[#All],5,FALSE)</f>
        <v>3</v>
      </c>
      <c r="I551" t="str">
        <f>IF(Table1[[#This Row],[score_abs]]&gt;0.99,"yes","no")</f>
        <v>yes</v>
      </c>
    </row>
    <row r="552" spans="1:9" x14ac:dyDescent="0.25">
      <c r="A552" t="str">
        <f>Table1[[#This Row],[img_id2]]&amp;"|"&amp;Table1[[#This Row],[rank]]</f>
        <v>106|1</v>
      </c>
      <c r="B552">
        <v>106</v>
      </c>
      <c r="C552">
        <v>1</v>
      </c>
      <c r="D552" t="s">
        <v>908</v>
      </c>
      <c r="E552">
        <v>0.29105472564700002</v>
      </c>
      <c r="F552">
        <v>0.99816387891799996</v>
      </c>
      <c r="G552">
        <f>VLOOKUP(Table1[[#This Row],[img_id2]],Table13[#All],4,FALSE)</f>
        <v>4</v>
      </c>
      <c r="H552">
        <f>VLOOKUP(Table1[[#This Row],[img_id2]],Table13[#All],5,FALSE)</f>
        <v>4</v>
      </c>
      <c r="I552" t="str">
        <f>IF(Table1[[#This Row],[score_abs]]&gt;0.99,"yes","no")</f>
        <v>yes</v>
      </c>
    </row>
    <row r="553" spans="1:9" x14ac:dyDescent="0.25">
      <c r="A553" t="str">
        <f>Table1[[#This Row],[img_id2]]&amp;"|"&amp;Table1[[#This Row],[rank]]</f>
        <v>106|2</v>
      </c>
      <c r="B553">
        <v>106</v>
      </c>
      <c r="C553">
        <v>2</v>
      </c>
      <c r="D553" t="s">
        <v>856</v>
      </c>
      <c r="E553">
        <v>0.12819005549000001</v>
      </c>
      <c r="F553">
        <v>0.99584072828299997</v>
      </c>
      <c r="G553">
        <f>VLOOKUP(Table1[[#This Row],[img_id2]],Table13[#All],4,FALSE)</f>
        <v>4</v>
      </c>
      <c r="H553">
        <f>VLOOKUP(Table1[[#This Row],[img_id2]],Table13[#All],5,FALSE)</f>
        <v>4</v>
      </c>
      <c r="I553" t="str">
        <f>IF(Table1[[#This Row],[score_abs]]&gt;0.99,"yes","no")</f>
        <v>yes</v>
      </c>
    </row>
    <row r="554" spans="1:9" x14ac:dyDescent="0.25">
      <c r="A554" t="str">
        <f>Table1[[#This Row],[img_id2]]&amp;"|"&amp;Table1[[#This Row],[rank]]</f>
        <v>106|3</v>
      </c>
      <c r="B554">
        <v>106</v>
      </c>
      <c r="C554">
        <v>3</v>
      </c>
      <c r="D554" t="s">
        <v>848</v>
      </c>
      <c r="E554">
        <v>9.7041048109499997E-2</v>
      </c>
      <c r="F554">
        <v>0.99451303482099995</v>
      </c>
      <c r="G554">
        <f>VLOOKUP(Table1[[#This Row],[img_id2]],Table13[#All],4,FALSE)</f>
        <v>4</v>
      </c>
      <c r="H554">
        <f>VLOOKUP(Table1[[#This Row],[img_id2]],Table13[#All],5,FALSE)</f>
        <v>4</v>
      </c>
      <c r="I554" t="str">
        <f>IF(Table1[[#This Row],[score_abs]]&gt;0.99,"yes","no")</f>
        <v>yes</v>
      </c>
    </row>
    <row r="555" spans="1:9" x14ac:dyDescent="0.25">
      <c r="A555" t="str">
        <f>Table1[[#This Row],[img_id2]]&amp;"|"&amp;Table1[[#This Row],[rank]]</f>
        <v>106|4</v>
      </c>
      <c r="B555">
        <v>106</v>
      </c>
      <c r="C555">
        <v>4</v>
      </c>
      <c r="D555" t="s">
        <v>861</v>
      </c>
      <c r="E555">
        <v>6.0372620820999999E-2</v>
      </c>
      <c r="F555">
        <v>0.99120974540700002</v>
      </c>
      <c r="G555">
        <f>VLOOKUP(Table1[[#This Row],[img_id2]],Table13[#All],4,FALSE)</f>
        <v>4</v>
      </c>
      <c r="H555">
        <f>VLOOKUP(Table1[[#This Row],[img_id2]],Table13[#All],5,FALSE)</f>
        <v>4</v>
      </c>
      <c r="I555" t="str">
        <f>IF(Table1[[#This Row],[score_abs]]&gt;0.99,"yes","no")</f>
        <v>yes</v>
      </c>
    </row>
    <row r="556" spans="1:9" x14ac:dyDescent="0.25">
      <c r="A556" t="str">
        <f>Table1[[#This Row],[img_id2]]&amp;"|"&amp;Table1[[#This Row],[rank]]</f>
        <v>106|5</v>
      </c>
      <c r="B556">
        <v>106</v>
      </c>
      <c r="C556">
        <v>5</v>
      </c>
      <c r="D556" t="s">
        <v>855</v>
      </c>
      <c r="E556">
        <v>3.4452613443100001E-2</v>
      </c>
      <c r="F556">
        <v>0.98469758033800003</v>
      </c>
      <c r="G556">
        <f>VLOOKUP(Table1[[#This Row],[img_id2]],Table13[#All],4,FALSE)</f>
        <v>4</v>
      </c>
      <c r="H556">
        <f>VLOOKUP(Table1[[#This Row],[img_id2]],Table13[#All],5,FALSE)</f>
        <v>4</v>
      </c>
      <c r="I556" t="str">
        <f>IF(Table1[[#This Row],[score_abs]]&gt;0.99,"yes","no")</f>
        <v>no</v>
      </c>
    </row>
    <row r="557" spans="1:9" x14ac:dyDescent="0.25">
      <c r="A557" t="str">
        <f>Table1[[#This Row],[img_id2]]&amp;"|"&amp;Table1[[#This Row],[rank]]</f>
        <v>107|1</v>
      </c>
      <c r="B557">
        <v>107</v>
      </c>
      <c r="C557">
        <v>1</v>
      </c>
      <c r="D557" t="s">
        <v>856</v>
      </c>
      <c r="E557">
        <v>0.19621318578700001</v>
      </c>
      <c r="F557">
        <v>0.99935823679000002</v>
      </c>
      <c r="G557">
        <f>VLOOKUP(Table1[[#This Row],[img_id2]],Table13[#All],4,FALSE)</f>
        <v>4</v>
      </c>
      <c r="H557">
        <f>VLOOKUP(Table1[[#This Row],[img_id2]],Table13[#All],5,FALSE)</f>
        <v>4</v>
      </c>
      <c r="I557" t="str">
        <f>IF(Table1[[#This Row],[score_abs]]&gt;0.99,"yes","no")</f>
        <v>yes</v>
      </c>
    </row>
    <row r="558" spans="1:9" x14ac:dyDescent="0.25">
      <c r="A558" t="str">
        <f>Table1[[#This Row],[img_id2]]&amp;"|"&amp;Table1[[#This Row],[rank]]</f>
        <v>107|2</v>
      </c>
      <c r="B558">
        <v>107</v>
      </c>
      <c r="C558">
        <v>2</v>
      </c>
      <c r="D558" t="s">
        <v>908</v>
      </c>
      <c r="E558">
        <v>0.16887459158900001</v>
      </c>
      <c r="F558">
        <v>0.99925440549900002</v>
      </c>
      <c r="G558">
        <f>VLOOKUP(Table1[[#This Row],[img_id2]],Table13[#All],4,FALSE)</f>
        <v>4</v>
      </c>
      <c r="H558">
        <f>VLOOKUP(Table1[[#This Row],[img_id2]],Table13[#All],5,FALSE)</f>
        <v>4</v>
      </c>
      <c r="I558" t="str">
        <f>IF(Table1[[#This Row],[score_abs]]&gt;0.99,"yes","no")</f>
        <v>yes</v>
      </c>
    </row>
    <row r="559" spans="1:9" x14ac:dyDescent="0.25">
      <c r="A559" t="str">
        <f>Table1[[#This Row],[img_id2]]&amp;"|"&amp;Table1[[#This Row],[rank]]</f>
        <v>107|3</v>
      </c>
      <c r="B559">
        <v>107</v>
      </c>
      <c r="C559">
        <v>3</v>
      </c>
      <c r="D559" t="s">
        <v>848</v>
      </c>
      <c r="E559">
        <v>0.122671321034</v>
      </c>
      <c r="F559">
        <v>0.99897396564499996</v>
      </c>
      <c r="G559">
        <f>VLOOKUP(Table1[[#This Row],[img_id2]],Table13[#All],4,FALSE)</f>
        <v>4</v>
      </c>
      <c r="H559">
        <f>VLOOKUP(Table1[[#This Row],[img_id2]],Table13[#All],5,FALSE)</f>
        <v>4</v>
      </c>
      <c r="I559" t="str">
        <f>IF(Table1[[#This Row],[score_abs]]&gt;0.99,"yes","no")</f>
        <v>yes</v>
      </c>
    </row>
    <row r="560" spans="1:9" x14ac:dyDescent="0.25">
      <c r="A560" t="str">
        <f>Table1[[#This Row],[img_id2]]&amp;"|"&amp;Table1[[#This Row],[rank]]</f>
        <v>107|4</v>
      </c>
      <c r="B560">
        <v>107</v>
      </c>
      <c r="C560">
        <v>4</v>
      </c>
      <c r="D560" t="s">
        <v>874</v>
      </c>
      <c r="E560">
        <v>7.6927743852099995E-2</v>
      </c>
      <c r="F560">
        <v>0.99836474657100005</v>
      </c>
      <c r="G560">
        <f>VLOOKUP(Table1[[#This Row],[img_id2]],Table13[#All],4,FALSE)</f>
        <v>4</v>
      </c>
      <c r="H560">
        <f>VLOOKUP(Table1[[#This Row],[img_id2]],Table13[#All],5,FALSE)</f>
        <v>4</v>
      </c>
      <c r="I560" t="str">
        <f>IF(Table1[[#This Row],[score_abs]]&gt;0.99,"yes","no")</f>
        <v>yes</v>
      </c>
    </row>
    <row r="561" spans="1:9" x14ac:dyDescent="0.25">
      <c r="A561" t="str">
        <f>Table1[[#This Row],[img_id2]]&amp;"|"&amp;Table1[[#This Row],[rank]]</f>
        <v>107|5</v>
      </c>
      <c r="B561">
        <v>107</v>
      </c>
      <c r="C561">
        <v>5</v>
      </c>
      <c r="D561" t="s">
        <v>861</v>
      </c>
      <c r="E561">
        <v>6.9646783173099996E-2</v>
      </c>
      <c r="F561">
        <v>0.99819415807699996</v>
      </c>
      <c r="G561">
        <f>VLOOKUP(Table1[[#This Row],[img_id2]],Table13[#All],4,FALSE)</f>
        <v>4</v>
      </c>
      <c r="H561">
        <f>VLOOKUP(Table1[[#This Row],[img_id2]],Table13[#All],5,FALSE)</f>
        <v>4</v>
      </c>
      <c r="I561" t="str">
        <f>IF(Table1[[#This Row],[score_abs]]&gt;0.99,"yes","no")</f>
        <v>yes</v>
      </c>
    </row>
    <row r="562" spans="1:9" x14ac:dyDescent="0.25">
      <c r="A562" t="str">
        <f>Table1[[#This Row],[img_id2]]&amp;"|"&amp;Table1[[#This Row],[rank]]</f>
        <v>108|1</v>
      </c>
      <c r="B562">
        <v>108</v>
      </c>
      <c r="C562">
        <v>1</v>
      </c>
      <c r="D562" t="s">
        <v>851</v>
      </c>
      <c r="E562">
        <v>0.31162196397800002</v>
      </c>
      <c r="F562">
        <v>0.99967455863999999</v>
      </c>
      <c r="G562">
        <f>VLOOKUP(Table1[[#This Row],[img_id2]],Table13[#All],4,FALSE)</f>
        <v>4</v>
      </c>
      <c r="H562">
        <f>VLOOKUP(Table1[[#This Row],[img_id2]],Table13[#All],5,FALSE)</f>
        <v>4</v>
      </c>
      <c r="I562" t="str">
        <f>IF(Table1[[#This Row],[score_abs]]&gt;0.99,"yes","no")</f>
        <v>yes</v>
      </c>
    </row>
    <row r="563" spans="1:9" x14ac:dyDescent="0.25">
      <c r="A563" t="str">
        <f>Table1[[#This Row],[img_id2]]&amp;"|"&amp;Table1[[#This Row],[rank]]</f>
        <v>108|2</v>
      </c>
      <c r="B563">
        <v>108</v>
      </c>
      <c r="C563">
        <v>2</v>
      </c>
      <c r="D563" t="s">
        <v>855</v>
      </c>
      <c r="E563">
        <v>0.16149291396099999</v>
      </c>
      <c r="F563">
        <v>0.99937206506700005</v>
      </c>
      <c r="G563">
        <f>VLOOKUP(Table1[[#This Row],[img_id2]],Table13[#All],4,FALSE)</f>
        <v>4</v>
      </c>
      <c r="H563">
        <f>VLOOKUP(Table1[[#This Row],[img_id2]],Table13[#All],5,FALSE)</f>
        <v>4</v>
      </c>
      <c r="I563" t="str">
        <f>IF(Table1[[#This Row],[score_abs]]&gt;0.99,"yes","no")</f>
        <v>yes</v>
      </c>
    </row>
    <row r="564" spans="1:9" x14ac:dyDescent="0.25">
      <c r="A564" t="str">
        <f>Table1[[#This Row],[img_id2]]&amp;"|"&amp;Table1[[#This Row],[rank]]</f>
        <v>108|3</v>
      </c>
      <c r="B564">
        <v>108</v>
      </c>
      <c r="C564">
        <v>3</v>
      </c>
      <c r="D564" t="s">
        <v>878</v>
      </c>
      <c r="E564">
        <v>0.122684568167</v>
      </c>
      <c r="F564">
        <v>0.99917358160000003</v>
      </c>
      <c r="G564">
        <f>VLOOKUP(Table1[[#This Row],[img_id2]],Table13[#All],4,FALSE)</f>
        <v>4</v>
      </c>
      <c r="H564">
        <f>VLOOKUP(Table1[[#This Row],[img_id2]],Table13[#All],5,FALSE)</f>
        <v>4</v>
      </c>
      <c r="I564" t="str">
        <f>IF(Table1[[#This Row],[score_abs]]&gt;0.99,"yes","no")</f>
        <v>yes</v>
      </c>
    </row>
    <row r="565" spans="1:9" x14ac:dyDescent="0.25">
      <c r="A565" t="str">
        <f>Table1[[#This Row],[img_id2]]&amp;"|"&amp;Table1[[#This Row],[rank]]</f>
        <v>108|4</v>
      </c>
      <c r="B565">
        <v>108</v>
      </c>
      <c r="C565">
        <v>4</v>
      </c>
      <c r="D565" t="s">
        <v>911</v>
      </c>
      <c r="E565">
        <v>7.3243245482399993E-2</v>
      </c>
      <c r="F565">
        <v>0.99861657619499999</v>
      </c>
      <c r="G565">
        <f>VLOOKUP(Table1[[#This Row],[img_id2]],Table13[#All],4,FALSE)</f>
        <v>4</v>
      </c>
      <c r="H565">
        <f>VLOOKUP(Table1[[#This Row],[img_id2]],Table13[#All],5,FALSE)</f>
        <v>4</v>
      </c>
      <c r="I565" t="str">
        <f>IF(Table1[[#This Row],[score_abs]]&gt;0.99,"yes","no")</f>
        <v>yes</v>
      </c>
    </row>
    <row r="566" spans="1:9" x14ac:dyDescent="0.25">
      <c r="A566" t="str">
        <f>Table1[[#This Row],[img_id2]]&amp;"|"&amp;Table1[[#This Row],[rank]]</f>
        <v>108|5</v>
      </c>
      <c r="B566">
        <v>108</v>
      </c>
      <c r="C566">
        <v>5</v>
      </c>
      <c r="D566" t="s">
        <v>856</v>
      </c>
      <c r="E566">
        <v>7.2004400193699997E-2</v>
      </c>
      <c r="F566">
        <v>0.99859279394099998</v>
      </c>
      <c r="G566">
        <f>VLOOKUP(Table1[[#This Row],[img_id2]],Table13[#All],4,FALSE)</f>
        <v>4</v>
      </c>
      <c r="H566">
        <f>VLOOKUP(Table1[[#This Row],[img_id2]],Table13[#All],5,FALSE)</f>
        <v>4</v>
      </c>
      <c r="I566" t="str">
        <f>IF(Table1[[#This Row],[score_abs]]&gt;0.99,"yes","no")</f>
        <v>yes</v>
      </c>
    </row>
    <row r="567" spans="1:9" x14ac:dyDescent="0.25">
      <c r="A567" t="str">
        <f>Table1[[#This Row],[img_id2]]&amp;"|"&amp;Table1[[#This Row],[rank]]</f>
        <v>109|1</v>
      </c>
      <c r="B567">
        <v>109</v>
      </c>
      <c r="C567">
        <v>1</v>
      </c>
      <c r="D567" t="s">
        <v>831</v>
      </c>
      <c r="E567">
        <v>0.50902652740499998</v>
      </c>
      <c r="F567">
        <v>0.99972754716900003</v>
      </c>
      <c r="G567">
        <f>VLOOKUP(Table1[[#This Row],[img_id2]],Table13[#All],4,FALSE)</f>
        <v>3</v>
      </c>
      <c r="H567">
        <f>VLOOKUP(Table1[[#This Row],[img_id2]],Table13[#All],5,FALSE)</f>
        <v>3</v>
      </c>
      <c r="I567" t="str">
        <f>IF(Table1[[#This Row],[score_abs]]&gt;0.99,"yes","no")</f>
        <v>yes</v>
      </c>
    </row>
    <row r="568" spans="1:9" x14ac:dyDescent="0.25">
      <c r="A568" t="str">
        <f>Table1[[#This Row],[img_id2]]&amp;"|"&amp;Table1[[#This Row],[rank]]</f>
        <v>109|2</v>
      </c>
      <c r="B568">
        <v>109</v>
      </c>
      <c r="C568">
        <v>2</v>
      </c>
      <c r="D568" t="s">
        <v>855</v>
      </c>
      <c r="E568">
        <v>0.118542551994</v>
      </c>
      <c r="F568">
        <v>0.99883145093900005</v>
      </c>
      <c r="G568">
        <f>VLOOKUP(Table1[[#This Row],[img_id2]],Table13[#All],4,FALSE)</f>
        <v>3</v>
      </c>
      <c r="H568">
        <f>VLOOKUP(Table1[[#This Row],[img_id2]],Table13[#All],5,FALSE)</f>
        <v>3</v>
      </c>
      <c r="I568" t="str">
        <f>IF(Table1[[#This Row],[score_abs]]&gt;0.99,"yes","no")</f>
        <v>yes</v>
      </c>
    </row>
    <row r="569" spans="1:9" x14ac:dyDescent="0.25">
      <c r="A569" t="str">
        <f>Table1[[#This Row],[img_id2]]&amp;"|"&amp;Table1[[#This Row],[rank]]</f>
        <v>109|3</v>
      </c>
      <c r="B569">
        <v>109</v>
      </c>
      <c r="C569">
        <v>3</v>
      </c>
      <c r="D569" t="s">
        <v>886</v>
      </c>
      <c r="E569">
        <v>8.3699487149700005E-2</v>
      </c>
      <c r="F569">
        <v>0.99834573268899995</v>
      </c>
      <c r="G569">
        <f>VLOOKUP(Table1[[#This Row],[img_id2]],Table13[#All],4,FALSE)</f>
        <v>3</v>
      </c>
      <c r="H569">
        <f>VLOOKUP(Table1[[#This Row],[img_id2]],Table13[#All],5,FALSE)</f>
        <v>3</v>
      </c>
      <c r="I569" t="str">
        <f>IF(Table1[[#This Row],[score_abs]]&gt;0.99,"yes","no")</f>
        <v>yes</v>
      </c>
    </row>
    <row r="570" spans="1:9" x14ac:dyDescent="0.25">
      <c r="A570" t="str">
        <f>Table1[[#This Row],[img_id2]]&amp;"|"&amp;Table1[[#This Row],[rank]]</f>
        <v>109|4</v>
      </c>
      <c r="B570">
        <v>109</v>
      </c>
      <c r="C570">
        <v>4</v>
      </c>
      <c r="D570" t="s">
        <v>846</v>
      </c>
      <c r="E570">
        <v>6.3056074082899996E-2</v>
      </c>
      <c r="F570">
        <v>0.99780529737500001</v>
      </c>
      <c r="G570">
        <f>VLOOKUP(Table1[[#This Row],[img_id2]],Table13[#All],4,FALSE)</f>
        <v>3</v>
      </c>
      <c r="H570">
        <f>VLOOKUP(Table1[[#This Row],[img_id2]],Table13[#All],5,FALSE)</f>
        <v>3</v>
      </c>
      <c r="I570" t="str">
        <f>IF(Table1[[#This Row],[score_abs]]&gt;0.99,"yes","no")</f>
        <v>yes</v>
      </c>
    </row>
    <row r="571" spans="1:9" x14ac:dyDescent="0.25">
      <c r="A571" t="str">
        <f>Table1[[#This Row],[img_id2]]&amp;"|"&amp;Table1[[#This Row],[rank]]</f>
        <v>109|5</v>
      </c>
      <c r="B571">
        <v>109</v>
      </c>
      <c r="C571">
        <v>5</v>
      </c>
      <c r="D571" t="s">
        <v>860</v>
      </c>
      <c r="E571">
        <v>6.1277911067E-2</v>
      </c>
      <c r="F571">
        <v>0.99774181842800003</v>
      </c>
      <c r="G571">
        <f>VLOOKUP(Table1[[#This Row],[img_id2]],Table13[#All],4,FALSE)</f>
        <v>3</v>
      </c>
      <c r="H571">
        <f>VLOOKUP(Table1[[#This Row],[img_id2]],Table13[#All],5,FALSE)</f>
        <v>3</v>
      </c>
      <c r="I571" t="str">
        <f>IF(Table1[[#This Row],[score_abs]]&gt;0.99,"yes","no")</f>
        <v>yes</v>
      </c>
    </row>
    <row r="572" spans="1:9" x14ac:dyDescent="0.25">
      <c r="A572" t="str">
        <f>Table1[[#This Row],[img_id2]]&amp;"|"&amp;Table1[[#This Row],[rank]]</f>
        <v>110|1</v>
      </c>
      <c r="B572">
        <v>110</v>
      </c>
      <c r="C572">
        <v>1</v>
      </c>
      <c r="D572" t="s">
        <v>850</v>
      </c>
      <c r="E572">
        <v>0.12680400908</v>
      </c>
      <c r="F572">
        <v>0.99442589283000005</v>
      </c>
      <c r="G572">
        <f>VLOOKUP(Table1[[#This Row],[img_id2]],Table13[#All],4,FALSE)</f>
        <v>3</v>
      </c>
      <c r="H572">
        <f>VLOOKUP(Table1[[#This Row],[img_id2]],Table13[#All],5,FALSE)</f>
        <v>3</v>
      </c>
      <c r="I572" t="str">
        <f>IF(Table1[[#This Row],[score_abs]]&gt;0.99,"yes","no")</f>
        <v>yes</v>
      </c>
    </row>
    <row r="573" spans="1:9" x14ac:dyDescent="0.25">
      <c r="A573" t="str">
        <f>Table1[[#This Row],[img_id2]]&amp;"|"&amp;Table1[[#This Row],[rank]]</f>
        <v>110|2</v>
      </c>
      <c r="B573">
        <v>110</v>
      </c>
      <c r="C573">
        <v>2</v>
      </c>
      <c r="D573" t="s">
        <v>907</v>
      </c>
      <c r="E573">
        <v>0.10361865162800001</v>
      </c>
      <c r="F573">
        <v>0.99318718910199999</v>
      </c>
      <c r="G573">
        <f>VLOOKUP(Table1[[#This Row],[img_id2]],Table13[#All],4,FALSE)</f>
        <v>3</v>
      </c>
      <c r="H573">
        <f>VLOOKUP(Table1[[#This Row],[img_id2]],Table13[#All],5,FALSE)</f>
        <v>3</v>
      </c>
      <c r="I573" t="str">
        <f>IF(Table1[[#This Row],[score_abs]]&gt;0.99,"yes","no")</f>
        <v>yes</v>
      </c>
    </row>
    <row r="574" spans="1:9" x14ac:dyDescent="0.25">
      <c r="A574" t="str">
        <f>Table1[[#This Row],[img_id2]]&amp;"|"&amp;Table1[[#This Row],[rank]]</f>
        <v>110|3</v>
      </c>
      <c r="B574">
        <v>110</v>
      </c>
      <c r="C574">
        <v>3</v>
      </c>
      <c r="D574" t="s">
        <v>905</v>
      </c>
      <c r="E574">
        <v>5.6193754077000002E-2</v>
      </c>
      <c r="F574">
        <v>0.98750919103599999</v>
      </c>
      <c r="G574">
        <f>VLOOKUP(Table1[[#This Row],[img_id2]],Table13[#All],4,FALSE)</f>
        <v>3</v>
      </c>
      <c r="H574">
        <f>VLOOKUP(Table1[[#This Row],[img_id2]],Table13[#All],5,FALSE)</f>
        <v>3</v>
      </c>
      <c r="I574" t="str">
        <f>IF(Table1[[#This Row],[score_abs]]&gt;0.99,"yes","no")</f>
        <v>no</v>
      </c>
    </row>
    <row r="575" spans="1:9" x14ac:dyDescent="0.25">
      <c r="A575" t="str">
        <f>Table1[[#This Row],[img_id2]]&amp;"|"&amp;Table1[[#This Row],[rank]]</f>
        <v>110|4</v>
      </c>
      <c r="B575">
        <v>110</v>
      </c>
      <c r="C575">
        <v>4</v>
      </c>
      <c r="D575" t="s">
        <v>879</v>
      </c>
      <c r="E575">
        <v>5.4862931370700002E-2</v>
      </c>
      <c r="F575">
        <v>0.98721015453299998</v>
      </c>
      <c r="G575">
        <f>VLOOKUP(Table1[[#This Row],[img_id2]],Table13[#All],4,FALSE)</f>
        <v>3</v>
      </c>
      <c r="H575">
        <f>VLOOKUP(Table1[[#This Row],[img_id2]],Table13[#All],5,FALSE)</f>
        <v>3</v>
      </c>
      <c r="I575" t="str">
        <f>IF(Table1[[#This Row],[score_abs]]&gt;0.99,"yes","no")</f>
        <v>no</v>
      </c>
    </row>
    <row r="576" spans="1:9" x14ac:dyDescent="0.25">
      <c r="A576" t="str">
        <f>Table1[[#This Row],[img_id2]]&amp;"|"&amp;Table1[[#This Row],[rank]]</f>
        <v>110|5</v>
      </c>
      <c r="B576">
        <v>110</v>
      </c>
      <c r="C576">
        <v>5</v>
      </c>
      <c r="D576" t="s">
        <v>831</v>
      </c>
      <c r="E576">
        <v>5.2751477807799999E-2</v>
      </c>
      <c r="F576">
        <v>0.98670500516899995</v>
      </c>
      <c r="G576">
        <f>VLOOKUP(Table1[[#This Row],[img_id2]],Table13[#All],4,FALSE)</f>
        <v>3</v>
      </c>
      <c r="H576">
        <f>VLOOKUP(Table1[[#This Row],[img_id2]],Table13[#All],5,FALSE)</f>
        <v>3</v>
      </c>
      <c r="I576" t="str">
        <f>IF(Table1[[#This Row],[score_abs]]&gt;0.99,"yes","no")</f>
        <v>no</v>
      </c>
    </row>
    <row r="577" spans="1:9" x14ac:dyDescent="0.25">
      <c r="A577" t="str">
        <f>Table1[[#This Row],[img_id2]]&amp;"|"&amp;Table1[[#This Row],[rank]]</f>
        <v>111|1</v>
      </c>
      <c r="B577">
        <v>111</v>
      </c>
      <c r="C577">
        <v>1</v>
      </c>
      <c r="D577" t="s">
        <v>831</v>
      </c>
      <c r="E577">
        <v>0.42732784151999997</v>
      </c>
      <c r="F577">
        <v>0.99980443716</v>
      </c>
      <c r="G577">
        <f>VLOOKUP(Table1[[#This Row],[img_id2]],Table13[#All],4,FALSE)</f>
        <v>3</v>
      </c>
      <c r="H577">
        <f>VLOOKUP(Table1[[#This Row],[img_id2]],Table13[#All],5,FALSE)</f>
        <v>3</v>
      </c>
      <c r="I577" t="str">
        <f>IF(Table1[[#This Row],[score_abs]]&gt;0.99,"yes","no")</f>
        <v>yes</v>
      </c>
    </row>
    <row r="578" spans="1:9" x14ac:dyDescent="0.25">
      <c r="A578" t="str">
        <f>Table1[[#This Row],[img_id2]]&amp;"|"&amp;Table1[[#This Row],[rank]]</f>
        <v>111|2</v>
      </c>
      <c r="B578">
        <v>111</v>
      </c>
      <c r="C578">
        <v>2</v>
      </c>
      <c r="D578" t="s">
        <v>892</v>
      </c>
      <c r="E578">
        <v>0.18905794620499999</v>
      </c>
      <c r="F578">
        <v>0.99955803155900003</v>
      </c>
      <c r="G578">
        <f>VLOOKUP(Table1[[#This Row],[img_id2]],Table13[#All],4,FALSE)</f>
        <v>3</v>
      </c>
      <c r="H578">
        <f>VLOOKUP(Table1[[#This Row],[img_id2]],Table13[#All],5,FALSE)</f>
        <v>3</v>
      </c>
      <c r="I578" t="str">
        <f>IF(Table1[[#This Row],[score_abs]]&gt;0.99,"yes","no")</f>
        <v>yes</v>
      </c>
    </row>
    <row r="579" spans="1:9" x14ac:dyDescent="0.25">
      <c r="A579" t="str">
        <f>Table1[[#This Row],[img_id2]]&amp;"|"&amp;Table1[[#This Row],[rank]]</f>
        <v>111|3</v>
      </c>
      <c r="B579">
        <v>111</v>
      </c>
      <c r="C579">
        <v>3</v>
      </c>
      <c r="D579" t="s">
        <v>912</v>
      </c>
      <c r="E579">
        <v>5.3236585110399998E-2</v>
      </c>
      <c r="F579">
        <v>0.99843209981900005</v>
      </c>
      <c r="G579">
        <f>VLOOKUP(Table1[[#This Row],[img_id2]],Table13[#All],4,FALSE)</f>
        <v>3</v>
      </c>
      <c r="H579">
        <f>VLOOKUP(Table1[[#This Row],[img_id2]],Table13[#All],5,FALSE)</f>
        <v>3</v>
      </c>
      <c r="I579" t="str">
        <f>IF(Table1[[#This Row],[score_abs]]&gt;0.99,"yes","no")</f>
        <v>yes</v>
      </c>
    </row>
    <row r="580" spans="1:9" x14ac:dyDescent="0.25">
      <c r="A580" t="str">
        <f>Table1[[#This Row],[img_id2]]&amp;"|"&amp;Table1[[#This Row],[rank]]</f>
        <v>111|4</v>
      </c>
      <c r="B580">
        <v>111</v>
      </c>
      <c r="C580">
        <v>4</v>
      </c>
      <c r="D580" t="s">
        <v>848</v>
      </c>
      <c r="E580">
        <v>5.0429373979599998E-2</v>
      </c>
      <c r="F580">
        <v>0.99834501743299997</v>
      </c>
      <c r="G580">
        <f>VLOOKUP(Table1[[#This Row],[img_id2]],Table13[#All],4,FALSE)</f>
        <v>3</v>
      </c>
      <c r="H580">
        <f>VLOOKUP(Table1[[#This Row],[img_id2]],Table13[#All],5,FALSE)</f>
        <v>3</v>
      </c>
      <c r="I580" t="str">
        <f>IF(Table1[[#This Row],[score_abs]]&gt;0.99,"yes","no")</f>
        <v>yes</v>
      </c>
    </row>
    <row r="581" spans="1:9" x14ac:dyDescent="0.25">
      <c r="A581" t="str">
        <f>Table1[[#This Row],[img_id2]]&amp;"|"&amp;Table1[[#This Row],[rank]]</f>
        <v>111|5</v>
      </c>
      <c r="B581">
        <v>111</v>
      </c>
      <c r="C581">
        <v>5</v>
      </c>
      <c r="D581" t="s">
        <v>854</v>
      </c>
      <c r="E581">
        <v>4.3002091348200003E-2</v>
      </c>
      <c r="F581">
        <v>0.99805968999899997</v>
      </c>
      <c r="G581">
        <f>VLOOKUP(Table1[[#This Row],[img_id2]],Table13[#All],4,FALSE)</f>
        <v>3</v>
      </c>
      <c r="H581">
        <f>VLOOKUP(Table1[[#This Row],[img_id2]],Table13[#All],5,FALSE)</f>
        <v>3</v>
      </c>
      <c r="I581" t="str">
        <f>IF(Table1[[#This Row],[score_abs]]&gt;0.99,"yes","no")</f>
        <v>yes</v>
      </c>
    </row>
    <row r="582" spans="1:9" x14ac:dyDescent="0.25">
      <c r="A582" t="str">
        <f>Table1[[#This Row],[img_id2]]&amp;"|"&amp;Table1[[#This Row],[rank]]</f>
        <v>112|1</v>
      </c>
      <c r="B582">
        <v>112</v>
      </c>
      <c r="C582">
        <v>1</v>
      </c>
      <c r="D582" t="s">
        <v>846</v>
      </c>
      <c r="E582">
        <v>0.35021308064500001</v>
      </c>
      <c r="F582">
        <v>0.99955981969800001</v>
      </c>
      <c r="G582">
        <f>VLOOKUP(Table1[[#This Row],[img_id2]],Table13[#All],4,FALSE)</f>
        <v>3</v>
      </c>
      <c r="H582">
        <f>VLOOKUP(Table1[[#This Row],[img_id2]],Table13[#All],5,FALSE)</f>
        <v>3</v>
      </c>
      <c r="I582" t="str">
        <f>IF(Table1[[#This Row],[score_abs]]&gt;0.99,"yes","no")</f>
        <v>yes</v>
      </c>
    </row>
    <row r="583" spans="1:9" x14ac:dyDescent="0.25">
      <c r="A583" t="str">
        <f>Table1[[#This Row],[img_id2]]&amp;"|"&amp;Table1[[#This Row],[rank]]</f>
        <v>112|2</v>
      </c>
      <c r="B583">
        <v>112</v>
      </c>
      <c r="C583">
        <v>2</v>
      </c>
      <c r="D583" t="s">
        <v>862</v>
      </c>
      <c r="E583">
        <v>0.17951825261099999</v>
      </c>
      <c r="F583">
        <v>0.999141573906</v>
      </c>
      <c r="G583">
        <f>VLOOKUP(Table1[[#This Row],[img_id2]],Table13[#All],4,FALSE)</f>
        <v>3</v>
      </c>
      <c r="H583">
        <f>VLOOKUP(Table1[[#This Row],[img_id2]],Table13[#All],5,FALSE)</f>
        <v>3</v>
      </c>
      <c r="I583" t="str">
        <f>IF(Table1[[#This Row],[score_abs]]&gt;0.99,"yes","no")</f>
        <v>yes</v>
      </c>
    </row>
    <row r="584" spans="1:9" x14ac:dyDescent="0.25">
      <c r="A584" t="str">
        <f>Table1[[#This Row],[img_id2]]&amp;"|"&amp;Table1[[#This Row],[rank]]</f>
        <v>112|3</v>
      </c>
      <c r="B584">
        <v>112</v>
      </c>
      <c r="C584">
        <v>3</v>
      </c>
      <c r="D584" t="s">
        <v>848</v>
      </c>
      <c r="E584">
        <v>4.74888011813E-2</v>
      </c>
      <c r="F584">
        <v>0.99676275253299995</v>
      </c>
      <c r="G584">
        <f>VLOOKUP(Table1[[#This Row],[img_id2]],Table13[#All],4,FALSE)</f>
        <v>3</v>
      </c>
      <c r="H584">
        <f>VLOOKUP(Table1[[#This Row],[img_id2]],Table13[#All],5,FALSE)</f>
        <v>3</v>
      </c>
      <c r="I584" t="str">
        <f>IF(Table1[[#This Row],[score_abs]]&gt;0.99,"yes","no")</f>
        <v>yes</v>
      </c>
    </row>
    <row r="585" spans="1:9" x14ac:dyDescent="0.25">
      <c r="A585" t="str">
        <f>Table1[[#This Row],[img_id2]]&amp;"|"&amp;Table1[[#This Row],[rank]]</f>
        <v>112|4</v>
      </c>
      <c r="B585">
        <v>112</v>
      </c>
      <c r="C585">
        <v>4</v>
      </c>
      <c r="D585" t="s">
        <v>830</v>
      </c>
      <c r="E585">
        <v>4.5073289424199997E-2</v>
      </c>
      <c r="F585">
        <v>0.996589899063</v>
      </c>
      <c r="G585">
        <f>VLOOKUP(Table1[[#This Row],[img_id2]],Table13[#All],4,FALSE)</f>
        <v>3</v>
      </c>
      <c r="H585">
        <f>VLOOKUP(Table1[[#This Row],[img_id2]],Table13[#All],5,FALSE)</f>
        <v>3</v>
      </c>
      <c r="I585" t="str">
        <f>IF(Table1[[#This Row],[score_abs]]&gt;0.99,"yes","no")</f>
        <v>yes</v>
      </c>
    </row>
    <row r="586" spans="1:9" x14ac:dyDescent="0.25">
      <c r="A586" t="str">
        <f>Table1[[#This Row],[img_id2]]&amp;"|"&amp;Table1[[#This Row],[rank]]</f>
        <v>112|5</v>
      </c>
      <c r="B586">
        <v>112</v>
      </c>
      <c r="C586">
        <v>5</v>
      </c>
      <c r="D586" t="s">
        <v>855</v>
      </c>
      <c r="E586">
        <v>4.5061793178300003E-2</v>
      </c>
      <c r="F586">
        <v>0.99658906459800001</v>
      </c>
      <c r="G586">
        <f>VLOOKUP(Table1[[#This Row],[img_id2]],Table13[#All],4,FALSE)</f>
        <v>3</v>
      </c>
      <c r="H586">
        <f>VLOOKUP(Table1[[#This Row],[img_id2]],Table13[#All],5,FALSE)</f>
        <v>3</v>
      </c>
      <c r="I586" t="str">
        <f>IF(Table1[[#This Row],[score_abs]]&gt;0.99,"yes","no")</f>
        <v>yes</v>
      </c>
    </row>
    <row r="587" spans="1:9" x14ac:dyDescent="0.25">
      <c r="A587" t="str">
        <f>Table1[[#This Row],[img_id2]]&amp;"|"&amp;Table1[[#This Row],[rank]]</f>
        <v>113|1</v>
      </c>
      <c r="B587">
        <v>113</v>
      </c>
      <c r="C587">
        <v>1</v>
      </c>
      <c r="D587" t="s">
        <v>848</v>
      </c>
      <c r="E587">
        <v>0.24833166599299999</v>
      </c>
      <c r="F587">
        <v>0.999781429768</v>
      </c>
      <c r="G587">
        <f>VLOOKUP(Table1[[#This Row],[img_id2]],Table13[#All],4,FALSE)</f>
        <v>3</v>
      </c>
      <c r="H587">
        <f>VLOOKUP(Table1[[#This Row],[img_id2]],Table13[#All],5,FALSE)</f>
        <v>3</v>
      </c>
      <c r="I587" t="str">
        <f>IF(Table1[[#This Row],[score_abs]]&gt;0.99,"yes","no")</f>
        <v>yes</v>
      </c>
    </row>
    <row r="588" spans="1:9" x14ac:dyDescent="0.25">
      <c r="A588" t="str">
        <f>Table1[[#This Row],[img_id2]]&amp;"|"&amp;Table1[[#This Row],[rank]]</f>
        <v>113|2</v>
      </c>
      <c r="B588">
        <v>113</v>
      </c>
      <c r="C588">
        <v>2</v>
      </c>
      <c r="D588" t="s">
        <v>854</v>
      </c>
      <c r="E588">
        <v>0.22432886064099999</v>
      </c>
      <c r="F588">
        <v>0.99975806474700002</v>
      </c>
      <c r="G588">
        <f>VLOOKUP(Table1[[#This Row],[img_id2]],Table13[#All],4,FALSE)</f>
        <v>3</v>
      </c>
      <c r="H588">
        <f>VLOOKUP(Table1[[#This Row],[img_id2]],Table13[#All],5,FALSE)</f>
        <v>3</v>
      </c>
      <c r="I588" t="str">
        <f>IF(Table1[[#This Row],[score_abs]]&gt;0.99,"yes","no")</f>
        <v>yes</v>
      </c>
    </row>
    <row r="589" spans="1:9" x14ac:dyDescent="0.25">
      <c r="A589" t="str">
        <f>Table1[[#This Row],[img_id2]]&amp;"|"&amp;Table1[[#This Row],[rank]]</f>
        <v>113|3</v>
      </c>
      <c r="B589">
        <v>113</v>
      </c>
      <c r="C589">
        <v>3</v>
      </c>
      <c r="D589" t="s">
        <v>912</v>
      </c>
      <c r="E589">
        <v>0.14864964783199999</v>
      </c>
      <c r="F589">
        <v>0.99963498115500005</v>
      </c>
      <c r="G589">
        <f>VLOOKUP(Table1[[#This Row],[img_id2]],Table13[#All],4,FALSE)</f>
        <v>3</v>
      </c>
      <c r="H589">
        <f>VLOOKUP(Table1[[#This Row],[img_id2]],Table13[#All],5,FALSE)</f>
        <v>3</v>
      </c>
      <c r="I589" t="str">
        <f>IF(Table1[[#This Row],[score_abs]]&gt;0.99,"yes","no")</f>
        <v>yes</v>
      </c>
    </row>
    <row r="590" spans="1:9" x14ac:dyDescent="0.25">
      <c r="A590" t="str">
        <f>Table1[[#This Row],[img_id2]]&amp;"|"&amp;Table1[[#This Row],[rank]]</f>
        <v>113|4</v>
      </c>
      <c r="B590">
        <v>113</v>
      </c>
      <c r="C590">
        <v>4</v>
      </c>
      <c r="D590" t="s">
        <v>855</v>
      </c>
      <c r="E590">
        <v>8.3275698125400005E-2</v>
      </c>
      <c r="F590">
        <v>0.99934858083699996</v>
      </c>
      <c r="G590">
        <f>VLOOKUP(Table1[[#This Row],[img_id2]],Table13[#All],4,FALSE)</f>
        <v>3</v>
      </c>
      <c r="H590">
        <f>VLOOKUP(Table1[[#This Row],[img_id2]],Table13[#All],5,FALSE)</f>
        <v>3</v>
      </c>
      <c r="I590" t="str">
        <f>IF(Table1[[#This Row],[score_abs]]&gt;0.99,"yes","no")</f>
        <v>yes</v>
      </c>
    </row>
    <row r="591" spans="1:9" x14ac:dyDescent="0.25">
      <c r="A591" t="str">
        <f>Table1[[#This Row],[img_id2]]&amp;"|"&amp;Table1[[#This Row],[rank]]</f>
        <v>113|5</v>
      </c>
      <c r="B591">
        <v>113</v>
      </c>
      <c r="C591">
        <v>5</v>
      </c>
      <c r="D591" t="s">
        <v>856</v>
      </c>
      <c r="E591">
        <v>8.0517597496500004E-2</v>
      </c>
      <c r="F591">
        <v>0.999326348305</v>
      </c>
      <c r="G591">
        <f>VLOOKUP(Table1[[#This Row],[img_id2]],Table13[#All],4,FALSE)</f>
        <v>3</v>
      </c>
      <c r="H591">
        <f>VLOOKUP(Table1[[#This Row],[img_id2]],Table13[#All],5,FALSE)</f>
        <v>3</v>
      </c>
      <c r="I591" t="str">
        <f>IF(Table1[[#This Row],[score_abs]]&gt;0.99,"yes","no")</f>
        <v>yes</v>
      </c>
    </row>
    <row r="592" spans="1:9" x14ac:dyDescent="0.25">
      <c r="A592" t="str">
        <f>Table1[[#This Row],[img_id2]]&amp;"|"&amp;Table1[[#This Row],[rank]]</f>
        <v>114|1</v>
      </c>
      <c r="B592">
        <v>114</v>
      </c>
      <c r="C592">
        <v>1</v>
      </c>
      <c r="D592" t="s">
        <v>830</v>
      </c>
      <c r="E592">
        <v>0.84864956140500003</v>
      </c>
      <c r="F592">
        <v>0.99992513656600002</v>
      </c>
      <c r="G592">
        <f>VLOOKUP(Table1[[#This Row],[img_id2]],Table13[#All],4,FALSE)</f>
        <v>3</v>
      </c>
      <c r="H592">
        <f>VLOOKUP(Table1[[#This Row],[img_id2]],Table13[#All],5,FALSE)</f>
        <v>3</v>
      </c>
      <c r="I592" t="str">
        <f>IF(Table1[[#This Row],[score_abs]]&gt;0.99,"yes","no")</f>
        <v>yes</v>
      </c>
    </row>
    <row r="593" spans="1:9" x14ac:dyDescent="0.25">
      <c r="A593" t="str">
        <f>Table1[[#This Row],[img_id2]]&amp;"|"&amp;Table1[[#This Row],[rank]]</f>
        <v>114|2</v>
      </c>
      <c r="B593">
        <v>114</v>
      </c>
      <c r="C593">
        <v>2</v>
      </c>
      <c r="D593" t="s">
        <v>862</v>
      </c>
      <c r="E593">
        <v>2.0795494317999999E-2</v>
      </c>
      <c r="F593">
        <v>0.99695646762800005</v>
      </c>
      <c r="G593">
        <f>VLOOKUP(Table1[[#This Row],[img_id2]],Table13[#All],4,FALSE)</f>
        <v>3</v>
      </c>
      <c r="H593">
        <f>VLOOKUP(Table1[[#This Row],[img_id2]],Table13[#All],5,FALSE)</f>
        <v>3</v>
      </c>
      <c r="I593" t="str">
        <f>IF(Table1[[#This Row],[score_abs]]&gt;0.99,"yes","no")</f>
        <v>yes</v>
      </c>
    </row>
    <row r="594" spans="1:9" x14ac:dyDescent="0.25">
      <c r="A594" t="str">
        <f>Table1[[#This Row],[img_id2]]&amp;"|"&amp;Table1[[#This Row],[rank]]</f>
        <v>114|3</v>
      </c>
      <c r="B594">
        <v>114</v>
      </c>
      <c r="C594">
        <v>3</v>
      </c>
      <c r="D594" t="s">
        <v>860</v>
      </c>
      <c r="E594">
        <v>1.89598109573E-2</v>
      </c>
      <c r="F594">
        <v>0.99666267633399996</v>
      </c>
      <c r="G594">
        <f>VLOOKUP(Table1[[#This Row],[img_id2]],Table13[#All],4,FALSE)</f>
        <v>3</v>
      </c>
      <c r="H594">
        <f>VLOOKUP(Table1[[#This Row],[img_id2]],Table13[#All],5,FALSE)</f>
        <v>3</v>
      </c>
      <c r="I594" t="str">
        <f>IF(Table1[[#This Row],[score_abs]]&gt;0.99,"yes","no")</f>
        <v>yes</v>
      </c>
    </row>
    <row r="595" spans="1:9" x14ac:dyDescent="0.25">
      <c r="A595" t="str">
        <f>Table1[[#This Row],[img_id2]]&amp;"|"&amp;Table1[[#This Row],[rank]]</f>
        <v>114|4</v>
      </c>
      <c r="B595">
        <v>114</v>
      </c>
      <c r="C595">
        <v>4</v>
      </c>
      <c r="D595" t="s">
        <v>846</v>
      </c>
      <c r="E595">
        <v>1.8448604270800001E-2</v>
      </c>
      <c r="F595">
        <v>0.99657058715799995</v>
      </c>
      <c r="G595">
        <f>VLOOKUP(Table1[[#This Row],[img_id2]],Table13[#All],4,FALSE)</f>
        <v>3</v>
      </c>
      <c r="H595">
        <f>VLOOKUP(Table1[[#This Row],[img_id2]],Table13[#All],5,FALSE)</f>
        <v>3</v>
      </c>
      <c r="I595" t="str">
        <f>IF(Table1[[#This Row],[score_abs]]&gt;0.99,"yes","no")</f>
        <v>yes</v>
      </c>
    </row>
    <row r="596" spans="1:9" x14ac:dyDescent="0.25">
      <c r="A596" t="str">
        <f>Table1[[#This Row],[img_id2]]&amp;"|"&amp;Table1[[#This Row],[rank]]</f>
        <v>114|5</v>
      </c>
      <c r="B596">
        <v>114</v>
      </c>
      <c r="C596">
        <v>5</v>
      </c>
      <c r="D596" t="s">
        <v>840</v>
      </c>
      <c r="E596">
        <v>1.4538474381E-2</v>
      </c>
      <c r="F596">
        <v>0.99565225839600002</v>
      </c>
      <c r="G596">
        <f>VLOOKUP(Table1[[#This Row],[img_id2]],Table13[#All],4,FALSE)</f>
        <v>3</v>
      </c>
      <c r="H596">
        <f>VLOOKUP(Table1[[#This Row],[img_id2]],Table13[#All],5,FALSE)</f>
        <v>3</v>
      </c>
      <c r="I596" t="str">
        <f>IF(Table1[[#This Row],[score_abs]]&gt;0.99,"yes","no")</f>
        <v>yes</v>
      </c>
    </row>
    <row r="597" spans="1:9" x14ac:dyDescent="0.25">
      <c r="A597" t="str">
        <f>Table1[[#This Row],[img_id2]]&amp;"|"&amp;Table1[[#This Row],[rank]]</f>
        <v>115|1</v>
      </c>
      <c r="B597">
        <v>115</v>
      </c>
      <c r="C597">
        <v>1</v>
      </c>
      <c r="D597" t="s">
        <v>831</v>
      </c>
      <c r="E597">
        <v>0.76881659030899996</v>
      </c>
      <c r="F597">
        <v>0.999881863594</v>
      </c>
      <c r="G597">
        <f>VLOOKUP(Table1[[#This Row],[img_id2]],Table13[#All],4,FALSE)</f>
        <v>3</v>
      </c>
      <c r="H597">
        <f>VLOOKUP(Table1[[#This Row],[img_id2]],Table13[#All],5,FALSE)</f>
        <v>3</v>
      </c>
      <c r="I597" t="str">
        <f>IF(Table1[[#This Row],[score_abs]]&gt;0.99,"yes","no")</f>
        <v>yes</v>
      </c>
    </row>
    <row r="598" spans="1:9" x14ac:dyDescent="0.25">
      <c r="A598" t="str">
        <f>Table1[[#This Row],[img_id2]]&amp;"|"&amp;Table1[[#This Row],[rank]]</f>
        <v>115|2</v>
      </c>
      <c r="B598">
        <v>115</v>
      </c>
      <c r="C598">
        <v>2</v>
      </c>
      <c r="D598" t="s">
        <v>830</v>
      </c>
      <c r="E598">
        <v>9.6810519695299996E-2</v>
      </c>
      <c r="F598">
        <v>0.99906259775200001</v>
      </c>
      <c r="G598">
        <f>VLOOKUP(Table1[[#This Row],[img_id2]],Table13[#All],4,FALSE)</f>
        <v>3</v>
      </c>
      <c r="H598">
        <f>VLOOKUP(Table1[[#This Row],[img_id2]],Table13[#All],5,FALSE)</f>
        <v>3</v>
      </c>
      <c r="I598" t="str">
        <f>IF(Table1[[#This Row],[score_abs]]&gt;0.99,"yes","no")</f>
        <v>yes</v>
      </c>
    </row>
    <row r="599" spans="1:9" x14ac:dyDescent="0.25">
      <c r="A599" t="str">
        <f>Table1[[#This Row],[img_id2]]&amp;"|"&amp;Table1[[#This Row],[rank]]</f>
        <v>115|3</v>
      </c>
      <c r="B599">
        <v>115</v>
      </c>
      <c r="C599">
        <v>3</v>
      </c>
      <c r="D599" t="s">
        <v>862</v>
      </c>
      <c r="E599">
        <v>2.32978370041E-2</v>
      </c>
      <c r="F599">
        <v>0.99611639976499999</v>
      </c>
      <c r="G599">
        <f>VLOOKUP(Table1[[#This Row],[img_id2]],Table13[#All],4,FALSE)</f>
        <v>3</v>
      </c>
      <c r="H599">
        <f>VLOOKUP(Table1[[#This Row],[img_id2]],Table13[#All],5,FALSE)</f>
        <v>3</v>
      </c>
      <c r="I599" t="str">
        <f>IF(Table1[[#This Row],[score_abs]]&gt;0.99,"yes","no")</f>
        <v>yes</v>
      </c>
    </row>
    <row r="600" spans="1:9" x14ac:dyDescent="0.25">
      <c r="A600" t="str">
        <f>Table1[[#This Row],[img_id2]]&amp;"|"&amp;Table1[[#This Row],[rank]]</f>
        <v>115|4</v>
      </c>
      <c r="B600">
        <v>115</v>
      </c>
      <c r="C600">
        <v>4</v>
      </c>
      <c r="D600" t="s">
        <v>860</v>
      </c>
      <c r="E600">
        <v>2.2378116846099999E-2</v>
      </c>
      <c r="F600">
        <v>0.995957434177</v>
      </c>
      <c r="G600">
        <f>VLOOKUP(Table1[[#This Row],[img_id2]],Table13[#All],4,FALSE)</f>
        <v>3</v>
      </c>
      <c r="H600">
        <f>VLOOKUP(Table1[[#This Row],[img_id2]],Table13[#All],5,FALSE)</f>
        <v>3</v>
      </c>
      <c r="I600" t="str">
        <f>IF(Table1[[#This Row],[score_abs]]&gt;0.99,"yes","no")</f>
        <v>yes</v>
      </c>
    </row>
    <row r="601" spans="1:9" x14ac:dyDescent="0.25">
      <c r="A601" t="str">
        <f>Table1[[#This Row],[img_id2]]&amp;"|"&amp;Table1[[#This Row],[rank]]</f>
        <v>115|5</v>
      </c>
      <c r="B601">
        <v>115</v>
      </c>
      <c r="C601">
        <v>5</v>
      </c>
      <c r="D601" t="s">
        <v>848</v>
      </c>
      <c r="E601">
        <v>1.4299958944300001E-2</v>
      </c>
      <c r="F601">
        <v>0.99368816614199995</v>
      </c>
      <c r="G601">
        <f>VLOOKUP(Table1[[#This Row],[img_id2]],Table13[#All],4,FALSE)</f>
        <v>3</v>
      </c>
      <c r="H601">
        <f>VLOOKUP(Table1[[#This Row],[img_id2]],Table13[#All],5,FALSE)</f>
        <v>3</v>
      </c>
      <c r="I601" t="str">
        <f>IF(Table1[[#This Row],[score_abs]]&gt;0.99,"yes","no")</f>
        <v>yes</v>
      </c>
    </row>
    <row r="602" spans="1:9" x14ac:dyDescent="0.25">
      <c r="A602" t="str">
        <f>Table1[[#This Row],[img_id2]]&amp;"|"&amp;Table1[[#This Row],[rank]]</f>
        <v>116|1</v>
      </c>
      <c r="B602">
        <v>116</v>
      </c>
      <c r="C602">
        <v>1</v>
      </c>
      <c r="D602" t="s">
        <v>830</v>
      </c>
      <c r="E602">
        <v>0.49490159750000001</v>
      </c>
      <c r="F602">
        <v>0.99952781200399998</v>
      </c>
      <c r="G602">
        <f>VLOOKUP(Table1[[#This Row],[img_id2]],Table13[#All],4,FALSE)</f>
        <v>2</v>
      </c>
      <c r="H602">
        <f>VLOOKUP(Table1[[#This Row],[img_id2]],Table13[#All],5,FALSE)</f>
        <v>2</v>
      </c>
      <c r="I602" t="str">
        <f>IF(Table1[[#This Row],[score_abs]]&gt;0.99,"yes","no")</f>
        <v>yes</v>
      </c>
    </row>
    <row r="603" spans="1:9" x14ac:dyDescent="0.25">
      <c r="A603" t="str">
        <f>Table1[[#This Row],[img_id2]]&amp;"|"&amp;Table1[[#This Row],[rank]]</f>
        <v>116|2</v>
      </c>
      <c r="B603">
        <v>116</v>
      </c>
      <c r="C603">
        <v>2</v>
      </c>
      <c r="D603" t="s">
        <v>846</v>
      </c>
      <c r="E603">
        <v>7.8382171690500005E-2</v>
      </c>
      <c r="F603">
        <v>0.99702602624900005</v>
      </c>
      <c r="G603">
        <f>VLOOKUP(Table1[[#This Row],[img_id2]],Table13[#All],4,FALSE)</f>
        <v>2</v>
      </c>
      <c r="H603">
        <f>VLOOKUP(Table1[[#This Row],[img_id2]],Table13[#All],5,FALSE)</f>
        <v>2</v>
      </c>
      <c r="I603" t="str">
        <f>IF(Table1[[#This Row],[score_abs]]&gt;0.99,"yes","no")</f>
        <v>yes</v>
      </c>
    </row>
    <row r="604" spans="1:9" x14ac:dyDescent="0.25">
      <c r="A604" t="str">
        <f>Table1[[#This Row],[img_id2]]&amp;"|"&amp;Table1[[#This Row],[rank]]</f>
        <v>116|3</v>
      </c>
      <c r="B604">
        <v>116</v>
      </c>
      <c r="C604">
        <v>3</v>
      </c>
      <c r="D604" t="s">
        <v>862</v>
      </c>
      <c r="E604">
        <v>6.7801743745800003E-2</v>
      </c>
      <c r="F604">
        <v>0.99656361341499999</v>
      </c>
      <c r="G604">
        <f>VLOOKUP(Table1[[#This Row],[img_id2]],Table13[#All],4,FALSE)</f>
        <v>2</v>
      </c>
      <c r="H604">
        <f>VLOOKUP(Table1[[#This Row],[img_id2]],Table13[#All],5,FALSE)</f>
        <v>2</v>
      </c>
      <c r="I604" t="str">
        <f>IF(Table1[[#This Row],[score_abs]]&gt;0.99,"yes","no")</f>
        <v>yes</v>
      </c>
    </row>
    <row r="605" spans="1:9" x14ac:dyDescent="0.25">
      <c r="A605" t="str">
        <f>Table1[[#This Row],[img_id2]]&amp;"|"&amp;Table1[[#This Row],[rank]]</f>
        <v>116|4</v>
      </c>
      <c r="B605">
        <v>116</v>
      </c>
      <c r="C605">
        <v>4</v>
      </c>
      <c r="D605" t="s">
        <v>848</v>
      </c>
      <c r="E605">
        <v>3.9201531559199997E-2</v>
      </c>
      <c r="F605">
        <v>0.99407130479799999</v>
      </c>
      <c r="G605">
        <f>VLOOKUP(Table1[[#This Row],[img_id2]],Table13[#All],4,FALSE)</f>
        <v>2</v>
      </c>
      <c r="H605">
        <f>VLOOKUP(Table1[[#This Row],[img_id2]],Table13[#All],5,FALSE)</f>
        <v>2</v>
      </c>
      <c r="I605" t="str">
        <f>IF(Table1[[#This Row],[score_abs]]&gt;0.99,"yes","no")</f>
        <v>yes</v>
      </c>
    </row>
    <row r="606" spans="1:9" x14ac:dyDescent="0.25">
      <c r="A606" t="str">
        <f>Table1[[#This Row],[img_id2]]&amp;"|"&amp;Table1[[#This Row],[rank]]</f>
        <v>116|5</v>
      </c>
      <c r="B606">
        <v>116</v>
      </c>
      <c r="C606">
        <v>5</v>
      </c>
      <c r="D606" t="s">
        <v>913</v>
      </c>
      <c r="E606">
        <v>3.7135321646899998E-2</v>
      </c>
      <c r="F606">
        <v>0.99374347925200002</v>
      </c>
      <c r="G606">
        <f>VLOOKUP(Table1[[#This Row],[img_id2]],Table13[#All],4,FALSE)</f>
        <v>2</v>
      </c>
      <c r="H606">
        <f>VLOOKUP(Table1[[#This Row],[img_id2]],Table13[#All],5,FALSE)</f>
        <v>2</v>
      </c>
      <c r="I606" t="str">
        <f>IF(Table1[[#This Row],[score_abs]]&gt;0.99,"yes","no")</f>
        <v>yes</v>
      </c>
    </row>
    <row r="607" spans="1:9" x14ac:dyDescent="0.25">
      <c r="A607" t="str">
        <f>Table1[[#This Row],[img_id2]]&amp;"|"&amp;Table1[[#This Row],[rank]]</f>
        <v>117|1</v>
      </c>
      <c r="B607">
        <v>117</v>
      </c>
      <c r="C607">
        <v>1</v>
      </c>
      <c r="D607" t="s">
        <v>862</v>
      </c>
      <c r="E607">
        <v>0.42681297659900003</v>
      </c>
      <c r="F607">
        <v>0.99967455863999999</v>
      </c>
      <c r="G607">
        <f>VLOOKUP(Table1[[#This Row],[img_id2]],Table13[#All],4,FALSE)</f>
        <v>4</v>
      </c>
      <c r="H607">
        <f>VLOOKUP(Table1[[#This Row],[img_id2]],Table13[#All],5,FALSE)</f>
        <v>4</v>
      </c>
      <c r="I607" t="str">
        <f>IF(Table1[[#This Row],[score_abs]]&gt;0.99,"yes","no")</f>
        <v>yes</v>
      </c>
    </row>
    <row r="608" spans="1:9" x14ac:dyDescent="0.25">
      <c r="A608" t="str">
        <f>Table1[[#This Row],[img_id2]]&amp;"|"&amp;Table1[[#This Row],[rank]]</f>
        <v>117|2</v>
      </c>
      <c r="B608">
        <v>117</v>
      </c>
      <c r="C608">
        <v>2</v>
      </c>
      <c r="D608" t="s">
        <v>861</v>
      </c>
      <c r="E608">
        <v>7.6683811843399993E-2</v>
      </c>
      <c r="F608">
        <v>0.99819093942600001</v>
      </c>
      <c r="G608">
        <f>VLOOKUP(Table1[[#This Row],[img_id2]],Table13[#All],4,FALSE)</f>
        <v>4</v>
      </c>
      <c r="H608">
        <f>VLOOKUP(Table1[[#This Row],[img_id2]],Table13[#All],5,FALSE)</f>
        <v>4</v>
      </c>
      <c r="I608" t="str">
        <f>IF(Table1[[#This Row],[score_abs]]&gt;0.99,"yes","no")</f>
        <v>yes</v>
      </c>
    </row>
    <row r="609" spans="1:9" x14ac:dyDescent="0.25">
      <c r="A609" t="str">
        <f>Table1[[#This Row],[img_id2]]&amp;"|"&amp;Table1[[#This Row],[rank]]</f>
        <v>117|3</v>
      </c>
      <c r="B609">
        <v>117</v>
      </c>
      <c r="C609">
        <v>3</v>
      </c>
      <c r="D609" t="s">
        <v>856</v>
      </c>
      <c r="E609">
        <v>5.9068553149699998E-2</v>
      </c>
      <c r="F609">
        <v>0.99765270948399998</v>
      </c>
      <c r="G609">
        <f>VLOOKUP(Table1[[#This Row],[img_id2]],Table13[#All],4,FALSE)</f>
        <v>4</v>
      </c>
      <c r="H609">
        <f>VLOOKUP(Table1[[#This Row],[img_id2]],Table13[#All],5,FALSE)</f>
        <v>4</v>
      </c>
      <c r="I609" t="str">
        <f>IF(Table1[[#This Row],[score_abs]]&gt;0.99,"yes","no")</f>
        <v>yes</v>
      </c>
    </row>
    <row r="610" spans="1:9" x14ac:dyDescent="0.25">
      <c r="A610" t="str">
        <f>Table1[[#This Row],[img_id2]]&amp;"|"&amp;Table1[[#This Row],[rank]]</f>
        <v>117|4</v>
      </c>
      <c r="B610">
        <v>117</v>
      </c>
      <c r="C610">
        <v>4</v>
      </c>
      <c r="D610" t="s">
        <v>848</v>
      </c>
      <c r="E610">
        <v>5.2421644330000003E-2</v>
      </c>
      <c r="F610">
        <v>0.99735593795800004</v>
      </c>
      <c r="G610">
        <f>VLOOKUP(Table1[[#This Row],[img_id2]],Table13[#All],4,FALSE)</f>
        <v>4</v>
      </c>
      <c r="H610">
        <f>VLOOKUP(Table1[[#This Row],[img_id2]],Table13[#All],5,FALSE)</f>
        <v>4</v>
      </c>
      <c r="I610" t="str">
        <f>IF(Table1[[#This Row],[score_abs]]&gt;0.99,"yes","no")</f>
        <v>yes</v>
      </c>
    </row>
    <row r="611" spans="1:9" x14ac:dyDescent="0.25">
      <c r="A611" t="str">
        <f>Table1[[#This Row],[img_id2]]&amp;"|"&amp;Table1[[#This Row],[rank]]</f>
        <v>117|5</v>
      </c>
      <c r="B611">
        <v>117</v>
      </c>
      <c r="C611">
        <v>5</v>
      </c>
      <c r="D611" t="s">
        <v>878</v>
      </c>
      <c r="E611">
        <v>4.8589553684000003E-2</v>
      </c>
      <c r="F611">
        <v>0.997147977352</v>
      </c>
      <c r="G611">
        <f>VLOOKUP(Table1[[#This Row],[img_id2]],Table13[#All],4,FALSE)</f>
        <v>4</v>
      </c>
      <c r="H611">
        <f>VLOOKUP(Table1[[#This Row],[img_id2]],Table13[#All],5,FALSE)</f>
        <v>4</v>
      </c>
      <c r="I611" t="str">
        <f>IF(Table1[[#This Row],[score_abs]]&gt;0.99,"yes","no")</f>
        <v>yes</v>
      </c>
    </row>
    <row r="612" spans="1:9" x14ac:dyDescent="0.25">
      <c r="A612" t="str">
        <f>Table1[[#This Row],[img_id2]]&amp;"|"&amp;Table1[[#This Row],[rank]]</f>
        <v>118|1</v>
      </c>
      <c r="B612">
        <v>118</v>
      </c>
      <c r="C612">
        <v>1</v>
      </c>
      <c r="D612" t="s">
        <v>855</v>
      </c>
      <c r="E612">
        <v>0.17017756402500001</v>
      </c>
      <c r="F612">
        <v>0.99911957979199995</v>
      </c>
      <c r="G612">
        <f>VLOOKUP(Table1[[#This Row],[img_id2]],Table13[#All],4,FALSE)</f>
        <v>4</v>
      </c>
      <c r="H612">
        <f>VLOOKUP(Table1[[#This Row],[img_id2]],Table13[#All],5,FALSE)</f>
        <v>4</v>
      </c>
      <c r="I612" t="str">
        <f>IF(Table1[[#This Row],[score_abs]]&gt;0.99,"yes","no")</f>
        <v>yes</v>
      </c>
    </row>
    <row r="613" spans="1:9" x14ac:dyDescent="0.25">
      <c r="A613" t="str">
        <f>Table1[[#This Row],[img_id2]]&amp;"|"&amp;Table1[[#This Row],[rank]]</f>
        <v>118|2</v>
      </c>
      <c r="B613">
        <v>118</v>
      </c>
      <c r="C613">
        <v>2</v>
      </c>
      <c r="D613" t="s">
        <v>886</v>
      </c>
      <c r="E613">
        <v>0.16452598571800001</v>
      </c>
      <c r="F613">
        <v>0.99908936023700001</v>
      </c>
      <c r="G613">
        <f>VLOOKUP(Table1[[#This Row],[img_id2]],Table13[#All],4,FALSE)</f>
        <v>4</v>
      </c>
      <c r="H613">
        <f>VLOOKUP(Table1[[#This Row],[img_id2]],Table13[#All],5,FALSE)</f>
        <v>4</v>
      </c>
      <c r="I613" t="str">
        <f>IF(Table1[[#This Row],[score_abs]]&gt;0.99,"yes","no")</f>
        <v>yes</v>
      </c>
    </row>
    <row r="614" spans="1:9" x14ac:dyDescent="0.25">
      <c r="A614" t="str">
        <f>Table1[[#This Row],[img_id2]]&amp;"|"&amp;Table1[[#This Row],[rank]]</f>
        <v>118|3</v>
      </c>
      <c r="B614">
        <v>118</v>
      </c>
      <c r="C614">
        <v>3</v>
      </c>
      <c r="D614" t="s">
        <v>872</v>
      </c>
      <c r="E614">
        <v>0.112185299397</v>
      </c>
      <c r="F614">
        <v>0.99866497516599995</v>
      </c>
      <c r="G614">
        <f>VLOOKUP(Table1[[#This Row],[img_id2]],Table13[#All],4,FALSE)</f>
        <v>4</v>
      </c>
      <c r="H614">
        <f>VLOOKUP(Table1[[#This Row],[img_id2]],Table13[#All],5,FALSE)</f>
        <v>4</v>
      </c>
      <c r="I614" t="str">
        <f>IF(Table1[[#This Row],[score_abs]]&gt;0.99,"yes","no")</f>
        <v>yes</v>
      </c>
    </row>
    <row r="615" spans="1:9" x14ac:dyDescent="0.25">
      <c r="A615" t="str">
        <f>Table1[[#This Row],[img_id2]]&amp;"|"&amp;Table1[[#This Row],[rank]]</f>
        <v>118|4</v>
      </c>
      <c r="B615">
        <v>118</v>
      </c>
      <c r="C615">
        <v>4</v>
      </c>
      <c r="D615" t="s">
        <v>912</v>
      </c>
      <c r="E615">
        <v>8.3310388028599996E-2</v>
      </c>
      <c r="F615">
        <v>0.99820315837899998</v>
      </c>
      <c r="G615">
        <f>VLOOKUP(Table1[[#This Row],[img_id2]],Table13[#All],4,FALSE)</f>
        <v>4</v>
      </c>
      <c r="H615">
        <f>VLOOKUP(Table1[[#This Row],[img_id2]],Table13[#All],5,FALSE)</f>
        <v>4</v>
      </c>
      <c r="I615" t="str">
        <f>IF(Table1[[#This Row],[score_abs]]&gt;0.99,"yes","no")</f>
        <v>yes</v>
      </c>
    </row>
    <row r="616" spans="1:9" x14ac:dyDescent="0.25">
      <c r="A616" t="str">
        <f>Table1[[#This Row],[img_id2]]&amp;"|"&amp;Table1[[#This Row],[rank]]</f>
        <v>118|5</v>
      </c>
      <c r="B616">
        <v>118</v>
      </c>
      <c r="C616">
        <v>5</v>
      </c>
      <c r="D616" t="s">
        <v>892</v>
      </c>
      <c r="E616">
        <v>6.1322726309300003E-2</v>
      </c>
      <c r="F616">
        <v>0.99756038188899998</v>
      </c>
      <c r="G616">
        <f>VLOOKUP(Table1[[#This Row],[img_id2]],Table13[#All],4,FALSE)</f>
        <v>4</v>
      </c>
      <c r="H616">
        <f>VLOOKUP(Table1[[#This Row],[img_id2]],Table13[#All],5,FALSE)</f>
        <v>4</v>
      </c>
      <c r="I616" t="str">
        <f>IF(Table1[[#This Row],[score_abs]]&gt;0.99,"yes","no")</f>
        <v>yes</v>
      </c>
    </row>
    <row r="617" spans="1:9" x14ac:dyDescent="0.25">
      <c r="A617" t="str">
        <f>Table1[[#This Row],[img_id2]]&amp;"|"&amp;Table1[[#This Row],[rank]]</f>
        <v>119|1</v>
      </c>
      <c r="B617">
        <v>119</v>
      </c>
      <c r="C617">
        <v>1</v>
      </c>
      <c r="D617" t="s">
        <v>862</v>
      </c>
      <c r="E617">
        <v>0.26668938994399999</v>
      </c>
      <c r="F617">
        <v>0.99788409471499995</v>
      </c>
      <c r="G617">
        <f>VLOOKUP(Table1[[#This Row],[img_id2]],Table13[#All],4,FALSE)</f>
        <v>4</v>
      </c>
      <c r="H617">
        <f>VLOOKUP(Table1[[#This Row],[img_id2]],Table13[#All],5,FALSE)</f>
        <v>4</v>
      </c>
      <c r="I617" t="str">
        <f>IF(Table1[[#This Row],[score_abs]]&gt;0.99,"yes","no")</f>
        <v>yes</v>
      </c>
    </row>
    <row r="618" spans="1:9" x14ac:dyDescent="0.25">
      <c r="A618" t="str">
        <f>Table1[[#This Row],[img_id2]]&amp;"|"&amp;Table1[[#This Row],[rank]]</f>
        <v>119|2</v>
      </c>
      <c r="B618">
        <v>119</v>
      </c>
      <c r="C618">
        <v>2</v>
      </c>
      <c r="D618" t="s">
        <v>855</v>
      </c>
      <c r="E618">
        <v>0.12584312260200001</v>
      </c>
      <c r="F618">
        <v>0.99552661180500002</v>
      </c>
      <c r="G618">
        <f>VLOOKUP(Table1[[#This Row],[img_id2]],Table13[#All],4,FALSE)</f>
        <v>4</v>
      </c>
      <c r="H618">
        <f>VLOOKUP(Table1[[#This Row],[img_id2]],Table13[#All],5,FALSE)</f>
        <v>4</v>
      </c>
      <c r="I618" t="str">
        <f>IF(Table1[[#This Row],[score_abs]]&gt;0.99,"yes","no")</f>
        <v>yes</v>
      </c>
    </row>
    <row r="619" spans="1:9" x14ac:dyDescent="0.25">
      <c r="A619" t="str">
        <f>Table1[[#This Row],[img_id2]]&amp;"|"&amp;Table1[[#This Row],[rank]]</f>
        <v>119|3</v>
      </c>
      <c r="B619">
        <v>119</v>
      </c>
      <c r="C619">
        <v>3</v>
      </c>
      <c r="D619" t="s">
        <v>831</v>
      </c>
      <c r="E619">
        <v>5.6088462472E-2</v>
      </c>
      <c r="F619">
        <v>0.99001884460400003</v>
      </c>
      <c r="G619">
        <f>VLOOKUP(Table1[[#This Row],[img_id2]],Table13[#All],4,FALSE)</f>
        <v>4</v>
      </c>
      <c r="H619">
        <f>VLOOKUP(Table1[[#This Row],[img_id2]],Table13[#All],5,FALSE)</f>
        <v>4</v>
      </c>
      <c r="I619" t="str">
        <f>IF(Table1[[#This Row],[score_abs]]&gt;0.99,"yes","no")</f>
        <v>yes</v>
      </c>
    </row>
    <row r="620" spans="1:9" x14ac:dyDescent="0.25">
      <c r="A620" t="str">
        <f>Table1[[#This Row],[img_id2]]&amp;"|"&amp;Table1[[#This Row],[rank]]</f>
        <v>119|4</v>
      </c>
      <c r="B620">
        <v>119</v>
      </c>
      <c r="C620">
        <v>4</v>
      </c>
      <c r="D620" t="s">
        <v>914</v>
      </c>
      <c r="E620">
        <v>4.0101822465700002E-2</v>
      </c>
      <c r="F620">
        <v>0.98609519004799995</v>
      </c>
      <c r="G620">
        <f>VLOOKUP(Table1[[#This Row],[img_id2]],Table13[#All],4,FALSE)</f>
        <v>4</v>
      </c>
      <c r="H620">
        <f>VLOOKUP(Table1[[#This Row],[img_id2]],Table13[#All],5,FALSE)</f>
        <v>4</v>
      </c>
      <c r="I620" t="str">
        <f>IF(Table1[[#This Row],[score_abs]]&gt;0.99,"yes","no")</f>
        <v>no</v>
      </c>
    </row>
    <row r="621" spans="1:9" x14ac:dyDescent="0.25">
      <c r="A621" t="str">
        <f>Table1[[#This Row],[img_id2]]&amp;"|"&amp;Table1[[#This Row],[rank]]</f>
        <v>119|5</v>
      </c>
      <c r="B621">
        <v>119</v>
      </c>
      <c r="C621">
        <v>5</v>
      </c>
      <c r="D621" t="s">
        <v>861</v>
      </c>
      <c r="E621">
        <v>3.7590496241999997E-2</v>
      </c>
      <c r="F621">
        <v>0.98518002033200003</v>
      </c>
      <c r="G621">
        <f>VLOOKUP(Table1[[#This Row],[img_id2]],Table13[#All],4,FALSE)</f>
        <v>4</v>
      </c>
      <c r="H621">
        <f>VLOOKUP(Table1[[#This Row],[img_id2]],Table13[#All],5,FALSE)</f>
        <v>4</v>
      </c>
      <c r="I621" t="str">
        <f>IF(Table1[[#This Row],[score_abs]]&gt;0.99,"yes","no")</f>
        <v>no</v>
      </c>
    </row>
    <row r="622" spans="1:9" x14ac:dyDescent="0.25">
      <c r="A622" t="str">
        <f>Table1[[#This Row],[img_id2]]&amp;"|"&amp;Table1[[#This Row],[rank]]</f>
        <v>120|1</v>
      </c>
      <c r="B622">
        <v>120</v>
      </c>
      <c r="C622">
        <v>1</v>
      </c>
      <c r="D622" t="s">
        <v>862</v>
      </c>
      <c r="E622">
        <v>0.33222508430499997</v>
      </c>
      <c r="F622">
        <v>0.99993419647199999</v>
      </c>
      <c r="G622">
        <f>VLOOKUP(Table1[[#This Row],[img_id2]],Table13[#All],4,FALSE)</f>
        <v>3</v>
      </c>
      <c r="H622">
        <f>VLOOKUP(Table1[[#This Row],[img_id2]],Table13[#All],5,FALSE)</f>
        <v>3</v>
      </c>
      <c r="I622" t="str">
        <f>IF(Table1[[#This Row],[score_abs]]&gt;0.99,"yes","no")</f>
        <v>yes</v>
      </c>
    </row>
    <row r="623" spans="1:9" x14ac:dyDescent="0.25">
      <c r="A623" t="str">
        <f>Table1[[#This Row],[img_id2]]&amp;"|"&amp;Table1[[#This Row],[rank]]</f>
        <v>120|2</v>
      </c>
      <c r="B623">
        <v>120</v>
      </c>
      <c r="C623">
        <v>2</v>
      </c>
      <c r="D623" t="s">
        <v>831</v>
      </c>
      <c r="E623">
        <v>0.28512814641000001</v>
      </c>
      <c r="F623">
        <v>0.99992334842700004</v>
      </c>
      <c r="G623">
        <f>VLOOKUP(Table1[[#This Row],[img_id2]],Table13[#All],4,FALSE)</f>
        <v>3</v>
      </c>
      <c r="H623">
        <f>VLOOKUP(Table1[[#This Row],[img_id2]],Table13[#All],5,FALSE)</f>
        <v>3</v>
      </c>
      <c r="I623" t="str">
        <f>IF(Table1[[#This Row],[score_abs]]&gt;0.99,"yes","no")</f>
        <v>yes</v>
      </c>
    </row>
    <row r="624" spans="1:9" x14ac:dyDescent="0.25">
      <c r="A624" t="str">
        <f>Table1[[#This Row],[img_id2]]&amp;"|"&amp;Table1[[#This Row],[rank]]</f>
        <v>120|3</v>
      </c>
      <c r="B624">
        <v>120</v>
      </c>
      <c r="C624">
        <v>3</v>
      </c>
      <c r="D624" t="s">
        <v>861</v>
      </c>
      <c r="E624">
        <v>0.146072223783</v>
      </c>
      <c r="F624">
        <v>0.99985039234200002</v>
      </c>
      <c r="G624">
        <f>VLOOKUP(Table1[[#This Row],[img_id2]],Table13[#All],4,FALSE)</f>
        <v>3</v>
      </c>
      <c r="H624">
        <f>VLOOKUP(Table1[[#This Row],[img_id2]],Table13[#All],5,FALSE)</f>
        <v>3</v>
      </c>
      <c r="I624" t="str">
        <f>IF(Table1[[#This Row],[score_abs]]&gt;0.99,"yes","no")</f>
        <v>yes</v>
      </c>
    </row>
    <row r="625" spans="1:9" x14ac:dyDescent="0.25">
      <c r="A625" t="str">
        <f>Table1[[#This Row],[img_id2]]&amp;"|"&amp;Table1[[#This Row],[rank]]</f>
        <v>120|4</v>
      </c>
      <c r="B625">
        <v>120</v>
      </c>
      <c r="C625">
        <v>4</v>
      </c>
      <c r="D625" t="s">
        <v>864</v>
      </c>
      <c r="E625">
        <v>3.7256602197900002E-2</v>
      </c>
      <c r="F625">
        <v>0.99941372871400003</v>
      </c>
      <c r="G625">
        <f>VLOOKUP(Table1[[#This Row],[img_id2]],Table13[#All],4,FALSE)</f>
        <v>3</v>
      </c>
      <c r="H625">
        <f>VLOOKUP(Table1[[#This Row],[img_id2]],Table13[#All],5,FALSE)</f>
        <v>3</v>
      </c>
      <c r="I625" t="str">
        <f>IF(Table1[[#This Row],[score_abs]]&gt;0.99,"yes","no")</f>
        <v>yes</v>
      </c>
    </row>
    <row r="626" spans="1:9" x14ac:dyDescent="0.25">
      <c r="A626" t="str">
        <f>Table1[[#This Row],[img_id2]]&amp;"|"&amp;Table1[[#This Row],[rank]]</f>
        <v>120|5</v>
      </c>
      <c r="B626">
        <v>120</v>
      </c>
      <c r="C626">
        <v>5</v>
      </c>
      <c r="D626" t="s">
        <v>846</v>
      </c>
      <c r="E626">
        <v>3.0555963516200001E-2</v>
      </c>
      <c r="F626">
        <v>0.99928528070400002</v>
      </c>
      <c r="G626">
        <f>VLOOKUP(Table1[[#This Row],[img_id2]],Table13[#All],4,FALSE)</f>
        <v>3</v>
      </c>
      <c r="H626">
        <f>VLOOKUP(Table1[[#This Row],[img_id2]],Table13[#All],5,FALSE)</f>
        <v>3</v>
      </c>
      <c r="I626" t="str">
        <f>IF(Table1[[#This Row],[score_abs]]&gt;0.99,"yes","no")</f>
        <v>yes</v>
      </c>
    </row>
    <row r="627" spans="1:9" x14ac:dyDescent="0.25">
      <c r="A627" t="str">
        <f>Table1[[#This Row],[img_id2]]&amp;"|"&amp;Table1[[#This Row],[rank]]</f>
        <v>121|1</v>
      </c>
      <c r="B627">
        <v>121</v>
      </c>
      <c r="C627">
        <v>1</v>
      </c>
      <c r="D627" t="s">
        <v>830</v>
      </c>
      <c r="E627">
        <v>0.54552710056300002</v>
      </c>
      <c r="F627">
        <v>0.99971956014600005</v>
      </c>
      <c r="G627">
        <f>VLOOKUP(Table1[[#This Row],[img_id2]],Table13[#All],4,FALSE)</f>
        <v>3</v>
      </c>
      <c r="H627">
        <f>VLOOKUP(Table1[[#This Row],[img_id2]],Table13[#All],5,FALSE)</f>
        <v>3</v>
      </c>
      <c r="I627" t="str">
        <f>IF(Table1[[#This Row],[score_abs]]&gt;0.99,"yes","no")</f>
        <v>yes</v>
      </c>
    </row>
    <row r="628" spans="1:9" x14ac:dyDescent="0.25">
      <c r="A628" t="str">
        <f>Table1[[#This Row],[img_id2]]&amp;"|"&amp;Table1[[#This Row],[rank]]</f>
        <v>121|2</v>
      </c>
      <c r="B628">
        <v>121</v>
      </c>
      <c r="C628">
        <v>2</v>
      </c>
      <c r="D628" t="s">
        <v>831</v>
      </c>
      <c r="E628">
        <v>0.22326330840600001</v>
      </c>
      <c r="F628">
        <v>0.99931514263200005</v>
      </c>
      <c r="G628">
        <f>VLOOKUP(Table1[[#This Row],[img_id2]],Table13[#All],4,FALSE)</f>
        <v>3</v>
      </c>
      <c r="H628">
        <f>VLOOKUP(Table1[[#This Row],[img_id2]],Table13[#All],5,FALSE)</f>
        <v>3</v>
      </c>
      <c r="I628" t="str">
        <f>IF(Table1[[#This Row],[score_abs]]&gt;0.99,"yes","no")</f>
        <v>yes</v>
      </c>
    </row>
    <row r="629" spans="1:9" x14ac:dyDescent="0.25">
      <c r="A629" t="str">
        <f>Table1[[#This Row],[img_id2]]&amp;"|"&amp;Table1[[#This Row],[rank]]</f>
        <v>121|3</v>
      </c>
      <c r="B629">
        <v>121</v>
      </c>
      <c r="C629">
        <v>3</v>
      </c>
      <c r="D629" t="s">
        <v>854</v>
      </c>
      <c r="E629">
        <v>4.1242823004700002E-2</v>
      </c>
      <c r="F629">
        <v>0.99630391597699997</v>
      </c>
      <c r="G629">
        <f>VLOOKUP(Table1[[#This Row],[img_id2]],Table13[#All],4,FALSE)</f>
        <v>3</v>
      </c>
      <c r="H629">
        <f>VLOOKUP(Table1[[#This Row],[img_id2]],Table13[#All],5,FALSE)</f>
        <v>3</v>
      </c>
      <c r="I629" t="str">
        <f>IF(Table1[[#This Row],[score_abs]]&gt;0.99,"yes","no")</f>
        <v>yes</v>
      </c>
    </row>
    <row r="630" spans="1:9" x14ac:dyDescent="0.25">
      <c r="A630" t="str">
        <f>Table1[[#This Row],[img_id2]]&amp;"|"&amp;Table1[[#This Row],[rank]]</f>
        <v>121|4</v>
      </c>
      <c r="B630">
        <v>121</v>
      </c>
      <c r="C630">
        <v>4</v>
      </c>
      <c r="D630" t="s">
        <v>846</v>
      </c>
      <c r="E630">
        <v>2.04839520156E-2</v>
      </c>
      <c r="F630">
        <v>0.99258595704999997</v>
      </c>
      <c r="G630">
        <f>VLOOKUP(Table1[[#This Row],[img_id2]],Table13[#All],4,FALSE)</f>
        <v>3</v>
      </c>
      <c r="H630">
        <f>VLOOKUP(Table1[[#This Row],[img_id2]],Table13[#All],5,FALSE)</f>
        <v>3</v>
      </c>
      <c r="I630" t="str">
        <f>IF(Table1[[#This Row],[score_abs]]&gt;0.99,"yes","no")</f>
        <v>yes</v>
      </c>
    </row>
    <row r="631" spans="1:9" x14ac:dyDescent="0.25">
      <c r="A631" t="str">
        <f>Table1[[#This Row],[img_id2]]&amp;"|"&amp;Table1[[#This Row],[rank]]</f>
        <v>121|5</v>
      </c>
      <c r="B631">
        <v>121</v>
      </c>
      <c r="C631">
        <v>5</v>
      </c>
      <c r="D631" t="s">
        <v>892</v>
      </c>
      <c r="E631">
        <v>1.47612718865E-2</v>
      </c>
      <c r="F631">
        <v>0.98974108695999996</v>
      </c>
      <c r="G631">
        <f>VLOOKUP(Table1[[#This Row],[img_id2]],Table13[#All],4,FALSE)</f>
        <v>3</v>
      </c>
      <c r="H631">
        <f>VLOOKUP(Table1[[#This Row],[img_id2]],Table13[#All],5,FALSE)</f>
        <v>3</v>
      </c>
      <c r="I631" t="str">
        <f>IF(Table1[[#This Row],[score_abs]]&gt;0.99,"yes","no")</f>
        <v>no</v>
      </c>
    </row>
    <row r="632" spans="1:9" x14ac:dyDescent="0.25">
      <c r="A632" t="str">
        <f>Table1[[#This Row],[img_id2]]&amp;"|"&amp;Table1[[#This Row],[rank]]</f>
        <v>122|1</v>
      </c>
      <c r="B632">
        <v>122</v>
      </c>
      <c r="C632">
        <v>1</v>
      </c>
      <c r="D632" t="s">
        <v>854</v>
      </c>
      <c r="E632">
        <v>0.264352321625</v>
      </c>
      <c r="F632">
        <v>0.99841380119300005</v>
      </c>
      <c r="G632">
        <f>VLOOKUP(Table1[[#This Row],[img_id2]],Table13[#All],4,FALSE)</f>
        <v>4</v>
      </c>
      <c r="H632">
        <f>VLOOKUP(Table1[[#This Row],[img_id2]],Table13[#All],5,FALSE)</f>
        <v>4</v>
      </c>
      <c r="I632" t="str">
        <f>IF(Table1[[#This Row],[score_abs]]&gt;0.99,"yes","no")</f>
        <v>yes</v>
      </c>
    </row>
    <row r="633" spans="1:9" x14ac:dyDescent="0.25">
      <c r="A633" t="str">
        <f>Table1[[#This Row],[img_id2]]&amp;"|"&amp;Table1[[#This Row],[rank]]</f>
        <v>122|2</v>
      </c>
      <c r="B633">
        <v>122</v>
      </c>
      <c r="C633">
        <v>2</v>
      </c>
      <c r="D633" t="s">
        <v>864</v>
      </c>
      <c r="E633">
        <v>0.104430243373</v>
      </c>
      <c r="F633">
        <v>0.99599444866200004</v>
      </c>
      <c r="G633">
        <f>VLOOKUP(Table1[[#This Row],[img_id2]],Table13[#All],4,FALSE)</f>
        <v>4</v>
      </c>
      <c r="H633">
        <f>VLOOKUP(Table1[[#This Row],[img_id2]],Table13[#All],5,FALSE)</f>
        <v>4</v>
      </c>
      <c r="I633" t="str">
        <f>IF(Table1[[#This Row],[score_abs]]&gt;0.99,"yes","no")</f>
        <v>yes</v>
      </c>
    </row>
    <row r="634" spans="1:9" x14ac:dyDescent="0.25">
      <c r="A634" t="str">
        <f>Table1[[#This Row],[img_id2]]&amp;"|"&amp;Table1[[#This Row],[rank]]</f>
        <v>122|3</v>
      </c>
      <c r="B634">
        <v>122</v>
      </c>
      <c r="C634">
        <v>3</v>
      </c>
      <c r="D634" t="s">
        <v>831</v>
      </c>
      <c r="E634">
        <v>8.1270582974E-2</v>
      </c>
      <c r="F634">
        <v>0.99485886096999998</v>
      </c>
      <c r="G634">
        <f>VLOOKUP(Table1[[#This Row],[img_id2]],Table13[#All],4,FALSE)</f>
        <v>4</v>
      </c>
      <c r="H634">
        <f>VLOOKUP(Table1[[#This Row],[img_id2]],Table13[#All],5,FALSE)</f>
        <v>4</v>
      </c>
      <c r="I634" t="str">
        <f>IF(Table1[[#This Row],[score_abs]]&gt;0.99,"yes","no")</f>
        <v>yes</v>
      </c>
    </row>
    <row r="635" spans="1:9" x14ac:dyDescent="0.25">
      <c r="A635" t="str">
        <f>Table1[[#This Row],[img_id2]]&amp;"|"&amp;Table1[[#This Row],[rank]]</f>
        <v>122|4</v>
      </c>
      <c r="B635">
        <v>122</v>
      </c>
      <c r="C635">
        <v>4</v>
      </c>
      <c r="D635" t="s">
        <v>848</v>
      </c>
      <c r="E635">
        <v>5.6012425571699997E-2</v>
      </c>
      <c r="F635">
        <v>0.992557644844</v>
      </c>
      <c r="G635">
        <f>VLOOKUP(Table1[[#This Row],[img_id2]],Table13[#All],4,FALSE)</f>
        <v>4</v>
      </c>
      <c r="H635">
        <f>VLOOKUP(Table1[[#This Row],[img_id2]],Table13[#All],5,FALSE)</f>
        <v>4</v>
      </c>
      <c r="I635" t="str">
        <f>IF(Table1[[#This Row],[score_abs]]&gt;0.99,"yes","no")</f>
        <v>yes</v>
      </c>
    </row>
    <row r="636" spans="1:9" x14ac:dyDescent="0.25">
      <c r="A636" t="str">
        <f>Table1[[#This Row],[img_id2]]&amp;"|"&amp;Table1[[#This Row],[rank]]</f>
        <v>122|5</v>
      </c>
      <c r="B636">
        <v>122</v>
      </c>
      <c r="C636">
        <v>5</v>
      </c>
      <c r="D636" t="s">
        <v>861</v>
      </c>
      <c r="E636">
        <v>5.0848275423000001E-2</v>
      </c>
      <c r="F636">
        <v>0.99180811643599998</v>
      </c>
      <c r="G636">
        <f>VLOOKUP(Table1[[#This Row],[img_id2]],Table13[#All],4,FALSE)</f>
        <v>4</v>
      </c>
      <c r="H636">
        <f>VLOOKUP(Table1[[#This Row],[img_id2]],Table13[#All],5,FALSE)</f>
        <v>4</v>
      </c>
      <c r="I636" t="str">
        <f>IF(Table1[[#This Row],[score_abs]]&gt;0.99,"yes","no")</f>
        <v>yes</v>
      </c>
    </row>
    <row r="637" spans="1:9" x14ac:dyDescent="0.25">
      <c r="A637" t="str">
        <f>Table1[[#This Row],[img_id2]]&amp;"|"&amp;Table1[[#This Row],[rank]]</f>
        <v>123|1</v>
      </c>
      <c r="B637">
        <v>123</v>
      </c>
      <c r="C637">
        <v>1</v>
      </c>
      <c r="D637" t="s">
        <v>830</v>
      </c>
      <c r="E637">
        <v>0.61946690082599998</v>
      </c>
      <c r="F637">
        <v>0.999874472618</v>
      </c>
      <c r="G637">
        <f>VLOOKUP(Table1[[#This Row],[img_id2]],Table13[#All],4,FALSE)</f>
        <v>4</v>
      </c>
      <c r="H637">
        <f>VLOOKUP(Table1[[#This Row],[img_id2]],Table13[#All],5,FALSE)</f>
        <v>4</v>
      </c>
      <c r="I637" t="str">
        <f>IF(Table1[[#This Row],[score_abs]]&gt;0.99,"yes","no")</f>
        <v>yes</v>
      </c>
    </row>
    <row r="638" spans="1:9" x14ac:dyDescent="0.25">
      <c r="A638" t="str">
        <f>Table1[[#This Row],[img_id2]]&amp;"|"&amp;Table1[[#This Row],[rank]]</f>
        <v>123|2</v>
      </c>
      <c r="B638">
        <v>123</v>
      </c>
      <c r="C638">
        <v>2</v>
      </c>
      <c r="D638" t="s">
        <v>862</v>
      </c>
      <c r="E638">
        <v>0.12063741684</v>
      </c>
      <c r="F638">
        <v>0.99935585260399995</v>
      </c>
      <c r="G638">
        <f>VLOOKUP(Table1[[#This Row],[img_id2]],Table13[#All],4,FALSE)</f>
        <v>4</v>
      </c>
      <c r="H638">
        <f>VLOOKUP(Table1[[#This Row],[img_id2]],Table13[#All],5,FALSE)</f>
        <v>4</v>
      </c>
      <c r="I638" t="str">
        <f>IF(Table1[[#This Row],[score_abs]]&gt;0.99,"yes","no")</f>
        <v>yes</v>
      </c>
    </row>
    <row r="639" spans="1:9" x14ac:dyDescent="0.25">
      <c r="A639" t="str">
        <f>Table1[[#This Row],[img_id2]]&amp;"|"&amp;Table1[[#This Row],[rank]]</f>
        <v>123|3</v>
      </c>
      <c r="B639">
        <v>123</v>
      </c>
      <c r="C639">
        <v>3</v>
      </c>
      <c r="D639" t="s">
        <v>831</v>
      </c>
      <c r="E639">
        <v>7.8581802546999993E-2</v>
      </c>
      <c r="F639">
        <v>0.99901139736199995</v>
      </c>
      <c r="G639">
        <f>VLOOKUP(Table1[[#This Row],[img_id2]],Table13[#All],4,FALSE)</f>
        <v>4</v>
      </c>
      <c r="H639">
        <f>VLOOKUP(Table1[[#This Row],[img_id2]],Table13[#All],5,FALSE)</f>
        <v>4</v>
      </c>
      <c r="I639" t="str">
        <f>IF(Table1[[#This Row],[score_abs]]&gt;0.99,"yes","no")</f>
        <v>yes</v>
      </c>
    </row>
    <row r="640" spans="1:9" x14ac:dyDescent="0.25">
      <c r="A640" t="str">
        <f>Table1[[#This Row],[img_id2]]&amp;"|"&amp;Table1[[#This Row],[rank]]</f>
        <v>123|4</v>
      </c>
      <c r="B640">
        <v>123</v>
      </c>
      <c r="C640">
        <v>4</v>
      </c>
      <c r="D640" t="s">
        <v>846</v>
      </c>
      <c r="E640">
        <v>5.20115420222E-2</v>
      </c>
      <c r="F640">
        <v>0.99850720167200002</v>
      </c>
      <c r="G640">
        <f>VLOOKUP(Table1[[#This Row],[img_id2]],Table13[#All],4,FALSE)</f>
        <v>4</v>
      </c>
      <c r="H640">
        <f>VLOOKUP(Table1[[#This Row],[img_id2]],Table13[#All],5,FALSE)</f>
        <v>4</v>
      </c>
      <c r="I640" t="str">
        <f>IF(Table1[[#This Row],[score_abs]]&gt;0.99,"yes","no")</f>
        <v>yes</v>
      </c>
    </row>
    <row r="641" spans="1:9" x14ac:dyDescent="0.25">
      <c r="A641" t="str">
        <f>Table1[[#This Row],[img_id2]]&amp;"|"&amp;Table1[[#This Row],[rank]]</f>
        <v>123|5</v>
      </c>
      <c r="B641">
        <v>123</v>
      </c>
      <c r="C641">
        <v>5</v>
      </c>
      <c r="D641" t="s">
        <v>840</v>
      </c>
      <c r="E641">
        <v>3.51096838713E-2</v>
      </c>
      <c r="F641">
        <v>0.99779009818999997</v>
      </c>
      <c r="G641">
        <f>VLOOKUP(Table1[[#This Row],[img_id2]],Table13[#All],4,FALSE)</f>
        <v>4</v>
      </c>
      <c r="H641">
        <f>VLOOKUP(Table1[[#This Row],[img_id2]],Table13[#All],5,FALSE)</f>
        <v>4</v>
      </c>
      <c r="I641" t="str">
        <f>IF(Table1[[#This Row],[score_abs]]&gt;0.99,"yes","no")</f>
        <v>yes</v>
      </c>
    </row>
    <row r="642" spans="1:9" x14ac:dyDescent="0.25">
      <c r="A642" t="str">
        <f>Table1[[#This Row],[img_id2]]&amp;"|"&amp;Table1[[#This Row],[rank]]</f>
        <v>124|1</v>
      </c>
      <c r="B642">
        <v>124</v>
      </c>
      <c r="C642">
        <v>1</v>
      </c>
      <c r="D642" t="s">
        <v>830</v>
      </c>
      <c r="E642">
        <v>0.28085988760000002</v>
      </c>
      <c r="F642">
        <v>0.99898439645799997</v>
      </c>
      <c r="G642">
        <f>VLOOKUP(Table1[[#This Row],[img_id2]],Table13[#All],4,FALSE)</f>
        <v>4</v>
      </c>
      <c r="H642">
        <f>VLOOKUP(Table1[[#This Row],[img_id2]],Table13[#All],5,FALSE)</f>
        <v>4</v>
      </c>
      <c r="I642" t="str">
        <f>IF(Table1[[#This Row],[score_abs]]&gt;0.99,"yes","no")</f>
        <v>yes</v>
      </c>
    </row>
    <row r="643" spans="1:9" x14ac:dyDescent="0.25">
      <c r="A643" t="str">
        <f>Table1[[#This Row],[img_id2]]&amp;"|"&amp;Table1[[#This Row],[rank]]</f>
        <v>124|2</v>
      </c>
      <c r="B643">
        <v>124</v>
      </c>
      <c r="C643">
        <v>2</v>
      </c>
      <c r="D643" t="s">
        <v>831</v>
      </c>
      <c r="E643">
        <v>0.24221417307900001</v>
      </c>
      <c r="F643">
        <v>0.99882251024199997</v>
      </c>
      <c r="G643">
        <f>VLOOKUP(Table1[[#This Row],[img_id2]],Table13[#All],4,FALSE)</f>
        <v>4</v>
      </c>
      <c r="H643">
        <f>VLOOKUP(Table1[[#This Row],[img_id2]],Table13[#All],5,FALSE)</f>
        <v>4</v>
      </c>
      <c r="I643" t="str">
        <f>IF(Table1[[#This Row],[score_abs]]&gt;0.99,"yes","no")</f>
        <v>yes</v>
      </c>
    </row>
    <row r="644" spans="1:9" x14ac:dyDescent="0.25">
      <c r="A644" t="str">
        <f>Table1[[#This Row],[img_id2]]&amp;"|"&amp;Table1[[#This Row],[rank]]</f>
        <v>124|3</v>
      </c>
      <c r="B644">
        <v>124</v>
      </c>
      <c r="C644">
        <v>3</v>
      </c>
      <c r="D644" t="s">
        <v>829</v>
      </c>
      <c r="E644">
        <v>4.5188643038300003E-2</v>
      </c>
      <c r="F644">
        <v>0.99372076988199998</v>
      </c>
      <c r="G644">
        <f>VLOOKUP(Table1[[#This Row],[img_id2]],Table13[#All],4,FALSE)</f>
        <v>4</v>
      </c>
      <c r="H644">
        <f>VLOOKUP(Table1[[#This Row],[img_id2]],Table13[#All],5,FALSE)</f>
        <v>4</v>
      </c>
      <c r="I644" t="str">
        <f>IF(Table1[[#This Row],[score_abs]]&gt;0.99,"yes","no")</f>
        <v>yes</v>
      </c>
    </row>
    <row r="645" spans="1:9" x14ac:dyDescent="0.25">
      <c r="A645" t="str">
        <f>Table1[[#This Row],[img_id2]]&amp;"|"&amp;Table1[[#This Row],[rank]]</f>
        <v>124|4</v>
      </c>
      <c r="B645">
        <v>124</v>
      </c>
      <c r="C645">
        <v>4</v>
      </c>
      <c r="D645" t="s">
        <v>840</v>
      </c>
      <c r="E645">
        <v>4.32281009853E-2</v>
      </c>
      <c r="F645">
        <v>0.99343782663299995</v>
      </c>
      <c r="G645">
        <f>VLOOKUP(Table1[[#This Row],[img_id2]],Table13[#All],4,FALSE)</f>
        <v>4</v>
      </c>
      <c r="H645">
        <f>VLOOKUP(Table1[[#This Row],[img_id2]],Table13[#All],5,FALSE)</f>
        <v>4</v>
      </c>
      <c r="I645" t="str">
        <f>IF(Table1[[#This Row],[score_abs]]&gt;0.99,"yes","no")</f>
        <v>yes</v>
      </c>
    </row>
    <row r="646" spans="1:9" x14ac:dyDescent="0.25">
      <c r="A646" t="str">
        <f>Table1[[#This Row],[img_id2]]&amp;"|"&amp;Table1[[#This Row],[rank]]</f>
        <v>124|5</v>
      </c>
      <c r="B646">
        <v>124</v>
      </c>
      <c r="C646">
        <v>5</v>
      </c>
      <c r="D646" t="s">
        <v>903</v>
      </c>
      <c r="E646">
        <v>3.7445340305599997E-2</v>
      </c>
      <c r="F646">
        <v>0.992432117462</v>
      </c>
      <c r="G646">
        <f>VLOOKUP(Table1[[#This Row],[img_id2]],Table13[#All],4,FALSE)</f>
        <v>4</v>
      </c>
      <c r="H646">
        <f>VLOOKUP(Table1[[#This Row],[img_id2]],Table13[#All],5,FALSE)</f>
        <v>4</v>
      </c>
      <c r="I646" t="str">
        <f>IF(Table1[[#This Row],[score_abs]]&gt;0.99,"yes","no")</f>
        <v>yes</v>
      </c>
    </row>
    <row r="647" spans="1:9" x14ac:dyDescent="0.25">
      <c r="A647" t="str">
        <f>Table1[[#This Row],[img_id2]]&amp;"|"&amp;Table1[[#This Row],[rank]]</f>
        <v>125|1</v>
      </c>
      <c r="B647">
        <v>125</v>
      </c>
      <c r="C647">
        <v>1</v>
      </c>
      <c r="D647" t="s">
        <v>873</v>
      </c>
      <c r="E647">
        <v>0.33095198869699999</v>
      </c>
      <c r="F647">
        <v>0.99975627660800004</v>
      </c>
      <c r="G647">
        <f>VLOOKUP(Table1[[#This Row],[img_id2]],Table13[#All],4,FALSE)</f>
        <v>3</v>
      </c>
      <c r="H647">
        <f>VLOOKUP(Table1[[#This Row],[img_id2]],Table13[#All],5,FALSE)</f>
        <v>3</v>
      </c>
      <c r="I647" t="str">
        <f>IF(Table1[[#This Row],[score_abs]]&gt;0.99,"yes","no")</f>
        <v>yes</v>
      </c>
    </row>
    <row r="648" spans="1:9" x14ac:dyDescent="0.25">
      <c r="A648" t="str">
        <f>Table1[[#This Row],[img_id2]]&amp;"|"&amp;Table1[[#This Row],[rank]]</f>
        <v>125|2</v>
      </c>
      <c r="B648">
        <v>125</v>
      </c>
      <c r="C648">
        <v>2</v>
      </c>
      <c r="D648" t="s">
        <v>888</v>
      </c>
      <c r="E648">
        <v>0.129177629948</v>
      </c>
      <c r="F648">
        <v>0.99937576055499999</v>
      </c>
      <c r="G648">
        <f>VLOOKUP(Table1[[#This Row],[img_id2]],Table13[#All],4,FALSE)</f>
        <v>3</v>
      </c>
      <c r="H648">
        <f>VLOOKUP(Table1[[#This Row],[img_id2]],Table13[#All],5,FALSE)</f>
        <v>3</v>
      </c>
      <c r="I648" t="str">
        <f>IF(Table1[[#This Row],[score_abs]]&gt;0.99,"yes","no")</f>
        <v>yes</v>
      </c>
    </row>
    <row r="649" spans="1:9" x14ac:dyDescent="0.25">
      <c r="A649" t="str">
        <f>Table1[[#This Row],[img_id2]]&amp;"|"&amp;Table1[[#This Row],[rank]]</f>
        <v>125|3</v>
      </c>
      <c r="B649">
        <v>125</v>
      </c>
      <c r="C649">
        <v>3</v>
      </c>
      <c r="D649" t="s">
        <v>886</v>
      </c>
      <c r="E649">
        <v>0.104035235941</v>
      </c>
      <c r="F649">
        <v>0.99922490119899998</v>
      </c>
      <c r="G649">
        <f>VLOOKUP(Table1[[#This Row],[img_id2]],Table13[#All],4,FALSE)</f>
        <v>3</v>
      </c>
      <c r="H649">
        <f>VLOOKUP(Table1[[#This Row],[img_id2]],Table13[#All],5,FALSE)</f>
        <v>3</v>
      </c>
      <c r="I649" t="str">
        <f>IF(Table1[[#This Row],[score_abs]]&gt;0.99,"yes","no")</f>
        <v>yes</v>
      </c>
    </row>
    <row r="650" spans="1:9" x14ac:dyDescent="0.25">
      <c r="A650" t="str">
        <f>Table1[[#This Row],[img_id2]]&amp;"|"&amp;Table1[[#This Row],[rank]]</f>
        <v>125|4</v>
      </c>
      <c r="B650">
        <v>125</v>
      </c>
      <c r="C650">
        <v>4</v>
      </c>
      <c r="D650" t="s">
        <v>860</v>
      </c>
      <c r="E650">
        <v>0.101568035781</v>
      </c>
      <c r="F650">
        <v>0.99920612573599998</v>
      </c>
      <c r="G650">
        <f>VLOOKUP(Table1[[#This Row],[img_id2]],Table13[#All],4,FALSE)</f>
        <v>3</v>
      </c>
      <c r="H650">
        <f>VLOOKUP(Table1[[#This Row],[img_id2]],Table13[#All],5,FALSE)</f>
        <v>3</v>
      </c>
      <c r="I650" t="str">
        <f>IF(Table1[[#This Row],[score_abs]]&gt;0.99,"yes","no")</f>
        <v>yes</v>
      </c>
    </row>
    <row r="651" spans="1:9" x14ac:dyDescent="0.25">
      <c r="A651" t="str">
        <f>Table1[[#This Row],[img_id2]]&amp;"|"&amp;Table1[[#This Row],[rank]]</f>
        <v>125|5</v>
      </c>
      <c r="B651">
        <v>125</v>
      </c>
      <c r="C651">
        <v>5</v>
      </c>
      <c r="D651" t="s">
        <v>871</v>
      </c>
      <c r="E651">
        <v>4.2149361222999997E-2</v>
      </c>
      <c r="F651">
        <v>0.99808901548399998</v>
      </c>
      <c r="G651">
        <f>VLOOKUP(Table1[[#This Row],[img_id2]],Table13[#All],4,FALSE)</f>
        <v>3</v>
      </c>
      <c r="H651">
        <f>VLOOKUP(Table1[[#This Row],[img_id2]],Table13[#All],5,FALSE)</f>
        <v>3</v>
      </c>
      <c r="I651" t="str">
        <f>IF(Table1[[#This Row],[score_abs]]&gt;0.99,"yes","no")</f>
        <v>yes</v>
      </c>
    </row>
    <row r="652" spans="1:9" x14ac:dyDescent="0.25">
      <c r="A652" t="str">
        <f>Table1[[#This Row],[img_id2]]&amp;"|"&amp;Table1[[#This Row],[rank]]</f>
        <v>126|1</v>
      </c>
      <c r="B652">
        <v>126</v>
      </c>
      <c r="C652">
        <v>1</v>
      </c>
      <c r="D652" t="s">
        <v>862</v>
      </c>
      <c r="E652">
        <v>0.34034690260900002</v>
      </c>
      <c r="F652">
        <v>0.99918860197100001</v>
      </c>
      <c r="G652">
        <f>VLOOKUP(Table1[[#This Row],[img_id2]],Table13[#All],4,FALSE)</f>
        <v>4</v>
      </c>
      <c r="H652">
        <f>VLOOKUP(Table1[[#This Row],[img_id2]],Table13[#All],5,FALSE)</f>
        <v>4</v>
      </c>
      <c r="I652" t="str">
        <f>IF(Table1[[#This Row],[score_abs]]&gt;0.99,"yes","no")</f>
        <v>yes</v>
      </c>
    </row>
    <row r="653" spans="1:9" x14ac:dyDescent="0.25">
      <c r="A653" t="str">
        <f>Table1[[#This Row],[img_id2]]&amp;"|"&amp;Table1[[#This Row],[rank]]</f>
        <v>126|2</v>
      </c>
      <c r="B653">
        <v>126</v>
      </c>
      <c r="C653">
        <v>2</v>
      </c>
      <c r="D653" t="s">
        <v>873</v>
      </c>
      <c r="E653">
        <v>0.114324636757</v>
      </c>
      <c r="F653">
        <v>0.997588276863</v>
      </c>
      <c r="G653">
        <f>VLOOKUP(Table1[[#This Row],[img_id2]],Table13[#All],4,FALSE)</f>
        <v>4</v>
      </c>
      <c r="H653">
        <f>VLOOKUP(Table1[[#This Row],[img_id2]],Table13[#All],5,FALSE)</f>
        <v>4</v>
      </c>
      <c r="I653" t="str">
        <f>IF(Table1[[#This Row],[score_abs]]&gt;0.99,"yes","no")</f>
        <v>yes</v>
      </c>
    </row>
    <row r="654" spans="1:9" x14ac:dyDescent="0.25">
      <c r="A654" t="str">
        <f>Table1[[#This Row],[img_id2]]&amp;"|"&amp;Table1[[#This Row],[rank]]</f>
        <v>126|3</v>
      </c>
      <c r="B654">
        <v>126</v>
      </c>
      <c r="C654">
        <v>3</v>
      </c>
      <c r="D654" t="s">
        <v>864</v>
      </c>
      <c r="E654">
        <v>6.8622589111299995E-2</v>
      </c>
      <c r="F654">
        <v>0.99598842859299996</v>
      </c>
      <c r="G654">
        <f>VLOOKUP(Table1[[#This Row],[img_id2]],Table13[#All],4,FALSE)</f>
        <v>4</v>
      </c>
      <c r="H654">
        <f>VLOOKUP(Table1[[#This Row],[img_id2]],Table13[#All],5,FALSE)</f>
        <v>4</v>
      </c>
      <c r="I654" t="str">
        <f>IF(Table1[[#This Row],[score_abs]]&gt;0.99,"yes","no")</f>
        <v>yes</v>
      </c>
    </row>
    <row r="655" spans="1:9" x14ac:dyDescent="0.25">
      <c r="A655" t="str">
        <f>Table1[[#This Row],[img_id2]]&amp;"|"&amp;Table1[[#This Row],[rank]]</f>
        <v>126|4</v>
      </c>
      <c r="B655">
        <v>126</v>
      </c>
      <c r="C655">
        <v>4</v>
      </c>
      <c r="D655" t="s">
        <v>871</v>
      </c>
      <c r="E655">
        <v>5.9807870536999999E-2</v>
      </c>
      <c r="F655">
        <v>0.99539989233000004</v>
      </c>
      <c r="G655">
        <f>VLOOKUP(Table1[[#This Row],[img_id2]],Table13[#All],4,FALSE)</f>
        <v>4</v>
      </c>
      <c r="H655">
        <f>VLOOKUP(Table1[[#This Row],[img_id2]],Table13[#All],5,FALSE)</f>
        <v>4</v>
      </c>
      <c r="I655" t="str">
        <f>IF(Table1[[#This Row],[score_abs]]&gt;0.99,"yes","no")</f>
        <v>yes</v>
      </c>
    </row>
    <row r="656" spans="1:9" x14ac:dyDescent="0.25">
      <c r="A656" t="str">
        <f>Table1[[#This Row],[img_id2]]&amp;"|"&amp;Table1[[#This Row],[rank]]</f>
        <v>126|5</v>
      </c>
      <c r="B656">
        <v>126</v>
      </c>
      <c r="C656">
        <v>5</v>
      </c>
      <c r="D656" t="s">
        <v>831</v>
      </c>
      <c r="E656">
        <v>5.51969110966E-2</v>
      </c>
      <c r="F656">
        <v>0.99501758813899999</v>
      </c>
      <c r="G656">
        <f>VLOOKUP(Table1[[#This Row],[img_id2]],Table13[#All],4,FALSE)</f>
        <v>4</v>
      </c>
      <c r="H656">
        <f>VLOOKUP(Table1[[#This Row],[img_id2]],Table13[#All],5,FALSE)</f>
        <v>4</v>
      </c>
      <c r="I656" t="str">
        <f>IF(Table1[[#This Row],[score_abs]]&gt;0.99,"yes","no")</f>
        <v>yes</v>
      </c>
    </row>
    <row r="657" spans="1:9" x14ac:dyDescent="0.25">
      <c r="A657" t="str">
        <f>Table1[[#This Row],[img_id2]]&amp;"|"&amp;Table1[[#This Row],[rank]]</f>
        <v>127|1</v>
      </c>
      <c r="B657">
        <v>127</v>
      </c>
      <c r="C657">
        <v>1</v>
      </c>
      <c r="D657" t="s">
        <v>864</v>
      </c>
      <c r="E657">
        <v>0.40792772173899999</v>
      </c>
      <c r="F657">
        <v>0.99986159801499996</v>
      </c>
      <c r="G657">
        <f>VLOOKUP(Table1[[#This Row],[img_id2]],Table13[#All],4,FALSE)</f>
        <v>4</v>
      </c>
      <c r="H657">
        <f>VLOOKUP(Table1[[#This Row],[img_id2]],Table13[#All],5,FALSE)</f>
        <v>4</v>
      </c>
      <c r="I657" t="str">
        <f>IF(Table1[[#This Row],[score_abs]]&gt;0.99,"yes","no")</f>
        <v>yes</v>
      </c>
    </row>
    <row r="658" spans="1:9" x14ac:dyDescent="0.25">
      <c r="A658" t="str">
        <f>Table1[[#This Row],[img_id2]]&amp;"|"&amp;Table1[[#This Row],[rank]]</f>
        <v>127|2</v>
      </c>
      <c r="B658">
        <v>127</v>
      </c>
      <c r="C658">
        <v>2</v>
      </c>
      <c r="D658" t="s">
        <v>862</v>
      </c>
      <c r="E658">
        <v>0.21327184140700001</v>
      </c>
      <c r="F658">
        <v>0.99973529577300002</v>
      </c>
      <c r="G658">
        <f>VLOOKUP(Table1[[#This Row],[img_id2]],Table13[#All],4,FALSE)</f>
        <v>4</v>
      </c>
      <c r="H658">
        <f>VLOOKUP(Table1[[#This Row],[img_id2]],Table13[#All],5,FALSE)</f>
        <v>4</v>
      </c>
      <c r="I658" t="str">
        <f>IF(Table1[[#This Row],[score_abs]]&gt;0.99,"yes","no")</f>
        <v>yes</v>
      </c>
    </row>
    <row r="659" spans="1:9" x14ac:dyDescent="0.25">
      <c r="A659" t="str">
        <f>Table1[[#This Row],[img_id2]]&amp;"|"&amp;Table1[[#This Row],[rank]]</f>
        <v>127|3</v>
      </c>
      <c r="B659">
        <v>127</v>
      </c>
      <c r="C659">
        <v>3</v>
      </c>
      <c r="D659" t="s">
        <v>877</v>
      </c>
      <c r="E659">
        <v>8.4046483039900005E-2</v>
      </c>
      <c r="F659">
        <v>0.99932873249099996</v>
      </c>
      <c r="G659">
        <f>VLOOKUP(Table1[[#This Row],[img_id2]],Table13[#All],4,FALSE)</f>
        <v>4</v>
      </c>
      <c r="H659">
        <f>VLOOKUP(Table1[[#This Row],[img_id2]],Table13[#All],5,FALSE)</f>
        <v>4</v>
      </c>
      <c r="I659" t="str">
        <f>IF(Table1[[#This Row],[score_abs]]&gt;0.99,"yes","no")</f>
        <v>yes</v>
      </c>
    </row>
    <row r="660" spans="1:9" x14ac:dyDescent="0.25">
      <c r="A660" t="str">
        <f>Table1[[#This Row],[img_id2]]&amp;"|"&amp;Table1[[#This Row],[rank]]</f>
        <v>127|4</v>
      </c>
      <c r="B660">
        <v>127</v>
      </c>
      <c r="C660">
        <v>4</v>
      </c>
      <c r="D660" t="s">
        <v>878</v>
      </c>
      <c r="E660">
        <v>4.4247608631800002E-2</v>
      </c>
      <c r="F660">
        <v>0.99872559308999997</v>
      </c>
      <c r="G660">
        <f>VLOOKUP(Table1[[#This Row],[img_id2]],Table13[#All],4,FALSE)</f>
        <v>4</v>
      </c>
      <c r="H660">
        <f>VLOOKUP(Table1[[#This Row],[img_id2]],Table13[#All],5,FALSE)</f>
        <v>4</v>
      </c>
      <c r="I660" t="str">
        <f>IF(Table1[[#This Row],[score_abs]]&gt;0.99,"yes","no")</f>
        <v>yes</v>
      </c>
    </row>
    <row r="661" spans="1:9" x14ac:dyDescent="0.25">
      <c r="A661" t="str">
        <f>Table1[[#This Row],[img_id2]]&amp;"|"&amp;Table1[[#This Row],[rank]]</f>
        <v>127|5</v>
      </c>
      <c r="B661">
        <v>127</v>
      </c>
      <c r="C661">
        <v>5</v>
      </c>
      <c r="D661" t="s">
        <v>915</v>
      </c>
      <c r="E661">
        <v>3.3059008419499998E-2</v>
      </c>
      <c r="F661">
        <v>0.998295128345</v>
      </c>
      <c r="G661">
        <f>VLOOKUP(Table1[[#This Row],[img_id2]],Table13[#All],4,FALSE)</f>
        <v>4</v>
      </c>
      <c r="H661">
        <f>VLOOKUP(Table1[[#This Row],[img_id2]],Table13[#All],5,FALSE)</f>
        <v>4</v>
      </c>
      <c r="I661" t="str">
        <f>IF(Table1[[#This Row],[score_abs]]&gt;0.99,"yes","no")</f>
        <v>yes</v>
      </c>
    </row>
    <row r="662" spans="1:9" x14ac:dyDescent="0.25">
      <c r="A662" t="str">
        <f>Table1[[#This Row],[img_id2]]&amp;"|"&amp;Table1[[#This Row],[rank]]</f>
        <v>128|1</v>
      </c>
      <c r="B662">
        <v>128</v>
      </c>
      <c r="C662">
        <v>1</v>
      </c>
      <c r="D662" t="s">
        <v>862</v>
      </c>
      <c r="E662">
        <v>0.19908374547999999</v>
      </c>
      <c r="F662">
        <v>0.99829739332199996</v>
      </c>
      <c r="G662">
        <f>VLOOKUP(Table1[[#This Row],[img_id2]],Table13[#All],4,FALSE)</f>
        <v>3</v>
      </c>
      <c r="H662">
        <f>VLOOKUP(Table1[[#This Row],[img_id2]],Table13[#All],5,FALSE)</f>
        <v>3</v>
      </c>
      <c r="I662" t="str">
        <f>IF(Table1[[#This Row],[score_abs]]&gt;0.99,"yes","no")</f>
        <v>yes</v>
      </c>
    </row>
    <row r="663" spans="1:9" x14ac:dyDescent="0.25">
      <c r="A663" t="str">
        <f>Table1[[#This Row],[img_id2]]&amp;"|"&amp;Table1[[#This Row],[rank]]</f>
        <v>128|2</v>
      </c>
      <c r="B663">
        <v>128</v>
      </c>
      <c r="C663">
        <v>2</v>
      </c>
      <c r="D663" t="s">
        <v>871</v>
      </c>
      <c r="E663">
        <v>0.12608389556399999</v>
      </c>
      <c r="F663">
        <v>0.99731415510200006</v>
      </c>
      <c r="G663">
        <f>VLOOKUP(Table1[[#This Row],[img_id2]],Table13[#All],4,FALSE)</f>
        <v>3</v>
      </c>
      <c r="H663">
        <f>VLOOKUP(Table1[[#This Row],[img_id2]],Table13[#All],5,FALSE)</f>
        <v>3</v>
      </c>
      <c r="I663" t="str">
        <f>IF(Table1[[#This Row],[score_abs]]&gt;0.99,"yes","no")</f>
        <v>yes</v>
      </c>
    </row>
    <row r="664" spans="1:9" x14ac:dyDescent="0.25">
      <c r="A664" t="str">
        <f>Table1[[#This Row],[img_id2]]&amp;"|"&amp;Table1[[#This Row],[rank]]</f>
        <v>128|3</v>
      </c>
      <c r="B664">
        <v>128</v>
      </c>
      <c r="C664">
        <v>3</v>
      </c>
      <c r="D664" t="s">
        <v>864</v>
      </c>
      <c r="E664">
        <v>0.103544875979</v>
      </c>
      <c r="F664">
        <v>0.99673151969899998</v>
      </c>
      <c r="G664">
        <f>VLOOKUP(Table1[[#This Row],[img_id2]],Table13[#All],4,FALSE)</f>
        <v>3</v>
      </c>
      <c r="H664">
        <f>VLOOKUP(Table1[[#This Row],[img_id2]],Table13[#All],5,FALSE)</f>
        <v>3</v>
      </c>
      <c r="I664" t="str">
        <f>IF(Table1[[#This Row],[score_abs]]&gt;0.99,"yes","no")</f>
        <v>yes</v>
      </c>
    </row>
    <row r="665" spans="1:9" x14ac:dyDescent="0.25">
      <c r="A665" t="str">
        <f>Table1[[#This Row],[img_id2]]&amp;"|"&amp;Table1[[#This Row],[rank]]</f>
        <v>128|4</v>
      </c>
      <c r="B665">
        <v>128</v>
      </c>
      <c r="C665">
        <v>4</v>
      </c>
      <c r="D665" t="s">
        <v>860</v>
      </c>
      <c r="E665">
        <v>8.3048485219500007E-2</v>
      </c>
      <c r="F665">
        <v>0.99592810869199999</v>
      </c>
      <c r="G665">
        <f>VLOOKUP(Table1[[#This Row],[img_id2]],Table13[#All],4,FALSE)</f>
        <v>3</v>
      </c>
      <c r="H665">
        <f>VLOOKUP(Table1[[#This Row],[img_id2]],Table13[#All],5,FALSE)</f>
        <v>3</v>
      </c>
      <c r="I665" t="str">
        <f>IF(Table1[[#This Row],[score_abs]]&gt;0.99,"yes","no")</f>
        <v>yes</v>
      </c>
    </row>
    <row r="666" spans="1:9" x14ac:dyDescent="0.25">
      <c r="A666" t="str">
        <f>Table1[[#This Row],[img_id2]]&amp;"|"&amp;Table1[[#This Row],[rank]]</f>
        <v>128|5</v>
      </c>
      <c r="B666">
        <v>128</v>
      </c>
      <c r="C666">
        <v>5</v>
      </c>
      <c r="D666" t="s">
        <v>878</v>
      </c>
      <c r="E666">
        <v>7.3369719088099999E-2</v>
      </c>
      <c r="F666">
        <v>0.99539351463299997</v>
      </c>
      <c r="G666">
        <f>VLOOKUP(Table1[[#This Row],[img_id2]],Table13[#All],4,FALSE)</f>
        <v>3</v>
      </c>
      <c r="H666">
        <f>VLOOKUP(Table1[[#This Row],[img_id2]],Table13[#All],5,FALSE)</f>
        <v>3</v>
      </c>
      <c r="I666" t="str">
        <f>IF(Table1[[#This Row],[score_abs]]&gt;0.99,"yes","no")</f>
        <v>yes</v>
      </c>
    </row>
    <row r="667" spans="1:9" x14ac:dyDescent="0.25">
      <c r="A667" t="str">
        <f>Table1[[#This Row],[img_id2]]&amp;"|"&amp;Table1[[#This Row],[rank]]</f>
        <v>129|1</v>
      </c>
      <c r="B667">
        <v>129</v>
      </c>
      <c r="C667">
        <v>1</v>
      </c>
      <c r="D667" t="s">
        <v>860</v>
      </c>
      <c r="E667">
        <v>0.22539342939900001</v>
      </c>
      <c r="F667">
        <v>0.99969935417199995</v>
      </c>
      <c r="G667">
        <f>VLOOKUP(Table1[[#This Row],[img_id2]],Table13[#All],4,FALSE)</f>
        <v>2</v>
      </c>
      <c r="H667">
        <f>VLOOKUP(Table1[[#This Row],[img_id2]],Table13[#All],5,FALSE)</f>
        <v>2</v>
      </c>
      <c r="I667" t="str">
        <f>IF(Table1[[#This Row],[score_abs]]&gt;0.99,"yes","no")</f>
        <v>yes</v>
      </c>
    </row>
    <row r="668" spans="1:9" x14ac:dyDescent="0.25">
      <c r="A668" t="str">
        <f>Table1[[#This Row],[img_id2]]&amp;"|"&amp;Table1[[#This Row],[rank]]</f>
        <v>129|2</v>
      </c>
      <c r="B668">
        <v>129</v>
      </c>
      <c r="C668">
        <v>2</v>
      </c>
      <c r="D668" t="s">
        <v>862</v>
      </c>
      <c r="E668">
        <v>0.22208215296299999</v>
      </c>
      <c r="F668">
        <v>0.99969482421900002</v>
      </c>
      <c r="G668">
        <f>VLOOKUP(Table1[[#This Row],[img_id2]],Table13[#All],4,FALSE)</f>
        <v>2</v>
      </c>
      <c r="H668">
        <f>VLOOKUP(Table1[[#This Row],[img_id2]],Table13[#All],5,FALSE)</f>
        <v>2</v>
      </c>
      <c r="I668" t="str">
        <f>IF(Table1[[#This Row],[score_abs]]&gt;0.99,"yes","no")</f>
        <v>yes</v>
      </c>
    </row>
    <row r="669" spans="1:9" x14ac:dyDescent="0.25">
      <c r="A669" t="str">
        <f>Table1[[#This Row],[img_id2]]&amp;"|"&amp;Table1[[#This Row],[rank]]</f>
        <v>129|3</v>
      </c>
      <c r="B669">
        <v>129</v>
      </c>
      <c r="C669">
        <v>3</v>
      </c>
      <c r="D669" t="s">
        <v>831</v>
      </c>
      <c r="E669">
        <v>0.15425130724899999</v>
      </c>
      <c r="F669">
        <v>0.999560654163</v>
      </c>
      <c r="G669">
        <f>VLOOKUP(Table1[[#This Row],[img_id2]],Table13[#All],4,FALSE)</f>
        <v>2</v>
      </c>
      <c r="H669">
        <f>VLOOKUP(Table1[[#This Row],[img_id2]],Table13[#All],5,FALSE)</f>
        <v>2</v>
      </c>
      <c r="I669" t="str">
        <f>IF(Table1[[#This Row],[score_abs]]&gt;0.99,"yes","no")</f>
        <v>yes</v>
      </c>
    </row>
    <row r="670" spans="1:9" x14ac:dyDescent="0.25">
      <c r="A670" t="str">
        <f>Table1[[#This Row],[img_id2]]&amp;"|"&amp;Table1[[#This Row],[rank]]</f>
        <v>129|4</v>
      </c>
      <c r="B670">
        <v>129</v>
      </c>
      <c r="C670">
        <v>4</v>
      </c>
      <c r="D670" t="s">
        <v>861</v>
      </c>
      <c r="E670">
        <v>6.0829360037999998E-2</v>
      </c>
      <c r="F670">
        <v>0.99888676404999999</v>
      </c>
      <c r="G670">
        <f>VLOOKUP(Table1[[#This Row],[img_id2]],Table13[#All],4,FALSE)</f>
        <v>2</v>
      </c>
      <c r="H670">
        <f>VLOOKUP(Table1[[#This Row],[img_id2]],Table13[#All],5,FALSE)</f>
        <v>2</v>
      </c>
      <c r="I670" t="str">
        <f>IF(Table1[[#This Row],[score_abs]]&gt;0.99,"yes","no")</f>
        <v>yes</v>
      </c>
    </row>
    <row r="671" spans="1:9" x14ac:dyDescent="0.25">
      <c r="A671" t="str">
        <f>Table1[[#This Row],[img_id2]]&amp;"|"&amp;Table1[[#This Row],[rank]]</f>
        <v>129|5</v>
      </c>
      <c r="B671">
        <v>129</v>
      </c>
      <c r="C671">
        <v>5</v>
      </c>
      <c r="D671" t="s">
        <v>848</v>
      </c>
      <c r="E671">
        <v>5.8707177638999998E-2</v>
      </c>
      <c r="F671">
        <v>0.998846530914</v>
      </c>
      <c r="G671">
        <f>VLOOKUP(Table1[[#This Row],[img_id2]],Table13[#All],4,FALSE)</f>
        <v>2</v>
      </c>
      <c r="H671">
        <f>VLOOKUP(Table1[[#This Row],[img_id2]],Table13[#All],5,FALSE)</f>
        <v>2</v>
      </c>
      <c r="I671" t="str">
        <f>IF(Table1[[#This Row],[score_abs]]&gt;0.99,"yes","no")</f>
        <v>yes</v>
      </c>
    </row>
    <row r="672" spans="1:9" x14ac:dyDescent="0.25">
      <c r="A672" t="str">
        <f>Table1[[#This Row],[img_id2]]&amp;"|"&amp;Table1[[#This Row],[rank]]</f>
        <v>130|1</v>
      </c>
      <c r="B672">
        <v>130</v>
      </c>
      <c r="C672">
        <v>1</v>
      </c>
      <c r="D672" t="s">
        <v>860</v>
      </c>
      <c r="E672">
        <v>0.567179739475</v>
      </c>
      <c r="F672">
        <v>0.99983870983099998</v>
      </c>
      <c r="G672">
        <f>VLOOKUP(Table1[[#This Row],[img_id2]],Table13[#All],4,FALSE)</f>
        <v>2</v>
      </c>
      <c r="H672">
        <f>VLOOKUP(Table1[[#This Row],[img_id2]],Table13[#All],5,FALSE)</f>
        <v>2</v>
      </c>
      <c r="I672" t="str">
        <f>IF(Table1[[#This Row],[score_abs]]&gt;0.99,"yes","no")</f>
        <v>yes</v>
      </c>
    </row>
    <row r="673" spans="1:9" x14ac:dyDescent="0.25">
      <c r="A673" t="str">
        <f>Table1[[#This Row],[img_id2]]&amp;"|"&amp;Table1[[#This Row],[rank]]</f>
        <v>130|2</v>
      </c>
      <c r="B673">
        <v>130</v>
      </c>
      <c r="C673">
        <v>2</v>
      </c>
      <c r="D673" t="s">
        <v>873</v>
      </c>
      <c r="E673">
        <v>6.6612169146500005E-2</v>
      </c>
      <c r="F673">
        <v>0.99862909317000004</v>
      </c>
      <c r="G673">
        <f>VLOOKUP(Table1[[#This Row],[img_id2]],Table13[#All],4,FALSE)</f>
        <v>2</v>
      </c>
      <c r="H673">
        <f>VLOOKUP(Table1[[#This Row],[img_id2]],Table13[#All],5,FALSE)</f>
        <v>2</v>
      </c>
      <c r="I673" t="str">
        <f>IF(Table1[[#This Row],[score_abs]]&gt;0.99,"yes","no")</f>
        <v>yes</v>
      </c>
    </row>
    <row r="674" spans="1:9" x14ac:dyDescent="0.25">
      <c r="A674" t="str">
        <f>Table1[[#This Row],[img_id2]]&amp;"|"&amp;Table1[[#This Row],[rank]]</f>
        <v>130|3</v>
      </c>
      <c r="B674">
        <v>130</v>
      </c>
      <c r="C674">
        <v>3</v>
      </c>
      <c r="D674" t="s">
        <v>864</v>
      </c>
      <c r="E674">
        <v>5.2419845014800001E-2</v>
      </c>
      <c r="F674">
        <v>0.99825853109399998</v>
      </c>
      <c r="G674">
        <f>VLOOKUP(Table1[[#This Row],[img_id2]],Table13[#All],4,FALSE)</f>
        <v>2</v>
      </c>
      <c r="H674">
        <f>VLOOKUP(Table1[[#This Row],[img_id2]],Table13[#All],5,FALSE)</f>
        <v>2</v>
      </c>
      <c r="I674" t="str">
        <f>IF(Table1[[#This Row],[score_abs]]&gt;0.99,"yes","no")</f>
        <v>yes</v>
      </c>
    </row>
    <row r="675" spans="1:9" x14ac:dyDescent="0.25">
      <c r="A675" t="str">
        <f>Table1[[#This Row],[img_id2]]&amp;"|"&amp;Table1[[#This Row],[rank]]</f>
        <v>130|4</v>
      </c>
      <c r="B675">
        <v>130</v>
      </c>
      <c r="C675">
        <v>4</v>
      </c>
      <c r="D675" t="s">
        <v>854</v>
      </c>
      <c r="E675">
        <v>3.83310839534E-2</v>
      </c>
      <c r="F675">
        <v>0.99761992692900003</v>
      </c>
      <c r="G675">
        <f>VLOOKUP(Table1[[#This Row],[img_id2]],Table13[#All],4,FALSE)</f>
        <v>2</v>
      </c>
      <c r="H675">
        <f>VLOOKUP(Table1[[#This Row],[img_id2]],Table13[#All],5,FALSE)</f>
        <v>2</v>
      </c>
      <c r="I675" t="str">
        <f>IF(Table1[[#This Row],[score_abs]]&gt;0.99,"yes","no")</f>
        <v>yes</v>
      </c>
    </row>
    <row r="676" spans="1:9" x14ac:dyDescent="0.25">
      <c r="A676" t="str">
        <f>Table1[[#This Row],[img_id2]]&amp;"|"&amp;Table1[[#This Row],[rank]]</f>
        <v>130|5</v>
      </c>
      <c r="B676">
        <v>130</v>
      </c>
      <c r="C676">
        <v>5</v>
      </c>
      <c r="D676" t="s">
        <v>831</v>
      </c>
      <c r="E676">
        <v>3.2663989812100003E-2</v>
      </c>
      <c r="F676">
        <v>0.99720805883399999</v>
      </c>
      <c r="G676">
        <f>VLOOKUP(Table1[[#This Row],[img_id2]],Table13[#All],4,FALSE)</f>
        <v>2</v>
      </c>
      <c r="H676">
        <f>VLOOKUP(Table1[[#This Row],[img_id2]],Table13[#All],5,FALSE)</f>
        <v>2</v>
      </c>
      <c r="I676" t="str">
        <f>IF(Table1[[#This Row],[score_abs]]&gt;0.99,"yes","no")</f>
        <v>yes</v>
      </c>
    </row>
    <row r="677" spans="1:9" x14ac:dyDescent="0.25">
      <c r="A677" t="str">
        <f>Table1[[#This Row],[img_id2]]&amp;"|"&amp;Table1[[#This Row],[rank]]</f>
        <v>131|1</v>
      </c>
      <c r="B677">
        <v>131</v>
      </c>
      <c r="C677">
        <v>1</v>
      </c>
      <c r="D677" t="s">
        <v>830</v>
      </c>
      <c r="E677">
        <v>0.22860905528100001</v>
      </c>
      <c r="F677">
        <v>0.99968671798700004</v>
      </c>
      <c r="G677">
        <f>VLOOKUP(Table1[[#This Row],[img_id2]],Table13[#All],4,FALSE)</f>
        <v>3</v>
      </c>
      <c r="H677">
        <f>VLOOKUP(Table1[[#This Row],[img_id2]],Table13[#All],5,FALSE)</f>
        <v>3</v>
      </c>
      <c r="I677" t="str">
        <f>IF(Table1[[#This Row],[score_abs]]&gt;0.99,"yes","no")</f>
        <v>yes</v>
      </c>
    </row>
    <row r="678" spans="1:9" x14ac:dyDescent="0.25">
      <c r="A678" t="str">
        <f>Table1[[#This Row],[img_id2]]&amp;"|"&amp;Table1[[#This Row],[rank]]</f>
        <v>131|2</v>
      </c>
      <c r="B678">
        <v>131</v>
      </c>
      <c r="C678">
        <v>2</v>
      </c>
      <c r="D678" t="s">
        <v>862</v>
      </c>
      <c r="E678">
        <v>0.22689686715599999</v>
      </c>
      <c r="F678">
        <v>0.99968433380099997</v>
      </c>
      <c r="G678">
        <f>VLOOKUP(Table1[[#This Row],[img_id2]],Table13[#All],4,FALSE)</f>
        <v>3</v>
      </c>
      <c r="H678">
        <f>VLOOKUP(Table1[[#This Row],[img_id2]],Table13[#All],5,FALSE)</f>
        <v>3</v>
      </c>
      <c r="I678" t="str">
        <f>IF(Table1[[#This Row],[score_abs]]&gt;0.99,"yes","no")</f>
        <v>yes</v>
      </c>
    </row>
    <row r="679" spans="1:9" x14ac:dyDescent="0.25">
      <c r="A679" t="str">
        <f>Table1[[#This Row],[img_id2]]&amp;"|"&amp;Table1[[#This Row],[rank]]</f>
        <v>131|3</v>
      </c>
      <c r="B679">
        <v>131</v>
      </c>
      <c r="C679">
        <v>3</v>
      </c>
      <c r="D679" t="s">
        <v>848</v>
      </c>
      <c r="E679">
        <v>0.13288192451</v>
      </c>
      <c r="F679">
        <v>0.99946111440700003</v>
      </c>
      <c r="G679">
        <f>VLOOKUP(Table1[[#This Row],[img_id2]],Table13[#All],4,FALSE)</f>
        <v>3</v>
      </c>
      <c r="H679">
        <f>VLOOKUP(Table1[[#This Row],[img_id2]],Table13[#All],5,FALSE)</f>
        <v>3</v>
      </c>
      <c r="I679" t="str">
        <f>IF(Table1[[#This Row],[score_abs]]&gt;0.99,"yes","no")</f>
        <v>yes</v>
      </c>
    </row>
    <row r="680" spans="1:9" x14ac:dyDescent="0.25">
      <c r="A680" t="str">
        <f>Table1[[#This Row],[img_id2]]&amp;"|"&amp;Table1[[#This Row],[rank]]</f>
        <v>131|4</v>
      </c>
      <c r="B680">
        <v>131</v>
      </c>
      <c r="C680">
        <v>4</v>
      </c>
      <c r="D680" t="s">
        <v>861</v>
      </c>
      <c r="E680">
        <v>8.4694288670999998E-2</v>
      </c>
      <c r="F680">
        <v>0.99915480613700003</v>
      </c>
      <c r="G680">
        <f>VLOOKUP(Table1[[#This Row],[img_id2]],Table13[#All],4,FALSE)</f>
        <v>3</v>
      </c>
      <c r="H680">
        <f>VLOOKUP(Table1[[#This Row],[img_id2]],Table13[#All],5,FALSE)</f>
        <v>3</v>
      </c>
      <c r="I680" t="str">
        <f>IF(Table1[[#This Row],[score_abs]]&gt;0.99,"yes","no")</f>
        <v>yes</v>
      </c>
    </row>
    <row r="681" spans="1:9" x14ac:dyDescent="0.25">
      <c r="A681" t="str">
        <f>Table1[[#This Row],[img_id2]]&amp;"|"&amp;Table1[[#This Row],[rank]]</f>
        <v>131|5</v>
      </c>
      <c r="B681">
        <v>131</v>
      </c>
      <c r="C681">
        <v>5</v>
      </c>
      <c r="D681" t="s">
        <v>854</v>
      </c>
      <c r="E681">
        <v>6.8180218338999996E-2</v>
      </c>
      <c r="F681">
        <v>0.99895042181000004</v>
      </c>
      <c r="G681">
        <f>VLOOKUP(Table1[[#This Row],[img_id2]],Table13[#All],4,FALSE)</f>
        <v>3</v>
      </c>
      <c r="H681">
        <f>VLOOKUP(Table1[[#This Row],[img_id2]],Table13[#All],5,FALSE)</f>
        <v>3</v>
      </c>
      <c r="I681" t="str">
        <f>IF(Table1[[#This Row],[score_abs]]&gt;0.99,"yes","no")</f>
        <v>yes</v>
      </c>
    </row>
    <row r="682" spans="1:9" x14ac:dyDescent="0.25">
      <c r="A682" t="str">
        <f>Table1[[#This Row],[img_id2]]&amp;"|"&amp;Table1[[#This Row],[rank]]</f>
        <v>132|1</v>
      </c>
      <c r="B682">
        <v>132</v>
      </c>
      <c r="C682">
        <v>1</v>
      </c>
      <c r="D682" t="s">
        <v>860</v>
      </c>
      <c r="E682">
        <v>0.90560328960400005</v>
      </c>
      <c r="F682">
        <v>0.99999415874499997</v>
      </c>
      <c r="G682">
        <f>VLOOKUP(Table1[[#This Row],[img_id2]],Table13[#All],4,FALSE)</f>
        <v>2</v>
      </c>
      <c r="H682">
        <f>VLOOKUP(Table1[[#This Row],[img_id2]],Table13[#All],5,FALSE)</f>
        <v>2</v>
      </c>
      <c r="I682" t="str">
        <f>IF(Table1[[#This Row],[score_abs]]&gt;0.99,"yes","no")</f>
        <v>yes</v>
      </c>
    </row>
    <row r="683" spans="1:9" x14ac:dyDescent="0.25">
      <c r="A683" t="str">
        <f>Table1[[#This Row],[img_id2]]&amp;"|"&amp;Table1[[#This Row],[rank]]</f>
        <v>132|2</v>
      </c>
      <c r="B683">
        <v>132</v>
      </c>
      <c r="C683">
        <v>2</v>
      </c>
      <c r="D683" t="s">
        <v>873</v>
      </c>
      <c r="E683">
        <v>1.61100104451E-2</v>
      </c>
      <c r="F683">
        <v>0.99966871738399998</v>
      </c>
      <c r="G683">
        <f>VLOOKUP(Table1[[#This Row],[img_id2]],Table13[#All],4,FALSE)</f>
        <v>2</v>
      </c>
      <c r="H683">
        <f>VLOOKUP(Table1[[#This Row],[img_id2]],Table13[#All],5,FALSE)</f>
        <v>2</v>
      </c>
      <c r="I683" t="str">
        <f>IF(Table1[[#This Row],[score_abs]]&gt;0.99,"yes","no")</f>
        <v>yes</v>
      </c>
    </row>
    <row r="684" spans="1:9" x14ac:dyDescent="0.25">
      <c r="A684" t="str">
        <f>Table1[[#This Row],[img_id2]]&amp;"|"&amp;Table1[[#This Row],[rank]]</f>
        <v>132|3</v>
      </c>
      <c r="B684">
        <v>132</v>
      </c>
      <c r="C684">
        <v>3</v>
      </c>
      <c r="D684" t="s">
        <v>854</v>
      </c>
      <c r="E684">
        <v>1.4646190218600001E-2</v>
      </c>
      <c r="F684">
        <v>0.99963569641100003</v>
      </c>
      <c r="G684">
        <f>VLOOKUP(Table1[[#This Row],[img_id2]],Table13[#All],4,FALSE)</f>
        <v>2</v>
      </c>
      <c r="H684">
        <f>VLOOKUP(Table1[[#This Row],[img_id2]],Table13[#All],5,FALSE)</f>
        <v>2</v>
      </c>
      <c r="I684" t="str">
        <f>IF(Table1[[#This Row],[score_abs]]&gt;0.99,"yes","no")</f>
        <v>yes</v>
      </c>
    </row>
    <row r="685" spans="1:9" x14ac:dyDescent="0.25">
      <c r="A685" t="str">
        <f>Table1[[#This Row],[img_id2]]&amp;"|"&amp;Table1[[#This Row],[rank]]</f>
        <v>132|4</v>
      </c>
      <c r="B685">
        <v>132</v>
      </c>
      <c r="C685">
        <v>4</v>
      </c>
      <c r="D685" t="s">
        <v>856</v>
      </c>
      <c r="E685">
        <v>1.0246256366399999E-2</v>
      </c>
      <c r="F685">
        <v>0.99947935342799998</v>
      </c>
      <c r="G685">
        <f>VLOOKUP(Table1[[#This Row],[img_id2]],Table13[#All],4,FALSE)</f>
        <v>2</v>
      </c>
      <c r="H685">
        <f>VLOOKUP(Table1[[#This Row],[img_id2]],Table13[#All],5,FALSE)</f>
        <v>2</v>
      </c>
      <c r="I685" t="str">
        <f>IF(Table1[[#This Row],[score_abs]]&gt;0.99,"yes","no")</f>
        <v>yes</v>
      </c>
    </row>
    <row r="686" spans="1:9" x14ac:dyDescent="0.25">
      <c r="A686" t="str">
        <f>Table1[[#This Row],[img_id2]]&amp;"|"&amp;Table1[[#This Row],[rank]]</f>
        <v>132|5</v>
      </c>
      <c r="B686">
        <v>132</v>
      </c>
      <c r="C686">
        <v>5</v>
      </c>
      <c r="D686" t="s">
        <v>878</v>
      </c>
      <c r="E686">
        <v>7.0021250285200003E-3</v>
      </c>
      <c r="F686">
        <v>0.99923825263999999</v>
      </c>
      <c r="G686">
        <f>VLOOKUP(Table1[[#This Row],[img_id2]],Table13[#All],4,FALSE)</f>
        <v>2</v>
      </c>
      <c r="H686">
        <f>VLOOKUP(Table1[[#This Row],[img_id2]],Table13[#All],5,FALSE)</f>
        <v>2</v>
      </c>
      <c r="I686" t="str">
        <f>IF(Table1[[#This Row],[score_abs]]&gt;0.99,"yes","no")</f>
        <v>yes</v>
      </c>
    </row>
    <row r="687" spans="1:9" x14ac:dyDescent="0.25">
      <c r="A687" t="str">
        <f>Table1[[#This Row],[img_id2]]&amp;"|"&amp;Table1[[#This Row],[rank]]</f>
        <v>133|1</v>
      </c>
      <c r="B687">
        <v>133</v>
      </c>
      <c r="C687">
        <v>1</v>
      </c>
      <c r="D687" t="s">
        <v>830</v>
      </c>
      <c r="E687">
        <v>0.67054921388599997</v>
      </c>
      <c r="F687">
        <v>0.99975103139900001</v>
      </c>
      <c r="G687">
        <f>VLOOKUP(Table1[[#This Row],[img_id2]],Table13[#All],4,FALSE)</f>
        <v>2</v>
      </c>
      <c r="H687">
        <f>VLOOKUP(Table1[[#This Row],[img_id2]],Table13[#All],5,FALSE)</f>
        <v>2</v>
      </c>
      <c r="I687" t="str">
        <f>IF(Table1[[#This Row],[score_abs]]&gt;0.99,"yes","no")</f>
        <v>yes</v>
      </c>
    </row>
    <row r="688" spans="1:9" x14ac:dyDescent="0.25">
      <c r="A688" t="str">
        <f>Table1[[#This Row],[img_id2]]&amp;"|"&amp;Table1[[#This Row],[rank]]</f>
        <v>133|2</v>
      </c>
      <c r="B688">
        <v>133</v>
      </c>
      <c r="C688">
        <v>2</v>
      </c>
      <c r="D688" t="s">
        <v>848</v>
      </c>
      <c r="E688">
        <v>2.9068568721400002E-2</v>
      </c>
      <c r="F688">
        <v>0.99428951740299998</v>
      </c>
      <c r="G688">
        <f>VLOOKUP(Table1[[#This Row],[img_id2]],Table13[#All],4,FALSE)</f>
        <v>2</v>
      </c>
      <c r="H688">
        <f>VLOOKUP(Table1[[#This Row],[img_id2]],Table13[#All],5,FALSE)</f>
        <v>2</v>
      </c>
      <c r="I688" t="str">
        <f>IF(Table1[[#This Row],[score_abs]]&gt;0.99,"yes","no")</f>
        <v>yes</v>
      </c>
    </row>
    <row r="689" spans="1:9" x14ac:dyDescent="0.25">
      <c r="A689" t="str">
        <f>Table1[[#This Row],[img_id2]]&amp;"|"&amp;Table1[[#This Row],[rank]]</f>
        <v>133|3</v>
      </c>
      <c r="B689">
        <v>133</v>
      </c>
      <c r="C689">
        <v>3</v>
      </c>
      <c r="D689" t="s">
        <v>874</v>
      </c>
      <c r="E689">
        <v>2.5461262092E-2</v>
      </c>
      <c r="F689">
        <v>0.993485748768</v>
      </c>
      <c r="G689">
        <f>VLOOKUP(Table1[[#This Row],[img_id2]],Table13[#All],4,FALSE)</f>
        <v>2</v>
      </c>
      <c r="H689">
        <f>VLOOKUP(Table1[[#This Row],[img_id2]],Table13[#All],5,FALSE)</f>
        <v>2</v>
      </c>
      <c r="I689" t="str">
        <f>IF(Table1[[#This Row],[score_abs]]&gt;0.99,"yes","no")</f>
        <v>yes</v>
      </c>
    </row>
    <row r="690" spans="1:9" x14ac:dyDescent="0.25">
      <c r="A690" t="str">
        <f>Table1[[#This Row],[img_id2]]&amp;"|"&amp;Table1[[#This Row],[rank]]</f>
        <v>133|4</v>
      </c>
      <c r="B690">
        <v>133</v>
      </c>
      <c r="C690">
        <v>4</v>
      </c>
      <c r="D690" t="s">
        <v>856</v>
      </c>
      <c r="E690">
        <v>2.3924324661500001E-2</v>
      </c>
      <c r="F690">
        <v>0.99307006597500003</v>
      </c>
      <c r="G690">
        <f>VLOOKUP(Table1[[#This Row],[img_id2]],Table13[#All],4,FALSE)</f>
        <v>2</v>
      </c>
      <c r="H690">
        <f>VLOOKUP(Table1[[#This Row],[img_id2]],Table13[#All],5,FALSE)</f>
        <v>2</v>
      </c>
      <c r="I690" t="str">
        <f>IF(Table1[[#This Row],[score_abs]]&gt;0.99,"yes","no")</f>
        <v>yes</v>
      </c>
    </row>
    <row r="691" spans="1:9" x14ac:dyDescent="0.25">
      <c r="A691" t="str">
        <f>Table1[[#This Row],[img_id2]]&amp;"|"&amp;Table1[[#This Row],[rank]]</f>
        <v>133|5</v>
      </c>
      <c r="B691">
        <v>133</v>
      </c>
      <c r="C691">
        <v>5</v>
      </c>
      <c r="D691" t="s">
        <v>854</v>
      </c>
      <c r="E691">
        <v>2.1208090707700002E-2</v>
      </c>
      <c r="F691">
        <v>0.99218952655799997</v>
      </c>
      <c r="G691">
        <f>VLOOKUP(Table1[[#This Row],[img_id2]],Table13[#All],4,FALSE)</f>
        <v>2</v>
      </c>
      <c r="H691">
        <f>VLOOKUP(Table1[[#This Row],[img_id2]],Table13[#All],5,FALSE)</f>
        <v>2</v>
      </c>
      <c r="I691" t="str">
        <f>IF(Table1[[#This Row],[score_abs]]&gt;0.99,"yes","no")</f>
        <v>yes</v>
      </c>
    </row>
    <row r="692" spans="1:9" x14ac:dyDescent="0.25">
      <c r="A692" t="str">
        <f>Table1[[#This Row],[img_id2]]&amp;"|"&amp;Table1[[#This Row],[rank]]</f>
        <v>134|1</v>
      </c>
      <c r="B692">
        <v>134</v>
      </c>
      <c r="C692">
        <v>1</v>
      </c>
      <c r="D692" t="s">
        <v>835</v>
      </c>
      <c r="E692">
        <v>0.20938912034000001</v>
      </c>
      <c r="F692">
        <v>0.99806147813799995</v>
      </c>
      <c r="G692">
        <f>VLOOKUP(Table1[[#This Row],[img_id2]],Table13[#All],4,FALSE)</f>
        <v>2</v>
      </c>
      <c r="H692">
        <f>VLOOKUP(Table1[[#This Row],[img_id2]],Table13[#All],5,FALSE)</f>
        <v>2</v>
      </c>
      <c r="I692" t="str">
        <f>IF(Table1[[#This Row],[score_abs]]&gt;0.99,"yes","no")</f>
        <v>yes</v>
      </c>
    </row>
    <row r="693" spans="1:9" x14ac:dyDescent="0.25">
      <c r="A693" t="str">
        <f>Table1[[#This Row],[img_id2]]&amp;"|"&amp;Table1[[#This Row],[rank]]</f>
        <v>134|2</v>
      </c>
      <c r="B693">
        <v>134</v>
      </c>
      <c r="C693">
        <v>2</v>
      </c>
      <c r="D693" t="s">
        <v>834</v>
      </c>
      <c r="E693">
        <v>0.169151857495</v>
      </c>
      <c r="F693">
        <v>0.99760144948999996</v>
      </c>
      <c r="G693">
        <f>VLOOKUP(Table1[[#This Row],[img_id2]],Table13[#All],4,FALSE)</f>
        <v>2</v>
      </c>
      <c r="H693">
        <f>VLOOKUP(Table1[[#This Row],[img_id2]],Table13[#All],5,FALSE)</f>
        <v>2</v>
      </c>
      <c r="I693" t="str">
        <f>IF(Table1[[#This Row],[score_abs]]&gt;0.99,"yes","no")</f>
        <v>yes</v>
      </c>
    </row>
    <row r="694" spans="1:9" x14ac:dyDescent="0.25">
      <c r="A694" t="str">
        <f>Table1[[#This Row],[img_id2]]&amp;"|"&amp;Table1[[#This Row],[rank]]</f>
        <v>134|3</v>
      </c>
      <c r="B694">
        <v>134</v>
      </c>
      <c r="C694">
        <v>3</v>
      </c>
      <c r="D694" t="s">
        <v>830</v>
      </c>
      <c r="E694">
        <v>0.147363066673</v>
      </c>
      <c r="F694">
        <v>0.99724775552699996</v>
      </c>
      <c r="G694">
        <f>VLOOKUP(Table1[[#This Row],[img_id2]],Table13[#All],4,FALSE)</f>
        <v>2</v>
      </c>
      <c r="H694">
        <f>VLOOKUP(Table1[[#This Row],[img_id2]],Table13[#All],5,FALSE)</f>
        <v>2</v>
      </c>
      <c r="I694" t="str">
        <f>IF(Table1[[#This Row],[score_abs]]&gt;0.99,"yes","no")</f>
        <v>yes</v>
      </c>
    </row>
    <row r="695" spans="1:9" x14ac:dyDescent="0.25">
      <c r="A695" t="str">
        <f>Table1[[#This Row],[img_id2]]&amp;"|"&amp;Table1[[#This Row],[rank]]</f>
        <v>134|4</v>
      </c>
      <c r="B695">
        <v>134</v>
      </c>
      <c r="C695">
        <v>4</v>
      </c>
      <c r="D695" t="s">
        <v>905</v>
      </c>
      <c r="E695">
        <v>7.3585219681299996E-2</v>
      </c>
      <c r="F695">
        <v>0.994503378868</v>
      </c>
      <c r="G695">
        <f>VLOOKUP(Table1[[#This Row],[img_id2]],Table13[#All],4,FALSE)</f>
        <v>2</v>
      </c>
      <c r="H695">
        <f>VLOOKUP(Table1[[#This Row],[img_id2]],Table13[#All],5,FALSE)</f>
        <v>2</v>
      </c>
      <c r="I695" t="str">
        <f>IF(Table1[[#This Row],[score_abs]]&gt;0.99,"yes","no")</f>
        <v>yes</v>
      </c>
    </row>
    <row r="696" spans="1:9" x14ac:dyDescent="0.25">
      <c r="A696" t="str">
        <f>Table1[[#This Row],[img_id2]]&amp;"|"&amp;Table1[[#This Row],[rank]]</f>
        <v>134|5</v>
      </c>
      <c r="B696">
        <v>134</v>
      </c>
      <c r="C696">
        <v>5</v>
      </c>
      <c r="D696" t="s">
        <v>829</v>
      </c>
      <c r="E696">
        <v>4.2438171804000002E-2</v>
      </c>
      <c r="F696">
        <v>0.99050748348200002</v>
      </c>
      <c r="G696">
        <f>VLOOKUP(Table1[[#This Row],[img_id2]],Table13[#All],4,FALSE)</f>
        <v>2</v>
      </c>
      <c r="H696">
        <f>VLOOKUP(Table1[[#This Row],[img_id2]],Table13[#All],5,FALSE)</f>
        <v>2</v>
      </c>
      <c r="I696" t="str">
        <f>IF(Table1[[#This Row],[score_abs]]&gt;0.99,"yes","no")</f>
        <v>yes</v>
      </c>
    </row>
    <row r="697" spans="1:9" x14ac:dyDescent="0.25">
      <c r="A697" t="str">
        <f>Table1[[#This Row],[img_id2]]&amp;"|"&amp;Table1[[#This Row],[rank]]</f>
        <v>135|1</v>
      </c>
      <c r="B697">
        <v>135</v>
      </c>
      <c r="C697">
        <v>1</v>
      </c>
      <c r="D697" t="s">
        <v>830</v>
      </c>
      <c r="E697">
        <v>0.63316267728800002</v>
      </c>
      <c r="F697">
        <v>0.99973243474999995</v>
      </c>
      <c r="G697">
        <f>VLOOKUP(Table1[[#This Row],[img_id2]],Table13[#All],4,FALSE)</f>
        <v>3</v>
      </c>
      <c r="H697">
        <f>VLOOKUP(Table1[[#This Row],[img_id2]],Table13[#All],5,FALSE)</f>
        <v>3</v>
      </c>
      <c r="I697" t="str">
        <f>IF(Table1[[#This Row],[score_abs]]&gt;0.99,"yes","no")</f>
        <v>yes</v>
      </c>
    </row>
    <row r="698" spans="1:9" x14ac:dyDescent="0.25">
      <c r="A698" t="str">
        <f>Table1[[#This Row],[img_id2]]&amp;"|"&amp;Table1[[#This Row],[rank]]</f>
        <v>135|2</v>
      </c>
      <c r="B698">
        <v>135</v>
      </c>
      <c r="C698">
        <v>2</v>
      </c>
      <c r="D698" t="s">
        <v>905</v>
      </c>
      <c r="E698">
        <v>6.7122451961000001E-2</v>
      </c>
      <c r="F698">
        <v>0.99748224019999998</v>
      </c>
      <c r="G698">
        <f>VLOOKUP(Table1[[#This Row],[img_id2]],Table13[#All],4,FALSE)</f>
        <v>3</v>
      </c>
      <c r="H698">
        <f>VLOOKUP(Table1[[#This Row],[img_id2]],Table13[#All],5,FALSE)</f>
        <v>3</v>
      </c>
      <c r="I698" t="str">
        <f>IF(Table1[[#This Row],[score_abs]]&gt;0.99,"yes","no")</f>
        <v>yes</v>
      </c>
    </row>
    <row r="699" spans="1:9" x14ac:dyDescent="0.25">
      <c r="A699" t="str">
        <f>Table1[[#This Row],[img_id2]]&amp;"|"&amp;Table1[[#This Row],[rank]]</f>
        <v>135|3</v>
      </c>
      <c r="B699">
        <v>135</v>
      </c>
      <c r="C699">
        <v>3</v>
      </c>
      <c r="D699" t="s">
        <v>903</v>
      </c>
      <c r="E699">
        <v>4.2658098041999999E-2</v>
      </c>
      <c r="F699">
        <v>0.99604392051699997</v>
      </c>
      <c r="G699">
        <f>VLOOKUP(Table1[[#This Row],[img_id2]],Table13[#All],4,FALSE)</f>
        <v>3</v>
      </c>
      <c r="H699">
        <f>VLOOKUP(Table1[[#This Row],[img_id2]],Table13[#All],5,FALSE)</f>
        <v>3</v>
      </c>
      <c r="I699" t="str">
        <f>IF(Table1[[#This Row],[score_abs]]&gt;0.99,"yes","no")</f>
        <v>yes</v>
      </c>
    </row>
    <row r="700" spans="1:9" x14ac:dyDescent="0.25">
      <c r="A700" t="str">
        <f>Table1[[#This Row],[img_id2]]&amp;"|"&amp;Table1[[#This Row],[rank]]</f>
        <v>135|4</v>
      </c>
      <c r="B700">
        <v>135</v>
      </c>
      <c r="C700">
        <v>4</v>
      </c>
      <c r="D700" t="s">
        <v>831</v>
      </c>
      <c r="E700">
        <v>2.3583305999599999E-2</v>
      </c>
      <c r="F700">
        <v>0.99286699295000003</v>
      </c>
      <c r="G700">
        <f>VLOOKUP(Table1[[#This Row],[img_id2]],Table13[#All],4,FALSE)</f>
        <v>3</v>
      </c>
      <c r="H700">
        <f>VLOOKUP(Table1[[#This Row],[img_id2]],Table13[#All],5,FALSE)</f>
        <v>3</v>
      </c>
      <c r="I700" t="str">
        <f>IF(Table1[[#This Row],[score_abs]]&gt;0.99,"yes","no")</f>
        <v>yes</v>
      </c>
    </row>
    <row r="701" spans="1:9" x14ac:dyDescent="0.25">
      <c r="A701" t="str">
        <f>Table1[[#This Row],[img_id2]]&amp;"|"&amp;Table1[[#This Row],[rank]]</f>
        <v>135|5</v>
      </c>
      <c r="B701">
        <v>135</v>
      </c>
      <c r="C701">
        <v>5</v>
      </c>
      <c r="D701" t="s">
        <v>904</v>
      </c>
      <c r="E701">
        <v>2.23642420024E-2</v>
      </c>
      <c r="F701">
        <v>0.99248111248000004</v>
      </c>
      <c r="G701">
        <f>VLOOKUP(Table1[[#This Row],[img_id2]],Table13[#All],4,FALSE)</f>
        <v>3</v>
      </c>
      <c r="H701">
        <f>VLOOKUP(Table1[[#This Row],[img_id2]],Table13[#All],5,FALSE)</f>
        <v>3</v>
      </c>
      <c r="I701" t="str">
        <f>IF(Table1[[#This Row],[score_abs]]&gt;0.99,"yes","no")</f>
        <v>yes</v>
      </c>
    </row>
    <row r="702" spans="1:9" x14ac:dyDescent="0.25">
      <c r="A702" t="str">
        <f>Table1[[#This Row],[img_id2]]&amp;"|"&amp;Table1[[#This Row],[rank]]</f>
        <v>136|1</v>
      </c>
      <c r="B702">
        <v>136</v>
      </c>
      <c r="C702">
        <v>1</v>
      </c>
      <c r="D702" t="s">
        <v>894</v>
      </c>
      <c r="E702">
        <v>0.96139246225399999</v>
      </c>
      <c r="F702">
        <v>0.99999868869800002</v>
      </c>
      <c r="G702">
        <f>VLOOKUP(Table1[[#This Row],[img_id2]],Table13[#All],4,FALSE)</f>
        <v>1</v>
      </c>
      <c r="H702">
        <f>VLOOKUP(Table1[[#This Row],[img_id2]],Table13[#All],5,FALSE)</f>
        <v>2</v>
      </c>
      <c r="I702" t="str">
        <f>IF(Table1[[#This Row],[score_abs]]&gt;0.99,"yes","no")</f>
        <v>yes</v>
      </c>
    </row>
    <row r="703" spans="1:9" x14ac:dyDescent="0.25">
      <c r="A703" t="str">
        <f>Table1[[#This Row],[img_id2]]&amp;"|"&amp;Table1[[#This Row],[rank]]</f>
        <v>136|2</v>
      </c>
      <c r="B703">
        <v>136</v>
      </c>
      <c r="C703">
        <v>2</v>
      </c>
      <c r="D703" t="s">
        <v>906</v>
      </c>
      <c r="E703">
        <v>2.5538226589600001E-2</v>
      </c>
      <c r="F703">
        <v>0.99995148181899995</v>
      </c>
      <c r="G703">
        <f>VLOOKUP(Table1[[#This Row],[img_id2]],Table13[#All],4,FALSE)</f>
        <v>1</v>
      </c>
      <c r="H703">
        <f>VLOOKUP(Table1[[#This Row],[img_id2]],Table13[#All],5,FALSE)</f>
        <v>2</v>
      </c>
      <c r="I703" t="str">
        <f>IF(Table1[[#This Row],[score_abs]]&gt;0.99,"yes","no")</f>
        <v>yes</v>
      </c>
    </row>
    <row r="704" spans="1:9" x14ac:dyDescent="0.25">
      <c r="A704" t="str">
        <f>Table1[[#This Row],[img_id2]]&amp;"|"&amp;Table1[[#This Row],[rank]]</f>
        <v>136|3</v>
      </c>
      <c r="B704">
        <v>136</v>
      </c>
      <c r="C704">
        <v>3</v>
      </c>
      <c r="D704" t="s">
        <v>871</v>
      </c>
      <c r="E704">
        <v>4.8719416372499996E-3</v>
      </c>
      <c r="F704">
        <v>0.99974566698099998</v>
      </c>
      <c r="G704">
        <f>VLOOKUP(Table1[[#This Row],[img_id2]],Table13[#All],4,FALSE)</f>
        <v>1</v>
      </c>
      <c r="H704">
        <f>VLOOKUP(Table1[[#This Row],[img_id2]],Table13[#All],5,FALSE)</f>
        <v>2</v>
      </c>
      <c r="I704" t="str">
        <f>IF(Table1[[#This Row],[score_abs]]&gt;0.99,"yes","no")</f>
        <v>yes</v>
      </c>
    </row>
    <row r="705" spans="1:9" x14ac:dyDescent="0.25">
      <c r="A705" t="str">
        <f>Table1[[#This Row],[img_id2]]&amp;"|"&amp;Table1[[#This Row],[rank]]</f>
        <v>136|4</v>
      </c>
      <c r="B705">
        <v>136</v>
      </c>
      <c r="C705">
        <v>4</v>
      </c>
      <c r="D705" t="s">
        <v>864</v>
      </c>
      <c r="E705">
        <v>3.6351059097800001E-3</v>
      </c>
      <c r="F705">
        <v>0.99965918064100001</v>
      </c>
      <c r="G705">
        <f>VLOOKUP(Table1[[#This Row],[img_id2]],Table13[#All],4,FALSE)</f>
        <v>1</v>
      </c>
      <c r="H705">
        <f>VLOOKUP(Table1[[#This Row],[img_id2]],Table13[#All],5,FALSE)</f>
        <v>2</v>
      </c>
      <c r="I705" t="str">
        <f>IF(Table1[[#This Row],[score_abs]]&gt;0.99,"yes","no")</f>
        <v>yes</v>
      </c>
    </row>
    <row r="706" spans="1:9" x14ac:dyDescent="0.25">
      <c r="A706" t="str">
        <f>Table1[[#This Row],[img_id2]]&amp;"|"&amp;Table1[[#This Row],[rank]]</f>
        <v>136|5</v>
      </c>
      <c r="B706">
        <v>136</v>
      </c>
      <c r="C706">
        <v>5</v>
      </c>
      <c r="D706" t="s">
        <v>915</v>
      </c>
      <c r="E706">
        <v>1.1165254982199999E-3</v>
      </c>
      <c r="F706">
        <v>0.99889129400300003</v>
      </c>
      <c r="G706">
        <f>VLOOKUP(Table1[[#This Row],[img_id2]],Table13[#All],4,FALSE)</f>
        <v>1</v>
      </c>
      <c r="H706">
        <f>VLOOKUP(Table1[[#This Row],[img_id2]],Table13[#All],5,FALSE)</f>
        <v>2</v>
      </c>
      <c r="I706" t="str">
        <f>IF(Table1[[#This Row],[score_abs]]&gt;0.99,"yes","no")</f>
        <v>yes</v>
      </c>
    </row>
    <row r="707" spans="1:9" x14ac:dyDescent="0.25">
      <c r="A707" t="str">
        <f>Table1[[#This Row],[img_id2]]&amp;"|"&amp;Table1[[#This Row],[rank]]</f>
        <v>137|1</v>
      </c>
      <c r="B707">
        <v>137</v>
      </c>
      <c r="C707">
        <v>1</v>
      </c>
      <c r="D707" t="s">
        <v>862</v>
      </c>
      <c r="E707">
        <v>0.29699882864999999</v>
      </c>
      <c r="F707">
        <v>0.99950110912300005</v>
      </c>
      <c r="G707">
        <f>VLOOKUP(Table1[[#This Row],[img_id2]],Table13[#All],4,FALSE)</f>
        <v>3</v>
      </c>
      <c r="H707">
        <f>VLOOKUP(Table1[[#This Row],[img_id2]],Table13[#All],5,FALSE)</f>
        <v>3</v>
      </c>
      <c r="I707" t="str">
        <f>IF(Table1[[#This Row],[score_abs]]&gt;0.99,"yes","no")</f>
        <v>yes</v>
      </c>
    </row>
    <row r="708" spans="1:9" x14ac:dyDescent="0.25">
      <c r="A708" t="str">
        <f>Table1[[#This Row],[img_id2]]&amp;"|"&amp;Table1[[#This Row],[rank]]</f>
        <v>137|2</v>
      </c>
      <c r="B708">
        <v>137</v>
      </c>
      <c r="C708">
        <v>2</v>
      </c>
      <c r="D708" t="s">
        <v>861</v>
      </c>
      <c r="E708">
        <v>0.17157717049099999</v>
      </c>
      <c r="F708">
        <v>0.99913686513900002</v>
      </c>
      <c r="G708">
        <f>VLOOKUP(Table1[[#This Row],[img_id2]],Table13[#All],4,FALSE)</f>
        <v>3</v>
      </c>
      <c r="H708">
        <f>VLOOKUP(Table1[[#This Row],[img_id2]],Table13[#All],5,FALSE)</f>
        <v>3</v>
      </c>
      <c r="I708" t="str">
        <f>IF(Table1[[#This Row],[score_abs]]&gt;0.99,"yes","no")</f>
        <v>yes</v>
      </c>
    </row>
    <row r="709" spans="1:9" x14ac:dyDescent="0.25">
      <c r="A709" t="str">
        <f>Table1[[#This Row],[img_id2]]&amp;"|"&amp;Table1[[#This Row],[rank]]</f>
        <v>137|3</v>
      </c>
      <c r="B709">
        <v>137</v>
      </c>
      <c r="C709">
        <v>3</v>
      </c>
      <c r="D709" t="s">
        <v>854</v>
      </c>
      <c r="E709">
        <v>6.2509767711199996E-2</v>
      </c>
      <c r="F709">
        <v>0.99763429164899997</v>
      </c>
      <c r="G709">
        <f>VLOOKUP(Table1[[#This Row],[img_id2]],Table13[#All],4,FALSE)</f>
        <v>3</v>
      </c>
      <c r="H709">
        <f>VLOOKUP(Table1[[#This Row],[img_id2]],Table13[#All],5,FALSE)</f>
        <v>3</v>
      </c>
      <c r="I709" t="str">
        <f>IF(Table1[[#This Row],[score_abs]]&gt;0.99,"yes","no")</f>
        <v>yes</v>
      </c>
    </row>
    <row r="710" spans="1:9" x14ac:dyDescent="0.25">
      <c r="A710" t="str">
        <f>Table1[[#This Row],[img_id2]]&amp;"|"&amp;Table1[[#This Row],[rank]]</f>
        <v>137|4</v>
      </c>
      <c r="B710">
        <v>137</v>
      </c>
      <c r="C710">
        <v>4</v>
      </c>
      <c r="D710" t="s">
        <v>831</v>
      </c>
      <c r="E710">
        <v>6.1395879834899997E-2</v>
      </c>
      <c r="F710">
        <v>0.99759149551399995</v>
      </c>
      <c r="G710">
        <f>VLOOKUP(Table1[[#This Row],[img_id2]],Table13[#All],4,FALSE)</f>
        <v>3</v>
      </c>
      <c r="H710">
        <f>VLOOKUP(Table1[[#This Row],[img_id2]],Table13[#All],5,FALSE)</f>
        <v>3</v>
      </c>
      <c r="I710" t="str">
        <f>IF(Table1[[#This Row],[score_abs]]&gt;0.99,"yes","no")</f>
        <v>yes</v>
      </c>
    </row>
    <row r="711" spans="1:9" x14ac:dyDescent="0.25">
      <c r="A711" t="str">
        <f>Table1[[#This Row],[img_id2]]&amp;"|"&amp;Table1[[#This Row],[rank]]</f>
        <v>137|5</v>
      </c>
      <c r="B711">
        <v>137</v>
      </c>
      <c r="C711">
        <v>5</v>
      </c>
      <c r="D711" t="s">
        <v>830</v>
      </c>
      <c r="E711">
        <v>5.7845339178999998E-2</v>
      </c>
      <c r="F711">
        <v>0.99744403362300005</v>
      </c>
      <c r="G711">
        <f>VLOOKUP(Table1[[#This Row],[img_id2]],Table13[#All],4,FALSE)</f>
        <v>3</v>
      </c>
      <c r="H711">
        <f>VLOOKUP(Table1[[#This Row],[img_id2]],Table13[#All],5,FALSE)</f>
        <v>3</v>
      </c>
      <c r="I711" t="str">
        <f>IF(Table1[[#This Row],[score_abs]]&gt;0.99,"yes","no")</f>
        <v>yes</v>
      </c>
    </row>
    <row r="712" spans="1:9" x14ac:dyDescent="0.25">
      <c r="A712" t="str">
        <f>Table1[[#This Row],[img_id2]]&amp;"|"&amp;Table1[[#This Row],[rank]]</f>
        <v>138|1</v>
      </c>
      <c r="B712">
        <v>138</v>
      </c>
      <c r="C712">
        <v>1</v>
      </c>
      <c r="D712" t="s">
        <v>862</v>
      </c>
      <c r="E712">
        <v>0.38032871484800002</v>
      </c>
      <c r="F712">
        <v>0.99982738494900003</v>
      </c>
      <c r="G712">
        <f>VLOOKUP(Table1[[#This Row],[img_id2]],Table13[#All],4,FALSE)</f>
        <v>3</v>
      </c>
      <c r="H712">
        <f>VLOOKUP(Table1[[#This Row],[img_id2]],Table13[#All],5,FALSE)</f>
        <v>3</v>
      </c>
      <c r="I712" t="str">
        <f>IF(Table1[[#This Row],[score_abs]]&gt;0.99,"yes","no")</f>
        <v>yes</v>
      </c>
    </row>
    <row r="713" spans="1:9" x14ac:dyDescent="0.25">
      <c r="A713" t="str">
        <f>Table1[[#This Row],[img_id2]]&amp;"|"&amp;Table1[[#This Row],[rank]]</f>
        <v>138|2</v>
      </c>
      <c r="B713">
        <v>138</v>
      </c>
      <c r="C713">
        <v>2</v>
      </c>
      <c r="D713" t="s">
        <v>864</v>
      </c>
      <c r="E713">
        <v>0.13420505821699999</v>
      </c>
      <c r="F713">
        <v>0.99951100349400002</v>
      </c>
      <c r="G713">
        <f>VLOOKUP(Table1[[#This Row],[img_id2]],Table13[#All],4,FALSE)</f>
        <v>3</v>
      </c>
      <c r="H713">
        <f>VLOOKUP(Table1[[#This Row],[img_id2]],Table13[#All],5,FALSE)</f>
        <v>3</v>
      </c>
      <c r="I713" t="str">
        <f>IF(Table1[[#This Row],[score_abs]]&gt;0.99,"yes","no")</f>
        <v>yes</v>
      </c>
    </row>
    <row r="714" spans="1:9" x14ac:dyDescent="0.25">
      <c r="A714" t="str">
        <f>Table1[[#This Row],[img_id2]]&amp;"|"&amp;Table1[[#This Row],[rank]]</f>
        <v>138|3</v>
      </c>
      <c r="B714">
        <v>138</v>
      </c>
      <c r="C714">
        <v>3</v>
      </c>
      <c r="D714" t="s">
        <v>855</v>
      </c>
      <c r="E714">
        <v>9.0373381972299993E-2</v>
      </c>
      <c r="F714">
        <v>0.99927395582199996</v>
      </c>
      <c r="G714">
        <f>VLOOKUP(Table1[[#This Row],[img_id2]],Table13[#All],4,FALSE)</f>
        <v>3</v>
      </c>
      <c r="H714">
        <f>VLOOKUP(Table1[[#This Row],[img_id2]],Table13[#All],5,FALSE)</f>
        <v>3</v>
      </c>
      <c r="I714" t="str">
        <f>IF(Table1[[#This Row],[score_abs]]&gt;0.99,"yes","no")</f>
        <v>yes</v>
      </c>
    </row>
    <row r="715" spans="1:9" x14ac:dyDescent="0.25">
      <c r="A715" t="str">
        <f>Table1[[#This Row],[img_id2]]&amp;"|"&amp;Table1[[#This Row],[rank]]</f>
        <v>138|4</v>
      </c>
      <c r="B715">
        <v>138</v>
      </c>
      <c r="C715">
        <v>4</v>
      </c>
      <c r="D715" t="s">
        <v>878</v>
      </c>
      <c r="E715">
        <v>7.0905968546899997E-2</v>
      </c>
      <c r="F715">
        <v>0.999074816704</v>
      </c>
      <c r="G715">
        <f>VLOOKUP(Table1[[#This Row],[img_id2]],Table13[#All],4,FALSE)</f>
        <v>3</v>
      </c>
      <c r="H715">
        <f>VLOOKUP(Table1[[#This Row],[img_id2]],Table13[#All],5,FALSE)</f>
        <v>3</v>
      </c>
      <c r="I715" t="str">
        <f>IF(Table1[[#This Row],[score_abs]]&gt;0.99,"yes","no")</f>
        <v>yes</v>
      </c>
    </row>
    <row r="716" spans="1:9" x14ac:dyDescent="0.25">
      <c r="A716" t="str">
        <f>Table1[[#This Row],[img_id2]]&amp;"|"&amp;Table1[[#This Row],[rank]]</f>
        <v>138|5</v>
      </c>
      <c r="B716">
        <v>138</v>
      </c>
      <c r="C716">
        <v>5</v>
      </c>
      <c r="D716" t="s">
        <v>873</v>
      </c>
      <c r="E716">
        <v>3.6859419196799997E-2</v>
      </c>
      <c r="F716">
        <v>0.99822181463199999</v>
      </c>
      <c r="G716">
        <f>VLOOKUP(Table1[[#This Row],[img_id2]],Table13[#All],4,FALSE)</f>
        <v>3</v>
      </c>
      <c r="H716">
        <f>VLOOKUP(Table1[[#This Row],[img_id2]],Table13[#All],5,FALSE)</f>
        <v>3</v>
      </c>
      <c r="I716" t="str">
        <f>IF(Table1[[#This Row],[score_abs]]&gt;0.99,"yes","no")</f>
        <v>yes</v>
      </c>
    </row>
    <row r="717" spans="1:9" x14ac:dyDescent="0.25">
      <c r="A717" t="str">
        <f>Table1[[#This Row],[img_id2]]&amp;"|"&amp;Table1[[#This Row],[rank]]</f>
        <v>139|1</v>
      </c>
      <c r="B717">
        <v>139</v>
      </c>
      <c r="C717">
        <v>1</v>
      </c>
      <c r="D717" t="s">
        <v>862</v>
      </c>
      <c r="E717">
        <v>0.20462802052500001</v>
      </c>
      <c r="F717">
        <v>0.999400377274</v>
      </c>
      <c r="G717">
        <f>VLOOKUP(Table1[[#This Row],[img_id2]],Table13[#All],4,FALSE)</f>
        <v>3</v>
      </c>
      <c r="H717">
        <f>VLOOKUP(Table1[[#This Row],[img_id2]],Table13[#All],5,FALSE)</f>
        <v>3</v>
      </c>
      <c r="I717" t="str">
        <f>IF(Table1[[#This Row],[score_abs]]&gt;0.99,"yes","no")</f>
        <v>yes</v>
      </c>
    </row>
    <row r="718" spans="1:9" x14ac:dyDescent="0.25">
      <c r="A718" t="str">
        <f>Table1[[#This Row],[img_id2]]&amp;"|"&amp;Table1[[#This Row],[rank]]</f>
        <v>139|2</v>
      </c>
      <c r="B718">
        <v>139</v>
      </c>
      <c r="C718">
        <v>2</v>
      </c>
      <c r="D718" t="s">
        <v>861</v>
      </c>
      <c r="E718">
        <v>0.194141119719</v>
      </c>
      <c r="F718">
        <v>0.999368011951</v>
      </c>
      <c r="G718">
        <f>VLOOKUP(Table1[[#This Row],[img_id2]],Table13[#All],4,FALSE)</f>
        <v>3</v>
      </c>
      <c r="H718">
        <f>VLOOKUP(Table1[[#This Row],[img_id2]],Table13[#All],5,FALSE)</f>
        <v>3</v>
      </c>
      <c r="I718" t="str">
        <f>IF(Table1[[#This Row],[score_abs]]&gt;0.99,"yes","no")</f>
        <v>yes</v>
      </c>
    </row>
    <row r="719" spans="1:9" x14ac:dyDescent="0.25">
      <c r="A719" t="str">
        <f>Table1[[#This Row],[img_id2]]&amp;"|"&amp;Table1[[#This Row],[rank]]</f>
        <v>139|3</v>
      </c>
      <c r="B719">
        <v>139</v>
      </c>
      <c r="C719">
        <v>3</v>
      </c>
      <c r="D719" t="s">
        <v>854</v>
      </c>
      <c r="E719">
        <v>0.174900054932</v>
      </c>
      <c r="F719">
        <v>0.99929845333099998</v>
      </c>
      <c r="G719">
        <f>VLOOKUP(Table1[[#This Row],[img_id2]],Table13[#All],4,FALSE)</f>
        <v>3</v>
      </c>
      <c r="H719">
        <f>VLOOKUP(Table1[[#This Row],[img_id2]],Table13[#All],5,FALSE)</f>
        <v>3</v>
      </c>
      <c r="I719" t="str">
        <f>IF(Table1[[#This Row],[score_abs]]&gt;0.99,"yes","no")</f>
        <v>yes</v>
      </c>
    </row>
    <row r="720" spans="1:9" x14ac:dyDescent="0.25">
      <c r="A720" t="str">
        <f>Table1[[#This Row],[img_id2]]&amp;"|"&amp;Table1[[#This Row],[rank]]</f>
        <v>139|4</v>
      </c>
      <c r="B720">
        <v>139</v>
      </c>
      <c r="C720">
        <v>4</v>
      </c>
      <c r="D720" t="s">
        <v>848</v>
      </c>
      <c r="E720">
        <v>0.11319789290399999</v>
      </c>
      <c r="F720">
        <v>0.99891650676699995</v>
      </c>
      <c r="G720">
        <f>VLOOKUP(Table1[[#This Row],[img_id2]],Table13[#All],4,FALSE)</f>
        <v>3</v>
      </c>
      <c r="H720">
        <f>VLOOKUP(Table1[[#This Row],[img_id2]],Table13[#All],5,FALSE)</f>
        <v>3</v>
      </c>
      <c r="I720" t="str">
        <f>IF(Table1[[#This Row],[score_abs]]&gt;0.99,"yes","no")</f>
        <v>yes</v>
      </c>
    </row>
    <row r="721" spans="1:9" x14ac:dyDescent="0.25">
      <c r="A721" t="str">
        <f>Table1[[#This Row],[img_id2]]&amp;"|"&amp;Table1[[#This Row],[rank]]</f>
        <v>139|5</v>
      </c>
      <c r="B721">
        <v>139</v>
      </c>
      <c r="C721">
        <v>5</v>
      </c>
      <c r="D721" t="s">
        <v>830</v>
      </c>
      <c r="E721">
        <v>3.8461539894299998E-2</v>
      </c>
      <c r="F721">
        <v>0.99681770801500003</v>
      </c>
      <c r="G721">
        <f>VLOOKUP(Table1[[#This Row],[img_id2]],Table13[#All],4,FALSE)</f>
        <v>3</v>
      </c>
      <c r="H721">
        <f>VLOOKUP(Table1[[#This Row],[img_id2]],Table13[#All],5,FALSE)</f>
        <v>3</v>
      </c>
      <c r="I721" t="str">
        <f>IF(Table1[[#This Row],[score_abs]]&gt;0.99,"yes","no")</f>
        <v>yes</v>
      </c>
    </row>
    <row r="722" spans="1:9" x14ac:dyDescent="0.25">
      <c r="A722" t="str">
        <f>Table1[[#This Row],[img_id2]]&amp;"|"&amp;Table1[[#This Row],[rank]]</f>
        <v>140|1</v>
      </c>
      <c r="B722">
        <v>140</v>
      </c>
      <c r="C722">
        <v>1</v>
      </c>
      <c r="D722" t="s">
        <v>846</v>
      </c>
      <c r="E722">
        <v>0.1355702281</v>
      </c>
      <c r="F722">
        <v>0.99908447265599998</v>
      </c>
      <c r="G722">
        <f>VLOOKUP(Table1[[#This Row],[img_id2]],Table13[#All],4,FALSE)</f>
        <v>3</v>
      </c>
      <c r="H722">
        <f>VLOOKUP(Table1[[#This Row],[img_id2]],Table13[#All],5,FALSE)</f>
        <v>3</v>
      </c>
      <c r="I722" t="str">
        <f>IF(Table1[[#This Row],[score_abs]]&gt;0.99,"yes","no")</f>
        <v>yes</v>
      </c>
    </row>
    <row r="723" spans="1:9" x14ac:dyDescent="0.25">
      <c r="A723" t="str">
        <f>Table1[[#This Row],[img_id2]]&amp;"|"&amp;Table1[[#This Row],[rank]]</f>
        <v>140|2</v>
      </c>
      <c r="B723">
        <v>140</v>
      </c>
      <c r="C723">
        <v>2</v>
      </c>
      <c r="D723" t="s">
        <v>862</v>
      </c>
      <c r="E723">
        <v>0.122647441924</v>
      </c>
      <c r="F723">
        <v>0.99898821115500003</v>
      </c>
      <c r="G723">
        <f>VLOOKUP(Table1[[#This Row],[img_id2]],Table13[#All],4,FALSE)</f>
        <v>3</v>
      </c>
      <c r="H723">
        <f>VLOOKUP(Table1[[#This Row],[img_id2]],Table13[#All],5,FALSE)</f>
        <v>3</v>
      </c>
      <c r="I723" t="str">
        <f>IF(Table1[[#This Row],[score_abs]]&gt;0.99,"yes","no")</f>
        <v>yes</v>
      </c>
    </row>
    <row r="724" spans="1:9" x14ac:dyDescent="0.25">
      <c r="A724" t="str">
        <f>Table1[[#This Row],[img_id2]]&amp;"|"&amp;Table1[[#This Row],[rank]]</f>
        <v>140|3</v>
      </c>
      <c r="B724">
        <v>140</v>
      </c>
      <c r="C724">
        <v>3</v>
      </c>
      <c r="D724" t="s">
        <v>861</v>
      </c>
      <c r="E724">
        <v>0.119793467224</v>
      </c>
      <c r="F724">
        <v>0.998964071274</v>
      </c>
      <c r="G724">
        <f>VLOOKUP(Table1[[#This Row],[img_id2]],Table13[#All],4,FALSE)</f>
        <v>3</v>
      </c>
      <c r="H724">
        <f>VLOOKUP(Table1[[#This Row],[img_id2]],Table13[#All],5,FALSE)</f>
        <v>3</v>
      </c>
      <c r="I724" t="str">
        <f>IF(Table1[[#This Row],[score_abs]]&gt;0.99,"yes","no")</f>
        <v>yes</v>
      </c>
    </row>
    <row r="725" spans="1:9" x14ac:dyDescent="0.25">
      <c r="A725" t="str">
        <f>Table1[[#This Row],[img_id2]]&amp;"|"&amp;Table1[[#This Row],[rank]]</f>
        <v>140|4</v>
      </c>
      <c r="B725">
        <v>140</v>
      </c>
      <c r="C725">
        <v>4</v>
      </c>
      <c r="D725" t="s">
        <v>854</v>
      </c>
      <c r="E725">
        <v>0.119421496987</v>
      </c>
      <c r="F725">
        <v>0.99896085262300005</v>
      </c>
      <c r="G725">
        <f>VLOOKUP(Table1[[#This Row],[img_id2]],Table13[#All],4,FALSE)</f>
        <v>3</v>
      </c>
      <c r="H725">
        <f>VLOOKUP(Table1[[#This Row],[img_id2]],Table13[#All],5,FALSE)</f>
        <v>3</v>
      </c>
      <c r="I725" t="str">
        <f>IF(Table1[[#This Row],[score_abs]]&gt;0.99,"yes","no")</f>
        <v>yes</v>
      </c>
    </row>
    <row r="726" spans="1:9" x14ac:dyDescent="0.25">
      <c r="A726" t="str">
        <f>Table1[[#This Row],[img_id2]]&amp;"|"&amp;Table1[[#This Row],[rank]]</f>
        <v>140|5</v>
      </c>
      <c r="B726">
        <v>140</v>
      </c>
      <c r="C726">
        <v>5</v>
      </c>
      <c r="D726" t="s">
        <v>848</v>
      </c>
      <c r="E726">
        <v>9.8948113620299996E-2</v>
      </c>
      <c r="F726">
        <v>0.99874615669300004</v>
      </c>
      <c r="G726">
        <f>VLOOKUP(Table1[[#This Row],[img_id2]],Table13[#All],4,FALSE)</f>
        <v>3</v>
      </c>
      <c r="H726">
        <f>VLOOKUP(Table1[[#This Row],[img_id2]],Table13[#All],5,FALSE)</f>
        <v>3</v>
      </c>
      <c r="I726" t="str">
        <f>IF(Table1[[#This Row],[score_abs]]&gt;0.99,"yes","no")</f>
        <v>yes</v>
      </c>
    </row>
    <row r="727" spans="1:9" x14ac:dyDescent="0.25">
      <c r="A727" t="str">
        <f>Table1[[#This Row],[img_id2]]&amp;"|"&amp;Table1[[#This Row],[rank]]</f>
        <v>141|1</v>
      </c>
      <c r="B727">
        <v>141</v>
      </c>
      <c r="C727">
        <v>1</v>
      </c>
      <c r="D727" t="s">
        <v>862</v>
      </c>
      <c r="E727">
        <v>0.24007539451099999</v>
      </c>
      <c r="F727">
        <v>0.99934285879100004</v>
      </c>
      <c r="G727">
        <f>VLOOKUP(Table1[[#This Row],[img_id2]],Table13[#All],4,FALSE)</f>
        <v>3</v>
      </c>
      <c r="H727">
        <f>VLOOKUP(Table1[[#This Row],[img_id2]],Table13[#All],5,FALSE)</f>
        <v>3</v>
      </c>
      <c r="I727" t="str">
        <f>IF(Table1[[#This Row],[score_abs]]&gt;0.99,"yes","no")</f>
        <v>yes</v>
      </c>
    </row>
    <row r="728" spans="1:9" x14ac:dyDescent="0.25">
      <c r="A728" t="str">
        <f>Table1[[#This Row],[img_id2]]&amp;"|"&amp;Table1[[#This Row],[rank]]</f>
        <v>141|2</v>
      </c>
      <c r="B728">
        <v>141</v>
      </c>
      <c r="C728">
        <v>2</v>
      </c>
      <c r="D728" t="s">
        <v>831</v>
      </c>
      <c r="E728">
        <v>0.15158247947699999</v>
      </c>
      <c r="F728">
        <v>0.99895954132099996</v>
      </c>
      <c r="G728">
        <f>VLOOKUP(Table1[[#This Row],[img_id2]],Table13[#All],4,FALSE)</f>
        <v>3</v>
      </c>
      <c r="H728">
        <f>VLOOKUP(Table1[[#This Row],[img_id2]],Table13[#All],5,FALSE)</f>
        <v>3</v>
      </c>
      <c r="I728" t="str">
        <f>IF(Table1[[#This Row],[score_abs]]&gt;0.99,"yes","no")</f>
        <v>yes</v>
      </c>
    </row>
    <row r="729" spans="1:9" x14ac:dyDescent="0.25">
      <c r="A729" t="str">
        <f>Table1[[#This Row],[img_id2]]&amp;"|"&amp;Table1[[#This Row],[rank]]</f>
        <v>141|3</v>
      </c>
      <c r="B729">
        <v>141</v>
      </c>
      <c r="C729">
        <v>3</v>
      </c>
      <c r="D729" t="s">
        <v>861</v>
      </c>
      <c r="E729">
        <v>9.7848422825299999E-2</v>
      </c>
      <c r="F729">
        <v>0.99838912486999998</v>
      </c>
      <c r="G729">
        <f>VLOOKUP(Table1[[#This Row],[img_id2]],Table13[#All],4,FALSE)</f>
        <v>3</v>
      </c>
      <c r="H729">
        <f>VLOOKUP(Table1[[#This Row],[img_id2]],Table13[#All],5,FALSE)</f>
        <v>3</v>
      </c>
      <c r="I729" t="str">
        <f>IF(Table1[[#This Row],[score_abs]]&gt;0.99,"yes","no")</f>
        <v>yes</v>
      </c>
    </row>
    <row r="730" spans="1:9" x14ac:dyDescent="0.25">
      <c r="A730" t="str">
        <f>Table1[[#This Row],[img_id2]]&amp;"|"&amp;Table1[[#This Row],[rank]]</f>
        <v>141|4</v>
      </c>
      <c r="B730">
        <v>141</v>
      </c>
      <c r="C730">
        <v>4</v>
      </c>
      <c r="D730" t="s">
        <v>848</v>
      </c>
      <c r="E730">
        <v>8.98880064487E-2</v>
      </c>
      <c r="F730">
        <v>0.99824678897899999</v>
      </c>
      <c r="G730">
        <f>VLOOKUP(Table1[[#This Row],[img_id2]],Table13[#All],4,FALSE)</f>
        <v>3</v>
      </c>
      <c r="H730">
        <f>VLOOKUP(Table1[[#This Row],[img_id2]],Table13[#All],5,FALSE)</f>
        <v>3</v>
      </c>
      <c r="I730" t="str">
        <f>IF(Table1[[#This Row],[score_abs]]&gt;0.99,"yes","no")</f>
        <v>yes</v>
      </c>
    </row>
    <row r="731" spans="1:9" x14ac:dyDescent="0.25">
      <c r="A731" t="str">
        <f>Table1[[#This Row],[img_id2]]&amp;"|"&amp;Table1[[#This Row],[rank]]</f>
        <v>141|5</v>
      </c>
      <c r="B731">
        <v>141</v>
      </c>
      <c r="C731">
        <v>5</v>
      </c>
      <c r="D731" t="s">
        <v>854</v>
      </c>
      <c r="E731">
        <v>6.0811150819099997E-2</v>
      </c>
      <c r="F731">
        <v>0.99741059541699995</v>
      </c>
      <c r="G731">
        <f>VLOOKUP(Table1[[#This Row],[img_id2]],Table13[#All],4,FALSE)</f>
        <v>3</v>
      </c>
      <c r="H731">
        <f>VLOOKUP(Table1[[#This Row],[img_id2]],Table13[#All],5,FALSE)</f>
        <v>3</v>
      </c>
      <c r="I731" t="str">
        <f>IF(Table1[[#This Row],[score_abs]]&gt;0.99,"yes","no")</f>
        <v>yes</v>
      </c>
    </row>
    <row r="732" spans="1:9" x14ac:dyDescent="0.25">
      <c r="A732" t="str">
        <f>Table1[[#This Row],[img_id2]]&amp;"|"&amp;Table1[[#This Row],[rank]]</f>
        <v>142|1</v>
      </c>
      <c r="B732">
        <v>142</v>
      </c>
      <c r="C732">
        <v>1</v>
      </c>
      <c r="D732" t="s">
        <v>831</v>
      </c>
      <c r="E732">
        <v>0.38227531313899998</v>
      </c>
      <c r="F732">
        <v>0.99987852573400005</v>
      </c>
      <c r="G732">
        <f>VLOOKUP(Table1[[#This Row],[img_id2]],Table13[#All],4,FALSE)</f>
        <v>3</v>
      </c>
      <c r="H732">
        <f>VLOOKUP(Table1[[#This Row],[img_id2]],Table13[#All],5,FALSE)</f>
        <v>3</v>
      </c>
      <c r="I732" t="str">
        <f>IF(Table1[[#This Row],[score_abs]]&gt;0.99,"yes","no")</f>
        <v>yes</v>
      </c>
    </row>
    <row r="733" spans="1:9" x14ac:dyDescent="0.25">
      <c r="A733" t="str">
        <f>Table1[[#This Row],[img_id2]]&amp;"|"&amp;Table1[[#This Row],[rank]]</f>
        <v>142|2</v>
      </c>
      <c r="B733">
        <v>142</v>
      </c>
      <c r="C733">
        <v>2</v>
      </c>
      <c r="D733" t="s">
        <v>862</v>
      </c>
      <c r="E733">
        <v>0.30517405271499998</v>
      </c>
      <c r="F733">
        <v>0.99984788894700005</v>
      </c>
      <c r="G733">
        <f>VLOOKUP(Table1[[#This Row],[img_id2]],Table13[#All],4,FALSE)</f>
        <v>3</v>
      </c>
      <c r="H733">
        <f>VLOOKUP(Table1[[#This Row],[img_id2]],Table13[#All],5,FALSE)</f>
        <v>3</v>
      </c>
      <c r="I733" t="str">
        <f>IF(Table1[[#This Row],[score_abs]]&gt;0.99,"yes","no")</f>
        <v>yes</v>
      </c>
    </row>
    <row r="734" spans="1:9" x14ac:dyDescent="0.25">
      <c r="A734" t="str">
        <f>Table1[[#This Row],[img_id2]]&amp;"|"&amp;Table1[[#This Row],[rank]]</f>
        <v>142|3</v>
      </c>
      <c r="B734">
        <v>142</v>
      </c>
      <c r="C734">
        <v>3</v>
      </c>
      <c r="D734" t="s">
        <v>864</v>
      </c>
      <c r="E734">
        <v>0.111317873001</v>
      </c>
      <c r="F734">
        <v>0.99958306550999998</v>
      </c>
      <c r="G734">
        <f>VLOOKUP(Table1[[#This Row],[img_id2]],Table13[#All],4,FALSE)</f>
        <v>3</v>
      </c>
      <c r="H734">
        <f>VLOOKUP(Table1[[#This Row],[img_id2]],Table13[#All],5,FALSE)</f>
        <v>3</v>
      </c>
      <c r="I734" t="str">
        <f>IF(Table1[[#This Row],[score_abs]]&gt;0.99,"yes","no")</f>
        <v>yes</v>
      </c>
    </row>
    <row r="735" spans="1:9" x14ac:dyDescent="0.25">
      <c r="A735" t="str">
        <f>Table1[[#This Row],[img_id2]]&amp;"|"&amp;Table1[[#This Row],[rank]]</f>
        <v>142|4</v>
      </c>
      <c r="B735">
        <v>142</v>
      </c>
      <c r="C735">
        <v>4</v>
      </c>
      <c r="D735" t="s">
        <v>830</v>
      </c>
      <c r="E735">
        <v>7.42438733578E-2</v>
      </c>
      <c r="F735">
        <v>0.99937504529999999</v>
      </c>
      <c r="G735">
        <f>VLOOKUP(Table1[[#This Row],[img_id2]],Table13[#All],4,FALSE)</f>
        <v>3</v>
      </c>
      <c r="H735">
        <f>VLOOKUP(Table1[[#This Row],[img_id2]],Table13[#All],5,FALSE)</f>
        <v>3</v>
      </c>
      <c r="I735" t="str">
        <f>IF(Table1[[#This Row],[score_abs]]&gt;0.99,"yes","no")</f>
        <v>yes</v>
      </c>
    </row>
    <row r="736" spans="1:9" x14ac:dyDescent="0.25">
      <c r="A736" t="str">
        <f>Table1[[#This Row],[img_id2]]&amp;"|"&amp;Table1[[#This Row],[rank]]</f>
        <v>142|5</v>
      </c>
      <c r="B736">
        <v>142</v>
      </c>
      <c r="C736">
        <v>5</v>
      </c>
      <c r="D736" t="s">
        <v>874</v>
      </c>
      <c r="E736">
        <v>2.4344217032200001E-2</v>
      </c>
      <c r="F736">
        <v>0.99809628725099997</v>
      </c>
      <c r="G736">
        <f>VLOOKUP(Table1[[#This Row],[img_id2]],Table13[#All],4,FALSE)</f>
        <v>3</v>
      </c>
      <c r="H736">
        <f>VLOOKUP(Table1[[#This Row],[img_id2]],Table13[#All],5,FALSE)</f>
        <v>3</v>
      </c>
      <c r="I736" t="str">
        <f>IF(Table1[[#This Row],[score_abs]]&gt;0.99,"yes","no")</f>
        <v>yes</v>
      </c>
    </row>
    <row r="737" spans="1:9" x14ac:dyDescent="0.25">
      <c r="A737" t="str">
        <f>Table1[[#This Row],[img_id2]]&amp;"|"&amp;Table1[[#This Row],[rank]]</f>
        <v>143|1</v>
      </c>
      <c r="B737">
        <v>143</v>
      </c>
      <c r="C737">
        <v>1</v>
      </c>
      <c r="D737" t="s">
        <v>860</v>
      </c>
      <c r="E737">
        <v>0.17840851843399999</v>
      </c>
      <c r="F737">
        <v>0.99957424402200001</v>
      </c>
      <c r="G737">
        <f>VLOOKUP(Table1[[#This Row],[img_id2]],Table13[#All],4,FALSE)</f>
        <v>3</v>
      </c>
      <c r="H737">
        <f>VLOOKUP(Table1[[#This Row],[img_id2]],Table13[#All],5,FALSE)</f>
        <v>3</v>
      </c>
      <c r="I737" t="str">
        <f>IF(Table1[[#This Row],[score_abs]]&gt;0.99,"yes","no")</f>
        <v>yes</v>
      </c>
    </row>
    <row r="738" spans="1:9" x14ac:dyDescent="0.25">
      <c r="A738" t="str">
        <f>Table1[[#This Row],[img_id2]]&amp;"|"&amp;Table1[[#This Row],[rank]]</f>
        <v>143|2</v>
      </c>
      <c r="B738">
        <v>143</v>
      </c>
      <c r="C738">
        <v>2</v>
      </c>
      <c r="D738" t="s">
        <v>862</v>
      </c>
      <c r="E738">
        <v>0.17423123121299999</v>
      </c>
      <c r="F738">
        <v>0.99956411123300004</v>
      </c>
      <c r="G738">
        <f>VLOOKUP(Table1[[#This Row],[img_id2]],Table13[#All],4,FALSE)</f>
        <v>3</v>
      </c>
      <c r="H738">
        <f>VLOOKUP(Table1[[#This Row],[img_id2]],Table13[#All],5,FALSE)</f>
        <v>3</v>
      </c>
      <c r="I738" t="str">
        <f>IF(Table1[[#This Row],[score_abs]]&gt;0.99,"yes","no")</f>
        <v>yes</v>
      </c>
    </row>
    <row r="739" spans="1:9" x14ac:dyDescent="0.25">
      <c r="A739" t="str">
        <f>Table1[[#This Row],[img_id2]]&amp;"|"&amp;Table1[[#This Row],[rank]]</f>
        <v>143|3</v>
      </c>
      <c r="B739">
        <v>143</v>
      </c>
      <c r="C739">
        <v>3</v>
      </c>
      <c r="D739" t="s">
        <v>873</v>
      </c>
      <c r="E739">
        <v>0.14470438659199999</v>
      </c>
      <c r="F739">
        <v>0.99947518110300004</v>
      </c>
      <c r="G739">
        <f>VLOOKUP(Table1[[#This Row],[img_id2]],Table13[#All],4,FALSE)</f>
        <v>3</v>
      </c>
      <c r="H739">
        <f>VLOOKUP(Table1[[#This Row],[img_id2]],Table13[#All],5,FALSE)</f>
        <v>3</v>
      </c>
      <c r="I739" t="str">
        <f>IF(Table1[[#This Row],[score_abs]]&gt;0.99,"yes","no")</f>
        <v>yes</v>
      </c>
    </row>
    <row r="740" spans="1:9" x14ac:dyDescent="0.25">
      <c r="A740" t="str">
        <f>Table1[[#This Row],[img_id2]]&amp;"|"&amp;Table1[[#This Row],[rank]]</f>
        <v>143|4</v>
      </c>
      <c r="B740">
        <v>143</v>
      </c>
      <c r="C740">
        <v>4</v>
      </c>
      <c r="D740" t="s">
        <v>878</v>
      </c>
      <c r="E740">
        <v>6.9673091173200002E-2</v>
      </c>
      <c r="F740">
        <v>0.99891066551200003</v>
      </c>
      <c r="G740">
        <f>VLOOKUP(Table1[[#This Row],[img_id2]],Table13[#All],4,FALSE)</f>
        <v>3</v>
      </c>
      <c r="H740">
        <f>VLOOKUP(Table1[[#This Row],[img_id2]],Table13[#All],5,FALSE)</f>
        <v>3</v>
      </c>
      <c r="I740" t="str">
        <f>IF(Table1[[#This Row],[score_abs]]&gt;0.99,"yes","no")</f>
        <v>yes</v>
      </c>
    </row>
    <row r="741" spans="1:9" x14ac:dyDescent="0.25">
      <c r="A741" t="str">
        <f>Table1[[#This Row],[img_id2]]&amp;"|"&amp;Table1[[#This Row],[rank]]</f>
        <v>143|5</v>
      </c>
      <c r="B741">
        <v>143</v>
      </c>
      <c r="C741">
        <v>5</v>
      </c>
      <c r="D741" t="s">
        <v>864</v>
      </c>
      <c r="E741">
        <v>5.65269589424E-2</v>
      </c>
      <c r="F741">
        <v>0.99865758418999995</v>
      </c>
      <c r="G741">
        <f>VLOOKUP(Table1[[#This Row],[img_id2]],Table13[#All],4,FALSE)</f>
        <v>3</v>
      </c>
      <c r="H741">
        <f>VLOOKUP(Table1[[#This Row],[img_id2]],Table13[#All],5,FALSE)</f>
        <v>3</v>
      </c>
      <c r="I741" t="str">
        <f>IF(Table1[[#This Row],[score_abs]]&gt;0.99,"yes","no")</f>
        <v>yes</v>
      </c>
    </row>
    <row r="742" spans="1:9" x14ac:dyDescent="0.25">
      <c r="A742" t="str">
        <f>Table1[[#This Row],[img_id2]]&amp;"|"&amp;Table1[[#This Row],[rank]]</f>
        <v>144|1</v>
      </c>
      <c r="B742">
        <v>144</v>
      </c>
      <c r="C742">
        <v>1</v>
      </c>
      <c r="D742" t="s">
        <v>862</v>
      </c>
      <c r="E742">
        <v>0.13045114278799999</v>
      </c>
      <c r="F742">
        <v>0.99934381246600001</v>
      </c>
      <c r="G742">
        <f>VLOOKUP(Table1[[#This Row],[img_id2]],Table13[#All],4,FALSE)</f>
        <v>3</v>
      </c>
      <c r="H742">
        <f>VLOOKUP(Table1[[#This Row],[img_id2]],Table13[#All],5,FALSE)</f>
        <v>3</v>
      </c>
      <c r="I742" t="str">
        <f>IF(Table1[[#This Row],[score_abs]]&gt;0.99,"yes","no")</f>
        <v>yes</v>
      </c>
    </row>
    <row r="743" spans="1:9" x14ac:dyDescent="0.25">
      <c r="A743" t="str">
        <f>Table1[[#This Row],[img_id2]]&amp;"|"&amp;Table1[[#This Row],[rank]]</f>
        <v>144|2</v>
      </c>
      <c r="B743">
        <v>144</v>
      </c>
      <c r="C743">
        <v>2</v>
      </c>
      <c r="D743" t="s">
        <v>831</v>
      </c>
      <c r="E743">
        <v>0.124091662467</v>
      </c>
      <c r="F743">
        <v>0.99931025505100002</v>
      </c>
      <c r="G743">
        <f>VLOOKUP(Table1[[#This Row],[img_id2]],Table13[#All],4,FALSE)</f>
        <v>3</v>
      </c>
      <c r="H743">
        <f>VLOOKUP(Table1[[#This Row],[img_id2]],Table13[#All],5,FALSE)</f>
        <v>3</v>
      </c>
      <c r="I743" t="str">
        <f>IF(Table1[[#This Row],[score_abs]]&gt;0.99,"yes","no")</f>
        <v>yes</v>
      </c>
    </row>
    <row r="744" spans="1:9" x14ac:dyDescent="0.25">
      <c r="A744" t="str">
        <f>Table1[[#This Row],[img_id2]]&amp;"|"&amp;Table1[[#This Row],[rank]]</f>
        <v>144|3</v>
      </c>
      <c r="B744">
        <v>144</v>
      </c>
      <c r="C744">
        <v>3</v>
      </c>
      <c r="D744" t="s">
        <v>916</v>
      </c>
      <c r="E744">
        <v>9.2665337026099998E-2</v>
      </c>
      <c r="F744">
        <v>0.99907648563399998</v>
      </c>
      <c r="G744">
        <f>VLOOKUP(Table1[[#This Row],[img_id2]],Table13[#All],4,FALSE)</f>
        <v>3</v>
      </c>
      <c r="H744">
        <f>VLOOKUP(Table1[[#This Row],[img_id2]],Table13[#All],5,FALSE)</f>
        <v>3</v>
      </c>
      <c r="I744" t="str">
        <f>IF(Table1[[#This Row],[score_abs]]&gt;0.99,"yes","no")</f>
        <v>yes</v>
      </c>
    </row>
    <row r="745" spans="1:9" x14ac:dyDescent="0.25">
      <c r="A745" t="str">
        <f>Table1[[#This Row],[img_id2]]&amp;"|"&amp;Table1[[#This Row],[rank]]</f>
        <v>144|4</v>
      </c>
      <c r="B745">
        <v>144</v>
      </c>
      <c r="C745">
        <v>4</v>
      </c>
      <c r="D745" t="s">
        <v>878</v>
      </c>
      <c r="E745">
        <v>9.2493698000900001E-2</v>
      </c>
      <c r="F745">
        <v>0.999074816704</v>
      </c>
      <c r="G745">
        <f>VLOOKUP(Table1[[#This Row],[img_id2]],Table13[#All],4,FALSE)</f>
        <v>3</v>
      </c>
      <c r="H745">
        <f>VLOOKUP(Table1[[#This Row],[img_id2]],Table13[#All],5,FALSE)</f>
        <v>3</v>
      </c>
      <c r="I745" t="str">
        <f>IF(Table1[[#This Row],[score_abs]]&gt;0.99,"yes","no")</f>
        <v>yes</v>
      </c>
    </row>
    <row r="746" spans="1:9" x14ac:dyDescent="0.25">
      <c r="A746" t="str">
        <f>Table1[[#This Row],[img_id2]]&amp;"|"&amp;Table1[[#This Row],[rank]]</f>
        <v>144|5</v>
      </c>
      <c r="B746">
        <v>144</v>
      </c>
      <c r="C746">
        <v>5</v>
      </c>
      <c r="D746" t="s">
        <v>830</v>
      </c>
      <c r="E746">
        <v>7.5019173324100005E-2</v>
      </c>
      <c r="F746">
        <v>0.99885952472700001</v>
      </c>
      <c r="G746">
        <f>VLOOKUP(Table1[[#This Row],[img_id2]],Table13[#All],4,FALSE)</f>
        <v>3</v>
      </c>
      <c r="H746">
        <f>VLOOKUP(Table1[[#This Row],[img_id2]],Table13[#All],5,FALSE)</f>
        <v>3</v>
      </c>
      <c r="I746" t="str">
        <f>IF(Table1[[#This Row],[score_abs]]&gt;0.99,"yes","no")</f>
        <v>yes</v>
      </c>
    </row>
    <row r="747" spans="1:9" x14ac:dyDescent="0.25">
      <c r="A747" t="str">
        <f>Table1[[#This Row],[img_id2]]&amp;"|"&amp;Table1[[#This Row],[rank]]</f>
        <v>145|1</v>
      </c>
      <c r="B747">
        <v>145</v>
      </c>
      <c r="C747">
        <v>1</v>
      </c>
      <c r="D747" t="s">
        <v>917</v>
      </c>
      <c r="E747">
        <v>0.25931105017700001</v>
      </c>
      <c r="F747">
        <v>0.99917525053</v>
      </c>
      <c r="G747">
        <f>VLOOKUP(Table1[[#This Row],[img_id2]],Table13[#All],4,FALSE)</f>
        <v>3</v>
      </c>
      <c r="H747">
        <f>VLOOKUP(Table1[[#This Row],[img_id2]],Table13[#All],5,FALSE)</f>
        <v>3</v>
      </c>
      <c r="I747" t="str">
        <f>IF(Table1[[#This Row],[score_abs]]&gt;0.99,"yes","no")</f>
        <v>yes</v>
      </c>
    </row>
    <row r="748" spans="1:9" x14ac:dyDescent="0.25">
      <c r="A748" t="str">
        <f>Table1[[#This Row],[img_id2]]&amp;"|"&amp;Table1[[#This Row],[rank]]</f>
        <v>145|2</v>
      </c>
      <c r="B748">
        <v>145</v>
      </c>
      <c r="C748">
        <v>2</v>
      </c>
      <c r="D748" t="s">
        <v>860</v>
      </c>
      <c r="E748">
        <v>0.22625558078300001</v>
      </c>
      <c r="F748">
        <v>0.99905484914800002</v>
      </c>
      <c r="G748">
        <f>VLOOKUP(Table1[[#This Row],[img_id2]],Table13[#All],4,FALSE)</f>
        <v>3</v>
      </c>
      <c r="H748">
        <f>VLOOKUP(Table1[[#This Row],[img_id2]],Table13[#All],5,FALSE)</f>
        <v>3</v>
      </c>
      <c r="I748" t="str">
        <f>IF(Table1[[#This Row],[score_abs]]&gt;0.99,"yes","no")</f>
        <v>yes</v>
      </c>
    </row>
    <row r="749" spans="1:9" x14ac:dyDescent="0.25">
      <c r="A749" t="str">
        <f>Table1[[#This Row],[img_id2]]&amp;"|"&amp;Table1[[#This Row],[rank]]</f>
        <v>145|3</v>
      </c>
      <c r="B749">
        <v>145</v>
      </c>
      <c r="C749">
        <v>3</v>
      </c>
      <c r="D749" t="s">
        <v>875</v>
      </c>
      <c r="E749">
        <v>9.4159632921199998E-2</v>
      </c>
      <c r="F749">
        <v>0.99773204326599996</v>
      </c>
      <c r="G749">
        <f>VLOOKUP(Table1[[#This Row],[img_id2]],Table13[#All],4,FALSE)</f>
        <v>3</v>
      </c>
      <c r="H749">
        <f>VLOOKUP(Table1[[#This Row],[img_id2]],Table13[#All],5,FALSE)</f>
        <v>3</v>
      </c>
      <c r="I749" t="str">
        <f>IF(Table1[[#This Row],[score_abs]]&gt;0.99,"yes","no")</f>
        <v>yes</v>
      </c>
    </row>
    <row r="750" spans="1:9" x14ac:dyDescent="0.25">
      <c r="A750" t="str">
        <f>Table1[[#This Row],[img_id2]]&amp;"|"&amp;Table1[[#This Row],[rank]]</f>
        <v>145|4</v>
      </c>
      <c r="B750">
        <v>145</v>
      </c>
      <c r="C750">
        <v>4</v>
      </c>
      <c r="D750" t="s">
        <v>886</v>
      </c>
      <c r="E750">
        <v>7.8192807734000003E-2</v>
      </c>
      <c r="F750">
        <v>0.99727016687400005</v>
      </c>
      <c r="G750">
        <f>VLOOKUP(Table1[[#This Row],[img_id2]],Table13[#All],4,FALSE)</f>
        <v>3</v>
      </c>
      <c r="H750">
        <f>VLOOKUP(Table1[[#This Row],[img_id2]],Table13[#All],5,FALSE)</f>
        <v>3</v>
      </c>
      <c r="I750" t="str">
        <f>IF(Table1[[#This Row],[score_abs]]&gt;0.99,"yes","no")</f>
        <v>yes</v>
      </c>
    </row>
    <row r="751" spans="1:9" x14ac:dyDescent="0.25">
      <c r="A751" t="str">
        <f>Table1[[#This Row],[img_id2]]&amp;"|"&amp;Table1[[#This Row],[rank]]</f>
        <v>145|5</v>
      </c>
      <c r="B751">
        <v>145</v>
      </c>
      <c r="C751">
        <v>5</v>
      </c>
      <c r="D751" t="s">
        <v>873</v>
      </c>
      <c r="E751">
        <v>5.8384228497700003E-2</v>
      </c>
      <c r="F751">
        <v>0.99634736776400001</v>
      </c>
      <c r="G751">
        <f>VLOOKUP(Table1[[#This Row],[img_id2]],Table13[#All],4,FALSE)</f>
        <v>3</v>
      </c>
      <c r="H751">
        <f>VLOOKUP(Table1[[#This Row],[img_id2]],Table13[#All],5,FALSE)</f>
        <v>3</v>
      </c>
      <c r="I751" t="str">
        <f>IF(Table1[[#This Row],[score_abs]]&gt;0.99,"yes","no")</f>
        <v>yes</v>
      </c>
    </row>
    <row r="752" spans="1:9" x14ac:dyDescent="0.25">
      <c r="A752" t="str">
        <f>Table1[[#This Row],[img_id2]]&amp;"|"&amp;Table1[[#This Row],[rank]]</f>
        <v>146|1</v>
      </c>
      <c r="B752">
        <v>146</v>
      </c>
      <c r="C752">
        <v>1</v>
      </c>
      <c r="D752" t="s">
        <v>831</v>
      </c>
      <c r="E752">
        <v>0.51913863420499995</v>
      </c>
      <c r="F752">
        <v>0.99980872869500004</v>
      </c>
      <c r="G752">
        <f>VLOOKUP(Table1[[#This Row],[img_id2]],Table13[#All],4,FALSE)</f>
        <v>4</v>
      </c>
      <c r="H752">
        <f>VLOOKUP(Table1[[#This Row],[img_id2]],Table13[#All],5,FALSE)</f>
        <v>4</v>
      </c>
      <c r="I752" t="str">
        <f>IF(Table1[[#This Row],[score_abs]]&gt;0.99,"yes","no")</f>
        <v>yes</v>
      </c>
    </row>
    <row r="753" spans="1:9" x14ac:dyDescent="0.25">
      <c r="A753" t="str">
        <f>Table1[[#This Row],[img_id2]]&amp;"|"&amp;Table1[[#This Row],[rank]]</f>
        <v>146|2</v>
      </c>
      <c r="B753">
        <v>146</v>
      </c>
      <c r="C753">
        <v>2</v>
      </c>
      <c r="D753" t="s">
        <v>860</v>
      </c>
      <c r="E753">
        <v>7.8122131526499994E-2</v>
      </c>
      <c r="F753">
        <v>0.99872988462400003</v>
      </c>
      <c r="G753">
        <f>VLOOKUP(Table1[[#This Row],[img_id2]],Table13[#All],4,FALSE)</f>
        <v>4</v>
      </c>
      <c r="H753">
        <f>VLOOKUP(Table1[[#This Row],[img_id2]],Table13[#All],5,FALSE)</f>
        <v>4</v>
      </c>
      <c r="I753" t="str">
        <f>IF(Table1[[#This Row],[score_abs]]&gt;0.99,"yes","no")</f>
        <v>yes</v>
      </c>
    </row>
    <row r="754" spans="1:9" x14ac:dyDescent="0.25">
      <c r="A754" t="str">
        <f>Table1[[#This Row],[img_id2]]&amp;"|"&amp;Table1[[#This Row],[rank]]</f>
        <v>146|3</v>
      </c>
      <c r="B754">
        <v>146</v>
      </c>
      <c r="C754">
        <v>3</v>
      </c>
      <c r="D754" t="s">
        <v>861</v>
      </c>
      <c r="E754">
        <v>7.30664208531E-2</v>
      </c>
      <c r="F754">
        <v>0.99864214658700001</v>
      </c>
      <c r="G754">
        <f>VLOOKUP(Table1[[#This Row],[img_id2]],Table13[#All],4,FALSE)</f>
        <v>4</v>
      </c>
      <c r="H754">
        <f>VLOOKUP(Table1[[#This Row],[img_id2]],Table13[#All],5,FALSE)</f>
        <v>4</v>
      </c>
      <c r="I754" t="str">
        <f>IF(Table1[[#This Row],[score_abs]]&gt;0.99,"yes","no")</f>
        <v>yes</v>
      </c>
    </row>
    <row r="755" spans="1:9" x14ac:dyDescent="0.25">
      <c r="A755" t="str">
        <f>Table1[[#This Row],[img_id2]]&amp;"|"&amp;Table1[[#This Row],[rank]]</f>
        <v>146|4</v>
      </c>
      <c r="B755">
        <v>146</v>
      </c>
      <c r="C755">
        <v>4</v>
      </c>
      <c r="D755" t="s">
        <v>862</v>
      </c>
      <c r="E755">
        <v>5.7605490088500001E-2</v>
      </c>
      <c r="F755">
        <v>0.99827837943999997</v>
      </c>
      <c r="G755">
        <f>VLOOKUP(Table1[[#This Row],[img_id2]],Table13[#All],4,FALSE)</f>
        <v>4</v>
      </c>
      <c r="H755">
        <f>VLOOKUP(Table1[[#This Row],[img_id2]],Table13[#All],5,FALSE)</f>
        <v>4</v>
      </c>
      <c r="I755" t="str">
        <f>IF(Table1[[#This Row],[score_abs]]&gt;0.99,"yes","no")</f>
        <v>yes</v>
      </c>
    </row>
    <row r="756" spans="1:9" x14ac:dyDescent="0.25">
      <c r="A756" t="str">
        <f>Table1[[#This Row],[img_id2]]&amp;"|"&amp;Table1[[#This Row],[rank]]</f>
        <v>146|5</v>
      </c>
      <c r="B756">
        <v>146</v>
      </c>
      <c r="C756">
        <v>5</v>
      </c>
      <c r="D756" t="s">
        <v>873</v>
      </c>
      <c r="E756">
        <v>4.5764237642299997E-2</v>
      </c>
      <c r="F756">
        <v>0.99783378839500003</v>
      </c>
      <c r="G756">
        <f>VLOOKUP(Table1[[#This Row],[img_id2]],Table13[#All],4,FALSE)</f>
        <v>4</v>
      </c>
      <c r="H756">
        <f>VLOOKUP(Table1[[#This Row],[img_id2]],Table13[#All],5,FALSE)</f>
        <v>4</v>
      </c>
      <c r="I756" t="str">
        <f>IF(Table1[[#This Row],[score_abs]]&gt;0.99,"yes","no")</f>
        <v>yes</v>
      </c>
    </row>
    <row r="757" spans="1:9" x14ac:dyDescent="0.25">
      <c r="A757" t="str">
        <f>Table1[[#This Row],[img_id2]]&amp;"|"&amp;Table1[[#This Row],[rank]]</f>
        <v>147|1</v>
      </c>
      <c r="B757">
        <v>147</v>
      </c>
      <c r="C757">
        <v>1</v>
      </c>
      <c r="D757" t="s">
        <v>905</v>
      </c>
      <c r="E757">
        <v>0.22569616138900001</v>
      </c>
      <c r="F757">
        <v>0.99746119976000003</v>
      </c>
      <c r="G757">
        <f>VLOOKUP(Table1[[#This Row],[img_id2]],Table13[#All],4,FALSE)</f>
        <v>2</v>
      </c>
      <c r="H757">
        <f>VLOOKUP(Table1[[#This Row],[img_id2]],Table13[#All],5,FALSE)</f>
        <v>2</v>
      </c>
      <c r="I757" t="str">
        <f>IF(Table1[[#This Row],[score_abs]]&gt;0.99,"yes","no")</f>
        <v>yes</v>
      </c>
    </row>
    <row r="758" spans="1:9" x14ac:dyDescent="0.25">
      <c r="A758" t="str">
        <f>Table1[[#This Row],[img_id2]]&amp;"|"&amp;Table1[[#This Row],[rank]]</f>
        <v>147|2</v>
      </c>
      <c r="B758">
        <v>147</v>
      </c>
      <c r="C758">
        <v>2</v>
      </c>
      <c r="D758" t="s">
        <v>877</v>
      </c>
      <c r="E758">
        <v>7.3019944131400005E-2</v>
      </c>
      <c r="F758">
        <v>0.992194414139</v>
      </c>
      <c r="G758">
        <f>VLOOKUP(Table1[[#This Row],[img_id2]],Table13[#All],4,FALSE)</f>
        <v>2</v>
      </c>
      <c r="H758">
        <f>VLOOKUP(Table1[[#This Row],[img_id2]],Table13[#All],5,FALSE)</f>
        <v>2</v>
      </c>
      <c r="I758" t="str">
        <f>IF(Table1[[#This Row],[score_abs]]&gt;0.99,"yes","no")</f>
        <v>yes</v>
      </c>
    </row>
    <row r="759" spans="1:9" x14ac:dyDescent="0.25">
      <c r="A759" t="str">
        <f>Table1[[#This Row],[img_id2]]&amp;"|"&amp;Table1[[#This Row],[rank]]</f>
        <v>147|3</v>
      </c>
      <c r="B759">
        <v>147</v>
      </c>
      <c r="C759">
        <v>3</v>
      </c>
      <c r="D759" t="s">
        <v>894</v>
      </c>
      <c r="E759">
        <v>6.4532339572899999E-2</v>
      </c>
      <c r="F759">
        <v>0.99117684364299996</v>
      </c>
      <c r="G759">
        <f>VLOOKUP(Table1[[#This Row],[img_id2]],Table13[#All],4,FALSE)</f>
        <v>2</v>
      </c>
      <c r="H759">
        <f>VLOOKUP(Table1[[#This Row],[img_id2]],Table13[#All],5,FALSE)</f>
        <v>2</v>
      </c>
      <c r="I759" t="str">
        <f>IF(Table1[[#This Row],[score_abs]]&gt;0.99,"yes","no")</f>
        <v>yes</v>
      </c>
    </row>
    <row r="760" spans="1:9" x14ac:dyDescent="0.25">
      <c r="A760" t="str">
        <f>Table1[[#This Row],[img_id2]]&amp;"|"&amp;Table1[[#This Row],[rank]]</f>
        <v>147|4</v>
      </c>
      <c r="B760">
        <v>147</v>
      </c>
      <c r="C760">
        <v>4</v>
      </c>
      <c r="D760" t="s">
        <v>848</v>
      </c>
      <c r="E760">
        <v>5.0080638378899998E-2</v>
      </c>
      <c r="F760">
        <v>0.98865962028499998</v>
      </c>
      <c r="G760">
        <f>VLOOKUP(Table1[[#This Row],[img_id2]],Table13[#All],4,FALSE)</f>
        <v>2</v>
      </c>
      <c r="H760">
        <f>VLOOKUP(Table1[[#This Row],[img_id2]],Table13[#All],5,FALSE)</f>
        <v>2</v>
      </c>
      <c r="I760" t="str">
        <f>IF(Table1[[#This Row],[score_abs]]&gt;0.99,"yes","no")</f>
        <v>no</v>
      </c>
    </row>
    <row r="761" spans="1:9" x14ac:dyDescent="0.25">
      <c r="A761" t="str">
        <f>Table1[[#This Row],[img_id2]]&amp;"|"&amp;Table1[[#This Row],[rank]]</f>
        <v>147|5</v>
      </c>
      <c r="B761">
        <v>147</v>
      </c>
      <c r="C761">
        <v>5</v>
      </c>
      <c r="D761" t="s">
        <v>850</v>
      </c>
      <c r="E761">
        <v>4.2611576616799998E-2</v>
      </c>
      <c r="F761">
        <v>0.986698269844</v>
      </c>
      <c r="G761">
        <f>VLOOKUP(Table1[[#This Row],[img_id2]],Table13[#All],4,FALSE)</f>
        <v>2</v>
      </c>
      <c r="H761">
        <f>VLOOKUP(Table1[[#This Row],[img_id2]],Table13[#All],5,FALSE)</f>
        <v>2</v>
      </c>
      <c r="I761" t="str">
        <f>IF(Table1[[#This Row],[score_abs]]&gt;0.99,"yes","no")</f>
        <v>no</v>
      </c>
    </row>
    <row r="762" spans="1:9" x14ac:dyDescent="0.25">
      <c r="A762" t="str">
        <f>Table1[[#This Row],[img_id2]]&amp;"|"&amp;Table1[[#This Row],[rank]]</f>
        <v>148|1</v>
      </c>
      <c r="B762">
        <v>148</v>
      </c>
      <c r="C762">
        <v>1</v>
      </c>
      <c r="D762" t="s">
        <v>862</v>
      </c>
      <c r="E762">
        <v>0.36566200852399999</v>
      </c>
      <c r="F762">
        <v>0.99958688020700004</v>
      </c>
      <c r="G762">
        <f>VLOOKUP(Table1[[#This Row],[img_id2]],Table13[#All],4,FALSE)</f>
        <v>3</v>
      </c>
      <c r="H762">
        <f>VLOOKUP(Table1[[#This Row],[img_id2]],Table13[#All],5,FALSE)</f>
        <v>3</v>
      </c>
      <c r="I762" t="str">
        <f>IF(Table1[[#This Row],[score_abs]]&gt;0.99,"yes","no")</f>
        <v>yes</v>
      </c>
    </row>
    <row r="763" spans="1:9" x14ac:dyDescent="0.25">
      <c r="A763" t="str">
        <f>Table1[[#This Row],[img_id2]]&amp;"|"&amp;Table1[[#This Row],[rank]]</f>
        <v>148|2</v>
      </c>
      <c r="B763">
        <v>148</v>
      </c>
      <c r="C763">
        <v>2</v>
      </c>
      <c r="D763" t="s">
        <v>861</v>
      </c>
      <c r="E763">
        <v>0.108199067414</v>
      </c>
      <c r="F763">
        <v>0.998605430126</v>
      </c>
      <c r="G763">
        <f>VLOOKUP(Table1[[#This Row],[img_id2]],Table13[#All],4,FALSE)</f>
        <v>3</v>
      </c>
      <c r="H763">
        <f>VLOOKUP(Table1[[#This Row],[img_id2]],Table13[#All],5,FALSE)</f>
        <v>3</v>
      </c>
      <c r="I763" t="str">
        <f>IF(Table1[[#This Row],[score_abs]]&gt;0.99,"yes","no")</f>
        <v>yes</v>
      </c>
    </row>
    <row r="764" spans="1:9" x14ac:dyDescent="0.25">
      <c r="A764" t="str">
        <f>Table1[[#This Row],[img_id2]]&amp;"|"&amp;Table1[[#This Row],[rank]]</f>
        <v>148|3</v>
      </c>
      <c r="B764">
        <v>148</v>
      </c>
      <c r="C764">
        <v>3</v>
      </c>
      <c r="D764" t="s">
        <v>860</v>
      </c>
      <c r="E764">
        <v>9.4189338386099997E-2</v>
      </c>
      <c r="F764">
        <v>0.998398244381</v>
      </c>
      <c r="G764">
        <f>VLOOKUP(Table1[[#This Row],[img_id2]],Table13[#All],4,FALSE)</f>
        <v>3</v>
      </c>
      <c r="H764">
        <f>VLOOKUP(Table1[[#This Row],[img_id2]],Table13[#All],5,FALSE)</f>
        <v>3</v>
      </c>
      <c r="I764" t="str">
        <f>IF(Table1[[#This Row],[score_abs]]&gt;0.99,"yes","no")</f>
        <v>yes</v>
      </c>
    </row>
    <row r="765" spans="1:9" x14ac:dyDescent="0.25">
      <c r="A765" t="str">
        <f>Table1[[#This Row],[img_id2]]&amp;"|"&amp;Table1[[#This Row],[rank]]</f>
        <v>148|4</v>
      </c>
      <c r="B765">
        <v>148</v>
      </c>
      <c r="C765">
        <v>4</v>
      </c>
      <c r="D765" t="s">
        <v>854</v>
      </c>
      <c r="E765">
        <v>6.3924200832799996E-2</v>
      </c>
      <c r="F765">
        <v>0.99764180183399997</v>
      </c>
      <c r="G765">
        <f>VLOOKUP(Table1[[#This Row],[img_id2]],Table13[#All],4,FALSE)</f>
        <v>3</v>
      </c>
      <c r="H765">
        <f>VLOOKUP(Table1[[#This Row],[img_id2]],Table13[#All],5,FALSE)</f>
        <v>3</v>
      </c>
      <c r="I765" t="str">
        <f>IF(Table1[[#This Row],[score_abs]]&gt;0.99,"yes","no")</f>
        <v>yes</v>
      </c>
    </row>
    <row r="766" spans="1:9" x14ac:dyDescent="0.25">
      <c r="A766" t="str">
        <f>Table1[[#This Row],[img_id2]]&amp;"|"&amp;Table1[[#This Row],[rank]]</f>
        <v>148|5</v>
      </c>
      <c r="B766">
        <v>148</v>
      </c>
      <c r="C766">
        <v>5</v>
      </c>
      <c r="D766" t="s">
        <v>874</v>
      </c>
      <c r="E766">
        <v>4.3455127626700001E-2</v>
      </c>
      <c r="F766">
        <v>0.99653470516200005</v>
      </c>
      <c r="G766">
        <f>VLOOKUP(Table1[[#This Row],[img_id2]],Table13[#All],4,FALSE)</f>
        <v>3</v>
      </c>
      <c r="H766">
        <f>VLOOKUP(Table1[[#This Row],[img_id2]],Table13[#All],5,FALSE)</f>
        <v>3</v>
      </c>
      <c r="I766" t="str">
        <f>IF(Table1[[#This Row],[score_abs]]&gt;0.99,"yes","no")</f>
        <v>yes</v>
      </c>
    </row>
    <row r="767" spans="1:9" x14ac:dyDescent="0.25">
      <c r="A767" t="str">
        <f>Table1[[#This Row],[img_id2]]&amp;"|"&amp;Table1[[#This Row],[rank]]</f>
        <v>149|1</v>
      </c>
      <c r="B767">
        <v>149</v>
      </c>
      <c r="C767">
        <v>1</v>
      </c>
      <c r="D767" t="s">
        <v>871</v>
      </c>
      <c r="E767">
        <v>0.32692211866400001</v>
      </c>
      <c r="F767">
        <v>0.99916851520500005</v>
      </c>
      <c r="G767">
        <f>VLOOKUP(Table1[[#This Row],[img_id2]],Table13[#All],4,FALSE)</f>
        <v>3</v>
      </c>
      <c r="H767">
        <f>VLOOKUP(Table1[[#This Row],[img_id2]],Table13[#All],5,FALSE)</f>
        <v>3</v>
      </c>
      <c r="I767" t="str">
        <f>IF(Table1[[#This Row],[score_abs]]&gt;0.99,"yes","no")</f>
        <v>yes</v>
      </c>
    </row>
    <row r="768" spans="1:9" x14ac:dyDescent="0.25">
      <c r="A768" t="str">
        <f>Table1[[#This Row],[img_id2]]&amp;"|"&amp;Table1[[#This Row],[rank]]</f>
        <v>149|2</v>
      </c>
      <c r="B768">
        <v>149</v>
      </c>
      <c r="C768">
        <v>2</v>
      </c>
      <c r="D768" t="s">
        <v>873</v>
      </c>
      <c r="E768">
        <v>0.15372587740400001</v>
      </c>
      <c r="F768">
        <v>0.99823331832899997</v>
      </c>
      <c r="G768">
        <f>VLOOKUP(Table1[[#This Row],[img_id2]],Table13[#All],4,FALSE)</f>
        <v>3</v>
      </c>
      <c r="H768">
        <f>VLOOKUP(Table1[[#This Row],[img_id2]],Table13[#All],5,FALSE)</f>
        <v>3</v>
      </c>
      <c r="I768" t="str">
        <f>IF(Table1[[#This Row],[score_abs]]&gt;0.99,"yes","no")</f>
        <v>yes</v>
      </c>
    </row>
    <row r="769" spans="1:9" x14ac:dyDescent="0.25">
      <c r="A769" t="str">
        <f>Table1[[#This Row],[img_id2]]&amp;"|"&amp;Table1[[#This Row],[rank]]</f>
        <v>149|3</v>
      </c>
      <c r="B769">
        <v>149</v>
      </c>
      <c r="C769">
        <v>3</v>
      </c>
      <c r="D769" t="s">
        <v>862</v>
      </c>
      <c r="E769">
        <v>7.7841550111799995E-2</v>
      </c>
      <c r="F769">
        <v>0.99651694297799998</v>
      </c>
      <c r="G769">
        <f>VLOOKUP(Table1[[#This Row],[img_id2]],Table13[#All],4,FALSE)</f>
        <v>3</v>
      </c>
      <c r="H769">
        <f>VLOOKUP(Table1[[#This Row],[img_id2]],Table13[#All],5,FALSE)</f>
        <v>3</v>
      </c>
      <c r="I769" t="str">
        <f>IF(Table1[[#This Row],[score_abs]]&gt;0.99,"yes","no")</f>
        <v>yes</v>
      </c>
    </row>
    <row r="770" spans="1:9" x14ac:dyDescent="0.25">
      <c r="A770" t="str">
        <f>Table1[[#This Row],[img_id2]]&amp;"|"&amp;Table1[[#This Row],[rank]]</f>
        <v>149|4</v>
      </c>
      <c r="B770">
        <v>149</v>
      </c>
      <c r="C770">
        <v>4</v>
      </c>
      <c r="D770" t="s">
        <v>884</v>
      </c>
      <c r="E770">
        <v>6.4632132649400001E-2</v>
      </c>
      <c r="F770">
        <v>0.99580812454199996</v>
      </c>
      <c r="G770">
        <f>VLOOKUP(Table1[[#This Row],[img_id2]],Table13[#All],4,FALSE)</f>
        <v>3</v>
      </c>
      <c r="H770">
        <f>VLOOKUP(Table1[[#This Row],[img_id2]],Table13[#All],5,FALSE)</f>
        <v>3</v>
      </c>
      <c r="I770" t="str">
        <f>IF(Table1[[#This Row],[score_abs]]&gt;0.99,"yes","no")</f>
        <v>yes</v>
      </c>
    </row>
    <row r="771" spans="1:9" x14ac:dyDescent="0.25">
      <c r="A771" t="str">
        <f>Table1[[#This Row],[img_id2]]&amp;"|"&amp;Table1[[#This Row],[rank]]</f>
        <v>149|5</v>
      </c>
      <c r="B771">
        <v>149</v>
      </c>
      <c r="C771">
        <v>5</v>
      </c>
      <c r="D771" t="s">
        <v>878</v>
      </c>
      <c r="E771">
        <v>3.8436256349100001E-2</v>
      </c>
      <c r="F771">
        <v>0.99297136068299996</v>
      </c>
      <c r="G771">
        <f>VLOOKUP(Table1[[#This Row],[img_id2]],Table13[#All],4,FALSE)</f>
        <v>3</v>
      </c>
      <c r="H771">
        <f>VLOOKUP(Table1[[#This Row],[img_id2]],Table13[#All],5,FALSE)</f>
        <v>3</v>
      </c>
      <c r="I771" t="str">
        <f>IF(Table1[[#This Row],[score_abs]]&gt;0.99,"yes","no")</f>
        <v>yes</v>
      </c>
    </row>
    <row r="772" spans="1:9" x14ac:dyDescent="0.25">
      <c r="A772" t="str">
        <f>Table1[[#This Row],[img_id2]]&amp;"|"&amp;Table1[[#This Row],[rank]]</f>
        <v>150|1</v>
      </c>
      <c r="B772">
        <v>150</v>
      </c>
      <c r="C772">
        <v>1</v>
      </c>
      <c r="D772" t="s">
        <v>860</v>
      </c>
      <c r="E772">
        <v>0.15311609208599999</v>
      </c>
      <c r="F772">
        <v>0.99837613105800005</v>
      </c>
      <c r="G772">
        <f>VLOOKUP(Table1[[#This Row],[img_id2]],Table13[#All],4,FALSE)</f>
        <v>2</v>
      </c>
      <c r="H772">
        <f>VLOOKUP(Table1[[#This Row],[img_id2]],Table13[#All],5,FALSE)</f>
        <v>2</v>
      </c>
      <c r="I772" t="str">
        <f>IF(Table1[[#This Row],[score_abs]]&gt;0.99,"yes","no")</f>
        <v>yes</v>
      </c>
    </row>
    <row r="773" spans="1:9" x14ac:dyDescent="0.25">
      <c r="A773" t="str">
        <f>Table1[[#This Row],[img_id2]]&amp;"|"&amp;Table1[[#This Row],[rank]]</f>
        <v>150|2</v>
      </c>
      <c r="B773">
        <v>150</v>
      </c>
      <c r="C773">
        <v>2</v>
      </c>
      <c r="D773" t="s">
        <v>856</v>
      </c>
      <c r="E773">
        <v>0.13954767584800001</v>
      </c>
      <c r="F773">
        <v>0.99821847677200004</v>
      </c>
      <c r="G773">
        <f>VLOOKUP(Table1[[#This Row],[img_id2]],Table13[#All],4,FALSE)</f>
        <v>2</v>
      </c>
      <c r="H773">
        <f>VLOOKUP(Table1[[#This Row],[img_id2]],Table13[#All],5,FALSE)</f>
        <v>2</v>
      </c>
      <c r="I773" t="str">
        <f>IF(Table1[[#This Row],[score_abs]]&gt;0.99,"yes","no")</f>
        <v>yes</v>
      </c>
    </row>
    <row r="774" spans="1:9" x14ac:dyDescent="0.25">
      <c r="A774" t="str">
        <f>Table1[[#This Row],[img_id2]]&amp;"|"&amp;Table1[[#This Row],[rank]]</f>
        <v>150|3</v>
      </c>
      <c r="B774">
        <v>150</v>
      </c>
      <c r="C774">
        <v>3</v>
      </c>
      <c r="D774" t="s">
        <v>854</v>
      </c>
      <c r="E774">
        <v>9.0166993439199997E-2</v>
      </c>
      <c r="F774">
        <v>0.99724555015600003</v>
      </c>
      <c r="G774">
        <f>VLOOKUP(Table1[[#This Row],[img_id2]],Table13[#All],4,FALSE)</f>
        <v>2</v>
      </c>
      <c r="H774">
        <f>VLOOKUP(Table1[[#This Row],[img_id2]],Table13[#All],5,FALSE)</f>
        <v>2</v>
      </c>
      <c r="I774" t="str">
        <f>IF(Table1[[#This Row],[score_abs]]&gt;0.99,"yes","no")</f>
        <v>yes</v>
      </c>
    </row>
    <row r="775" spans="1:9" x14ac:dyDescent="0.25">
      <c r="A775" t="str">
        <f>Table1[[#This Row],[img_id2]]&amp;"|"&amp;Table1[[#This Row],[rank]]</f>
        <v>150|4</v>
      </c>
      <c r="B775">
        <v>150</v>
      </c>
      <c r="C775">
        <v>4</v>
      </c>
      <c r="D775" t="s">
        <v>848</v>
      </c>
      <c r="E775">
        <v>8.8607124984299998E-2</v>
      </c>
      <c r="F775">
        <v>0.99719715118399999</v>
      </c>
      <c r="G775">
        <f>VLOOKUP(Table1[[#This Row],[img_id2]],Table13[#All],4,FALSE)</f>
        <v>2</v>
      </c>
      <c r="H775">
        <f>VLOOKUP(Table1[[#This Row],[img_id2]],Table13[#All],5,FALSE)</f>
        <v>2</v>
      </c>
      <c r="I775" t="str">
        <f>IF(Table1[[#This Row],[score_abs]]&gt;0.99,"yes","no")</f>
        <v>yes</v>
      </c>
    </row>
    <row r="776" spans="1:9" x14ac:dyDescent="0.25">
      <c r="A776" t="str">
        <f>Table1[[#This Row],[img_id2]]&amp;"|"&amp;Table1[[#This Row],[rank]]</f>
        <v>150|5</v>
      </c>
      <c r="B776">
        <v>150</v>
      </c>
      <c r="C776">
        <v>5</v>
      </c>
      <c r="D776" t="s">
        <v>861</v>
      </c>
      <c r="E776">
        <v>7.40571096539E-2</v>
      </c>
      <c r="F776">
        <v>0.99664837122000005</v>
      </c>
      <c r="G776">
        <f>VLOOKUP(Table1[[#This Row],[img_id2]],Table13[#All],4,FALSE)</f>
        <v>2</v>
      </c>
      <c r="H776">
        <f>VLOOKUP(Table1[[#This Row],[img_id2]],Table13[#All],5,FALSE)</f>
        <v>2</v>
      </c>
      <c r="I776" t="str">
        <f>IF(Table1[[#This Row],[score_abs]]&gt;0.99,"yes","no")</f>
        <v>yes</v>
      </c>
    </row>
    <row r="777" spans="1:9" x14ac:dyDescent="0.25">
      <c r="A777" t="str">
        <f>Table1[[#This Row],[img_id2]]&amp;"|"&amp;Table1[[#This Row],[rank]]</f>
        <v>151|1</v>
      </c>
      <c r="B777">
        <v>151</v>
      </c>
      <c r="C777">
        <v>1</v>
      </c>
      <c r="D777" t="s">
        <v>831</v>
      </c>
      <c r="E777">
        <v>0.418463081121</v>
      </c>
      <c r="F777">
        <v>0.99961614608799998</v>
      </c>
      <c r="G777">
        <f>VLOOKUP(Table1[[#This Row],[img_id2]],Table13[#All],4,FALSE)</f>
        <v>2</v>
      </c>
      <c r="H777">
        <f>VLOOKUP(Table1[[#This Row],[img_id2]],Table13[#All],5,FALSE)</f>
        <v>2</v>
      </c>
      <c r="I777" t="str">
        <f>IF(Table1[[#This Row],[score_abs]]&gt;0.99,"yes","no")</f>
        <v>yes</v>
      </c>
    </row>
    <row r="778" spans="1:9" x14ac:dyDescent="0.25">
      <c r="A778" t="str">
        <f>Table1[[#This Row],[img_id2]]&amp;"|"&amp;Table1[[#This Row],[rank]]</f>
        <v>151|2</v>
      </c>
      <c r="B778">
        <v>151</v>
      </c>
      <c r="C778">
        <v>2</v>
      </c>
      <c r="D778" t="s">
        <v>864</v>
      </c>
      <c r="E778">
        <v>0.12752608954899999</v>
      </c>
      <c r="F778">
        <v>0.99874180555299996</v>
      </c>
      <c r="G778">
        <f>VLOOKUP(Table1[[#This Row],[img_id2]],Table13[#All],4,FALSE)</f>
        <v>2</v>
      </c>
      <c r="H778">
        <f>VLOOKUP(Table1[[#This Row],[img_id2]],Table13[#All],5,FALSE)</f>
        <v>2</v>
      </c>
      <c r="I778" t="str">
        <f>IF(Table1[[#This Row],[score_abs]]&gt;0.99,"yes","no")</f>
        <v>yes</v>
      </c>
    </row>
    <row r="779" spans="1:9" x14ac:dyDescent="0.25">
      <c r="A779" t="str">
        <f>Table1[[#This Row],[img_id2]]&amp;"|"&amp;Table1[[#This Row],[rank]]</f>
        <v>151|3</v>
      </c>
      <c r="B779">
        <v>151</v>
      </c>
      <c r="C779">
        <v>3</v>
      </c>
      <c r="D779" t="s">
        <v>860</v>
      </c>
      <c r="E779">
        <v>7.7867865562399996E-2</v>
      </c>
      <c r="F779">
        <v>0.99794095754599998</v>
      </c>
      <c r="G779">
        <f>VLOOKUP(Table1[[#This Row],[img_id2]],Table13[#All],4,FALSE)</f>
        <v>2</v>
      </c>
      <c r="H779">
        <f>VLOOKUP(Table1[[#This Row],[img_id2]],Table13[#All],5,FALSE)</f>
        <v>2</v>
      </c>
      <c r="I779" t="str">
        <f>IF(Table1[[#This Row],[score_abs]]&gt;0.99,"yes","no")</f>
        <v>yes</v>
      </c>
    </row>
    <row r="780" spans="1:9" x14ac:dyDescent="0.25">
      <c r="A780" t="str">
        <f>Table1[[#This Row],[img_id2]]&amp;"|"&amp;Table1[[#This Row],[rank]]</f>
        <v>151|4</v>
      </c>
      <c r="B780">
        <v>151</v>
      </c>
      <c r="C780">
        <v>4</v>
      </c>
      <c r="D780" t="s">
        <v>854</v>
      </c>
      <c r="E780">
        <v>5.3276501596000003E-2</v>
      </c>
      <c r="F780">
        <v>0.99699342250800005</v>
      </c>
      <c r="G780">
        <f>VLOOKUP(Table1[[#This Row],[img_id2]],Table13[#All],4,FALSE)</f>
        <v>2</v>
      </c>
      <c r="H780">
        <f>VLOOKUP(Table1[[#This Row],[img_id2]],Table13[#All],5,FALSE)</f>
        <v>2</v>
      </c>
      <c r="I780" t="str">
        <f>IF(Table1[[#This Row],[score_abs]]&gt;0.99,"yes","no")</f>
        <v>yes</v>
      </c>
    </row>
    <row r="781" spans="1:9" x14ac:dyDescent="0.25">
      <c r="A781" t="str">
        <f>Table1[[#This Row],[img_id2]]&amp;"|"&amp;Table1[[#This Row],[rank]]</f>
        <v>151|5</v>
      </c>
      <c r="B781">
        <v>151</v>
      </c>
      <c r="C781">
        <v>5</v>
      </c>
      <c r="D781" t="s">
        <v>886</v>
      </c>
      <c r="E781">
        <v>4.0323302149799997E-2</v>
      </c>
      <c r="F781">
        <v>0.99603134393699999</v>
      </c>
      <c r="G781">
        <f>VLOOKUP(Table1[[#This Row],[img_id2]],Table13[#All],4,FALSE)</f>
        <v>2</v>
      </c>
      <c r="H781">
        <f>VLOOKUP(Table1[[#This Row],[img_id2]],Table13[#All],5,FALSE)</f>
        <v>2</v>
      </c>
      <c r="I781" t="str">
        <f>IF(Table1[[#This Row],[score_abs]]&gt;0.99,"yes","no")</f>
        <v>yes</v>
      </c>
    </row>
    <row r="782" spans="1:9" x14ac:dyDescent="0.25">
      <c r="A782" t="str">
        <f>Table1[[#This Row],[img_id2]]&amp;"|"&amp;Table1[[#This Row],[rank]]</f>
        <v>152|1</v>
      </c>
      <c r="B782">
        <v>152</v>
      </c>
      <c r="C782">
        <v>1</v>
      </c>
      <c r="D782" t="s">
        <v>862</v>
      </c>
      <c r="E782">
        <v>0.14433524012599999</v>
      </c>
      <c r="F782">
        <v>0.99829679727599996</v>
      </c>
      <c r="G782">
        <f>VLOOKUP(Table1[[#This Row],[img_id2]],Table13[#All],4,FALSE)</f>
        <v>3</v>
      </c>
      <c r="H782">
        <f>VLOOKUP(Table1[[#This Row],[img_id2]],Table13[#All],5,FALSE)</f>
        <v>3</v>
      </c>
      <c r="I782" t="str">
        <f>IF(Table1[[#This Row],[score_abs]]&gt;0.99,"yes","no")</f>
        <v>yes</v>
      </c>
    </row>
    <row r="783" spans="1:9" x14ac:dyDescent="0.25">
      <c r="A783" t="str">
        <f>Table1[[#This Row],[img_id2]]&amp;"|"&amp;Table1[[#This Row],[rank]]</f>
        <v>152|2</v>
      </c>
      <c r="B783">
        <v>152</v>
      </c>
      <c r="C783">
        <v>2</v>
      </c>
      <c r="D783" t="s">
        <v>883</v>
      </c>
      <c r="E783">
        <v>0.12698055803800001</v>
      </c>
      <c r="F783">
        <v>0.99806445837000002</v>
      </c>
      <c r="G783">
        <f>VLOOKUP(Table1[[#This Row],[img_id2]],Table13[#All],4,FALSE)</f>
        <v>3</v>
      </c>
      <c r="H783">
        <f>VLOOKUP(Table1[[#This Row],[img_id2]],Table13[#All],5,FALSE)</f>
        <v>3</v>
      </c>
      <c r="I783" t="str">
        <f>IF(Table1[[#This Row],[score_abs]]&gt;0.99,"yes","no")</f>
        <v>yes</v>
      </c>
    </row>
    <row r="784" spans="1:9" x14ac:dyDescent="0.25">
      <c r="A784" t="str">
        <f>Table1[[#This Row],[img_id2]]&amp;"|"&amp;Table1[[#This Row],[rank]]</f>
        <v>152|3</v>
      </c>
      <c r="B784">
        <v>152</v>
      </c>
      <c r="C784">
        <v>3</v>
      </c>
      <c r="D784" t="s">
        <v>877</v>
      </c>
      <c r="E784">
        <v>0.11346270143999999</v>
      </c>
      <c r="F784">
        <v>0.99783438444100003</v>
      </c>
      <c r="G784">
        <f>VLOOKUP(Table1[[#This Row],[img_id2]],Table13[#All],4,FALSE)</f>
        <v>3</v>
      </c>
      <c r="H784">
        <f>VLOOKUP(Table1[[#This Row],[img_id2]],Table13[#All],5,FALSE)</f>
        <v>3</v>
      </c>
      <c r="I784" t="str">
        <f>IF(Table1[[#This Row],[score_abs]]&gt;0.99,"yes","no")</f>
        <v>yes</v>
      </c>
    </row>
    <row r="785" spans="1:9" x14ac:dyDescent="0.25">
      <c r="A785" t="str">
        <f>Table1[[#This Row],[img_id2]]&amp;"|"&amp;Table1[[#This Row],[rank]]</f>
        <v>152|4</v>
      </c>
      <c r="B785">
        <v>152</v>
      </c>
      <c r="C785">
        <v>4</v>
      </c>
      <c r="D785" t="s">
        <v>860</v>
      </c>
      <c r="E785">
        <v>8.6044795811200003E-2</v>
      </c>
      <c r="F785">
        <v>0.99714630842200003</v>
      </c>
      <c r="G785">
        <f>VLOOKUP(Table1[[#This Row],[img_id2]],Table13[#All],4,FALSE)</f>
        <v>3</v>
      </c>
      <c r="H785">
        <f>VLOOKUP(Table1[[#This Row],[img_id2]],Table13[#All],5,FALSE)</f>
        <v>3</v>
      </c>
      <c r="I785" t="str">
        <f>IF(Table1[[#This Row],[score_abs]]&gt;0.99,"yes","no")</f>
        <v>yes</v>
      </c>
    </row>
    <row r="786" spans="1:9" x14ac:dyDescent="0.25">
      <c r="A786" t="str">
        <f>Table1[[#This Row],[img_id2]]&amp;"|"&amp;Table1[[#This Row],[rank]]</f>
        <v>152|5</v>
      </c>
      <c r="B786">
        <v>152</v>
      </c>
      <c r="C786">
        <v>5</v>
      </c>
      <c r="D786" t="s">
        <v>891</v>
      </c>
      <c r="E786">
        <v>6.8571858107999997E-2</v>
      </c>
      <c r="F786">
        <v>0.99642181396499996</v>
      </c>
      <c r="G786">
        <f>VLOOKUP(Table1[[#This Row],[img_id2]],Table13[#All],4,FALSE)</f>
        <v>3</v>
      </c>
      <c r="H786">
        <f>VLOOKUP(Table1[[#This Row],[img_id2]],Table13[#All],5,FALSE)</f>
        <v>3</v>
      </c>
      <c r="I786" t="str">
        <f>IF(Table1[[#This Row],[score_abs]]&gt;0.99,"yes","no")</f>
        <v>yes</v>
      </c>
    </row>
    <row r="787" spans="1:9" x14ac:dyDescent="0.25">
      <c r="A787" t="str">
        <f>Table1[[#This Row],[img_id2]]&amp;"|"&amp;Table1[[#This Row],[rank]]</f>
        <v>153|1</v>
      </c>
      <c r="B787">
        <v>153</v>
      </c>
      <c r="C787">
        <v>1</v>
      </c>
      <c r="D787" t="s">
        <v>862</v>
      </c>
      <c r="E787">
        <v>0.27607911825199999</v>
      </c>
      <c r="F787">
        <v>0.99942564964299996</v>
      </c>
      <c r="G787">
        <f>VLOOKUP(Table1[[#This Row],[img_id2]],Table13[#All],4,FALSE)</f>
        <v>4</v>
      </c>
      <c r="H787">
        <f>VLOOKUP(Table1[[#This Row],[img_id2]],Table13[#All],5,FALSE)</f>
        <v>4</v>
      </c>
      <c r="I787" t="str">
        <f>IF(Table1[[#This Row],[score_abs]]&gt;0.99,"yes","no")</f>
        <v>yes</v>
      </c>
    </row>
    <row r="788" spans="1:9" x14ac:dyDescent="0.25">
      <c r="A788" t="str">
        <f>Table1[[#This Row],[img_id2]]&amp;"|"&amp;Table1[[#This Row],[rank]]</f>
        <v>153|2</v>
      </c>
      <c r="B788">
        <v>153</v>
      </c>
      <c r="C788">
        <v>2</v>
      </c>
      <c r="D788" t="s">
        <v>878</v>
      </c>
      <c r="E788">
        <v>0.12675887346299999</v>
      </c>
      <c r="F788">
        <v>0.998749732971</v>
      </c>
      <c r="G788">
        <f>VLOOKUP(Table1[[#This Row],[img_id2]],Table13[#All],4,FALSE)</f>
        <v>4</v>
      </c>
      <c r="H788">
        <f>VLOOKUP(Table1[[#This Row],[img_id2]],Table13[#All],5,FALSE)</f>
        <v>4</v>
      </c>
      <c r="I788" t="str">
        <f>IF(Table1[[#This Row],[score_abs]]&gt;0.99,"yes","no")</f>
        <v>yes</v>
      </c>
    </row>
    <row r="789" spans="1:9" x14ac:dyDescent="0.25">
      <c r="A789" t="str">
        <f>Table1[[#This Row],[img_id2]]&amp;"|"&amp;Table1[[#This Row],[rank]]</f>
        <v>153|3</v>
      </c>
      <c r="B789">
        <v>153</v>
      </c>
      <c r="C789">
        <v>3</v>
      </c>
      <c r="D789" t="s">
        <v>864</v>
      </c>
      <c r="E789">
        <v>0.11951700597999999</v>
      </c>
      <c r="F789">
        <v>0.99867415428200002</v>
      </c>
      <c r="G789">
        <f>VLOOKUP(Table1[[#This Row],[img_id2]],Table13[#All],4,FALSE)</f>
        <v>4</v>
      </c>
      <c r="H789">
        <f>VLOOKUP(Table1[[#This Row],[img_id2]],Table13[#All],5,FALSE)</f>
        <v>4</v>
      </c>
      <c r="I789" t="str">
        <f>IF(Table1[[#This Row],[score_abs]]&gt;0.99,"yes","no")</f>
        <v>yes</v>
      </c>
    </row>
    <row r="790" spans="1:9" x14ac:dyDescent="0.25">
      <c r="A790" t="str">
        <f>Table1[[#This Row],[img_id2]]&amp;"|"&amp;Table1[[#This Row],[rank]]</f>
        <v>153|4</v>
      </c>
      <c r="B790">
        <v>153</v>
      </c>
      <c r="C790">
        <v>4</v>
      </c>
      <c r="D790" t="s">
        <v>873</v>
      </c>
      <c r="E790">
        <v>7.1041159331799997E-2</v>
      </c>
      <c r="F790">
        <v>0.99777138233200002</v>
      </c>
      <c r="G790">
        <f>VLOOKUP(Table1[[#This Row],[img_id2]],Table13[#All],4,FALSE)</f>
        <v>4</v>
      </c>
      <c r="H790">
        <f>VLOOKUP(Table1[[#This Row],[img_id2]],Table13[#All],5,FALSE)</f>
        <v>4</v>
      </c>
      <c r="I790" t="str">
        <f>IF(Table1[[#This Row],[score_abs]]&gt;0.99,"yes","no")</f>
        <v>yes</v>
      </c>
    </row>
    <row r="791" spans="1:9" x14ac:dyDescent="0.25">
      <c r="A791" t="str">
        <f>Table1[[#This Row],[img_id2]]&amp;"|"&amp;Table1[[#This Row],[rank]]</f>
        <v>153|5</v>
      </c>
      <c r="B791">
        <v>153</v>
      </c>
      <c r="C791">
        <v>5</v>
      </c>
      <c r="D791" t="s">
        <v>872</v>
      </c>
      <c r="E791">
        <v>6.5222874283799998E-2</v>
      </c>
      <c r="F791">
        <v>0.99757307767900005</v>
      </c>
      <c r="G791">
        <f>VLOOKUP(Table1[[#This Row],[img_id2]],Table13[#All],4,FALSE)</f>
        <v>4</v>
      </c>
      <c r="H791">
        <f>VLOOKUP(Table1[[#This Row],[img_id2]],Table13[#All],5,FALSE)</f>
        <v>4</v>
      </c>
      <c r="I791" t="str">
        <f>IF(Table1[[#This Row],[score_abs]]&gt;0.99,"yes","no")</f>
        <v>yes</v>
      </c>
    </row>
    <row r="792" spans="1:9" x14ac:dyDescent="0.25">
      <c r="A792" t="str">
        <f>Table1[[#This Row],[img_id2]]&amp;"|"&amp;Table1[[#This Row],[rank]]</f>
        <v>154|1</v>
      </c>
      <c r="B792">
        <v>154</v>
      </c>
      <c r="C792">
        <v>1</v>
      </c>
      <c r="D792" t="s">
        <v>864</v>
      </c>
      <c r="E792">
        <v>0.255793690681</v>
      </c>
      <c r="F792">
        <v>0.99823158979399995</v>
      </c>
      <c r="G792">
        <f>VLOOKUP(Table1[[#This Row],[img_id2]],Table13[#All],4,FALSE)</f>
        <v>3</v>
      </c>
      <c r="H792">
        <f>VLOOKUP(Table1[[#This Row],[img_id2]],Table13[#All],5,FALSE)</f>
        <v>3</v>
      </c>
      <c r="I792" t="str">
        <f>IF(Table1[[#This Row],[score_abs]]&gt;0.99,"yes","no")</f>
        <v>yes</v>
      </c>
    </row>
    <row r="793" spans="1:9" x14ac:dyDescent="0.25">
      <c r="A793" t="str">
        <f>Table1[[#This Row],[img_id2]]&amp;"|"&amp;Table1[[#This Row],[rank]]</f>
        <v>154|2</v>
      </c>
      <c r="B793">
        <v>154</v>
      </c>
      <c r="C793">
        <v>2</v>
      </c>
      <c r="D793" t="s">
        <v>862</v>
      </c>
      <c r="E793">
        <v>0.100885443389</v>
      </c>
      <c r="F793">
        <v>0.99552828073499999</v>
      </c>
      <c r="G793">
        <f>VLOOKUP(Table1[[#This Row],[img_id2]],Table13[#All],4,FALSE)</f>
        <v>3</v>
      </c>
      <c r="H793">
        <f>VLOOKUP(Table1[[#This Row],[img_id2]],Table13[#All],5,FALSE)</f>
        <v>3</v>
      </c>
      <c r="I793" t="str">
        <f>IF(Table1[[#This Row],[score_abs]]&gt;0.99,"yes","no")</f>
        <v>yes</v>
      </c>
    </row>
    <row r="794" spans="1:9" x14ac:dyDescent="0.25">
      <c r="A794" t="str">
        <f>Table1[[#This Row],[img_id2]]&amp;"|"&amp;Table1[[#This Row],[rank]]</f>
        <v>154|3</v>
      </c>
      <c r="B794">
        <v>154</v>
      </c>
      <c r="C794">
        <v>3</v>
      </c>
      <c r="D794" t="s">
        <v>877</v>
      </c>
      <c r="E794">
        <v>8.7117403745699998E-2</v>
      </c>
      <c r="F794">
        <v>0.99482524395000005</v>
      </c>
      <c r="G794">
        <f>VLOOKUP(Table1[[#This Row],[img_id2]],Table13[#All],4,FALSE)</f>
        <v>3</v>
      </c>
      <c r="H794">
        <f>VLOOKUP(Table1[[#This Row],[img_id2]],Table13[#All],5,FALSE)</f>
        <v>3</v>
      </c>
      <c r="I794" t="str">
        <f>IF(Table1[[#This Row],[score_abs]]&gt;0.99,"yes","no")</f>
        <v>yes</v>
      </c>
    </row>
    <row r="795" spans="1:9" x14ac:dyDescent="0.25">
      <c r="A795" t="str">
        <f>Table1[[#This Row],[img_id2]]&amp;"|"&amp;Table1[[#This Row],[rank]]</f>
        <v>154|4</v>
      </c>
      <c r="B795">
        <v>154</v>
      </c>
      <c r="C795">
        <v>4</v>
      </c>
      <c r="D795" t="s">
        <v>873</v>
      </c>
      <c r="E795">
        <v>7.7664740383599995E-2</v>
      </c>
      <c r="F795">
        <v>0.99419903755200001</v>
      </c>
      <c r="G795">
        <f>VLOOKUP(Table1[[#This Row],[img_id2]],Table13[#All],4,FALSE)</f>
        <v>3</v>
      </c>
      <c r="H795">
        <f>VLOOKUP(Table1[[#This Row],[img_id2]],Table13[#All],5,FALSE)</f>
        <v>3</v>
      </c>
      <c r="I795" t="str">
        <f>IF(Table1[[#This Row],[score_abs]]&gt;0.99,"yes","no")</f>
        <v>yes</v>
      </c>
    </row>
    <row r="796" spans="1:9" x14ac:dyDescent="0.25">
      <c r="A796" t="str">
        <f>Table1[[#This Row],[img_id2]]&amp;"|"&amp;Table1[[#This Row],[rank]]</f>
        <v>154|5</v>
      </c>
      <c r="B796">
        <v>154</v>
      </c>
      <c r="C796">
        <v>5</v>
      </c>
      <c r="D796" t="s">
        <v>878</v>
      </c>
      <c r="E796">
        <v>5.7979177683600003E-2</v>
      </c>
      <c r="F796">
        <v>0.99224478006399996</v>
      </c>
      <c r="G796">
        <f>VLOOKUP(Table1[[#This Row],[img_id2]],Table13[#All],4,FALSE)</f>
        <v>3</v>
      </c>
      <c r="H796">
        <f>VLOOKUP(Table1[[#This Row],[img_id2]],Table13[#All],5,FALSE)</f>
        <v>3</v>
      </c>
      <c r="I796" t="str">
        <f>IF(Table1[[#This Row],[score_abs]]&gt;0.99,"yes","no")</f>
        <v>yes</v>
      </c>
    </row>
    <row r="797" spans="1:9" x14ac:dyDescent="0.25">
      <c r="A797" t="str">
        <f>Table1[[#This Row],[img_id2]]&amp;"|"&amp;Table1[[#This Row],[rank]]</f>
        <v>155|1</v>
      </c>
      <c r="B797">
        <v>155</v>
      </c>
      <c r="C797">
        <v>1</v>
      </c>
      <c r="D797" t="s">
        <v>862</v>
      </c>
      <c r="E797">
        <v>0.23591770231699999</v>
      </c>
      <c r="F797">
        <v>0.99974292516700003</v>
      </c>
      <c r="G797">
        <f>VLOOKUP(Table1[[#This Row],[img_id2]],Table13[#All],4,FALSE)</f>
        <v>3</v>
      </c>
      <c r="H797">
        <f>VLOOKUP(Table1[[#This Row],[img_id2]],Table13[#All],5,FALSE)</f>
        <v>3</v>
      </c>
      <c r="I797" t="str">
        <f>IF(Table1[[#This Row],[score_abs]]&gt;0.99,"yes","no")</f>
        <v>yes</v>
      </c>
    </row>
    <row r="798" spans="1:9" x14ac:dyDescent="0.25">
      <c r="A798" t="str">
        <f>Table1[[#This Row],[img_id2]]&amp;"|"&amp;Table1[[#This Row],[rank]]</f>
        <v>155|2</v>
      </c>
      <c r="B798">
        <v>155</v>
      </c>
      <c r="C798">
        <v>2</v>
      </c>
      <c r="D798" t="s">
        <v>864</v>
      </c>
      <c r="E798">
        <v>0.151898294687</v>
      </c>
      <c r="F798">
        <v>0.99960082769400005</v>
      </c>
      <c r="G798">
        <f>VLOOKUP(Table1[[#This Row],[img_id2]],Table13[#All],4,FALSE)</f>
        <v>3</v>
      </c>
      <c r="H798">
        <f>VLOOKUP(Table1[[#This Row],[img_id2]],Table13[#All],5,FALSE)</f>
        <v>3</v>
      </c>
      <c r="I798" t="str">
        <f>IF(Table1[[#This Row],[score_abs]]&gt;0.99,"yes","no")</f>
        <v>yes</v>
      </c>
    </row>
    <row r="799" spans="1:9" x14ac:dyDescent="0.25">
      <c r="A799" t="str">
        <f>Table1[[#This Row],[img_id2]]&amp;"|"&amp;Table1[[#This Row],[rank]]</f>
        <v>155|3</v>
      </c>
      <c r="B799">
        <v>155</v>
      </c>
      <c r="C799">
        <v>3</v>
      </c>
      <c r="D799" t="s">
        <v>831</v>
      </c>
      <c r="E799">
        <v>0.13729989528700001</v>
      </c>
      <c r="F799">
        <v>0.99955826997800001</v>
      </c>
      <c r="G799">
        <f>VLOOKUP(Table1[[#This Row],[img_id2]],Table13[#All],4,FALSE)</f>
        <v>3</v>
      </c>
      <c r="H799">
        <f>VLOOKUP(Table1[[#This Row],[img_id2]],Table13[#All],5,FALSE)</f>
        <v>3</v>
      </c>
      <c r="I799" t="str">
        <f>IF(Table1[[#This Row],[score_abs]]&gt;0.99,"yes","no")</f>
        <v>yes</v>
      </c>
    </row>
    <row r="800" spans="1:9" x14ac:dyDescent="0.25">
      <c r="A800" t="str">
        <f>Table1[[#This Row],[img_id2]]&amp;"|"&amp;Table1[[#This Row],[rank]]</f>
        <v>155|4</v>
      </c>
      <c r="B800">
        <v>155</v>
      </c>
      <c r="C800">
        <v>4</v>
      </c>
      <c r="D800" t="s">
        <v>860</v>
      </c>
      <c r="E800">
        <v>0.105693019927</v>
      </c>
      <c r="F800">
        <v>0.99942636489900005</v>
      </c>
      <c r="G800">
        <f>VLOOKUP(Table1[[#This Row],[img_id2]],Table13[#All],4,FALSE)</f>
        <v>3</v>
      </c>
      <c r="H800">
        <f>VLOOKUP(Table1[[#This Row],[img_id2]],Table13[#All],5,FALSE)</f>
        <v>3</v>
      </c>
      <c r="I800" t="str">
        <f>IF(Table1[[#This Row],[score_abs]]&gt;0.99,"yes","no")</f>
        <v>yes</v>
      </c>
    </row>
    <row r="801" spans="1:9" x14ac:dyDescent="0.25">
      <c r="A801" t="str">
        <f>Table1[[#This Row],[img_id2]]&amp;"|"&amp;Table1[[#This Row],[rank]]</f>
        <v>155|5</v>
      </c>
      <c r="B801">
        <v>155</v>
      </c>
      <c r="C801">
        <v>5</v>
      </c>
      <c r="D801" t="s">
        <v>854</v>
      </c>
      <c r="E801">
        <v>0.100827597082</v>
      </c>
      <c r="F801">
        <v>0.99939870834400002</v>
      </c>
      <c r="G801">
        <f>VLOOKUP(Table1[[#This Row],[img_id2]],Table13[#All],4,FALSE)</f>
        <v>3</v>
      </c>
      <c r="H801">
        <f>VLOOKUP(Table1[[#This Row],[img_id2]],Table13[#All],5,FALSE)</f>
        <v>3</v>
      </c>
      <c r="I801" t="str">
        <f>IF(Table1[[#This Row],[score_abs]]&gt;0.99,"yes","no")</f>
        <v>yes</v>
      </c>
    </row>
    <row r="802" spans="1:9" x14ac:dyDescent="0.25">
      <c r="A802" t="str">
        <f>Table1[[#This Row],[img_id2]]&amp;"|"&amp;Table1[[#This Row],[rank]]</f>
        <v>156|1</v>
      </c>
      <c r="B802">
        <v>156</v>
      </c>
      <c r="C802">
        <v>1</v>
      </c>
      <c r="D802" t="s">
        <v>878</v>
      </c>
      <c r="E802">
        <v>0.18648461997499999</v>
      </c>
      <c r="F802">
        <v>0.99897313117999997</v>
      </c>
      <c r="G802">
        <f>VLOOKUP(Table1[[#This Row],[img_id2]],Table13[#All],4,FALSE)</f>
        <v>3</v>
      </c>
      <c r="H802">
        <f>VLOOKUP(Table1[[#This Row],[img_id2]],Table13[#All],5,FALSE)</f>
        <v>3</v>
      </c>
      <c r="I802" t="str">
        <f>IF(Table1[[#This Row],[score_abs]]&gt;0.99,"yes","no")</f>
        <v>yes</v>
      </c>
    </row>
    <row r="803" spans="1:9" x14ac:dyDescent="0.25">
      <c r="A803" t="str">
        <f>Table1[[#This Row],[img_id2]]&amp;"|"&amp;Table1[[#This Row],[rank]]</f>
        <v>156|2</v>
      </c>
      <c r="B803">
        <v>156</v>
      </c>
      <c r="C803">
        <v>2</v>
      </c>
      <c r="D803" t="s">
        <v>861</v>
      </c>
      <c r="E803">
        <v>0.13551340997200001</v>
      </c>
      <c r="F803">
        <v>0.99858748912799999</v>
      </c>
      <c r="G803">
        <f>VLOOKUP(Table1[[#This Row],[img_id2]],Table13[#All],4,FALSE)</f>
        <v>3</v>
      </c>
      <c r="H803">
        <f>VLOOKUP(Table1[[#This Row],[img_id2]],Table13[#All],5,FALSE)</f>
        <v>3</v>
      </c>
      <c r="I803" t="str">
        <f>IF(Table1[[#This Row],[score_abs]]&gt;0.99,"yes","no")</f>
        <v>yes</v>
      </c>
    </row>
    <row r="804" spans="1:9" x14ac:dyDescent="0.25">
      <c r="A804" t="str">
        <f>Table1[[#This Row],[img_id2]]&amp;"|"&amp;Table1[[#This Row],[rank]]</f>
        <v>156|3</v>
      </c>
      <c r="B804">
        <v>156</v>
      </c>
      <c r="C804">
        <v>3</v>
      </c>
      <c r="D804" t="s">
        <v>864</v>
      </c>
      <c r="E804">
        <v>0.109302476048</v>
      </c>
      <c r="F804">
        <v>0.99824941158299996</v>
      </c>
      <c r="G804">
        <f>VLOOKUP(Table1[[#This Row],[img_id2]],Table13[#All],4,FALSE)</f>
        <v>3</v>
      </c>
      <c r="H804">
        <f>VLOOKUP(Table1[[#This Row],[img_id2]],Table13[#All],5,FALSE)</f>
        <v>3</v>
      </c>
      <c r="I804" t="str">
        <f>IF(Table1[[#This Row],[score_abs]]&gt;0.99,"yes","no")</f>
        <v>yes</v>
      </c>
    </row>
    <row r="805" spans="1:9" x14ac:dyDescent="0.25">
      <c r="A805" t="str">
        <f>Table1[[#This Row],[img_id2]]&amp;"|"&amp;Table1[[#This Row],[rank]]</f>
        <v>156|4</v>
      </c>
      <c r="B805">
        <v>156</v>
      </c>
      <c r="C805">
        <v>4</v>
      </c>
      <c r="D805" t="s">
        <v>854</v>
      </c>
      <c r="E805">
        <v>9.3885436654099999E-2</v>
      </c>
      <c r="F805">
        <v>0.99796247482300005</v>
      </c>
      <c r="G805">
        <f>VLOOKUP(Table1[[#This Row],[img_id2]],Table13[#All],4,FALSE)</f>
        <v>3</v>
      </c>
      <c r="H805">
        <f>VLOOKUP(Table1[[#This Row],[img_id2]],Table13[#All],5,FALSE)</f>
        <v>3</v>
      </c>
      <c r="I805" t="str">
        <f>IF(Table1[[#This Row],[score_abs]]&gt;0.99,"yes","no")</f>
        <v>yes</v>
      </c>
    </row>
    <row r="806" spans="1:9" x14ac:dyDescent="0.25">
      <c r="A806" t="str">
        <f>Table1[[#This Row],[img_id2]]&amp;"|"&amp;Table1[[#This Row],[rank]]</f>
        <v>156|5</v>
      </c>
      <c r="B806">
        <v>156</v>
      </c>
      <c r="C806">
        <v>5</v>
      </c>
      <c r="D806" t="s">
        <v>862</v>
      </c>
      <c r="E806">
        <v>8.5281431675000005E-2</v>
      </c>
      <c r="F806">
        <v>0.99775737523999997</v>
      </c>
      <c r="G806">
        <f>VLOOKUP(Table1[[#This Row],[img_id2]],Table13[#All],4,FALSE)</f>
        <v>3</v>
      </c>
      <c r="H806">
        <f>VLOOKUP(Table1[[#This Row],[img_id2]],Table13[#All],5,FALSE)</f>
        <v>3</v>
      </c>
      <c r="I806" t="str">
        <f>IF(Table1[[#This Row],[score_abs]]&gt;0.99,"yes","no")</f>
        <v>yes</v>
      </c>
    </row>
    <row r="807" spans="1:9" x14ac:dyDescent="0.25">
      <c r="A807" t="str">
        <f>Table1[[#This Row],[img_id2]]&amp;"|"&amp;Table1[[#This Row],[rank]]</f>
        <v>157|1</v>
      </c>
      <c r="B807">
        <v>157</v>
      </c>
      <c r="C807">
        <v>1</v>
      </c>
      <c r="D807" t="s">
        <v>848</v>
      </c>
      <c r="E807">
        <v>0.44363549351699999</v>
      </c>
      <c r="F807">
        <v>0.99998259544400003</v>
      </c>
      <c r="G807">
        <f>VLOOKUP(Table1[[#This Row],[img_id2]],Table13[#All],4,FALSE)</f>
        <v>3</v>
      </c>
      <c r="H807">
        <f>VLOOKUP(Table1[[#This Row],[img_id2]],Table13[#All],5,FALSE)</f>
        <v>3</v>
      </c>
      <c r="I807" t="str">
        <f>IF(Table1[[#This Row],[score_abs]]&gt;0.99,"yes","no")</f>
        <v>yes</v>
      </c>
    </row>
    <row r="808" spans="1:9" x14ac:dyDescent="0.25">
      <c r="A808" t="str">
        <f>Table1[[#This Row],[img_id2]]&amp;"|"&amp;Table1[[#This Row],[rank]]</f>
        <v>157|2</v>
      </c>
      <c r="B808">
        <v>157</v>
      </c>
      <c r="C808">
        <v>2</v>
      </c>
      <c r="D808" t="s">
        <v>855</v>
      </c>
      <c r="E808">
        <v>0.178732678294</v>
      </c>
      <c r="F808">
        <v>0.99995672702799998</v>
      </c>
      <c r="G808">
        <f>VLOOKUP(Table1[[#This Row],[img_id2]],Table13[#All],4,FALSE)</f>
        <v>3</v>
      </c>
      <c r="H808">
        <f>VLOOKUP(Table1[[#This Row],[img_id2]],Table13[#All],5,FALSE)</f>
        <v>3</v>
      </c>
      <c r="I808" t="str">
        <f>IF(Table1[[#This Row],[score_abs]]&gt;0.99,"yes","no")</f>
        <v>yes</v>
      </c>
    </row>
    <row r="809" spans="1:9" x14ac:dyDescent="0.25">
      <c r="A809" t="str">
        <f>Table1[[#This Row],[img_id2]]&amp;"|"&amp;Table1[[#This Row],[rank]]</f>
        <v>157|3</v>
      </c>
      <c r="B809">
        <v>157</v>
      </c>
      <c r="C809">
        <v>3</v>
      </c>
      <c r="D809" t="s">
        <v>856</v>
      </c>
      <c r="E809">
        <v>0.168443024158</v>
      </c>
      <c r="F809">
        <v>0.99995410442400001</v>
      </c>
      <c r="G809">
        <f>VLOOKUP(Table1[[#This Row],[img_id2]],Table13[#All],4,FALSE)</f>
        <v>3</v>
      </c>
      <c r="H809">
        <f>VLOOKUP(Table1[[#This Row],[img_id2]],Table13[#All],5,FALSE)</f>
        <v>3</v>
      </c>
      <c r="I809" t="str">
        <f>IF(Table1[[#This Row],[score_abs]]&gt;0.99,"yes","no")</f>
        <v>yes</v>
      </c>
    </row>
    <row r="810" spans="1:9" x14ac:dyDescent="0.25">
      <c r="A810" t="str">
        <f>Table1[[#This Row],[img_id2]]&amp;"|"&amp;Table1[[#This Row],[rank]]</f>
        <v>157|4</v>
      </c>
      <c r="B810">
        <v>157</v>
      </c>
      <c r="C810">
        <v>4</v>
      </c>
      <c r="D810" t="s">
        <v>886</v>
      </c>
      <c r="E810">
        <v>4.3438624590600002E-2</v>
      </c>
      <c r="F810">
        <v>0.99982219934500005</v>
      </c>
      <c r="G810">
        <f>VLOOKUP(Table1[[#This Row],[img_id2]],Table13[#All],4,FALSE)</f>
        <v>3</v>
      </c>
      <c r="H810">
        <f>VLOOKUP(Table1[[#This Row],[img_id2]],Table13[#All],5,FALSE)</f>
        <v>3</v>
      </c>
      <c r="I810" t="str">
        <f>IF(Table1[[#This Row],[score_abs]]&gt;0.99,"yes","no")</f>
        <v>yes</v>
      </c>
    </row>
    <row r="811" spans="1:9" x14ac:dyDescent="0.25">
      <c r="A811" t="str">
        <f>Table1[[#This Row],[img_id2]]&amp;"|"&amp;Table1[[#This Row],[rank]]</f>
        <v>157|5</v>
      </c>
      <c r="B811">
        <v>157</v>
      </c>
      <c r="C811">
        <v>5</v>
      </c>
      <c r="D811" t="s">
        <v>861</v>
      </c>
      <c r="E811">
        <v>4.1502866893999998E-2</v>
      </c>
      <c r="F811">
        <v>0.99981385469399997</v>
      </c>
      <c r="G811">
        <f>VLOOKUP(Table1[[#This Row],[img_id2]],Table13[#All],4,FALSE)</f>
        <v>3</v>
      </c>
      <c r="H811">
        <f>VLOOKUP(Table1[[#This Row],[img_id2]],Table13[#All],5,FALSE)</f>
        <v>3</v>
      </c>
      <c r="I811" t="str">
        <f>IF(Table1[[#This Row],[score_abs]]&gt;0.99,"yes","no")</f>
        <v>yes</v>
      </c>
    </row>
    <row r="812" spans="1:9" x14ac:dyDescent="0.25">
      <c r="A812" t="str">
        <f>Table1[[#This Row],[img_id2]]&amp;"|"&amp;Table1[[#This Row],[rank]]</f>
        <v>158|1</v>
      </c>
      <c r="B812">
        <v>158</v>
      </c>
      <c r="C812">
        <v>1</v>
      </c>
      <c r="D812" t="s">
        <v>848</v>
      </c>
      <c r="E812">
        <v>0.44005581736600002</v>
      </c>
      <c r="F812">
        <v>0.99996364116699998</v>
      </c>
      <c r="G812">
        <f>VLOOKUP(Table1[[#This Row],[img_id2]],Table13[#All],4,FALSE)</f>
        <v>4</v>
      </c>
      <c r="H812">
        <f>VLOOKUP(Table1[[#This Row],[img_id2]],Table13[#All],5,FALSE)</f>
        <v>4</v>
      </c>
      <c r="I812" t="str">
        <f>IF(Table1[[#This Row],[score_abs]]&gt;0.99,"yes","no")</f>
        <v>yes</v>
      </c>
    </row>
    <row r="813" spans="1:9" x14ac:dyDescent="0.25">
      <c r="A813" t="str">
        <f>Table1[[#This Row],[img_id2]]&amp;"|"&amp;Table1[[#This Row],[rank]]</f>
        <v>158|2</v>
      </c>
      <c r="B813">
        <v>158</v>
      </c>
      <c r="C813">
        <v>2</v>
      </c>
      <c r="D813" t="s">
        <v>855</v>
      </c>
      <c r="E813">
        <v>0.27232584357299999</v>
      </c>
      <c r="F813">
        <v>0.99994134902999998</v>
      </c>
      <c r="G813">
        <f>VLOOKUP(Table1[[#This Row],[img_id2]],Table13[#All],4,FALSE)</f>
        <v>4</v>
      </c>
      <c r="H813">
        <f>VLOOKUP(Table1[[#This Row],[img_id2]],Table13[#All],5,FALSE)</f>
        <v>4</v>
      </c>
      <c r="I813" t="str">
        <f>IF(Table1[[#This Row],[score_abs]]&gt;0.99,"yes","no")</f>
        <v>yes</v>
      </c>
    </row>
    <row r="814" spans="1:9" x14ac:dyDescent="0.25">
      <c r="A814" t="str">
        <f>Table1[[#This Row],[img_id2]]&amp;"|"&amp;Table1[[#This Row],[rank]]</f>
        <v>158|3</v>
      </c>
      <c r="B814">
        <v>158</v>
      </c>
      <c r="C814">
        <v>3</v>
      </c>
      <c r="D814" t="s">
        <v>856</v>
      </c>
      <c r="E814">
        <v>8.8991902768600001E-2</v>
      </c>
      <c r="F814">
        <v>0.99982041120499998</v>
      </c>
      <c r="G814">
        <f>VLOOKUP(Table1[[#This Row],[img_id2]],Table13[#All],4,FALSE)</f>
        <v>4</v>
      </c>
      <c r="H814">
        <f>VLOOKUP(Table1[[#This Row],[img_id2]],Table13[#All],5,FALSE)</f>
        <v>4</v>
      </c>
      <c r="I814" t="str">
        <f>IF(Table1[[#This Row],[score_abs]]&gt;0.99,"yes","no")</f>
        <v>yes</v>
      </c>
    </row>
    <row r="815" spans="1:9" x14ac:dyDescent="0.25">
      <c r="A815" t="str">
        <f>Table1[[#This Row],[img_id2]]&amp;"|"&amp;Table1[[#This Row],[rank]]</f>
        <v>158|4</v>
      </c>
      <c r="B815">
        <v>158</v>
      </c>
      <c r="C815">
        <v>4</v>
      </c>
      <c r="D815" t="s">
        <v>847</v>
      </c>
      <c r="E815">
        <v>3.9548143744499997E-2</v>
      </c>
      <c r="F815">
        <v>0.99959594011300001</v>
      </c>
      <c r="G815">
        <f>VLOOKUP(Table1[[#This Row],[img_id2]],Table13[#All],4,FALSE)</f>
        <v>4</v>
      </c>
      <c r="H815">
        <f>VLOOKUP(Table1[[#This Row],[img_id2]],Table13[#All],5,FALSE)</f>
        <v>4</v>
      </c>
      <c r="I815" t="str">
        <f>IF(Table1[[#This Row],[score_abs]]&gt;0.99,"yes","no")</f>
        <v>yes</v>
      </c>
    </row>
    <row r="816" spans="1:9" x14ac:dyDescent="0.25">
      <c r="A816" t="str">
        <f>Table1[[#This Row],[img_id2]]&amp;"|"&amp;Table1[[#This Row],[rank]]</f>
        <v>158|5</v>
      </c>
      <c r="B816">
        <v>158</v>
      </c>
      <c r="C816">
        <v>5</v>
      </c>
      <c r="D816" t="s">
        <v>854</v>
      </c>
      <c r="E816">
        <v>3.4017249941799999E-2</v>
      </c>
      <c r="F816">
        <v>0.99953031539899995</v>
      </c>
      <c r="G816">
        <f>VLOOKUP(Table1[[#This Row],[img_id2]],Table13[#All],4,FALSE)</f>
        <v>4</v>
      </c>
      <c r="H816">
        <f>VLOOKUP(Table1[[#This Row],[img_id2]],Table13[#All],5,FALSE)</f>
        <v>4</v>
      </c>
      <c r="I816" t="str">
        <f>IF(Table1[[#This Row],[score_abs]]&gt;0.99,"yes","no")</f>
        <v>yes</v>
      </c>
    </row>
    <row r="817" spans="1:9" x14ac:dyDescent="0.25">
      <c r="A817" t="str">
        <f>Table1[[#This Row],[img_id2]]&amp;"|"&amp;Table1[[#This Row],[rank]]</f>
        <v>159|1</v>
      </c>
      <c r="B817">
        <v>159</v>
      </c>
      <c r="C817">
        <v>1</v>
      </c>
      <c r="D817" t="s">
        <v>848</v>
      </c>
      <c r="E817">
        <v>0.45373243093499999</v>
      </c>
      <c r="F817">
        <v>0.99987566471099998</v>
      </c>
      <c r="G817">
        <f>VLOOKUP(Table1[[#This Row],[img_id2]],Table13[#All],4,FALSE)</f>
        <v>3</v>
      </c>
      <c r="H817">
        <f>VLOOKUP(Table1[[#This Row],[img_id2]],Table13[#All],5,FALSE)</f>
        <v>3</v>
      </c>
      <c r="I817" t="str">
        <f>IF(Table1[[#This Row],[score_abs]]&gt;0.99,"yes","no")</f>
        <v>yes</v>
      </c>
    </row>
    <row r="818" spans="1:9" x14ac:dyDescent="0.25">
      <c r="A818" t="str">
        <f>Table1[[#This Row],[img_id2]]&amp;"|"&amp;Table1[[#This Row],[rank]]</f>
        <v>159|2</v>
      </c>
      <c r="B818">
        <v>159</v>
      </c>
      <c r="C818">
        <v>2</v>
      </c>
      <c r="D818" t="s">
        <v>855</v>
      </c>
      <c r="E818">
        <v>0.20626629889</v>
      </c>
      <c r="F818">
        <v>0.99972647428500006</v>
      </c>
      <c r="G818">
        <f>VLOOKUP(Table1[[#This Row],[img_id2]],Table13[#All],4,FALSE)</f>
        <v>3</v>
      </c>
      <c r="H818">
        <f>VLOOKUP(Table1[[#This Row],[img_id2]],Table13[#All],5,FALSE)</f>
        <v>3</v>
      </c>
      <c r="I818" t="str">
        <f>IF(Table1[[#This Row],[score_abs]]&gt;0.99,"yes","no")</f>
        <v>yes</v>
      </c>
    </row>
    <row r="819" spans="1:9" x14ac:dyDescent="0.25">
      <c r="A819" t="str">
        <f>Table1[[#This Row],[img_id2]]&amp;"|"&amp;Table1[[#This Row],[rank]]</f>
        <v>159|3</v>
      </c>
      <c r="B819">
        <v>159</v>
      </c>
      <c r="C819">
        <v>3</v>
      </c>
      <c r="D819" t="s">
        <v>856</v>
      </c>
      <c r="E819">
        <v>9.2153556644900006E-2</v>
      </c>
      <c r="F819">
        <v>0.99938809871699996</v>
      </c>
      <c r="G819">
        <f>VLOOKUP(Table1[[#This Row],[img_id2]],Table13[#All],4,FALSE)</f>
        <v>3</v>
      </c>
      <c r="H819">
        <f>VLOOKUP(Table1[[#This Row],[img_id2]],Table13[#All],5,FALSE)</f>
        <v>3</v>
      </c>
      <c r="I819" t="str">
        <f>IF(Table1[[#This Row],[score_abs]]&gt;0.99,"yes","no")</f>
        <v>yes</v>
      </c>
    </row>
    <row r="820" spans="1:9" x14ac:dyDescent="0.25">
      <c r="A820" t="str">
        <f>Table1[[#This Row],[img_id2]]&amp;"|"&amp;Table1[[#This Row],[rank]]</f>
        <v>159|4</v>
      </c>
      <c r="B820">
        <v>159</v>
      </c>
      <c r="C820">
        <v>4</v>
      </c>
      <c r="D820" t="s">
        <v>861</v>
      </c>
      <c r="E820">
        <v>4.1456371545800001E-2</v>
      </c>
      <c r="F820">
        <v>0.99864083528500003</v>
      </c>
      <c r="G820">
        <f>VLOOKUP(Table1[[#This Row],[img_id2]],Table13[#All],4,FALSE)</f>
        <v>3</v>
      </c>
      <c r="H820">
        <f>VLOOKUP(Table1[[#This Row],[img_id2]],Table13[#All],5,FALSE)</f>
        <v>3</v>
      </c>
      <c r="I820" t="str">
        <f>IF(Table1[[#This Row],[score_abs]]&gt;0.99,"yes","no")</f>
        <v>yes</v>
      </c>
    </row>
    <row r="821" spans="1:9" x14ac:dyDescent="0.25">
      <c r="A821" t="str">
        <f>Table1[[#This Row],[img_id2]]&amp;"|"&amp;Table1[[#This Row],[rank]]</f>
        <v>159|5</v>
      </c>
      <c r="B821">
        <v>159</v>
      </c>
      <c r="C821">
        <v>5</v>
      </c>
      <c r="D821" t="s">
        <v>851</v>
      </c>
      <c r="E821">
        <v>3.2346967607699999E-2</v>
      </c>
      <c r="F821">
        <v>0.99825876951199999</v>
      </c>
      <c r="G821">
        <f>VLOOKUP(Table1[[#This Row],[img_id2]],Table13[#All],4,FALSE)</f>
        <v>3</v>
      </c>
      <c r="H821">
        <f>VLOOKUP(Table1[[#This Row],[img_id2]],Table13[#All],5,FALSE)</f>
        <v>3</v>
      </c>
      <c r="I821" t="str">
        <f>IF(Table1[[#This Row],[score_abs]]&gt;0.99,"yes","no")</f>
        <v>yes</v>
      </c>
    </row>
    <row r="822" spans="1:9" x14ac:dyDescent="0.25">
      <c r="A822" t="str">
        <f>Table1[[#This Row],[img_id2]]&amp;"|"&amp;Table1[[#This Row],[rank]]</f>
        <v>160|1</v>
      </c>
      <c r="B822">
        <v>160</v>
      </c>
      <c r="C822">
        <v>1</v>
      </c>
      <c r="D822" t="s">
        <v>848</v>
      </c>
      <c r="E822">
        <v>0.28116056323100003</v>
      </c>
      <c r="F822">
        <v>0.99982893466900002</v>
      </c>
      <c r="G822">
        <f>VLOOKUP(Table1[[#This Row],[img_id2]],Table13[#All],4,FALSE)</f>
        <v>4</v>
      </c>
      <c r="H822">
        <f>VLOOKUP(Table1[[#This Row],[img_id2]],Table13[#All],5,FALSE)</f>
        <v>4</v>
      </c>
      <c r="I822" t="str">
        <f>IF(Table1[[#This Row],[score_abs]]&gt;0.99,"yes","no")</f>
        <v>yes</v>
      </c>
    </row>
    <row r="823" spans="1:9" x14ac:dyDescent="0.25">
      <c r="A823" t="str">
        <f>Table1[[#This Row],[img_id2]]&amp;"|"&amp;Table1[[#This Row],[rank]]</f>
        <v>160|2</v>
      </c>
      <c r="B823">
        <v>160</v>
      </c>
      <c r="C823">
        <v>2</v>
      </c>
      <c r="D823" t="s">
        <v>855</v>
      </c>
      <c r="E823">
        <v>0.18462838232500001</v>
      </c>
      <c r="F823">
        <v>0.99973946809799996</v>
      </c>
      <c r="G823">
        <f>VLOOKUP(Table1[[#This Row],[img_id2]],Table13[#All],4,FALSE)</f>
        <v>4</v>
      </c>
      <c r="H823">
        <f>VLOOKUP(Table1[[#This Row],[img_id2]],Table13[#All],5,FALSE)</f>
        <v>4</v>
      </c>
      <c r="I823" t="str">
        <f>IF(Table1[[#This Row],[score_abs]]&gt;0.99,"yes","no")</f>
        <v>yes</v>
      </c>
    </row>
    <row r="824" spans="1:9" x14ac:dyDescent="0.25">
      <c r="A824" t="str">
        <f>Table1[[#This Row],[img_id2]]&amp;"|"&amp;Table1[[#This Row],[rank]]</f>
        <v>160|3</v>
      </c>
      <c r="B824">
        <v>160</v>
      </c>
      <c r="C824">
        <v>3</v>
      </c>
      <c r="D824" t="s">
        <v>908</v>
      </c>
      <c r="E824">
        <v>0.14223460853100001</v>
      </c>
      <c r="F824">
        <v>0.99966192245499996</v>
      </c>
      <c r="G824">
        <f>VLOOKUP(Table1[[#This Row],[img_id2]],Table13[#All],4,FALSE)</f>
        <v>4</v>
      </c>
      <c r="H824">
        <f>VLOOKUP(Table1[[#This Row],[img_id2]],Table13[#All],5,FALSE)</f>
        <v>4</v>
      </c>
      <c r="I824" t="str">
        <f>IF(Table1[[#This Row],[score_abs]]&gt;0.99,"yes","no")</f>
        <v>yes</v>
      </c>
    </row>
    <row r="825" spans="1:9" x14ac:dyDescent="0.25">
      <c r="A825" t="str">
        <f>Table1[[#This Row],[img_id2]]&amp;"|"&amp;Table1[[#This Row],[rank]]</f>
        <v>160|4</v>
      </c>
      <c r="B825">
        <v>160</v>
      </c>
      <c r="C825">
        <v>4</v>
      </c>
      <c r="D825" t="s">
        <v>856</v>
      </c>
      <c r="E825">
        <v>0.10227740556000001</v>
      </c>
      <c r="F825">
        <v>0.99952995777099996</v>
      </c>
      <c r="G825">
        <f>VLOOKUP(Table1[[#This Row],[img_id2]],Table13[#All],4,FALSE)</f>
        <v>4</v>
      </c>
      <c r="H825">
        <f>VLOOKUP(Table1[[#This Row],[img_id2]],Table13[#All],5,FALSE)</f>
        <v>4</v>
      </c>
      <c r="I825" t="str">
        <f>IF(Table1[[#This Row],[score_abs]]&gt;0.99,"yes","no")</f>
        <v>yes</v>
      </c>
    </row>
    <row r="826" spans="1:9" x14ac:dyDescent="0.25">
      <c r="A826" t="str">
        <f>Table1[[#This Row],[img_id2]]&amp;"|"&amp;Table1[[#This Row],[rank]]</f>
        <v>160|5</v>
      </c>
      <c r="B826">
        <v>160</v>
      </c>
      <c r="C826">
        <v>5</v>
      </c>
      <c r="D826" t="s">
        <v>861</v>
      </c>
      <c r="E826">
        <v>5.9633877128400001E-2</v>
      </c>
      <c r="F826">
        <v>0.99919396638900004</v>
      </c>
      <c r="G826">
        <f>VLOOKUP(Table1[[#This Row],[img_id2]],Table13[#All],4,FALSE)</f>
        <v>4</v>
      </c>
      <c r="H826">
        <f>VLOOKUP(Table1[[#This Row],[img_id2]],Table13[#All],5,FALSE)</f>
        <v>4</v>
      </c>
      <c r="I826" t="str">
        <f>IF(Table1[[#This Row],[score_abs]]&gt;0.99,"yes","no")</f>
        <v>yes</v>
      </c>
    </row>
    <row r="827" spans="1:9" x14ac:dyDescent="0.25">
      <c r="A827" t="str">
        <f>Table1[[#This Row],[img_id2]]&amp;"|"&amp;Table1[[#This Row],[rank]]</f>
        <v>161|1</v>
      </c>
      <c r="B827">
        <v>161</v>
      </c>
      <c r="C827">
        <v>1</v>
      </c>
      <c r="D827" t="s">
        <v>883</v>
      </c>
      <c r="E827">
        <v>0.16789259016499999</v>
      </c>
      <c r="F827">
        <v>0.997600138187</v>
      </c>
      <c r="G827">
        <f>VLOOKUP(Table1[[#This Row],[img_id2]],Table13[#All],4,FALSE)</f>
        <v>2</v>
      </c>
      <c r="H827">
        <f>VLOOKUP(Table1[[#This Row],[img_id2]],Table13[#All],5,FALSE)</f>
        <v>2</v>
      </c>
      <c r="I827" t="str">
        <f>IF(Table1[[#This Row],[score_abs]]&gt;0.99,"yes","no")</f>
        <v>yes</v>
      </c>
    </row>
    <row r="828" spans="1:9" x14ac:dyDescent="0.25">
      <c r="A828" t="str">
        <f>Table1[[#This Row],[img_id2]]&amp;"|"&amp;Table1[[#This Row],[rank]]</f>
        <v>161|2</v>
      </c>
      <c r="B828">
        <v>161</v>
      </c>
      <c r="C828">
        <v>2</v>
      </c>
      <c r="D828" t="s">
        <v>855</v>
      </c>
      <c r="E828">
        <v>0.166339024901</v>
      </c>
      <c r="F828">
        <v>0.99757784604999999</v>
      </c>
      <c r="G828">
        <f>VLOOKUP(Table1[[#This Row],[img_id2]],Table13[#All],4,FALSE)</f>
        <v>2</v>
      </c>
      <c r="H828">
        <f>VLOOKUP(Table1[[#This Row],[img_id2]],Table13[#All],5,FALSE)</f>
        <v>2</v>
      </c>
      <c r="I828" t="str">
        <f>IF(Table1[[#This Row],[score_abs]]&gt;0.99,"yes","no")</f>
        <v>yes</v>
      </c>
    </row>
    <row r="829" spans="1:9" x14ac:dyDescent="0.25">
      <c r="A829" t="str">
        <f>Table1[[#This Row],[img_id2]]&amp;"|"&amp;Table1[[#This Row],[rank]]</f>
        <v>161|3</v>
      </c>
      <c r="B829">
        <v>161</v>
      </c>
      <c r="C829">
        <v>3</v>
      </c>
      <c r="D829" t="s">
        <v>880</v>
      </c>
      <c r="E829">
        <v>0.104440674186</v>
      </c>
      <c r="F829">
        <v>0.99614775180799997</v>
      </c>
      <c r="G829">
        <f>VLOOKUP(Table1[[#This Row],[img_id2]],Table13[#All],4,FALSE)</f>
        <v>2</v>
      </c>
      <c r="H829">
        <f>VLOOKUP(Table1[[#This Row],[img_id2]],Table13[#All],5,FALSE)</f>
        <v>2</v>
      </c>
      <c r="I829" t="str">
        <f>IF(Table1[[#This Row],[score_abs]]&gt;0.99,"yes","no")</f>
        <v>yes</v>
      </c>
    </row>
    <row r="830" spans="1:9" x14ac:dyDescent="0.25">
      <c r="A830" t="str">
        <f>Table1[[#This Row],[img_id2]]&amp;"|"&amp;Table1[[#This Row],[rank]]</f>
        <v>161|4</v>
      </c>
      <c r="B830">
        <v>161</v>
      </c>
      <c r="C830">
        <v>4</v>
      </c>
      <c r="D830" t="s">
        <v>879</v>
      </c>
      <c r="E830">
        <v>0.10063343495099999</v>
      </c>
      <c r="F830">
        <v>0.99600261449799998</v>
      </c>
      <c r="G830">
        <f>VLOOKUP(Table1[[#This Row],[img_id2]],Table13[#All],4,FALSE)</f>
        <v>2</v>
      </c>
      <c r="H830">
        <f>VLOOKUP(Table1[[#This Row],[img_id2]],Table13[#All],5,FALSE)</f>
        <v>2</v>
      </c>
      <c r="I830" t="str">
        <f>IF(Table1[[#This Row],[score_abs]]&gt;0.99,"yes","no")</f>
        <v>yes</v>
      </c>
    </row>
    <row r="831" spans="1:9" x14ac:dyDescent="0.25">
      <c r="A831" t="str">
        <f>Table1[[#This Row],[img_id2]]&amp;"|"&amp;Table1[[#This Row],[rank]]</f>
        <v>161|5</v>
      </c>
      <c r="B831">
        <v>161</v>
      </c>
      <c r="C831">
        <v>5</v>
      </c>
      <c r="D831" t="s">
        <v>864</v>
      </c>
      <c r="E831">
        <v>7.81942978501E-2</v>
      </c>
      <c r="F831">
        <v>0.99486130476000001</v>
      </c>
      <c r="G831">
        <f>VLOOKUP(Table1[[#This Row],[img_id2]],Table13[#All],4,FALSE)</f>
        <v>2</v>
      </c>
      <c r="H831">
        <f>VLOOKUP(Table1[[#This Row],[img_id2]],Table13[#All],5,FALSE)</f>
        <v>2</v>
      </c>
      <c r="I831" t="str">
        <f>IF(Table1[[#This Row],[score_abs]]&gt;0.99,"yes","no")</f>
        <v>yes</v>
      </c>
    </row>
    <row r="832" spans="1:9" x14ac:dyDescent="0.25">
      <c r="A832" t="str">
        <f>Table1[[#This Row],[img_id2]]&amp;"|"&amp;Table1[[#This Row],[rank]]</f>
        <v>162|1</v>
      </c>
      <c r="B832">
        <v>162</v>
      </c>
      <c r="C832">
        <v>1</v>
      </c>
      <c r="D832" t="s">
        <v>854</v>
      </c>
      <c r="E832">
        <v>0.173913881183</v>
      </c>
      <c r="F832">
        <v>0.99910980462999999</v>
      </c>
      <c r="G832">
        <f>VLOOKUP(Table1[[#This Row],[img_id2]],Table13[#All],4,FALSE)</f>
        <v>2</v>
      </c>
      <c r="H832">
        <f>VLOOKUP(Table1[[#This Row],[img_id2]],Table13[#All],5,FALSE)</f>
        <v>2</v>
      </c>
      <c r="I832" t="str">
        <f>IF(Table1[[#This Row],[score_abs]]&gt;0.99,"yes","no")</f>
        <v>yes</v>
      </c>
    </row>
    <row r="833" spans="1:9" x14ac:dyDescent="0.25">
      <c r="A833" t="str">
        <f>Table1[[#This Row],[img_id2]]&amp;"|"&amp;Table1[[#This Row],[rank]]</f>
        <v>162|2</v>
      </c>
      <c r="B833">
        <v>162</v>
      </c>
      <c r="C833">
        <v>2</v>
      </c>
      <c r="D833" t="s">
        <v>848</v>
      </c>
      <c r="E833">
        <v>0.16948886215699999</v>
      </c>
      <c r="F833">
        <v>0.99908661842299995</v>
      </c>
      <c r="G833">
        <f>VLOOKUP(Table1[[#This Row],[img_id2]],Table13[#All],4,FALSE)</f>
        <v>2</v>
      </c>
      <c r="H833">
        <f>VLOOKUP(Table1[[#This Row],[img_id2]],Table13[#All],5,FALSE)</f>
        <v>2</v>
      </c>
      <c r="I833" t="str">
        <f>IF(Table1[[#This Row],[score_abs]]&gt;0.99,"yes","no")</f>
        <v>yes</v>
      </c>
    </row>
    <row r="834" spans="1:9" x14ac:dyDescent="0.25">
      <c r="A834" t="str">
        <f>Table1[[#This Row],[img_id2]]&amp;"|"&amp;Table1[[#This Row],[rank]]</f>
        <v>162|3</v>
      </c>
      <c r="B834">
        <v>162</v>
      </c>
      <c r="C834">
        <v>3</v>
      </c>
      <c r="D834" t="s">
        <v>861</v>
      </c>
      <c r="E834">
        <v>0.16761268675300001</v>
      </c>
      <c r="F834">
        <v>0.99907636642499997</v>
      </c>
      <c r="G834">
        <f>VLOOKUP(Table1[[#This Row],[img_id2]],Table13[#All],4,FALSE)</f>
        <v>2</v>
      </c>
      <c r="H834">
        <f>VLOOKUP(Table1[[#This Row],[img_id2]],Table13[#All],5,FALSE)</f>
        <v>2</v>
      </c>
      <c r="I834" t="str">
        <f>IF(Table1[[#This Row],[score_abs]]&gt;0.99,"yes","no")</f>
        <v>yes</v>
      </c>
    </row>
    <row r="835" spans="1:9" x14ac:dyDescent="0.25">
      <c r="A835" t="str">
        <f>Table1[[#This Row],[img_id2]]&amp;"|"&amp;Table1[[#This Row],[rank]]</f>
        <v>162|4</v>
      </c>
      <c r="B835">
        <v>162</v>
      </c>
      <c r="C835">
        <v>4</v>
      </c>
      <c r="D835" t="s">
        <v>862</v>
      </c>
      <c r="E835">
        <v>0.119165562093</v>
      </c>
      <c r="F835">
        <v>0.99870133400000005</v>
      </c>
      <c r="G835">
        <f>VLOOKUP(Table1[[#This Row],[img_id2]],Table13[#All],4,FALSE)</f>
        <v>2</v>
      </c>
      <c r="H835">
        <f>VLOOKUP(Table1[[#This Row],[img_id2]],Table13[#All],5,FALSE)</f>
        <v>2</v>
      </c>
      <c r="I835" t="str">
        <f>IF(Table1[[#This Row],[score_abs]]&gt;0.99,"yes","no")</f>
        <v>yes</v>
      </c>
    </row>
    <row r="836" spans="1:9" x14ac:dyDescent="0.25">
      <c r="A836" t="str">
        <f>Table1[[#This Row],[img_id2]]&amp;"|"&amp;Table1[[#This Row],[rank]]</f>
        <v>162|5</v>
      </c>
      <c r="B836">
        <v>162</v>
      </c>
      <c r="C836">
        <v>5</v>
      </c>
      <c r="D836" t="s">
        <v>864</v>
      </c>
      <c r="E836">
        <v>6.7776180803800004E-2</v>
      </c>
      <c r="F836">
        <v>0.99771887063999998</v>
      </c>
      <c r="G836">
        <f>VLOOKUP(Table1[[#This Row],[img_id2]],Table13[#All],4,FALSE)</f>
        <v>2</v>
      </c>
      <c r="H836">
        <f>VLOOKUP(Table1[[#This Row],[img_id2]],Table13[#All],5,FALSE)</f>
        <v>2</v>
      </c>
      <c r="I836" t="str">
        <f>IF(Table1[[#This Row],[score_abs]]&gt;0.99,"yes","no")</f>
        <v>yes</v>
      </c>
    </row>
    <row r="837" spans="1:9" x14ac:dyDescent="0.25">
      <c r="A837" t="str">
        <f>Table1[[#This Row],[img_id2]]&amp;"|"&amp;Table1[[#This Row],[rank]]</f>
        <v>163|1</v>
      </c>
      <c r="B837">
        <v>163</v>
      </c>
      <c r="C837">
        <v>1</v>
      </c>
      <c r="D837" t="s">
        <v>831</v>
      </c>
      <c r="E837">
        <v>0.60930645465900002</v>
      </c>
      <c r="F837">
        <v>0.99967229366300003</v>
      </c>
      <c r="G837">
        <f>VLOOKUP(Table1[[#This Row],[img_id2]],Table13[#All],4,FALSE)</f>
        <v>3</v>
      </c>
      <c r="H837">
        <f>VLOOKUP(Table1[[#This Row],[img_id2]],Table13[#All],5,FALSE)</f>
        <v>3</v>
      </c>
      <c r="I837" t="str">
        <f>IF(Table1[[#This Row],[score_abs]]&gt;0.99,"yes","no")</f>
        <v>yes</v>
      </c>
    </row>
    <row r="838" spans="1:9" x14ac:dyDescent="0.25">
      <c r="A838" t="str">
        <f>Table1[[#This Row],[img_id2]]&amp;"|"&amp;Table1[[#This Row],[rank]]</f>
        <v>163|2</v>
      </c>
      <c r="B838">
        <v>163</v>
      </c>
      <c r="C838">
        <v>2</v>
      </c>
      <c r="D838" t="s">
        <v>854</v>
      </c>
      <c r="E838">
        <v>0.106129065156</v>
      </c>
      <c r="F838">
        <v>0.99812144041100004</v>
      </c>
      <c r="G838">
        <f>VLOOKUP(Table1[[#This Row],[img_id2]],Table13[#All],4,FALSE)</f>
        <v>3</v>
      </c>
      <c r="H838">
        <f>VLOOKUP(Table1[[#This Row],[img_id2]],Table13[#All],5,FALSE)</f>
        <v>3</v>
      </c>
      <c r="I838" t="str">
        <f>IF(Table1[[#This Row],[score_abs]]&gt;0.99,"yes","no")</f>
        <v>yes</v>
      </c>
    </row>
    <row r="839" spans="1:9" x14ac:dyDescent="0.25">
      <c r="A839" t="str">
        <f>Table1[[#This Row],[img_id2]]&amp;"|"&amp;Table1[[#This Row],[rank]]</f>
        <v>163|3</v>
      </c>
      <c r="B839">
        <v>163</v>
      </c>
      <c r="C839">
        <v>3</v>
      </c>
      <c r="D839" t="s">
        <v>875</v>
      </c>
      <c r="E839">
        <v>2.7285600081099998E-2</v>
      </c>
      <c r="F839">
        <v>0.99273270368599997</v>
      </c>
      <c r="G839">
        <f>VLOOKUP(Table1[[#This Row],[img_id2]],Table13[#All],4,FALSE)</f>
        <v>3</v>
      </c>
      <c r="H839">
        <f>VLOOKUP(Table1[[#This Row],[img_id2]],Table13[#All],5,FALSE)</f>
        <v>3</v>
      </c>
      <c r="I839" t="str">
        <f>IF(Table1[[#This Row],[score_abs]]&gt;0.99,"yes","no")</f>
        <v>yes</v>
      </c>
    </row>
    <row r="840" spans="1:9" x14ac:dyDescent="0.25">
      <c r="A840" t="str">
        <f>Table1[[#This Row],[img_id2]]&amp;"|"&amp;Table1[[#This Row],[rank]]</f>
        <v>163|4</v>
      </c>
      <c r="B840">
        <v>163</v>
      </c>
      <c r="C840">
        <v>4</v>
      </c>
      <c r="D840" t="s">
        <v>855</v>
      </c>
      <c r="E840">
        <v>1.7371965572199999E-2</v>
      </c>
      <c r="F840">
        <v>0.988632619381</v>
      </c>
      <c r="G840">
        <f>VLOOKUP(Table1[[#This Row],[img_id2]],Table13[#All],4,FALSE)</f>
        <v>3</v>
      </c>
      <c r="H840">
        <f>VLOOKUP(Table1[[#This Row],[img_id2]],Table13[#All],5,FALSE)</f>
        <v>3</v>
      </c>
      <c r="I840" t="str">
        <f>IF(Table1[[#This Row],[score_abs]]&gt;0.99,"yes","no")</f>
        <v>no</v>
      </c>
    </row>
    <row r="841" spans="1:9" x14ac:dyDescent="0.25">
      <c r="A841" t="str">
        <f>Table1[[#This Row],[img_id2]]&amp;"|"&amp;Table1[[#This Row],[rank]]</f>
        <v>163|5</v>
      </c>
      <c r="B841">
        <v>163</v>
      </c>
      <c r="C841">
        <v>5</v>
      </c>
      <c r="D841" t="s">
        <v>897</v>
      </c>
      <c r="E841">
        <v>1.53868263587E-2</v>
      </c>
      <c r="F841">
        <v>0.98718482255899997</v>
      </c>
      <c r="G841">
        <f>VLOOKUP(Table1[[#This Row],[img_id2]],Table13[#All],4,FALSE)</f>
        <v>3</v>
      </c>
      <c r="H841">
        <f>VLOOKUP(Table1[[#This Row],[img_id2]],Table13[#All],5,FALSE)</f>
        <v>3</v>
      </c>
      <c r="I841" t="str">
        <f>IF(Table1[[#This Row],[score_abs]]&gt;0.99,"yes","no")</f>
        <v>no</v>
      </c>
    </row>
    <row r="842" spans="1:9" x14ac:dyDescent="0.25">
      <c r="A842" t="str">
        <f>Table1[[#This Row],[img_id2]]&amp;"|"&amp;Table1[[#This Row],[rank]]</f>
        <v>164|1</v>
      </c>
      <c r="B842">
        <v>164</v>
      </c>
      <c r="C842">
        <v>1</v>
      </c>
      <c r="D842" t="s">
        <v>880</v>
      </c>
      <c r="E842">
        <v>0.40677005052600002</v>
      </c>
      <c r="F842">
        <v>0.99872964620600002</v>
      </c>
      <c r="G842">
        <f>VLOOKUP(Table1[[#This Row],[img_id2]],Table13[#All],4,FALSE)</f>
        <v>3</v>
      </c>
      <c r="H842">
        <f>VLOOKUP(Table1[[#This Row],[img_id2]],Table13[#All],5,FALSE)</f>
        <v>3</v>
      </c>
      <c r="I842" t="str">
        <f>IF(Table1[[#This Row],[score_abs]]&gt;0.99,"yes","no")</f>
        <v>yes</v>
      </c>
    </row>
    <row r="843" spans="1:9" x14ac:dyDescent="0.25">
      <c r="A843" t="str">
        <f>Table1[[#This Row],[img_id2]]&amp;"|"&amp;Table1[[#This Row],[rank]]</f>
        <v>164|2</v>
      </c>
      <c r="B843">
        <v>164</v>
      </c>
      <c r="C843">
        <v>2</v>
      </c>
      <c r="D843" t="s">
        <v>879</v>
      </c>
      <c r="E843">
        <v>8.8079035282099996E-2</v>
      </c>
      <c r="F843">
        <v>0.99415993690500004</v>
      </c>
      <c r="G843">
        <f>VLOOKUP(Table1[[#This Row],[img_id2]],Table13[#All],4,FALSE)</f>
        <v>3</v>
      </c>
      <c r="H843">
        <f>VLOOKUP(Table1[[#This Row],[img_id2]],Table13[#All],5,FALSE)</f>
        <v>3</v>
      </c>
      <c r="I843" t="str">
        <f>IF(Table1[[#This Row],[score_abs]]&gt;0.99,"yes","no")</f>
        <v>yes</v>
      </c>
    </row>
    <row r="844" spans="1:9" x14ac:dyDescent="0.25">
      <c r="A844" t="str">
        <f>Table1[[#This Row],[img_id2]]&amp;"|"&amp;Table1[[#This Row],[rank]]</f>
        <v>164|3</v>
      </c>
      <c r="B844">
        <v>164</v>
      </c>
      <c r="C844">
        <v>3</v>
      </c>
      <c r="D844" t="s">
        <v>831</v>
      </c>
      <c r="E844">
        <v>7.3541112244099996E-2</v>
      </c>
      <c r="F844">
        <v>0.99301344156299998</v>
      </c>
      <c r="G844">
        <f>VLOOKUP(Table1[[#This Row],[img_id2]],Table13[#All],4,FALSE)</f>
        <v>3</v>
      </c>
      <c r="H844">
        <f>VLOOKUP(Table1[[#This Row],[img_id2]],Table13[#All],5,FALSE)</f>
        <v>3</v>
      </c>
      <c r="I844" t="str">
        <f>IF(Table1[[#This Row],[score_abs]]&gt;0.99,"yes","no")</f>
        <v>yes</v>
      </c>
    </row>
    <row r="845" spans="1:9" x14ac:dyDescent="0.25">
      <c r="A845" t="str">
        <f>Table1[[#This Row],[img_id2]]&amp;"|"&amp;Table1[[#This Row],[rank]]</f>
        <v>164|4</v>
      </c>
      <c r="B845">
        <v>164</v>
      </c>
      <c r="C845">
        <v>4</v>
      </c>
      <c r="D845" t="s">
        <v>830</v>
      </c>
      <c r="E845">
        <v>3.6025989800700001E-2</v>
      </c>
      <c r="F845">
        <v>0.98584115505199998</v>
      </c>
      <c r="G845">
        <f>VLOOKUP(Table1[[#This Row],[img_id2]],Table13[#All],4,FALSE)</f>
        <v>3</v>
      </c>
      <c r="H845">
        <f>VLOOKUP(Table1[[#This Row],[img_id2]],Table13[#All],5,FALSE)</f>
        <v>3</v>
      </c>
      <c r="I845" t="str">
        <f>IF(Table1[[#This Row],[score_abs]]&gt;0.99,"yes","no")</f>
        <v>no</v>
      </c>
    </row>
    <row r="846" spans="1:9" x14ac:dyDescent="0.25">
      <c r="A846" t="str">
        <f>Table1[[#This Row],[img_id2]]&amp;"|"&amp;Table1[[#This Row],[rank]]</f>
        <v>164|5</v>
      </c>
      <c r="B846">
        <v>164</v>
      </c>
      <c r="C846">
        <v>5</v>
      </c>
      <c r="D846" t="s">
        <v>840</v>
      </c>
      <c r="E846">
        <v>3.5136435180899997E-2</v>
      </c>
      <c r="F846">
        <v>0.985487878323</v>
      </c>
      <c r="G846">
        <f>VLOOKUP(Table1[[#This Row],[img_id2]],Table13[#All],4,FALSE)</f>
        <v>3</v>
      </c>
      <c r="H846">
        <f>VLOOKUP(Table1[[#This Row],[img_id2]],Table13[#All],5,FALSE)</f>
        <v>3</v>
      </c>
      <c r="I846" t="str">
        <f>IF(Table1[[#This Row],[score_abs]]&gt;0.99,"yes","no")</f>
        <v>no</v>
      </c>
    </row>
    <row r="847" spans="1:9" x14ac:dyDescent="0.25">
      <c r="A847" t="str">
        <f>Table1[[#This Row],[img_id2]]&amp;"|"&amp;Table1[[#This Row],[rank]]</f>
        <v>165|1</v>
      </c>
      <c r="B847">
        <v>165</v>
      </c>
      <c r="C847">
        <v>1</v>
      </c>
      <c r="D847" t="s">
        <v>871</v>
      </c>
      <c r="E847">
        <v>0.27796968817700002</v>
      </c>
      <c r="F847">
        <v>0.99872440099699999</v>
      </c>
      <c r="G847">
        <f>VLOOKUP(Table1[[#This Row],[img_id2]],Table13[#All],4,FALSE)</f>
        <v>4</v>
      </c>
      <c r="H847">
        <f>VLOOKUP(Table1[[#This Row],[img_id2]],Table13[#All],5,FALSE)</f>
        <v>4</v>
      </c>
      <c r="I847" t="str">
        <f>IF(Table1[[#This Row],[score_abs]]&gt;0.99,"yes","no")</f>
        <v>yes</v>
      </c>
    </row>
    <row r="848" spans="1:9" x14ac:dyDescent="0.25">
      <c r="A848" t="str">
        <f>Table1[[#This Row],[img_id2]]&amp;"|"&amp;Table1[[#This Row],[rank]]</f>
        <v>165|2</v>
      </c>
      <c r="B848">
        <v>165</v>
      </c>
      <c r="C848">
        <v>2</v>
      </c>
      <c r="D848" t="s">
        <v>873</v>
      </c>
      <c r="E848">
        <v>0.116993561387</v>
      </c>
      <c r="F848">
        <v>0.99697470664999999</v>
      </c>
      <c r="G848">
        <f>VLOOKUP(Table1[[#This Row],[img_id2]],Table13[#All],4,FALSE)</f>
        <v>4</v>
      </c>
      <c r="H848">
        <f>VLOOKUP(Table1[[#This Row],[img_id2]],Table13[#All],5,FALSE)</f>
        <v>4</v>
      </c>
      <c r="I848" t="str">
        <f>IF(Table1[[#This Row],[score_abs]]&gt;0.99,"yes","no")</f>
        <v>yes</v>
      </c>
    </row>
    <row r="849" spans="1:9" x14ac:dyDescent="0.25">
      <c r="A849" t="str">
        <f>Table1[[#This Row],[img_id2]]&amp;"|"&amp;Table1[[#This Row],[rank]]</f>
        <v>165|3</v>
      </c>
      <c r="B849">
        <v>165</v>
      </c>
      <c r="C849">
        <v>3</v>
      </c>
      <c r="D849" t="s">
        <v>862</v>
      </c>
      <c r="E849">
        <v>9.4982020556899999E-2</v>
      </c>
      <c r="F849">
        <v>0.99627625942200004</v>
      </c>
      <c r="G849">
        <f>VLOOKUP(Table1[[#This Row],[img_id2]],Table13[#All],4,FALSE)</f>
        <v>4</v>
      </c>
      <c r="H849">
        <f>VLOOKUP(Table1[[#This Row],[img_id2]],Table13[#All],5,FALSE)</f>
        <v>4</v>
      </c>
      <c r="I849" t="str">
        <f>IF(Table1[[#This Row],[score_abs]]&gt;0.99,"yes","no")</f>
        <v>yes</v>
      </c>
    </row>
    <row r="850" spans="1:9" x14ac:dyDescent="0.25">
      <c r="A850" t="str">
        <f>Table1[[#This Row],[img_id2]]&amp;"|"&amp;Table1[[#This Row],[rank]]</f>
        <v>165|4</v>
      </c>
      <c r="B850">
        <v>165</v>
      </c>
      <c r="C850">
        <v>4</v>
      </c>
      <c r="D850" t="s">
        <v>893</v>
      </c>
      <c r="E850">
        <v>5.9417773038100002E-2</v>
      </c>
      <c r="F850">
        <v>0.99406069517100004</v>
      </c>
      <c r="G850">
        <f>VLOOKUP(Table1[[#This Row],[img_id2]],Table13[#All],4,FALSE)</f>
        <v>4</v>
      </c>
      <c r="H850">
        <f>VLOOKUP(Table1[[#This Row],[img_id2]],Table13[#All],5,FALSE)</f>
        <v>4</v>
      </c>
      <c r="I850" t="str">
        <f>IF(Table1[[#This Row],[score_abs]]&gt;0.99,"yes","no")</f>
        <v>yes</v>
      </c>
    </row>
    <row r="851" spans="1:9" x14ac:dyDescent="0.25">
      <c r="A851" t="str">
        <f>Table1[[#This Row],[img_id2]]&amp;"|"&amp;Table1[[#This Row],[rank]]</f>
        <v>165|5</v>
      </c>
      <c r="B851">
        <v>165</v>
      </c>
      <c r="C851">
        <v>5</v>
      </c>
      <c r="D851" t="s">
        <v>917</v>
      </c>
      <c r="E851">
        <v>4.4317856431000002E-2</v>
      </c>
      <c r="F851">
        <v>0.99205315113100001</v>
      </c>
      <c r="G851">
        <f>VLOOKUP(Table1[[#This Row],[img_id2]],Table13[#All],4,FALSE)</f>
        <v>4</v>
      </c>
      <c r="H851">
        <f>VLOOKUP(Table1[[#This Row],[img_id2]],Table13[#All],5,FALSE)</f>
        <v>4</v>
      </c>
      <c r="I851" t="str">
        <f>IF(Table1[[#This Row],[score_abs]]&gt;0.99,"yes","no")</f>
        <v>yes</v>
      </c>
    </row>
    <row r="852" spans="1:9" x14ac:dyDescent="0.25">
      <c r="A852" t="str">
        <f>Table1[[#This Row],[img_id2]]&amp;"|"&amp;Table1[[#This Row],[rank]]</f>
        <v>166|1</v>
      </c>
      <c r="B852">
        <v>166</v>
      </c>
      <c r="C852">
        <v>1</v>
      </c>
      <c r="D852" t="s">
        <v>878</v>
      </c>
      <c r="E852">
        <v>0.148999974132</v>
      </c>
      <c r="F852">
        <v>0.99844920635199996</v>
      </c>
      <c r="G852">
        <f>VLOOKUP(Table1[[#This Row],[img_id2]],Table13[#All],4,FALSE)</f>
        <v>4</v>
      </c>
      <c r="H852">
        <f>VLOOKUP(Table1[[#This Row],[img_id2]],Table13[#All],5,FALSE)</f>
        <v>4</v>
      </c>
      <c r="I852" t="str">
        <f>IF(Table1[[#This Row],[score_abs]]&gt;0.99,"yes","no")</f>
        <v>yes</v>
      </c>
    </row>
    <row r="853" spans="1:9" x14ac:dyDescent="0.25">
      <c r="A853" t="str">
        <f>Table1[[#This Row],[img_id2]]&amp;"|"&amp;Table1[[#This Row],[rank]]</f>
        <v>166|2</v>
      </c>
      <c r="B853">
        <v>166</v>
      </c>
      <c r="C853">
        <v>2</v>
      </c>
      <c r="D853" t="s">
        <v>864</v>
      </c>
      <c r="E853">
        <v>0.108666464686</v>
      </c>
      <c r="F853">
        <v>0.99787485599500003</v>
      </c>
      <c r="G853">
        <f>VLOOKUP(Table1[[#This Row],[img_id2]],Table13[#All],4,FALSE)</f>
        <v>4</v>
      </c>
      <c r="H853">
        <f>VLOOKUP(Table1[[#This Row],[img_id2]],Table13[#All],5,FALSE)</f>
        <v>4</v>
      </c>
      <c r="I853" t="str">
        <f>IF(Table1[[#This Row],[score_abs]]&gt;0.99,"yes","no")</f>
        <v>yes</v>
      </c>
    </row>
    <row r="854" spans="1:9" x14ac:dyDescent="0.25">
      <c r="A854" t="str">
        <f>Table1[[#This Row],[img_id2]]&amp;"|"&amp;Table1[[#This Row],[rank]]</f>
        <v>166|3</v>
      </c>
      <c r="B854">
        <v>166</v>
      </c>
      <c r="C854">
        <v>3</v>
      </c>
      <c r="D854" t="s">
        <v>873</v>
      </c>
      <c r="E854">
        <v>9.5486782491200003E-2</v>
      </c>
      <c r="F854">
        <v>0.99758219718899999</v>
      </c>
      <c r="G854">
        <f>VLOOKUP(Table1[[#This Row],[img_id2]],Table13[#All],4,FALSE)</f>
        <v>4</v>
      </c>
      <c r="H854">
        <f>VLOOKUP(Table1[[#This Row],[img_id2]],Table13[#All],5,FALSE)</f>
        <v>4</v>
      </c>
      <c r="I854" t="str">
        <f>IF(Table1[[#This Row],[score_abs]]&gt;0.99,"yes","no")</f>
        <v>yes</v>
      </c>
    </row>
    <row r="855" spans="1:9" x14ac:dyDescent="0.25">
      <c r="A855" t="str">
        <f>Table1[[#This Row],[img_id2]]&amp;"|"&amp;Table1[[#This Row],[rank]]</f>
        <v>166|4</v>
      </c>
      <c r="B855">
        <v>166</v>
      </c>
      <c r="C855">
        <v>4</v>
      </c>
      <c r="D855" t="s">
        <v>862</v>
      </c>
      <c r="E855">
        <v>5.0620239227999998E-2</v>
      </c>
      <c r="F855">
        <v>0.99544900655699997</v>
      </c>
      <c r="G855">
        <f>VLOOKUP(Table1[[#This Row],[img_id2]],Table13[#All],4,FALSE)</f>
        <v>4</v>
      </c>
      <c r="H855">
        <f>VLOOKUP(Table1[[#This Row],[img_id2]],Table13[#All],5,FALSE)</f>
        <v>4</v>
      </c>
      <c r="I855" t="str">
        <f>IF(Table1[[#This Row],[score_abs]]&gt;0.99,"yes","no")</f>
        <v>yes</v>
      </c>
    </row>
    <row r="856" spans="1:9" x14ac:dyDescent="0.25">
      <c r="A856" t="str">
        <f>Table1[[#This Row],[img_id2]]&amp;"|"&amp;Table1[[#This Row],[rank]]</f>
        <v>166|5</v>
      </c>
      <c r="B856">
        <v>166</v>
      </c>
      <c r="C856">
        <v>5</v>
      </c>
      <c r="D856" t="s">
        <v>871</v>
      </c>
      <c r="E856">
        <v>4.9964219331699998E-2</v>
      </c>
      <c r="F856">
        <v>0.99538946151700003</v>
      </c>
      <c r="G856">
        <f>VLOOKUP(Table1[[#This Row],[img_id2]],Table13[#All],4,FALSE)</f>
        <v>4</v>
      </c>
      <c r="H856">
        <f>VLOOKUP(Table1[[#This Row],[img_id2]],Table13[#All],5,FALSE)</f>
        <v>4</v>
      </c>
      <c r="I856" t="str">
        <f>IF(Table1[[#This Row],[score_abs]]&gt;0.99,"yes","no")</f>
        <v>yes</v>
      </c>
    </row>
    <row r="857" spans="1:9" x14ac:dyDescent="0.25">
      <c r="A857" t="str">
        <f>Table1[[#This Row],[img_id2]]&amp;"|"&amp;Table1[[#This Row],[rank]]</f>
        <v>167|1</v>
      </c>
      <c r="B857">
        <v>167</v>
      </c>
      <c r="C857">
        <v>1</v>
      </c>
      <c r="D857" t="s">
        <v>888</v>
      </c>
      <c r="E857">
        <v>0.56937998533199996</v>
      </c>
      <c r="F857">
        <v>0.99992907047299995</v>
      </c>
      <c r="G857">
        <f>VLOOKUP(Table1[[#This Row],[img_id2]],Table13[#All],4,FALSE)</f>
        <v>4</v>
      </c>
      <c r="H857">
        <f>VLOOKUP(Table1[[#This Row],[img_id2]],Table13[#All],5,FALSE)</f>
        <v>4</v>
      </c>
      <c r="I857" t="str">
        <f>IF(Table1[[#This Row],[score_abs]]&gt;0.99,"yes","no")</f>
        <v>yes</v>
      </c>
    </row>
    <row r="858" spans="1:9" x14ac:dyDescent="0.25">
      <c r="A858" t="str">
        <f>Table1[[#This Row],[img_id2]]&amp;"|"&amp;Table1[[#This Row],[rank]]</f>
        <v>167|2</v>
      </c>
      <c r="B858">
        <v>167</v>
      </c>
      <c r="C858">
        <v>2</v>
      </c>
      <c r="D858" t="s">
        <v>918</v>
      </c>
      <c r="E858">
        <v>0.13101060688499999</v>
      </c>
      <c r="F858">
        <v>0.99969172477699997</v>
      </c>
      <c r="G858">
        <f>VLOOKUP(Table1[[#This Row],[img_id2]],Table13[#All],4,FALSE)</f>
        <v>4</v>
      </c>
      <c r="H858">
        <f>VLOOKUP(Table1[[#This Row],[img_id2]],Table13[#All],5,FALSE)</f>
        <v>4</v>
      </c>
      <c r="I858" t="str">
        <f>IF(Table1[[#This Row],[score_abs]]&gt;0.99,"yes","no")</f>
        <v>yes</v>
      </c>
    </row>
    <row r="859" spans="1:9" x14ac:dyDescent="0.25">
      <c r="A859" t="str">
        <f>Table1[[#This Row],[img_id2]]&amp;"|"&amp;Table1[[#This Row],[rank]]</f>
        <v>167|3</v>
      </c>
      <c r="B859">
        <v>167</v>
      </c>
      <c r="C859">
        <v>3</v>
      </c>
      <c r="D859" t="s">
        <v>887</v>
      </c>
      <c r="E859">
        <v>9.4584174454200004E-2</v>
      </c>
      <c r="F859">
        <v>0.99957305192900003</v>
      </c>
      <c r="G859">
        <f>VLOOKUP(Table1[[#This Row],[img_id2]],Table13[#All],4,FALSE)</f>
        <v>4</v>
      </c>
      <c r="H859">
        <f>VLOOKUP(Table1[[#This Row],[img_id2]],Table13[#All],5,FALSE)</f>
        <v>4</v>
      </c>
      <c r="I859" t="str">
        <f>IF(Table1[[#This Row],[score_abs]]&gt;0.99,"yes","no")</f>
        <v>yes</v>
      </c>
    </row>
    <row r="860" spans="1:9" x14ac:dyDescent="0.25">
      <c r="A860" t="str">
        <f>Table1[[#This Row],[img_id2]]&amp;"|"&amp;Table1[[#This Row],[rank]]</f>
        <v>167|4</v>
      </c>
      <c r="B860">
        <v>167</v>
      </c>
      <c r="C860">
        <v>4</v>
      </c>
      <c r="D860" t="s">
        <v>873</v>
      </c>
      <c r="E860">
        <v>2.3819267749800001E-2</v>
      </c>
      <c r="F860">
        <v>0.99830663204199999</v>
      </c>
      <c r="G860">
        <f>VLOOKUP(Table1[[#This Row],[img_id2]],Table13[#All],4,FALSE)</f>
        <v>4</v>
      </c>
      <c r="H860">
        <f>VLOOKUP(Table1[[#This Row],[img_id2]],Table13[#All],5,FALSE)</f>
        <v>4</v>
      </c>
      <c r="I860" t="str">
        <f>IF(Table1[[#This Row],[score_abs]]&gt;0.99,"yes","no")</f>
        <v>yes</v>
      </c>
    </row>
    <row r="861" spans="1:9" x14ac:dyDescent="0.25">
      <c r="A861" t="str">
        <f>Table1[[#This Row],[img_id2]]&amp;"|"&amp;Table1[[#This Row],[rank]]</f>
        <v>167|5</v>
      </c>
      <c r="B861">
        <v>167</v>
      </c>
      <c r="C861">
        <v>5</v>
      </c>
      <c r="D861" t="s">
        <v>878</v>
      </c>
      <c r="E861">
        <v>2.2891785949500001E-2</v>
      </c>
      <c r="F861">
        <v>0.99823820591000001</v>
      </c>
      <c r="G861">
        <f>VLOOKUP(Table1[[#This Row],[img_id2]],Table13[#All],4,FALSE)</f>
        <v>4</v>
      </c>
      <c r="H861">
        <f>VLOOKUP(Table1[[#This Row],[img_id2]],Table13[#All],5,FALSE)</f>
        <v>4</v>
      </c>
      <c r="I861" t="str">
        <f>IF(Table1[[#This Row],[score_abs]]&gt;0.99,"yes","no")</f>
        <v>yes</v>
      </c>
    </row>
    <row r="862" spans="1:9" x14ac:dyDescent="0.25">
      <c r="A862" t="str">
        <f>Table1[[#This Row],[img_id2]]&amp;"|"&amp;Table1[[#This Row],[rank]]</f>
        <v>168|1</v>
      </c>
      <c r="B862">
        <v>168</v>
      </c>
      <c r="C862">
        <v>1</v>
      </c>
      <c r="D862" t="s">
        <v>867</v>
      </c>
      <c r="E862">
        <v>0.32806035876299999</v>
      </c>
      <c r="F862">
        <v>0.99969911575299997</v>
      </c>
      <c r="G862">
        <f>VLOOKUP(Table1[[#This Row],[img_id2]],Table13[#All],4,FALSE)</f>
        <v>4</v>
      </c>
      <c r="H862">
        <f>VLOOKUP(Table1[[#This Row],[img_id2]],Table13[#All],5,FALSE)</f>
        <v>4</v>
      </c>
      <c r="I862" t="str">
        <f>IF(Table1[[#This Row],[score_abs]]&gt;0.99,"yes","no")</f>
        <v>yes</v>
      </c>
    </row>
    <row r="863" spans="1:9" x14ac:dyDescent="0.25">
      <c r="A863" t="str">
        <f>Table1[[#This Row],[img_id2]]&amp;"|"&amp;Table1[[#This Row],[rank]]</f>
        <v>168|2</v>
      </c>
      <c r="B863">
        <v>168</v>
      </c>
      <c r="C863">
        <v>2</v>
      </c>
      <c r="D863" t="s">
        <v>864</v>
      </c>
      <c r="E863">
        <v>0.149725958705</v>
      </c>
      <c r="F863">
        <v>0.99934095144299995</v>
      </c>
      <c r="G863">
        <f>VLOOKUP(Table1[[#This Row],[img_id2]],Table13[#All],4,FALSE)</f>
        <v>4</v>
      </c>
      <c r="H863">
        <f>VLOOKUP(Table1[[#This Row],[img_id2]],Table13[#All],5,FALSE)</f>
        <v>4</v>
      </c>
      <c r="I863" t="str">
        <f>IF(Table1[[#This Row],[score_abs]]&gt;0.99,"yes","no")</f>
        <v>yes</v>
      </c>
    </row>
    <row r="864" spans="1:9" x14ac:dyDescent="0.25">
      <c r="A864" t="str">
        <f>Table1[[#This Row],[img_id2]]&amp;"|"&amp;Table1[[#This Row],[rank]]</f>
        <v>168|3</v>
      </c>
      <c r="B864">
        <v>168</v>
      </c>
      <c r="C864">
        <v>3</v>
      </c>
      <c r="D864" t="s">
        <v>868</v>
      </c>
      <c r="E864">
        <v>6.7663967609399994E-2</v>
      </c>
      <c r="F864">
        <v>0.99854290485399999</v>
      </c>
      <c r="G864">
        <f>VLOOKUP(Table1[[#This Row],[img_id2]],Table13[#All],4,FALSE)</f>
        <v>4</v>
      </c>
      <c r="H864">
        <f>VLOOKUP(Table1[[#This Row],[img_id2]],Table13[#All],5,FALSE)</f>
        <v>4</v>
      </c>
      <c r="I864" t="str">
        <f>IF(Table1[[#This Row],[score_abs]]&gt;0.99,"yes","no")</f>
        <v>yes</v>
      </c>
    </row>
    <row r="865" spans="1:9" x14ac:dyDescent="0.25">
      <c r="A865" t="str">
        <f>Table1[[#This Row],[img_id2]]&amp;"|"&amp;Table1[[#This Row],[rank]]</f>
        <v>168|4</v>
      </c>
      <c r="B865">
        <v>168</v>
      </c>
      <c r="C865">
        <v>4</v>
      </c>
      <c r="D865" t="s">
        <v>877</v>
      </c>
      <c r="E865">
        <v>4.9477677792300001E-2</v>
      </c>
      <c r="F865">
        <v>0.99800831079499996</v>
      </c>
      <c r="G865">
        <f>VLOOKUP(Table1[[#This Row],[img_id2]],Table13[#All],4,FALSE)</f>
        <v>4</v>
      </c>
      <c r="H865">
        <f>VLOOKUP(Table1[[#This Row],[img_id2]],Table13[#All],5,FALSE)</f>
        <v>4</v>
      </c>
      <c r="I865" t="str">
        <f>IF(Table1[[#This Row],[score_abs]]&gt;0.99,"yes","no")</f>
        <v>yes</v>
      </c>
    </row>
    <row r="866" spans="1:9" x14ac:dyDescent="0.25">
      <c r="A866" t="str">
        <f>Table1[[#This Row],[img_id2]]&amp;"|"&amp;Table1[[#This Row],[rank]]</f>
        <v>168|5</v>
      </c>
      <c r="B866">
        <v>168</v>
      </c>
      <c r="C866">
        <v>5</v>
      </c>
      <c r="D866" t="s">
        <v>870</v>
      </c>
      <c r="E866">
        <v>4.8645723611099999E-2</v>
      </c>
      <c r="F866">
        <v>0.99797433614700004</v>
      </c>
      <c r="G866">
        <f>VLOOKUP(Table1[[#This Row],[img_id2]],Table13[#All],4,FALSE)</f>
        <v>4</v>
      </c>
      <c r="H866">
        <f>VLOOKUP(Table1[[#This Row],[img_id2]],Table13[#All],5,FALSE)</f>
        <v>4</v>
      </c>
      <c r="I866" t="str">
        <f>IF(Table1[[#This Row],[score_abs]]&gt;0.99,"yes","no")</f>
        <v>yes</v>
      </c>
    </row>
    <row r="867" spans="1:9" x14ac:dyDescent="0.25">
      <c r="A867" t="str">
        <f>Table1[[#This Row],[img_id2]]&amp;"|"&amp;Table1[[#This Row],[rank]]</f>
        <v>169|1</v>
      </c>
      <c r="B867">
        <v>169</v>
      </c>
      <c r="C867">
        <v>1</v>
      </c>
      <c r="D867" t="s">
        <v>851</v>
      </c>
      <c r="E867">
        <v>0.163274139166</v>
      </c>
      <c r="F867">
        <v>0.99931633472400005</v>
      </c>
      <c r="G867">
        <f>VLOOKUP(Table1[[#This Row],[img_id2]],Table13[#All],4,FALSE)</f>
        <v>4</v>
      </c>
      <c r="H867">
        <f>VLOOKUP(Table1[[#This Row],[img_id2]],Table13[#All],5,FALSE)</f>
        <v>4</v>
      </c>
      <c r="I867" t="str">
        <f>IF(Table1[[#This Row],[score_abs]]&gt;0.99,"yes","no")</f>
        <v>yes</v>
      </c>
    </row>
    <row r="868" spans="1:9" x14ac:dyDescent="0.25">
      <c r="A868" t="str">
        <f>Table1[[#This Row],[img_id2]]&amp;"|"&amp;Table1[[#This Row],[rank]]</f>
        <v>169|2</v>
      </c>
      <c r="B868">
        <v>169</v>
      </c>
      <c r="C868">
        <v>2</v>
      </c>
      <c r="D868" t="s">
        <v>848</v>
      </c>
      <c r="E868">
        <v>9.9238716065899998E-2</v>
      </c>
      <c r="F868">
        <v>0.99887567758600004</v>
      </c>
      <c r="G868">
        <f>VLOOKUP(Table1[[#This Row],[img_id2]],Table13[#All],4,FALSE)</f>
        <v>4</v>
      </c>
      <c r="H868">
        <f>VLOOKUP(Table1[[#This Row],[img_id2]],Table13[#All],5,FALSE)</f>
        <v>4</v>
      </c>
      <c r="I868" t="str">
        <f>IF(Table1[[#This Row],[score_abs]]&gt;0.99,"yes","no")</f>
        <v>yes</v>
      </c>
    </row>
    <row r="869" spans="1:9" x14ac:dyDescent="0.25">
      <c r="A869" t="str">
        <f>Table1[[#This Row],[img_id2]]&amp;"|"&amp;Table1[[#This Row],[rank]]</f>
        <v>169|3</v>
      </c>
      <c r="B869">
        <v>169</v>
      </c>
      <c r="C869">
        <v>3</v>
      </c>
      <c r="D869" t="s">
        <v>912</v>
      </c>
      <c r="E869">
        <v>9.1091059148299999E-2</v>
      </c>
      <c r="F869">
        <v>0.998775184155</v>
      </c>
      <c r="G869">
        <f>VLOOKUP(Table1[[#This Row],[img_id2]],Table13[#All],4,FALSE)</f>
        <v>4</v>
      </c>
      <c r="H869">
        <f>VLOOKUP(Table1[[#This Row],[img_id2]],Table13[#All],5,FALSE)</f>
        <v>4</v>
      </c>
      <c r="I869" t="str">
        <f>IF(Table1[[#This Row],[score_abs]]&gt;0.99,"yes","no")</f>
        <v>yes</v>
      </c>
    </row>
    <row r="870" spans="1:9" x14ac:dyDescent="0.25">
      <c r="A870" t="str">
        <f>Table1[[#This Row],[img_id2]]&amp;"|"&amp;Table1[[#This Row],[rank]]</f>
        <v>169|4</v>
      </c>
      <c r="B870">
        <v>169</v>
      </c>
      <c r="C870">
        <v>4</v>
      </c>
      <c r="D870" t="s">
        <v>862</v>
      </c>
      <c r="E870">
        <v>6.7142091691499997E-2</v>
      </c>
      <c r="F870">
        <v>0.99833905696900005</v>
      </c>
      <c r="G870">
        <f>VLOOKUP(Table1[[#This Row],[img_id2]],Table13[#All],4,FALSE)</f>
        <v>4</v>
      </c>
      <c r="H870">
        <f>VLOOKUP(Table1[[#This Row],[img_id2]],Table13[#All],5,FALSE)</f>
        <v>4</v>
      </c>
      <c r="I870" t="str">
        <f>IF(Table1[[#This Row],[score_abs]]&gt;0.99,"yes","no")</f>
        <v>yes</v>
      </c>
    </row>
    <row r="871" spans="1:9" x14ac:dyDescent="0.25">
      <c r="A871" t="str">
        <f>Table1[[#This Row],[img_id2]]&amp;"|"&amp;Table1[[#This Row],[rank]]</f>
        <v>169|5</v>
      </c>
      <c r="B871">
        <v>169</v>
      </c>
      <c r="C871">
        <v>5</v>
      </c>
      <c r="D871" t="s">
        <v>846</v>
      </c>
      <c r="E871">
        <v>5.4892703890799997E-2</v>
      </c>
      <c r="F871">
        <v>0.997969210148</v>
      </c>
      <c r="G871">
        <f>VLOOKUP(Table1[[#This Row],[img_id2]],Table13[#All],4,FALSE)</f>
        <v>4</v>
      </c>
      <c r="H871">
        <f>VLOOKUP(Table1[[#This Row],[img_id2]],Table13[#All],5,FALSE)</f>
        <v>4</v>
      </c>
      <c r="I871" t="str">
        <f>IF(Table1[[#This Row],[score_abs]]&gt;0.99,"yes","no")</f>
        <v>yes</v>
      </c>
    </row>
    <row r="872" spans="1:9" x14ac:dyDescent="0.25">
      <c r="A872" t="str">
        <f>Table1[[#This Row],[img_id2]]&amp;"|"&amp;Table1[[#This Row],[rank]]</f>
        <v>170|1</v>
      </c>
      <c r="B872">
        <v>170</v>
      </c>
      <c r="C872">
        <v>1</v>
      </c>
      <c r="D872" t="s">
        <v>856</v>
      </c>
      <c r="E872">
        <v>0.13061316311400001</v>
      </c>
      <c r="F872">
        <v>0.99795222282399998</v>
      </c>
      <c r="G872">
        <f>VLOOKUP(Table1[[#This Row],[img_id2]],Table13[#All],4,FALSE)</f>
        <v>4</v>
      </c>
      <c r="H872">
        <f>VLOOKUP(Table1[[#This Row],[img_id2]],Table13[#All],5,FALSE)</f>
        <v>4</v>
      </c>
      <c r="I872" t="str">
        <f>IF(Table1[[#This Row],[score_abs]]&gt;0.99,"yes","no")</f>
        <v>yes</v>
      </c>
    </row>
    <row r="873" spans="1:9" x14ac:dyDescent="0.25">
      <c r="A873" t="str">
        <f>Table1[[#This Row],[img_id2]]&amp;"|"&amp;Table1[[#This Row],[rank]]</f>
        <v>170|2</v>
      </c>
      <c r="B873">
        <v>170</v>
      </c>
      <c r="C873">
        <v>2</v>
      </c>
      <c r="D873" t="s">
        <v>886</v>
      </c>
      <c r="E873">
        <v>0.11265707761</v>
      </c>
      <c r="F873">
        <v>0.99762660265000003</v>
      </c>
      <c r="G873">
        <f>VLOOKUP(Table1[[#This Row],[img_id2]],Table13[#All],4,FALSE)</f>
        <v>4</v>
      </c>
      <c r="H873">
        <f>VLOOKUP(Table1[[#This Row],[img_id2]],Table13[#All],5,FALSE)</f>
        <v>4</v>
      </c>
      <c r="I873" t="str">
        <f>IF(Table1[[#This Row],[score_abs]]&gt;0.99,"yes","no")</f>
        <v>yes</v>
      </c>
    </row>
    <row r="874" spans="1:9" x14ac:dyDescent="0.25">
      <c r="A874" t="str">
        <f>Table1[[#This Row],[img_id2]]&amp;"|"&amp;Table1[[#This Row],[rank]]</f>
        <v>170|3</v>
      </c>
      <c r="B874">
        <v>170</v>
      </c>
      <c r="C874">
        <v>3</v>
      </c>
      <c r="D874" t="s">
        <v>874</v>
      </c>
      <c r="E874">
        <v>0.109314605594</v>
      </c>
      <c r="F874">
        <v>0.99755424261100001</v>
      </c>
      <c r="G874">
        <f>VLOOKUP(Table1[[#This Row],[img_id2]],Table13[#All],4,FALSE)</f>
        <v>4</v>
      </c>
      <c r="H874">
        <f>VLOOKUP(Table1[[#This Row],[img_id2]],Table13[#All],5,FALSE)</f>
        <v>4</v>
      </c>
      <c r="I874" t="str">
        <f>IF(Table1[[#This Row],[score_abs]]&gt;0.99,"yes","no")</f>
        <v>yes</v>
      </c>
    </row>
    <row r="875" spans="1:9" x14ac:dyDescent="0.25">
      <c r="A875" t="str">
        <f>Table1[[#This Row],[img_id2]]&amp;"|"&amp;Table1[[#This Row],[rank]]</f>
        <v>170|4</v>
      </c>
      <c r="B875">
        <v>170</v>
      </c>
      <c r="C875">
        <v>4</v>
      </c>
      <c r="D875" t="s">
        <v>846</v>
      </c>
      <c r="E875">
        <v>8.9903406798800004E-2</v>
      </c>
      <c r="F875">
        <v>0.99702769517900003</v>
      </c>
      <c r="G875">
        <f>VLOOKUP(Table1[[#This Row],[img_id2]],Table13[#All],4,FALSE)</f>
        <v>4</v>
      </c>
      <c r="H875">
        <f>VLOOKUP(Table1[[#This Row],[img_id2]],Table13[#All],5,FALSE)</f>
        <v>4</v>
      </c>
      <c r="I875" t="str">
        <f>IF(Table1[[#This Row],[score_abs]]&gt;0.99,"yes","no")</f>
        <v>yes</v>
      </c>
    </row>
    <row r="876" spans="1:9" x14ac:dyDescent="0.25">
      <c r="A876" t="str">
        <f>Table1[[#This Row],[img_id2]]&amp;"|"&amp;Table1[[#This Row],[rank]]</f>
        <v>170|5</v>
      </c>
      <c r="B876">
        <v>170</v>
      </c>
      <c r="C876">
        <v>5</v>
      </c>
      <c r="D876" t="s">
        <v>855</v>
      </c>
      <c r="E876">
        <v>7.3815129697300003E-2</v>
      </c>
      <c r="F876">
        <v>0.99638223648099999</v>
      </c>
      <c r="G876">
        <f>VLOOKUP(Table1[[#This Row],[img_id2]],Table13[#All],4,FALSE)</f>
        <v>4</v>
      </c>
      <c r="H876">
        <f>VLOOKUP(Table1[[#This Row],[img_id2]],Table13[#All],5,FALSE)</f>
        <v>4</v>
      </c>
      <c r="I876" t="str">
        <f>IF(Table1[[#This Row],[score_abs]]&gt;0.99,"yes","no")</f>
        <v>yes</v>
      </c>
    </row>
    <row r="877" spans="1:9" x14ac:dyDescent="0.25">
      <c r="A877" t="str">
        <f>Table1[[#This Row],[img_id2]]&amp;"|"&amp;Table1[[#This Row],[rank]]</f>
        <v>171|1</v>
      </c>
      <c r="B877">
        <v>171</v>
      </c>
      <c r="C877">
        <v>1</v>
      </c>
      <c r="D877" t="s">
        <v>862</v>
      </c>
      <c r="E877">
        <v>0.36420860886599998</v>
      </c>
      <c r="F877">
        <v>0.99979060888299998</v>
      </c>
      <c r="G877">
        <f>VLOOKUP(Table1[[#This Row],[img_id2]],Table13[#All],4,FALSE)</f>
        <v>4</v>
      </c>
      <c r="H877">
        <f>VLOOKUP(Table1[[#This Row],[img_id2]],Table13[#All],5,FALSE)</f>
        <v>4</v>
      </c>
      <c r="I877" t="str">
        <f>IF(Table1[[#This Row],[score_abs]]&gt;0.99,"yes","no")</f>
        <v>yes</v>
      </c>
    </row>
    <row r="878" spans="1:9" x14ac:dyDescent="0.25">
      <c r="A878" t="str">
        <f>Table1[[#This Row],[img_id2]]&amp;"|"&amp;Table1[[#This Row],[rank]]</f>
        <v>171|2</v>
      </c>
      <c r="B878">
        <v>171</v>
      </c>
      <c r="C878">
        <v>2</v>
      </c>
      <c r="D878" t="s">
        <v>846</v>
      </c>
      <c r="E878">
        <v>9.2233620584000003E-2</v>
      </c>
      <c r="F878">
        <v>0.99917370080900003</v>
      </c>
      <c r="G878">
        <f>VLOOKUP(Table1[[#This Row],[img_id2]],Table13[#All],4,FALSE)</f>
        <v>4</v>
      </c>
      <c r="H878">
        <f>VLOOKUP(Table1[[#This Row],[img_id2]],Table13[#All],5,FALSE)</f>
        <v>4</v>
      </c>
      <c r="I878" t="str">
        <f>IF(Table1[[#This Row],[score_abs]]&gt;0.99,"yes","no")</f>
        <v>yes</v>
      </c>
    </row>
    <row r="879" spans="1:9" x14ac:dyDescent="0.25">
      <c r="A879" t="str">
        <f>Table1[[#This Row],[img_id2]]&amp;"|"&amp;Table1[[#This Row],[rank]]</f>
        <v>171|3</v>
      </c>
      <c r="B879">
        <v>171</v>
      </c>
      <c r="C879">
        <v>3</v>
      </c>
      <c r="D879" t="s">
        <v>861</v>
      </c>
      <c r="E879">
        <v>7.5150780379799997E-2</v>
      </c>
      <c r="F879">
        <v>0.99898606538800006</v>
      </c>
      <c r="G879">
        <f>VLOOKUP(Table1[[#This Row],[img_id2]],Table13[#All],4,FALSE)</f>
        <v>4</v>
      </c>
      <c r="H879">
        <f>VLOOKUP(Table1[[#This Row],[img_id2]],Table13[#All],5,FALSE)</f>
        <v>4</v>
      </c>
      <c r="I879" t="str">
        <f>IF(Table1[[#This Row],[score_abs]]&gt;0.99,"yes","no")</f>
        <v>yes</v>
      </c>
    </row>
    <row r="880" spans="1:9" x14ac:dyDescent="0.25">
      <c r="A880" t="str">
        <f>Table1[[#This Row],[img_id2]]&amp;"|"&amp;Table1[[#This Row],[rank]]</f>
        <v>171|4</v>
      </c>
      <c r="B880">
        <v>171</v>
      </c>
      <c r="C880">
        <v>4</v>
      </c>
      <c r="D880" t="s">
        <v>848</v>
      </c>
      <c r="E880">
        <v>5.5299259722199998E-2</v>
      </c>
      <c r="F880">
        <v>0.99862253665900003</v>
      </c>
      <c r="G880">
        <f>VLOOKUP(Table1[[#This Row],[img_id2]],Table13[#All],4,FALSE)</f>
        <v>4</v>
      </c>
      <c r="H880">
        <f>VLOOKUP(Table1[[#This Row],[img_id2]],Table13[#All],5,FALSE)</f>
        <v>4</v>
      </c>
      <c r="I880" t="str">
        <f>IF(Table1[[#This Row],[score_abs]]&gt;0.99,"yes","no")</f>
        <v>yes</v>
      </c>
    </row>
    <row r="881" spans="1:9" x14ac:dyDescent="0.25">
      <c r="A881" t="str">
        <f>Table1[[#This Row],[img_id2]]&amp;"|"&amp;Table1[[#This Row],[rank]]</f>
        <v>171|5</v>
      </c>
      <c r="B881">
        <v>171</v>
      </c>
      <c r="C881">
        <v>5</v>
      </c>
      <c r="D881" t="s">
        <v>830</v>
      </c>
      <c r="E881">
        <v>4.5149996876700002E-2</v>
      </c>
      <c r="F881">
        <v>0.99831342697100001</v>
      </c>
      <c r="G881">
        <f>VLOOKUP(Table1[[#This Row],[img_id2]],Table13[#All],4,FALSE)</f>
        <v>4</v>
      </c>
      <c r="H881">
        <f>VLOOKUP(Table1[[#This Row],[img_id2]],Table13[#All],5,FALSE)</f>
        <v>4</v>
      </c>
      <c r="I881" t="str">
        <f>IF(Table1[[#This Row],[score_abs]]&gt;0.99,"yes","no")</f>
        <v>yes</v>
      </c>
    </row>
    <row r="882" spans="1:9" x14ac:dyDescent="0.25">
      <c r="A882" t="str">
        <f>Table1[[#This Row],[img_id2]]&amp;"|"&amp;Table1[[#This Row],[rank]]</f>
        <v>172|1</v>
      </c>
      <c r="B882">
        <v>172</v>
      </c>
      <c r="C882">
        <v>1</v>
      </c>
      <c r="D882" t="s">
        <v>848</v>
      </c>
      <c r="E882">
        <v>0.23825909197299999</v>
      </c>
      <c r="F882">
        <v>0.99990975856800002</v>
      </c>
      <c r="G882">
        <f>VLOOKUP(Table1[[#This Row],[img_id2]],Table13[#All],4,FALSE)</f>
        <v>4</v>
      </c>
      <c r="H882">
        <f>VLOOKUP(Table1[[#This Row],[img_id2]],Table13[#All],5,FALSE)</f>
        <v>4</v>
      </c>
      <c r="I882" t="str">
        <f>IF(Table1[[#This Row],[score_abs]]&gt;0.99,"yes","no")</f>
        <v>yes</v>
      </c>
    </row>
    <row r="883" spans="1:9" x14ac:dyDescent="0.25">
      <c r="A883" t="str">
        <f>Table1[[#This Row],[img_id2]]&amp;"|"&amp;Table1[[#This Row],[rank]]</f>
        <v>172|2</v>
      </c>
      <c r="B883">
        <v>172</v>
      </c>
      <c r="C883">
        <v>2</v>
      </c>
      <c r="D883" t="s">
        <v>861</v>
      </c>
      <c r="E883">
        <v>0.16018201410800001</v>
      </c>
      <c r="F883">
        <v>0.99986577034000002</v>
      </c>
      <c r="G883">
        <f>VLOOKUP(Table1[[#This Row],[img_id2]],Table13[#All],4,FALSE)</f>
        <v>4</v>
      </c>
      <c r="H883">
        <f>VLOOKUP(Table1[[#This Row],[img_id2]],Table13[#All],5,FALSE)</f>
        <v>4</v>
      </c>
      <c r="I883" t="str">
        <f>IF(Table1[[#This Row],[score_abs]]&gt;0.99,"yes","no")</f>
        <v>yes</v>
      </c>
    </row>
    <row r="884" spans="1:9" x14ac:dyDescent="0.25">
      <c r="A884" t="str">
        <f>Table1[[#This Row],[img_id2]]&amp;"|"&amp;Table1[[#This Row],[rank]]</f>
        <v>172|3</v>
      </c>
      <c r="B884">
        <v>172</v>
      </c>
      <c r="C884">
        <v>3</v>
      </c>
      <c r="D884" t="s">
        <v>854</v>
      </c>
      <c r="E884">
        <v>0.13471719622600001</v>
      </c>
      <c r="F884">
        <v>0.99984037876099996</v>
      </c>
      <c r="G884">
        <f>VLOOKUP(Table1[[#This Row],[img_id2]],Table13[#All],4,FALSE)</f>
        <v>4</v>
      </c>
      <c r="H884">
        <f>VLOOKUP(Table1[[#This Row],[img_id2]],Table13[#All],5,FALSE)</f>
        <v>4</v>
      </c>
      <c r="I884" t="str">
        <f>IF(Table1[[#This Row],[score_abs]]&gt;0.99,"yes","no")</f>
        <v>yes</v>
      </c>
    </row>
    <row r="885" spans="1:9" x14ac:dyDescent="0.25">
      <c r="A885" t="str">
        <f>Table1[[#This Row],[img_id2]]&amp;"|"&amp;Table1[[#This Row],[rank]]</f>
        <v>172|4</v>
      </c>
      <c r="B885">
        <v>172</v>
      </c>
      <c r="C885">
        <v>4</v>
      </c>
      <c r="D885" t="s">
        <v>862</v>
      </c>
      <c r="E885">
        <v>0.12400592118500001</v>
      </c>
      <c r="F885">
        <v>0.99982672929799998</v>
      </c>
      <c r="G885">
        <f>VLOOKUP(Table1[[#This Row],[img_id2]],Table13[#All],4,FALSE)</f>
        <v>4</v>
      </c>
      <c r="H885">
        <f>VLOOKUP(Table1[[#This Row],[img_id2]],Table13[#All],5,FALSE)</f>
        <v>4</v>
      </c>
      <c r="I885" t="str">
        <f>IF(Table1[[#This Row],[score_abs]]&gt;0.99,"yes","no")</f>
        <v>yes</v>
      </c>
    </row>
    <row r="886" spans="1:9" x14ac:dyDescent="0.25">
      <c r="A886" t="str">
        <f>Table1[[#This Row],[img_id2]]&amp;"|"&amp;Table1[[#This Row],[rank]]</f>
        <v>172|5</v>
      </c>
      <c r="B886">
        <v>172</v>
      </c>
      <c r="C886">
        <v>5</v>
      </c>
      <c r="D886" t="s">
        <v>886</v>
      </c>
      <c r="E886">
        <v>9.4205938279599999E-2</v>
      </c>
      <c r="F886">
        <v>0.99977189302400005</v>
      </c>
      <c r="G886">
        <f>VLOOKUP(Table1[[#This Row],[img_id2]],Table13[#All],4,FALSE)</f>
        <v>4</v>
      </c>
      <c r="H886">
        <f>VLOOKUP(Table1[[#This Row],[img_id2]],Table13[#All],5,FALSE)</f>
        <v>4</v>
      </c>
      <c r="I886" t="str">
        <f>IF(Table1[[#This Row],[score_abs]]&gt;0.99,"yes","no")</f>
        <v>yes</v>
      </c>
    </row>
    <row r="887" spans="1:9" x14ac:dyDescent="0.25">
      <c r="A887" t="str">
        <f>Table1[[#This Row],[img_id2]]&amp;"|"&amp;Table1[[#This Row],[rank]]</f>
        <v>173|1</v>
      </c>
      <c r="B887">
        <v>173</v>
      </c>
      <c r="C887">
        <v>1</v>
      </c>
      <c r="D887" t="s">
        <v>862</v>
      </c>
      <c r="E887">
        <v>0.135754480958</v>
      </c>
      <c r="F887">
        <v>0.99890851974499995</v>
      </c>
      <c r="G887">
        <f>VLOOKUP(Table1[[#This Row],[img_id2]],Table13[#All],4,FALSE)</f>
        <v>3</v>
      </c>
      <c r="H887">
        <f>VLOOKUP(Table1[[#This Row],[img_id2]],Table13[#All],5,FALSE)</f>
        <v>3</v>
      </c>
      <c r="I887" t="str">
        <f>IF(Table1[[#This Row],[score_abs]]&gt;0.99,"yes","no")</f>
        <v>yes</v>
      </c>
    </row>
    <row r="888" spans="1:9" x14ac:dyDescent="0.25">
      <c r="A888" t="str">
        <f>Table1[[#This Row],[img_id2]]&amp;"|"&amp;Table1[[#This Row],[rank]]</f>
        <v>173|2</v>
      </c>
      <c r="B888">
        <v>173</v>
      </c>
      <c r="C888">
        <v>2</v>
      </c>
      <c r="D888" t="s">
        <v>864</v>
      </c>
      <c r="E888">
        <v>0.12697111070200001</v>
      </c>
      <c r="F888">
        <v>0.99883311986900003</v>
      </c>
      <c r="G888">
        <f>VLOOKUP(Table1[[#This Row],[img_id2]],Table13[#All],4,FALSE)</f>
        <v>3</v>
      </c>
      <c r="H888">
        <f>VLOOKUP(Table1[[#This Row],[img_id2]],Table13[#All],5,FALSE)</f>
        <v>3</v>
      </c>
      <c r="I888" t="str">
        <f>IF(Table1[[#This Row],[score_abs]]&gt;0.99,"yes","no")</f>
        <v>yes</v>
      </c>
    </row>
    <row r="889" spans="1:9" x14ac:dyDescent="0.25">
      <c r="A889" t="str">
        <f>Table1[[#This Row],[img_id2]]&amp;"|"&amp;Table1[[#This Row],[rank]]</f>
        <v>173|3</v>
      </c>
      <c r="B889">
        <v>173</v>
      </c>
      <c r="C889">
        <v>3</v>
      </c>
      <c r="D889" t="s">
        <v>861</v>
      </c>
      <c r="E889">
        <v>0.11835743486899999</v>
      </c>
      <c r="F889">
        <v>0.99874830246000001</v>
      </c>
      <c r="G889">
        <f>VLOOKUP(Table1[[#This Row],[img_id2]],Table13[#All],4,FALSE)</f>
        <v>3</v>
      </c>
      <c r="H889">
        <f>VLOOKUP(Table1[[#This Row],[img_id2]],Table13[#All],5,FALSE)</f>
        <v>3</v>
      </c>
      <c r="I889" t="str">
        <f>IF(Table1[[#This Row],[score_abs]]&gt;0.99,"yes","no")</f>
        <v>yes</v>
      </c>
    </row>
    <row r="890" spans="1:9" x14ac:dyDescent="0.25">
      <c r="A890" t="str">
        <f>Table1[[#This Row],[img_id2]]&amp;"|"&amp;Table1[[#This Row],[rank]]</f>
        <v>173|4</v>
      </c>
      <c r="B890">
        <v>173</v>
      </c>
      <c r="C890">
        <v>4</v>
      </c>
      <c r="D890" t="s">
        <v>854</v>
      </c>
      <c r="E890">
        <v>0.104510642588</v>
      </c>
      <c r="F890">
        <v>0.99858272075700005</v>
      </c>
      <c r="G890">
        <f>VLOOKUP(Table1[[#This Row],[img_id2]],Table13[#All],4,FALSE)</f>
        <v>3</v>
      </c>
      <c r="H890">
        <f>VLOOKUP(Table1[[#This Row],[img_id2]],Table13[#All],5,FALSE)</f>
        <v>3</v>
      </c>
      <c r="I890" t="str">
        <f>IF(Table1[[#This Row],[score_abs]]&gt;0.99,"yes","no")</f>
        <v>yes</v>
      </c>
    </row>
    <row r="891" spans="1:9" x14ac:dyDescent="0.25">
      <c r="A891" t="str">
        <f>Table1[[#This Row],[img_id2]]&amp;"|"&amp;Table1[[#This Row],[rank]]</f>
        <v>173|5</v>
      </c>
      <c r="B891">
        <v>173</v>
      </c>
      <c r="C891">
        <v>5</v>
      </c>
      <c r="D891" t="s">
        <v>848</v>
      </c>
      <c r="E891">
        <v>6.6910006105900005E-2</v>
      </c>
      <c r="F891">
        <v>0.99778807163200001</v>
      </c>
      <c r="G891">
        <f>VLOOKUP(Table1[[#This Row],[img_id2]],Table13[#All],4,FALSE)</f>
        <v>3</v>
      </c>
      <c r="H891">
        <f>VLOOKUP(Table1[[#This Row],[img_id2]],Table13[#All],5,FALSE)</f>
        <v>3</v>
      </c>
      <c r="I891" t="str">
        <f>IF(Table1[[#This Row],[score_abs]]&gt;0.99,"yes","no")</f>
        <v>yes</v>
      </c>
    </row>
    <row r="892" spans="1:9" x14ac:dyDescent="0.25">
      <c r="A892" t="str">
        <f>Table1[[#This Row],[img_id2]]&amp;"|"&amp;Table1[[#This Row],[rank]]</f>
        <v>174|1</v>
      </c>
      <c r="B892">
        <v>174</v>
      </c>
      <c r="C892">
        <v>1</v>
      </c>
      <c r="D892" t="s">
        <v>862</v>
      </c>
      <c r="E892">
        <v>0.51755148172400001</v>
      </c>
      <c r="F892">
        <v>0.99977344274500002</v>
      </c>
      <c r="G892">
        <f>VLOOKUP(Table1[[#This Row],[img_id2]],Table13[#All],4,FALSE)</f>
        <v>4</v>
      </c>
      <c r="H892">
        <f>VLOOKUP(Table1[[#This Row],[img_id2]],Table13[#All],5,FALSE)</f>
        <v>4</v>
      </c>
      <c r="I892" t="str">
        <f>IF(Table1[[#This Row],[score_abs]]&gt;0.99,"yes","no")</f>
        <v>yes</v>
      </c>
    </row>
    <row r="893" spans="1:9" x14ac:dyDescent="0.25">
      <c r="A893" t="str">
        <f>Table1[[#This Row],[img_id2]]&amp;"|"&amp;Table1[[#This Row],[rank]]</f>
        <v>174|2</v>
      </c>
      <c r="B893">
        <v>174</v>
      </c>
      <c r="C893">
        <v>2</v>
      </c>
      <c r="D893" t="s">
        <v>874</v>
      </c>
      <c r="E893">
        <v>9.8963312804699999E-2</v>
      </c>
      <c r="F893">
        <v>0.998816370964</v>
      </c>
      <c r="G893">
        <f>VLOOKUP(Table1[[#This Row],[img_id2]],Table13[#All],4,FALSE)</f>
        <v>4</v>
      </c>
      <c r="H893">
        <f>VLOOKUP(Table1[[#This Row],[img_id2]],Table13[#All],5,FALSE)</f>
        <v>4</v>
      </c>
      <c r="I893" t="str">
        <f>IF(Table1[[#This Row],[score_abs]]&gt;0.99,"yes","no")</f>
        <v>yes</v>
      </c>
    </row>
    <row r="894" spans="1:9" x14ac:dyDescent="0.25">
      <c r="A894" t="str">
        <f>Table1[[#This Row],[img_id2]]&amp;"|"&amp;Table1[[#This Row],[rank]]</f>
        <v>174|3</v>
      </c>
      <c r="B894">
        <v>174</v>
      </c>
      <c r="C894">
        <v>3</v>
      </c>
      <c r="D894" t="s">
        <v>864</v>
      </c>
      <c r="E894">
        <v>5.9094339609100002E-2</v>
      </c>
      <c r="F894">
        <v>0.99801933765399997</v>
      </c>
      <c r="G894">
        <f>VLOOKUP(Table1[[#This Row],[img_id2]],Table13[#All],4,FALSE)</f>
        <v>4</v>
      </c>
      <c r="H894">
        <f>VLOOKUP(Table1[[#This Row],[img_id2]],Table13[#All],5,FALSE)</f>
        <v>4</v>
      </c>
      <c r="I894" t="str">
        <f>IF(Table1[[#This Row],[score_abs]]&gt;0.99,"yes","no")</f>
        <v>yes</v>
      </c>
    </row>
    <row r="895" spans="1:9" x14ac:dyDescent="0.25">
      <c r="A895" t="str">
        <f>Table1[[#This Row],[img_id2]]&amp;"|"&amp;Table1[[#This Row],[rank]]</f>
        <v>174|4</v>
      </c>
      <c r="B895">
        <v>174</v>
      </c>
      <c r="C895">
        <v>4</v>
      </c>
      <c r="D895" t="s">
        <v>861</v>
      </c>
      <c r="E895">
        <v>3.5037674009799999E-2</v>
      </c>
      <c r="F895">
        <v>0.99666398763700004</v>
      </c>
      <c r="G895">
        <f>VLOOKUP(Table1[[#This Row],[img_id2]],Table13[#All],4,FALSE)</f>
        <v>4</v>
      </c>
      <c r="H895">
        <f>VLOOKUP(Table1[[#This Row],[img_id2]],Table13[#All],5,FALSE)</f>
        <v>4</v>
      </c>
      <c r="I895" t="str">
        <f>IF(Table1[[#This Row],[score_abs]]&gt;0.99,"yes","no")</f>
        <v>yes</v>
      </c>
    </row>
    <row r="896" spans="1:9" x14ac:dyDescent="0.25">
      <c r="A896" t="str">
        <f>Table1[[#This Row],[img_id2]]&amp;"|"&amp;Table1[[#This Row],[rank]]</f>
        <v>174|5</v>
      </c>
      <c r="B896">
        <v>174</v>
      </c>
      <c r="C896">
        <v>5</v>
      </c>
      <c r="D896" t="s">
        <v>846</v>
      </c>
      <c r="E896">
        <v>3.4101683646399997E-2</v>
      </c>
      <c r="F896">
        <v>0.99657285213500002</v>
      </c>
      <c r="G896">
        <f>VLOOKUP(Table1[[#This Row],[img_id2]],Table13[#All],4,FALSE)</f>
        <v>4</v>
      </c>
      <c r="H896">
        <f>VLOOKUP(Table1[[#This Row],[img_id2]],Table13[#All],5,FALSE)</f>
        <v>4</v>
      </c>
      <c r="I896" t="str">
        <f>IF(Table1[[#This Row],[score_abs]]&gt;0.99,"yes","no")</f>
        <v>yes</v>
      </c>
    </row>
    <row r="897" spans="1:9" x14ac:dyDescent="0.25">
      <c r="A897" t="str">
        <f>Table1[[#This Row],[img_id2]]&amp;"|"&amp;Table1[[#This Row],[rank]]</f>
        <v>175|1</v>
      </c>
      <c r="B897">
        <v>175</v>
      </c>
      <c r="C897">
        <v>1</v>
      </c>
      <c r="D897" t="s">
        <v>861</v>
      </c>
      <c r="E897">
        <v>0.112762764096</v>
      </c>
      <c r="F897">
        <v>0.99613523483300004</v>
      </c>
      <c r="G897">
        <f>VLOOKUP(Table1[[#This Row],[img_id2]],Table13[#All],4,FALSE)</f>
        <v>3</v>
      </c>
      <c r="H897">
        <f>VLOOKUP(Table1[[#This Row],[img_id2]],Table13[#All],5,FALSE)</f>
        <v>3</v>
      </c>
      <c r="I897" t="str">
        <f>IF(Table1[[#This Row],[score_abs]]&gt;0.99,"yes","no")</f>
        <v>yes</v>
      </c>
    </row>
    <row r="898" spans="1:9" x14ac:dyDescent="0.25">
      <c r="A898" t="str">
        <f>Table1[[#This Row],[img_id2]]&amp;"|"&amp;Table1[[#This Row],[rank]]</f>
        <v>175|2</v>
      </c>
      <c r="B898">
        <v>175</v>
      </c>
      <c r="C898">
        <v>2</v>
      </c>
      <c r="D898" t="s">
        <v>873</v>
      </c>
      <c r="E898">
        <v>9.7227282822099997E-2</v>
      </c>
      <c r="F898">
        <v>0.99552035331699995</v>
      </c>
      <c r="G898">
        <f>VLOOKUP(Table1[[#This Row],[img_id2]],Table13[#All],4,FALSE)</f>
        <v>3</v>
      </c>
      <c r="H898">
        <f>VLOOKUP(Table1[[#This Row],[img_id2]],Table13[#All],5,FALSE)</f>
        <v>3</v>
      </c>
      <c r="I898" t="str">
        <f>IF(Table1[[#This Row],[score_abs]]&gt;0.99,"yes","no")</f>
        <v>yes</v>
      </c>
    </row>
    <row r="899" spans="1:9" x14ac:dyDescent="0.25">
      <c r="A899" t="str">
        <f>Table1[[#This Row],[img_id2]]&amp;"|"&amp;Table1[[#This Row],[rank]]</f>
        <v>175|3</v>
      </c>
      <c r="B899">
        <v>175</v>
      </c>
      <c r="C899">
        <v>3</v>
      </c>
      <c r="D899" t="s">
        <v>862</v>
      </c>
      <c r="E899">
        <v>8.0551527440499995E-2</v>
      </c>
      <c r="F899">
        <v>0.99459803104400002</v>
      </c>
      <c r="G899">
        <f>VLOOKUP(Table1[[#This Row],[img_id2]],Table13[#All],4,FALSE)</f>
        <v>3</v>
      </c>
      <c r="H899">
        <f>VLOOKUP(Table1[[#This Row],[img_id2]],Table13[#All],5,FALSE)</f>
        <v>3</v>
      </c>
      <c r="I899" t="str">
        <f>IF(Table1[[#This Row],[score_abs]]&gt;0.99,"yes","no")</f>
        <v>yes</v>
      </c>
    </row>
    <row r="900" spans="1:9" x14ac:dyDescent="0.25">
      <c r="A900" t="str">
        <f>Table1[[#This Row],[img_id2]]&amp;"|"&amp;Table1[[#This Row],[rank]]</f>
        <v>175|4</v>
      </c>
      <c r="B900">
        <v>175</v>
      </c>
      <c r="C900">
        <v>4</v>
      </c>
      <c r="D900" t="s">
        <v>874</v>
      </c>
      <c r="E900">
        <v>7.5985006987999995E-2</v>
      </c>
      <c r="F900">
        <v>0.99427527189300002</v>
      </c>
      <c r="G900">
        <f>VLOOKUP(Table1[[#This Row],[img_id2]],Table13[#All],4,FALSE)</f>
        <v>3</v>
      </c>
      <c r="H900">
        <f>VLOOKUP(Table1[[#This Row],[img_id2]],Table13[#All],5,FALSE)</f>
        <v>3</v>
      </c>
      <c r="I900" t="str">
        <f>IF(Table1[[#This Row],[score_abs]]&gt;0.99,"yes","no")</f>
        <v>yes</v>
      </c>
    </row>
    <row r="901" spans="1:9" x14ac:dyDescent="0.25">
      <c r="A901" t="str">
        <f>Table1[[#This Row],[img_id2]]&amp;"|"&amp;Table1[[#This Row],[rank]]</f>
        <v>175|5</v>
      </c>
      <c r="B901">
        <v>175</v>
      </c>
      <c r="C901">
        <v>5</v>
      </c>
      <c r="D901" t="s">
        <v>855</v>
      </c>
      <c r="E901">
        <v>6.4975857734699993E-2</v>
      </c>
      <c r="F901">
        <v>0.993311882019</v>
      </c>
      <c r="G901">
        <f>VLOOKUP(Table1[[#This Row],[img_id2]],Table13[#All],4,FALSE)</f>
        <v>3</v>
      </c>
      <c r="H901">
        <f>VLOOKUP(Table1[[#This Row],[img_id2]],Table13[#All],5,FALSE)</f>
        <v>3</v>
      </c>
      <c r="I901" t="str">
        <f>IF(Table1[[#This Row],[score_abs]]&gt;0.99,"yes","no")</f>
        <v>yes</v>
      </c>
    </row>
    <row r="902" spans="1:9" x14ac:dyDescent="0.25">
      <c r="A902" t="str">
        <f>Table1[[#This Row],[img_id2]]&amp;"|"&amp;Table1[[#This Row],[rank]]</f>
        <v>176|1</v>
      </c>
      <c r="B902">
        <v>176</v>
      </c>
      <c r="C902">
        <v>1</v>
      </c>
      <c r="D902" t="s">
        <v>862</v>
      </c>
      <c r="E902">
        <v>0.61548584699599995</v>
      </c>
      <c r="F902">
        <v>0.99986612796800001</v>
      </c>
      <c r="G902">
        <f>VLOOKUP(Table1[[#This Row],[img_id2]],Table13[#All],4,FALSE)</f>
        <v>4</v>
      </c>
      <c r="H902">
        <f>VLOOKUP(Table1[[#This Row],[img_id2]],Table13[#All],5,FALSE)</f>
        <v>4</v>
      </c>
      <c r="I902" t="str">
        <f>IF(Table1[[#This Row],[score_abs]]&gt;0.99,"yes","no")</f>
        <v>yes</v>
      </c>
    </row>
    <row r="903" spans="1:9" x14ac:dyDescent="0.25">
      <c r="A903" t="str">
        <f>Table1[[#This Row],[img_id2]]&amp;"|"&amp;Table1[[#This Row],[rank]]</f>
        <v>176|2</v>
      </c>
      <c r="B903">
        <v>176</v>
      </c>
      <c r="C903">
        <v>2</v>
      </c>
      <c r="D903" t="s">
        <v>861</v>
      </c>
      <c r="E903">
        <v>6.9558784365699997E-2</v>
      </c>
      <c r="F903">
        <v>0.99881660938299999</v>
      </c>
      <c r="G903">
        <f>VLOOKUP(Table1[[#This Row],[img_id2]],Table13[#All],4,FALSE)</f>
        <v>4</v>
      </c>
      <c r="H903">
        <f>VLOOKUP(Table1[[#This Row],[img_id2]],Table13[#All],5,FALSE)</f>
        <v>4</v>
      </c>
      <c r="I903" t="str">
        <f>IF(Table1[[#This Row],[score_abs]]&gt;0.99,"yes","no")</f>
        <v>yes</v>
      </c>
    </row>
    <row r="904" spans="1:9" x14ac:dyDescent="0.25">
      <c r="A904" t="str">
        <f>Table1[[#This Row],[img_id2]]&amp;"|"&amp;Table1[[#This Row],[rank]]</f>
        <v>176|3</v>
      </c>
      <c r="B904">
        <v>176</v>
      </c>
      <c r="C904">
        <v>3</v>
      </c>
      <c r="D904" t="s">
        <v>873</v>
      </c>
      <c r="E904">
        <v>3.6963663995300003E-2</v>
      </c>
      <c r="F904">
        <v>0.99777525663400002</v>
      </c>
      <c r="G904">
        <f>VLOOKUP(Table1[[#This Row],[img_id2]],Table13[#All],4,FALSE)</f>
        <v>4</v>
      </c>
      <c r="H904">
        <f>VLOOKUP(Table1[[#This Row],[img_id2]],Table13[#All],5,FALSE)</f>
        <v>4</v>
      </c>
      <c r="I904" t="str">
        <f>IF(Table1[[#This Row],[score_abs]]&gt;0.99,"yes","no")</f>
        <v>yes</v>
      </c>
    </row>
    <row r="905" spans="1:9" x14ac:dyDescent="0.25">
      <c r="A905" t="str">
        <f>Table1[[#This Row],[img_id2]]&amp;"|"&amp;Table1[[#This Row],[rank]]</f>
        <v>176|4</v>
      </c>
      <c r="B905">
        <v>176</v>
      </c>
      <c r="C905">
        <v>4</v>
      </c>
      <c r="D905" t="s">
        <v>874</v>
      </c>
      <c r="E905">
        <v>3.6826297640799997E-2</v>
      </c>
      <c r="F905">
        <v>0.99776697158799998</v>
      </c>
      <c r="G905">
        <f>VLOOKUP(Table1[[#This Row],[img_id2]],Table13[#All],4,FALSE)</f>
        <v>4</v>
      </c>
      <c r="H905">
        <f>VLOOKUP(Table1[[#This Row],[img_id2]],Table13[#All],5,FALSE)</f>
        <v>4</v>
      </c>
      <c r="I905" t="str">
        <f>IF(Table1[[#This Row],[score_abs]]&gt;0.99,"yes","no")</f>
        <v>yes</v>
      </c>
    </row>
    <row r="906" spans="1:9" x14ac:dyDescent="0.25">
      <c r="A906" t="str">
        <f>Table1[[#This Row],[img_id2]]&amp;"|"&amp;Table1[[#This Row],[rank]]</f>
        <v>176|5</v>
      </c>
      <c r="B906">
        <v>176</v>
      </c>
      <c r="C906">
        <v>5</v>
      </c>
      <c r="D906" t="s">
        <v>848</v>
      </c>
      <c r="E906">
        <v>2.6828033849599999E-2</v>
      </c>
      <c r="F906">
        <v>0.996937394142</v>
      </c>
      <c r="G906">
        <f>VLOOKUP(Table1[[#This Row],[img_id2]],Table13[#All],4,FALSE)</f>
        <v>4</v>
      </c>
      <c r="H906">
        <f>VLOOKUP(Table1[[#This Row],[img_id2]],Table13[#All],5,FALSE)</f>
        <v>4</v>
      </c>
      <c r="I906" t="str">
        <f>IF(Table1[[#This Row],[score_abs]]&gt;0.99,"yes","no")</f>
        <v>yes</v>
      </c>
    </row>
    <row r="907" spans="1:9" x14ac:dyDescent="0.25">
      <c r="A907" t="str">
        <f>Table1[[#This Row],[img_id2]]&amp;"|"&amp;Table1[[#This Row],[rank]]</f>
        <v>177|1</v>
      </c>
      <c r="B907">
        <v>177</v>
      </c>
      <c r="C907">
        <v>1</v>
      </c>
      <c r="D907" t="s">
        <v>854</v>
      </c>
      <c r="E907">
        <v>0.311603814363</v>
      </c>
      <c r="F907">
        <v>0.99975103139900001</v>
      </c>
      <c r="G907">
        <f>VLOOKUP(Table1[[#This Row],[img_id2]],Table13[#All],4,FALSE)</f>
        <v>3</v>
      </c>
      <c r="H907">
        <f>VLOOKUP(Table1[[#This Row],[img_id2]],Table13[#All],5,FALSE)</f>
        <v>3</v>
      </c>
      <c r="I907" t="str">
        <f>IF(Table1[[#This Row],[score_abs]]&gt;0.99,"yes","no")</f>
        <v>yes</v>
      </c>
    </row>
    <row r="908" spans="1:9" x14ac:dyDescent="0.25">
      <c r="A908" t="str">
        <f>Table1[[#This Row],[img_id2]]&amp;"|"&amp;Table1[[#This Row],[rank]]</f>
        <v>177|2</v>
      </c>
      <c r="B908">
        <v>177</v>
      </c>
      <c r="C908">
        <v>2</v>
      </c>
      <c r="D908" t="s">
        <v>831</v>
      </c>
      <c r="E908">
        <v>0.30329194664999998</v>
      </c>
      <c r="F908">
        <v>0.99974423646900001</v>
      </c>
      <c r="G908">
        <f>VLOOKUP(Table1[[#This Row],[img_id2]],Table13[#All],4,FALSE)</f>
        <v>3</v>
      </c>
      <c r="H908">
        <f>VLOOKUP(Table1[[#This Row],[img_id2]],Table13[#All],5,FALSE)</f>
        <v>3</v>
      </c>
      <c r="I908" t="str">
        <f>IF(Table1[[#This Row],[score_abs]]&gt;0.99,"yes","no")</f>
        <v>yes</v>
      </c>
    </row>
    <row r="909" spans="1:9" x14ac:dyDescent="0.25">
      <c r="A909" t="str">
        <f>Table1[[#This Row],[img_id2]]&amp;"|"&amp;Table1[[#This Row],[rank]]</f>
        <v>177|3</v>
      </c>
      <c r="B909">
        <v>177</v>
      </c>
      <c r="C909">
        <v>3</v>
      </c>
      <c r="D909" t="s">
        <v>848</v>
      </c>
      <c r="E909">
        <v>7.5868815183600002E-2</v>
      </c>
      <c r="F909">
        <v>0.998978495598</v>
      </c>
      <c r="G909">
        <f>VLOOKUP(Table1[[#This Row],[img_id2]],Table13[#All],4,FALSE)</f>
        <v>3</v>
      </c>
      <c r="H909">
        <f>VLOOKUP(Table1[[#This Row],[img_id2]],Table13[#All],5,FALSE)</f>
        <v>3</v>
      </c>
      <c r="I909" t="str">
        <f>IF(Table1[[#This Row],[score_abs]]&gt;0.99,"yes","no")</f>
        <v>yes</v>
      </c>
    </row>
    <row r="910" spans="1:9" x14ac:dyDescent="0.25">
      <c r="A910" t="str">
        <f>Table1[[#This Row],[img_id2]]&amp;"|"&amp;Table1[[#This Row],[rank]]</f>
        <v>177|4</v>
      </c>
      <c r="B910">
        <v>177</v>
      </c>
      <c r="C910">
        <v>4</v>
      </c>
      <c r="D910" t="s">
        <v>892</v>
      </c>
      <c r="E910">
        <v>5.01639172435E-2</v>
      </c>
      <c r="F910">
        <v>0.99845576286299997</v>
      </c>
      <c r="G910">
        <f>VLOOKUP(Table1[[#This Row],[img_id2]],Table13[#All],4,FALSE)</f>
        <v>3</v>
      </c>
      <c r="H910">
        <f>VLOOKUP(Table1[[#This Row],[img_id2]],Table13[#All],5,FALSE)</f>
        <v>3</v>
      </c>
      <c r="I910" t="str">
        <f>IF(Table1[[#This Row],[score_abs]]&gt;0.99,"yes","no")</f>
        <v>yes</v>
      </c>
    </row>
    <row r="911" spans="1:9" x14ac:dyDescent="0.25">
      <c r="A911" t="str">
        <f>Table1[[#This Row],[img_id2]]&amp;"|"&amp;Table1[[#This Row],[rank]]</f>
        <v>177|5</v>
      </c>
      <c r="B911">
        <v>177</v>
      </c>
      <c r="C911">
        <v>5</v>
      </c>
      <c r="D911" t="s">
        <v>830</v>
      </c>
      <c r="E911">
        <v>4.5347664505200003E-2</v>
      </c>
      <c r="F911">
        <v>0.99829202890400004</v>
      </c>
      <c r="G911">
        <f>VLOOKUP(Table1[[#This Row],[img_id2]],Table13[#All],4,FALSE)</f>
        <v>3</v>
      </c>
      <c r="H911">
        <f>VLOOKUP(Table1[[#This Row],[img_id2]],Table13[#All],5,FALSE)</f>
        <v>3</v>
      </c>
      <c r="I911" t="str">
        <f>IF(Table1[[#This Row],[score_abs]]&gt;0.99,"yes","no")</f>
        <v>yes</v>
      </c>
    </row>
    <row r="912" spans="1:9" x14ac:dyDescent="0.25">
      <c r="A912" t="str">
        <f>Table1[[#This Row],[img_id2]]&amp;"|"&amp;Table1[[#This Row],[rank]]</f>
        <v>178|1</v>
      </c>
      <c r="B912">
        <v>178</v>
      </c>
      <c r="C912">
        <v>1</v>
      </c>
      <c r="D912" t="s">
        <v>855</v>
      </c>
      <c r="E912">
        <v>0.34961509704600002</v>
      </c>
      <c r="F912">
        <v>0.99978572130200005</v>
      </c>
      <c r="G912">
        <f>VLOOKUP(Table1[[#This Row],[img_id2]],Table13[#All],4,FALSE)</f>
        <v>4</v>
      </c>
      <c r="H912">
        <f>VLOOKUP(Table1[[#This Row],[img_id2]],Table13[#All],5,FALSE)</f>
        <v>4</v>
      </c>
      <c r="I912" t="str">
        <f>IF(Table1[[#This Row],[score_abs]]&gt;0.99,"yes","no")</f>
        <v>yes</v>
      </c>
    </row>
    <row r="913" spans="1:9" x14ac:dyDescent="0.25">
      <c r="A913" t="str">
        <f>Table1[[#This Row],[img_id2]]&amp;"|"&amp;Table1[[#This Row],[rank]]</f>
        <v>178|2</v>
      </c>
      <c r="B913">
        <v>178</v>
      </c>
      <c r="C913">
        <v>2</v>
      </c>
      <c r="D913" t="s">
        <v>879</v>
      </c>
      <c r="E913">
        <v>0.186784505844</v>
      </c>
      <c r="F913">
        <v>0.99959903955499996</v>
      </c>
      <c r="G913">
        <f>VLOOKUP(Table1[[#This Row],[img_id2]],Table13[#All],4,FALSE)</f>
        <v>4</v>
      </c>
      <c r="H913">
        <f>VLOOKUP(Table1[[#This Row],[img_id2]],Table13[#All],5,FALSE)</f>
        <v>4</v>
      </c>
      <c r="I913" t="str">
        <f>IF(Table1[[#This Row],[score_abs]]&gt;0.99,"yes","no")</f>
        <v>yes</v>
      </c>
    </row>
    <row r="914" spans="1:9" x14ac:dyDescent="0.25">
      <c r="A914" t="str">
        <f>Table1[[#This Row],[img_id2]]&amp;"|"&amp;Table1[[#This Row],[rank]]</f>
        <v>178|3</v>
      </c>
      <c r="B914">
        <v>178</v>
      </c>
      <c r="C914">
        <v>3</v>
      </c>
      <c r="D914" t="s">
        <v>831</v>
      </c>
      <c r="E914">
        <v>7.9172581434200001E-2</v>
      </c>
      <c r="F914">
        <v>0.99905461072900004</v>
      </c>
      <c r="G914">
        <f>VLOOKUP(Table1[[#This Row],[img_id2]],Table13[#All],4,FALSE)</f>
        <v>4</v>
      </c>
      <c r="H914">
        <f>VLOOKUP(Table1[[#This Row],[img_id2]],Table13[#All],5,FALSE)</f>
        <v>4</v>
      </c>
      <c r="I914" t="str">
        <f>IF(Table1[[#This Row],[score_abs]]&gt;0.99,"yes","no")</f>
        <v>yes</v>
      </c>
    </row>
    <row r="915" spans="1:9" x14ac:dyDescent="0.25">
      <c r="A915" t="str">
        <f>Table1[[#This Row],[img_id2]]&amp;"|"&amp;Table1[[#This Row],[rank]]</f>
        <v>178|4</v>
      </c>
      <c r="B915">
        <v>178</v>
      </c>
      <c r="C915">
        <v>4</v>
      </c>
      <c r="D915" t="s">
        <v>848</v>
      </c>
      <c r="E915">
        <v>6.8222559988500006E-2</v>
      </c>
      <c r="F915">
        <v>0.99890303611800002</v>
      </c>
      <c r="G915">
        <f>VLOOKUP(Table1[[#This Row],[img_id2]],Table13[#All],4,FALSE)</f>
        <v>4</v>
      </c>
      <c r="H915">
        <f>VLOOKUP(Table1[[#This Row],[img_id2]],Table13[#All],5,FALSE)</f>
        <v>4</v>
      </c>
      <c r="I915" t="str">
        <f>IF(Table1[[#This Row],[score_abs]]&gt;0.99,"yes","no")</f>
        <v>yes</v>
      </c>
    </row>
    <row r="916" spans="1:9" x14ac:dyDescent="0.25">
      <c r="A916" t="str">
        <f>Table1[[#This Row],[img_id2]]&amp;"|"&amp;Table1[[#This Row],[rank]]</f>
        <v>178|5</v>
      </c>
      <c r="B916">
        <v>178</v>
      </c>
      <c r="C916">
        <v>5</v>
      </c>
      <c r="D916" t="s">
        <v>854</v>
      </c>
      <c r="E916">
        <v>6.4891181886199994E-2</v>
      </c>
      <c r="F916">
        <v>0.99884676933299998</v>
      </c>
      <c r="G916">
        <f>VLOOKUP(Table1[[#This Row],[img_id2]],Table13[#All],4,FALSE)</f>
        <v>4</v>
      </c>
      <c r="H916">
        <f>VLOOKUP(Table1[[#This Row],[img_id2]],Table13[#All],5,FALSE)</f>
        <v>4</v>
      </c>
      <c r="I916" t="str">
        <f>IF(Table1[[#This Row],[score_abs]]&gt;0.99,"yes","no")</f>
        <v>yes</v>
      </c>
    </row>
    <row r="917" spans="1:9" x14ac:dyDescent="0.25">
      <c r="A917" t="str">
        <f>Table1[[#This Row],[img_id2]]&amp;"|"&amp;Table1[[#This Row],[rank]]</f>
        <v>179|1</v>
      </c>
      <c r="B917">
        <v>179</v>
      </c>
      <c r="C917">
        <v>1</v>
      </c>
      <c r="D917" t="s">
        <v>864</v>
      </c>
      <c r="E917">
        <v>0.22589951753599999</v>
      </c>
      <c r="F917">
        <v>0.99749618768699999</v>
      </c>
      <c r="G917">
        <f>VLOOKUP(Table1[[#This Row],[img_id2]],Table13[#All],4,FALSE)</f>
        <v>4</v>
      </c>
      <c r="H917">
        <f>VLOOKUP(Table1[[#This Row],[img_id2]],Table13[#All],5,FALSE)</f>
        <v>4</v>
      </c>
      <c r="I917" t="str">
        <f>IF(Table1[[#This Row],[score_abs]]&gt;0.99,"yes","no")</f>
        <v>yes</v>
      </c>
    </row>
    <row r="918" spans="1:9" x14ac:dyDescent="0.25">
      <c r="A918" t="str">
        <f>Table1[[#This Row],[img_id2]]&amp;"|"&amp;Table1[[#This Row],[rank]]</f>
        <v>179|2</v>
      </c>
      <c r="B918">
        <v>179</v>
      </c>
      <c r="C918">
        <v>2</v>
      </c>
      <c r="D918" t="s">
        <v>862</v>
      </c>
      <c r="E918">
        <v>9.1402970254400001E-2</v>
      </c>
      <c r="F918">
        <v>0.99383473396300004</v>
      </c>
      <c r="G918">
        <f>VLOOKUP(Table1[[#This Row],[img_id2]],Table13[#All],4,FALSE)</f>
        <v>4</v>
      </c>
      <c r="H918">
        <f>VLOOKUP(Table1[[#This Row],[img_id2]],Table13[#All],5,FALSE)</f>
        <v>4</v>
      </c>
      <c r="I918" t="str">
        <f>IF(Table1[[#This Row],[score_abs]]&gt;0.99,"yes","no")</f>
        <v>yes</v>
      </c>
    </row>
    <row r="919" spans="1:9" x14ac:dyDescent="0.25">
      <c r="A919" t="str">
        <f>Table1[[#This Row],[img_id2]]&amp;"|"&amp;Table1[[#This Row],[rank]]</f>
        <v>179|3</v>
      </c>
      <c r="B919">
        <v>179</v>
      </c>
      <c r="C919">
        <v>3</v>
      </c>
      <c r="D919" t="s">
        <v>887</v>
      </c>
      <c r="E919">
        <v>8.8050968945000002E-2</v>
      </c>
      <c r="F919">
        <v>0.99360150098800004</v>
      </c>
      <c r="G919">
        <f>VLOOKUP(Table1[[#This Row],[img_id2]],Table13[#All],4,FALSE)</f>
        <v>4</v>
      </c>
      <c r="H919">
        <f>VLOOKUP(Table1[[#This Row],[img_id2]],Table13[#All],5,FALSE)</f>
        <v>4</v>
      </c>
      <c r="I919" t="str">
        <f>IF(Table1[[#This Row],[score_abs]]&gt;0.99,"yes","no")</f>
        <v>yes</v>
      </c>
    </row>
    <row r="920" spans="1:9" x14ac:dyDescent="0.25">
      <c r="A920" t="str">
        <f>Table1[[#This Row],[img_id2]]&amp;"|"&amp;Table1[[#This Row],[rank]]</f>
        <v>179|4</v>
      </c>
      <c r="B920">
        <v>179</v>
      </c>
      <c r="C920">
        <v>4</v>
      </c>
      <c r="D920" t="s">
        <v>877</v>
      </c>
      <c r="E920">
        <v>8.1334874033899995E-2</v>
      </c>
      <c r="F920">
        <v>0.99307680129999998</v>
      </c>
      <c r="G920">
        <f>VLOOKUP(Table1[[#This Row],[img_id2]],Table13[#All],4,FALSE)</f>
        <v>4</v>
      </c>
      <c r="H920">
        <f>VLOOKUP(Table1[[#This Row],[img_id2]],Table13[#All],5,FALSE)</f>
        <v>4</v>
      </c>
      <c r="I920" t="str">
        <f>IF(Table1[[#This Row],[score_abs]]&gt;0.99,"yes","no")</f>
        <v>yes</v>
      </c>
    </row>
    <row r="921" spans="1:9" x14ac:dyDescent="0.25">
      <c r="A921" t="str">
        <f>Table1[[#This Row],[img_id2]]&amp;"|"&amp;Table1[[#This Row],[rank]]</f>
        <v>179|5</v>
      </c>
      <c r="B921">
        <v>179</v>
      </c>
      <c r="C921">
        <v>5</v>
      </c>
      <c r="D921" t="s">
        <v>888</v>
      </c>
      <c r="E921">
        <v>7.4687100946899995E-2</v>
      </c>
      <c r="F921">
        <v>0.99246525764500004</v>
      </c>
      <c r="G921">
        <f>VLOOKUP(Table1[[#This Row],[img_id2]],Table13[#All],4,FALSE)</f>
        <v>4</v>
      </c>
      <c r="H921">
        <f>VLOOKUP(Table1[[#This Row],[img_id2]],Table13[#All],5,FALSE)</f>
        <v>4</v>
      </c>
      <c r="I921" t="str">
        <f>IF(Table1[[#This Row],[score_abs]]&gt;0.99,"yes","no")</f>
        <v>yes</v>
      </c>
    </row>
    <row r="922" spans="1:9" x14ac:dyDescent="0.25">
      <c r="A922" t="str">
        <f>Table1[[#This Row],[img_id2]]&amp;"|"&amp;Table1[[#This Row],[rank]]</f>
        <v>180|1</v>
      </c>
      <c r="B922">
        <v>180</v>
      </c>
      <c r="C922">
        <v>1</v>
      </c>
      <c r="D922" t="s">
        <v>864</v>
      </c>
      <c r="E922">
        <v>0.22971059382</v>
      </c>
      <c r="F922">
        <v>0.99946790933600005</v>
      </c>
      <c r="G922">
        <f>VLOOKUP(Table1[[#This Row],[img_id2]],Table13[#All],4,FALSE)</f>
        <v>4</v>
      </c>
      <c r="H922">
        <f>VLOOKUP(Table1[[#This Row],[img_id2]],Table13[#All],5,FALSE)</f>
        <v>4</v>
      </c>
      <c r="I922" t="str">
        <f>IF(Table1[[#This Row],[score_abs]]&gt;0.99,"yes","no")</f>
        <v>yes</v>
      </c>
    </row>
    <row r="923" spans="1:9" x14ac:dyDescent="0.25">
      <c r="A923" t="str">
        <f>Table1[[#This Row],[img_id2]]&amp;"|"&amp;Table1[[#This Row],[rank]]</f>
        <v>180|2</v>
      </c>
      <c r="B923">
        <v>180</v>
      </c>
      <c r="C923">
        <v>2</v>
      </c>
      <c r="D923" t="s">
        <v>862</v>
      </c>
      <c r="E923">
        <v>0.156558960676</v>
      </c>
      <c r="F923">
        <v>0.99921941757199995</v>
      </c>
      <c r="G923">
        <f>VLOOKUP(Table1[[#This Row],[img_id2]],Table13[#All],4,FALSE)</f>
        <v>4</v>
      </c>
      <c r="H923">
        <f>VLOOKUP(Table1[[#This Row],[img_id2]],Table13[#All],5,FALSE)</f>
        <v>4</v>
      </c>
      <c r="I923" t="str">
        <f>IF(Table1[[#This Row],[score_abs]]&gt;0.99,"yes","no")</f>
        <v>yes</v>
      </c>
    </row>
    <row r="924" spans="1:9" x14ac:dyDescent="0.25">
      <c r="A924" t="str">
        <f>Table1[[#This Row],[img_id2]]&amp;"|"&amp;Table1[[#This Row],[rank]]</f>
        <v>180|3</v>
      </c>
      <c r="B924">
        <v>180</v>
      </c>
      <c r="C924">
        <v>3</v>
      </c>
      <c r="D924" t="s">
        <v>887</v>
      </c>
      <c r="E924">
        <v>0.155122384429</v>
      </c>
      <c r="F924">
        <v>0.99921214580499995</v>
      </c>
      <c r="G924">
        <f>VLOOKUP(Table1[[#This Row],[img_id2]],Table13[#All],4,FALSE)</f>
        <v>4</v>
      </c>
      <c r="H924">
        <f>VLOOKUP(Table1[[#This Row],[img_id2]],Table13[#All],5,FALSE)</f>
        <v>4</v>
      </c>
      <c r="I924" t="str">
        <f>IF(Table1[[#This Row],[score_abs]]&gt;0.99,"yes","no")</f>
        <v>yes</v>
      </c>
    </row>
    <row r="925" spans="1:9" x14ac:dyDescent="0.25">
      <c r="A925" t="str">
        <f>Table1[[#This Row],[img_id2]]&amp;"|"&amp;Table1[[#This Row],[rank]]</f>
        <v>180|4</v>
      </c>
      <c r="B925">
        <v>180</v>
      </c>
      <c r="C925">
        <v>4</v>
      </c>
      <c r="D925" t="s">
        <v>877</v>
      </c>
      <c r="E925">
        <v>6.9256335496899996E-2</v>
      </c>
      <c r="F925">
        <v>0.99823713302600003</v>
      </c>
      <c r="G925">
        <f>VLOOKUP(Table1[[#This Row],[img_id2]],Table13[#All],4,FALSE)</f>
        <v>4</v>
      </c>
      <c r="H925">
        <f>VLOOKUP(Table1[[#This Row],[img_id2]],Table13[#All],5,FALSE)</f>
        <v>4</v>
      </c>
      <c r="I925" t="str">
        <f>IF(Table1[[#This Row],[score_abs]]&gt;0.99,"yes","no")</f>
        <v>yes</v>
      </c>
    </row>
    <row r="926" spans="1:9" x14ac:dyDescent="0.25">
      <c r="A926" t="str">
        <f>Table1[[#This Row],[img_id2]]&amp;"|"&amp;Table1[[#This Row],[rank]]</f>
        <v>180|5</v>
      </c>
      <c r="B926">
        <v>180</v>
      </c>
      <c r="C926">
        <v>5</v>
      </c>
      <c r="D926" t="s">
        <v>888</v>
      </c>
      <c r="E926">
        <v>6.7508101463299997E-2</v>
      </c>
      <c r="F926">
        <v>0.99819153547299999</v>
      </c>
      <c r="G926">
        <f>VLOOKUP(Table1[[#This Row],[img_id2]],Table13[#All],4,FALSE)</f>
        <v>4</v>
      </c>
      <c r="H926">
        <f>VLOOKUP(Table1[[#This Row],[img_id2]],Table13[#All],5,FALSE)</f>
        <v>4</v>
      </c>
      <c r="I926" t="str">
        <f>IF(Table1[[#This Row],[score_abs]]&gt;0.99,"yes","no")</f>
        <v>yes</v>
      </c>
    </row>
    <row r="927" spans="1:9" x14ac:dyDescent="0.25">
      <c r="A927" t="str">
        <f>Table1[[#This Row],[img_id2]]&amp;"|"&amp;Table1[[#This Row],[rank]]</f>
        <v>181|1</v>
      </c>
      <c r="B927">
        <v>181</v>
      </c>
      <c r="C927">
        <v>1</v>
      </c>
      <c r="D927" t="s">
        <v>830</v>
      </c>
      <c r="E927">
        <v>0.81450855732000005</v>
      </c>
      <c r="F927">
        <v>0.99996626377099995</v>
      </c>
      <c r="G927">
        <f>VLOOKUP(Table1[[#This Row],[img_id2]],Table13[#All],4,FALSE)</f>
        <v>2</v>
      </c>
      <c r="H927">
        <f>VLOOKUP(Table1[[#This Row],[img_id2]],Table13[#All],5,FALSE)</f>
        <v>2</v>
      </c>
      <c r="I927" t="str">
        <f>IF(Table1[[#This Row],[score_abs]]&gt;0.99,"yes","no")</f>
        <v>yes</v>
      </c>
    </row>
    <row r="928" spans="1:9" x14ac:dyDescent="0.25">
      <c r="A928" t="str">
        <f>Table1[[#This Row],[img_id2]]&amp;"|"&amp;Table1[[#This Row],[rank]]</f>
        <v>181|2</v>
      </c>
      <c r="B928">
        <v>181</v>
      </c>
      <c r="C928">
        <v>2</v>
      </c>
      <c r="D928" t="s">
        <v>840</v>
      </c>
      <c r="E928">
        <v>7.28322342038E-2</v>
      </c>
      <c r="F928">
        <v>0.99962246418</v>
      </c>
      <c r="G928">
        <f>VLOOKUP(Table1[[#This Row],[img_id2]],Table13[#All],4,FALSE)</f>
        <v>2</v>
      </c>
      <c r="H928">
        <f>VLOOKUP(Table1[[#This Row],[img_id2]],Table13[#All],5,FALSE)</f>
        <v>2</v>
      </c>
      <c r="I928" t="str">
        <f>IF(Table1[[#This Row],[score_abs]]&gt;0.99,"yes","no")</f>
        <v>yes</v>
      </c>
    </row>
    <row r="929" spans="1:9" x14ac:dyDescent="0.25">
      <c r="A929" t="str">
        <f>Table1[[#This Row],[img_id2]]&amp;"|"&amp;Table1[[#This Row],[rank]]</f>
        <v>181|3</v>
      </c>
      <c r="B929">
        <v>181</v>
      </c>
      <c r="C929">
        <v>3</v>
      </c>
      <c r="D929" t="s">
        <v>835</v>
      </c>
      <c r="E929">
        <v>2.1410482004299999E-2</v>
      </c>
      <c r="F929">
        <v>0.99871683120700006</v>
      </c>
      <c r="G929">
        <f>VLOOKUP(Table1[[#This Row],[img_id2]],Table13[#All],4,FALSE)</f>
        <v>2</v>
      </c>
      <c r="H929">
        <f>VLOOKUP(Table1[[#This Row],[img_id2]],Table13[#All],5,FALSE)</f>
        <v>2</v>
      </c>
      <c r="I929" t="str">
        <f>IF(Table1[[#This Row],[score_abs]]&gt;0.99,"yes","no")</f>
        <v>yes</v>
      </c>
    </row>
    <row r="930" spans="1:9" x14ac:dyDescent="0.25">
      <c r="A930" t="str">
        <f>Table1[[#This Row],[img_id2]]&amp;"|"&amp;Table1[[#This Row],[rank]]</f>
        <v>181|4</v>
      </c>
      <c r="B930">
        <v>181</v>
      </c>
      <c r="C930">
        <v>4</v>
      </c>
      <c r="D930" t="s">
        <v>834</v>
      </c>
      <c r="E930">
        <v>1.10383536667E-2</v>
      </c>
      <c r="F930">
        <v>0.997514128685</v>
      </c>
      <c r="G930">
        <f>VLOOKUP(Table1[[#This Row],[img_id2]],Table13[#All],4,FALSE)</f>
        <v>2</v>
      </c>
      <c r="H930">
        <f>VLOOKUP(Table1[[#This Row],[img_id2]],Table13[#All],5,FALSE)</f>
        <v>2</v>
      </c>
      <c r="I930" t="str">
        <f>IF(Table1[[#This Row],[score_abs]]&gt;0.99,"yes","no")</f>
        <v>yes</v>
      </c>
    </row>
    <row r="931" spans="1:9" x14ac:dyDescent="0.25">
      <c r="A931" t="str">
        <f>Table1[[#This Row],[img_id2]]&amp;"|"&amp;Table1[[#This Row],[rank]]</f>
        <v>181|5</v>
      </c>
      <c r="B931">
        <v>181</v>
      </c>
      <c r="C931">
        <v>5</v>
      </c>
      <c r="D931" t="s">
        <v>846</v>
      </c>
      <c r="E931">
        <v>9.3539031222500003E-3</v>
      </c>
      <c r="F931">
        <v>0.99706774949999999</v>
      </c>
      <c r="G931">
        <f>VLOOKUP(Table1[[#This Row],[img_id2]],Table13[#All],4,FALSE)</f>
        <v>2</v>
      </c>
      <c r="H931">
        <f>VLOOKUP(Table1[[#This Row],[img_id2]],Table13[#All],5,FALSE)</f>
        <v>2</v>
      </c>
      <c r="I931" t="str">
        <f>IF(Table1[[#This Row],[score_abs]]&gt;0.99,"yes","no")</f>
        <v>yes</v>
      </c>
    </row>
    <row r="932" spans="1:9" x14ac:dyDescent="0.25">
      <c r="A932" t="str">
        <f>Table1[[#This Row],[img_id2]]&amp;"|"&amp;Table1[[#This Row],[rank]]</f>
        <v>182|1</v>
      </c>
      <c r="B932">
        <v>182</v>
      </c>
      <c r="C932">
        <v>1</v>
      </c>
      <c r="D932" t="s">
        <v>829</v>
      </c>
      <c r="E932">
        <v>0.43114551901800002</v>
      </c>
      <c r="F932">
        <v>0.99991583824200003</v>
      </c>
      <c r="G932">
        <f>VLOOKUP(Table1[[#This Row],[img_id2]],Table13[#All],4,FALSE)</f>
        <v>4</v>
      </c>
      <c r="H932">
        <f>VLOOKUP(Table1[[#This Row],[img_id2]],Table13[#All],5,FALSE)</f>
        <v>4</v>
      </c>
      <c r="I932" t="str">
        <f>IF(Table1[[#This Row],[score_abs]]&gt;0.99,"yes","no")</f>
        <v>yes</v>
      </c>
    </row>
    <row r="933" spans="1:9" x14ac:dyDescent="0.25">
      <c r="A933" t="str">
        <f>Table1[[#This Row],[img_id2]]&amp;"|"&amp;Table1[[#This Row],[rank]]</f>
        <v>182|2</v>
      </c>
      <c r="B933">
        <v>182</v>
      </c>
      <c r="C933">
        <v>2</v>
      </c>
      <c r="D933" t="s">
        <v>830</v>
      </c>
      <c r="E933">
        <v>0.20586729049700001</v>
      </c>
      <c r="F933">
        <v>0.99982374906500004</v>
      </c>
      <c r="G933">
        <f>VLOOKUP(Table1[[#This Row],[img_id2]],Table13[#All],4,FALSE)</f>
        <v>4</v>
      </c>
      <c r="H933">
        <f>VLOOKUP(Table1[[#This Row],[img_id2]],Table13[#All],5,FALSE)</f>
        <v>4</v>
      </c>
      <c r="I933" t="str">
        <f>IF(Table1[[#This Row],[score_abs]]&gt;0.99,"yes","no")</f>
        <v>yes</v>
      </c>
    </row>
    <row r="934" spans="1:9" x14ac:dyDescent="0.25">
      <c r="A934" t="str">
        <f>Table1[[#This Row],[img_id2]]&amp;"|"&amp;Table1[[#This Row],[rank]]</f>
        <v>182|3</v>
      </c>
      <c r="B934">
        <v>182</v>
      </c>
      <c r="C934">
        <v>3</v>
      </c>
      <c r="D934" t="s">
        <v>831</v>
      </c>
      <c r="E934">
        <v>0.13850912451700001</v>
      </c>
      <c r="F934">
        <v>0.99973803758599999</v>
      </c>
      <c r="G934">
        <f>VLOOKUP(Table1[[#This Row],[img_id2]],Table13[#All],4,FALSE)</f>
        <v>4</v>
      </c>
      <c r="H934">
        <f>VLOOKUP(Table1[[#This Row],[img_id2]],Table13[#All],5,FALSE)</f>
        <v>4</v>
      </c>
      <c r="I934" t="str">
        <f>IF(Table1[[#This Row],[score_abs]]&gt;0.99,"yes","no")</f>
        <v>yes</v>
      </c>
    </row>
    <row r="935" spans="1:9" x14ac:dyDescent="0.25">
      <c r="A935" t="str">
        <f>Table1[[#This Row],[img_id2]]&amp;"|"&amp;Table1[[#This Row],[rank]]</f>
        <v>182|4</v>
      </c>
      <c r="B935">
        <v>182</v>
      </c>
      <c r="C935">
        <v>4</v>
      </c>
      <c r="D935" t="s">
        <v>890</v>
      </c>
      <c r="E935">
        <v>4.9953170120699997E-2</v>
      </c>
      <c r="F935">
        <v>0.99927407503099996</v>
      </c>
      <c r="G935">
        <f>VLOOKUP(Table1[[#This Row],[img_id2]],Table13[#All],4,FALSE)</f>
        <v>4</v>
      </c>
      <c r="H935">
        <f>VLOOKUP(Table1[[#This Row],[img_id2]],Table13[#All],5,FALSE)</f>
        <v>4</v>
      </c>
      <c r="I935" t="str">
        <f>IF(Table1[[#This Row],[score_abs]]&gt;0.99,"yes","no")</f>
        <v>yes</v>
      </c>
    </row>
    <row r="936" spans="1:9" x14ac:dyDescent="0.25">
      <c r="A936" t="str">
        <f>Table1[[#This Row],[img_id2]]&amp;"|"&amp;Table1[[#This Row],[rank]]</f>
        <v>182|5</v>
      </c>
      <c r="B936">
        <v>182</v>
      </c>
      <c r="C936">
        <v>5</v>
      </c>
      <c r="D936" t="s">
        <v>833</v>
      </c>
      <c r="E936">
        <v>2.4912863969800001E-2</v>
      </c>
      <c r="F936">
        <v>0.99854552745799996</v>
      </c>
      <c r="G936">
        <f>VLOOKUP(Table1[[#This Row],[img_id2]],Table13[#All],4,FALSE)</f>
        <v>4</v>
      </c>
      <c r="H936">
        <f>VLOOKUP(Table1[[#This Row],[img_id2]],Table13[#All],5,FALSE)</f>
        <v>4</v>
      </c>
      <c r="I936" t="str">
        <f>IF(Table1[[#This Row],[score_abs]]&gt;0.99,"yes","no")</f>
        <v>yes</v>
      </c>
    </row>
    <row r="937" spans="1:9" x14ac:dyDescent="0.25">
      <c r="A937" t="str">
        <f>Table1[[#This Row],[img_id2]]&amp;"|"&amp;Table1[[#This Row],[rank]]</f>
        <v>183|1</v>
      </c>
      <c r="B937">
        <v>183</v>
      </c>
      <c r="C937">
        <v>1</v>
      </c>
      <c r="D937" t="s">
        <v>830</v>
      </c>
      <c r="E937">
        <v>0.79572552442599997</v>
      </c>
      <c r="F937">
        <v>0.99983370304100005</v>
      </c>
      <c r="G937">
        <f>VLOOKUP(Table1[[#This Row],[img_id2]],Table13[#All],4,FALSE)</f>
        <v>3</v>
      </c>
      <c r="H937">
        <f>VLOOKUP(Table1[[#This Row],[img_id2]],Table13[#All],5,FALSE)</f>
        <v>3</v>
      </c>
      <c r="I937" t="str">
        <f>IF(Table1[[#This Row],[score_abs]]&gt;0.99,"yes","no")</f>
        <v>yes</v>
      </c>
    </row>
    <row r="938" spans="1:9" x14ac:dyDescent="0.25">
      <c r="A938" t="str">
        <f>Table1[[#This Row],[img_id2]]&amp;"|"&amp;Table1[[#This Row],[rank]]</f>
        <v>183|2</v>
      </c>
      <c r="B938">
        <v>183</v>
      </c>
      <c r="C938">
        <v>2</v>
      </c>
      <c r="D938" t="s">
        <v>832</v>
      </c>
      <c r="E938">
        <v>2.9865415766800001E-2</v>
      </c>
      <c r="F938">
        <v>0.99558854103100003</v>
      </c>
      <c r="G938">
        <f>VLOOKUP(Table1[[#This Row],[img_id2]],Table13[#All],4,FALSE)</f>
        <v>3</v>
      </c>
      <c r="H938">
        <f>VLOOKUP(Table1[[#This Row],[img_id2]],Table13[#All],5,FALSE)</f>
        <v>3</v>
      </c>
      <c r="I938" t="str">
        <f>IF(Table1[[#This Row],[score_abs]]&gt;0.99,"yes","no")</f>
        <v>yes</v>
      </c>
    </row>
    <row r="939" spans="1:9" x14ac:dyDescent="0.25">
      <c r="A939" t="str">
        <f>Table1[[#This Row],[img_id2]]&amp;"|"&amp;Table1[[#This Row],[rank]]</f>
        <v>183|3</v>
      </c>
      <c r="B939">
        <v>183</v>
      </c>
      <c r="C939">
        <v>3</v>
      </c>
      <c r="D939" t="s">
        <v>829</v>
      </c>
      <c r="E939">
        <v>2.1926006302199999E-2</v>
      </c>
      <c r="F939">
        <v>0.99400073289900004</v>
      </c>
      <c r="G939">
        <f>VLOOKUP(Table1[[#This Row],[img_id2]],Table13[#All],4,FALSE)</f>
        <v>3</v>
      </c>
      <c r="H939">
        <f>VLOOKUP(Table1[[#This Row],[img_id2]],Table13[#All],5,FALSE)</f>
        <v>3</v>
      </c>
      <c r="I939" t="str">
        <f>IF(Table1[[#This Row],[score_abs]]&gt;0.99,"yes","no")</f>
        <v>yes</v>
      </c>
    </row>
    <row r="940" spans="1:9" x14ac:dyDescent="0.25">
      <c r="A940" t="str">
        <f>Table1[[#This Row],[img_id2]]&amp;"|"&amp;Table1[[#This Row],[rank]]</f>
        <v>183|4</v>
      </c>
      <c r="B940">
        <v>183</v>
      </c>
      <c r="C940">
        <v>4</v>
      </c>
      <c r="D940" t="s">
        <v>840</v>
      </c>
      <c r="E940">
        <v>1.9751066341999999E-2</v>
      </c>
      <c r="F940">
        <v>0.99334454536399996</v>
      </c>
      <c r="G940">
        <f>VLOOKUP(Table1[[#This Row],[img_id2]],Table13[#All],4,FALSE)</f>
        <v>3</v>
      </c>
      <c r="H940">
        <f>VLOOKUP(Table1[[#This Row],[img_id2]],Table13[#All],5,FALSE)</f>
        <v>3</v>
      </c>
      <c r="I940" t="str">
        <f>IF(Table1[[#This Row],[score_abs]]&gt;0.99,"yes","no")</f>
        <v>yes</v>
      </c>
    </row>
    <row r="941" spans="1:9" x14ac:dyDescent="0.25">
      <c r="A941" t="str">
        <f>Table1[[#This Row],[img_id2]]&amp;"|"&amp;Table1[[#This Row],[rank]]</f>
        <v>183|5</v>
      </c>
      <c r="B941">
        <v>183</v>
      </c>
      <c r="C941">
        <v>5</v>
      </c>
      <c r="D941" t="s">
        <v>831</v>
      </c>
      <c r="E941">
        <v>1.9741376861900001E-2</v>
      </c>
      <c r="F941">
        <v>0.99334126710899995</v>
      </c>
      <c r="G941">
        <f>VLOOKUP(Table1[[#This Row],[img_id2]],Table13[#All],4,FALSE)</f>
        <v>3</v>
      </c>
      <c r="H941">
        <f>VLOOKUP(Table1[[#This Row],[img_id2]],Table13[#All],5,FALSE)</f>
        <v>3</v>
      </c>
      <c r="I941" t="str">
        <f>IF(Table1[[#This Row],[score_abs]]&gt;0.99,"yes","no")</f>
        <v>yes</v>
      </c>
    </row>
    <row r="942" spans="1:9" x14ac:dyDescent="0.25">
      <c r="A942" t="str">
        <f>Table1[[#This Row],[img_id2]]&amp;"|"&amp;Table1[[#This Row],[rank]]</f>
        <v>184|1</v>
      </c>
      <c r="B942">
        <v>184</v>
      </c>
      <c r="C942">
        <v>1</v>
      </c>
      <c r="D942" t="s">
        <v>834</v>
      </c>
      <c r="E942">
        <v>0.31606668233899998</v>
      </c>
      <c r="F942">
        <v>0.99984407424900001</v>
      </c>
      <c r="G942">
        <f>VLOOKUP(Table1[[#This Row],[img_id2]],Table13[#All],4,FALSE)</f>
        <v>3</v>
      </c>
      <c r="H942">
        <f>VLOOKUP(Table1[[#This Row],[img_id2]],Table13[#All],5,FALSE)</f>
        <v>3</v>
      </c>
      <c r="I942" t="str">
        <f>IF(Table1[[#This Row],[score_abs]]&gt;0.99,"yes","no")</f>
        <v>yes</v>
      </c>
    </row>
    <row r="943" spans="1:9" x14ac:dyDescent="0.25">
      <c r="A943" t="str">
        <f>Table1[[#This Row],[img_id2]]&amp;"|"&amp;Table1[[#This Row],[rank]]</f>
        <v>184|2</v>
      </c>
      <c r="B943">
        <v>184</v>
      </c>
      <c r="C943">
        <v>2</v>
      </c>
      <c r="D943" t="s">
        <v>835</v>
      </c>
      <c r="E943">
        <v>0.23366831243</v>
      </c>
      <c r="F943">
        <v>0.99978917837100001</v>
      </c>
      <c r="G943">
        <f>VLOOKUP(Table1[[#This Row],[img_id2]],Table13[#All],4,FALSE)</f>
        <v>3</v>
      </c>
      <c r="H943">
        <f>VLOOKUP(Table1[[#This Row],[img_id2]],Table13[#All],5,FALSE)</f>
        <v>3</v>
      </c>
      <c r="I943" t="str">
        <f>IF(Table1[[#This Row],[score_abs]]&gt;0.99,"yes","no")</f>
        <v>yes</v>
      </c>
    </row>
    <row r="944" spans="1:9" x14ac:dyDescent="0.25">
      <c r="A944" t="str">
        <f>Table1[[#This Row],[img_id2]]&amp;"|"&amp;Table1[[#This Row],[rank]]</f>
        <v>184|3</v>
      </c>
      <c r="B944">
        <v>184</v>
      </c>
      <c r="C944">
        <v>3</v>
      </c>
      <c r="D944" t="s">
        <v>830</v>
      </c>
      <c r="E944">
        <v>0.134270563722</v>
      </c>
      <c r="F944">
        <v>0.99963307380699995</v>
      </c>
      <c r="G944">
        <f>VLOOKUP(Table1[[#This Row],[img_id2]],Table13[#All],4,FALSE)</f>
        <v>3</v>
      </c>
      <c r="H944">
        <f>VLOOKUP(Table1[[#This Row],[img_id2]],Table13[#All],5,FALSE)</f>
        <v>3</v>
      </c>
      <c r="I944" t="str">
        <f>IF(Table1[[#This Row],[score_abs]]&gt;0.99,"yes","no")</f>
        <v>yes</v>
      </c>
    </row>
    <row r="945" spans="1:9" x14ac:dyDescent="0.25">
      <c r="A945" t="str">
        <f>Table1[[#This Row],[img_id2]]&amp;"|"&amp;Table1[[#This Row],[rank]]</f>
        <v>184|4</v>
      </c>
      <c r="B945">
        <v>184</v>
      </c>
      <c r="C945">
        <v>4</v>
      </c>
      <c r="D945" t="s">
        <v>840</v>
      </c>
      <c r="E945">
        <v>0.13242402672799999</v>
      </c>
      <c r="F945">
        <v>0.99962794780700004</v>
      </c>
      <c r="G945">
        <f>VLOOKUP(Table1[[#This Row],[img_id2]],Table13[#All],4,FALSE)</f>
        <v>3</v>
      </c>
      <c r="H945">
        <f>VLOOKUP(Table1[[#This Row],[img_id2]],Table13[#All],5,FALSE)</f>
        <v>3</v>
      </c>
      <c r="I945" t="str">
        <f>IF(Table1[[#This Row],[score_abs]]&gt;0.99,"yes","no")</f>
        <v>yes</v>
      </c>
    </row>
    <row r="946" spans="1:9" x14ac:dyDescent="0.25">
      <c r="A946" t="str">
        <f>Table1[[#This Row],[img_id2]]&amp;"|"&amp;Table1[[#This Row],[rank]]</f>
        <v>184|5</v>
      </c>
      <c r="B946">
        <v>184</v>
      </c>
      <c r="C946">
        <v>5</v>
      </c>
      <c r="D946" t="s">
        <v>867</v>
      </c>
      <c r="E946">
        <v>3.9033733308299998E-2</v>
      </c>
      <c r="F946">
        <v>0.99873906373999999</v>
      </c>
      <c r="G946">
        <f>VLOOKUP(Table1[[#This Row],[img_id2]],Table13[#All],4,FALSE)</f>
        <v>3</v>
      </c>
      <c r="H946">
        <f>VLOOKUP(Table1[[#This Row],[img_id2]],Table13[#All],5,FALSE)</f>
        <v>3</v>
      </c>
      <c r="I946" t="str">
        <f>IF(Table1[[#This Row],[score_abs]]&gt;0.99,"yes","no")</f>
        <v>yes</v>
      </c>
    </row>
    <row r="947" spans="1:9" x14ac:dyDescent="0.25">
      <c r="A947" t="str">
        <f>Table1[[#This Row],[img_id2]]&amp;"|"&amp;Table1[[#This Row],[rank]]</f>
        <v>185|1</v>
      </c>
      <c r="B947">
        <v>185</v>
      </c>
      <c r="C947">
        <v>1</v>
      </c>
      <c r="D947" t="s">
        <v>862</v>
      </c>
      <c r="E947">
        <v>0.61432588100399999</v>
      </c>
      <c r="F947">
        <v>0.99970954656599997</v>
      </c>
      <c r="G947">
        <f>VLOOKUP(Table1[[#This Row],[img_id2]],Table13[#All],4,FALSE)</f>
        <v>2</v>
      </c>
      <c r="H947">
        <f>VLOOKUP(Table1[[#This Row],[img_id2]],Table13[#All],5,FALSE)</f>
        <v>2</v>
      </c>
      <c r="I947" t="str">
        <f>IF(Table1[[#This Row],[score_abs]]&gt;0.99,"yes","no")</f>
        <v>yes</v>
      </c>
    </row>
    <row r="948" spans="1:9" x14ac:dyDescent="0.25">
      <c r="A948" t="str">
        <f>Table1[[#This Row],[img_id2]]&amp;"|"&amp;Table1[[#This Row],[rank]]</f>
        <v>185|2</v>
      </c>
      <c r="B948">
        <v>185</v>
      </c>
      <c r="C948">
        <v>2</v>
      </c>
      <c r="D948" t="s">
        <v>864</v>
      </c>
      <c r="E948">
        <v>5.1614657044399999E-2</v>
      </c>
      <c r="F948">
        <v>0.99655354022999998</v>
      </c>
      <c r="G948">
        <f>VLOOKUP(Table1[[#This Row],[img_id2]],Table13[#All],4,FALSE)</f>
        <v>2</v>
      </c>
      <c r="H948">
        <f>VLOOKUP(Table1[[#This Row],[img_id2]],Table13[#All],5,FALSE)</f>
        <v>2</v>
      </c>
      <c r="I948" t="str">
        <f>IF(Table1[[#This Row],[score_abs]]&gt;0.99,"yes","no")</f>
        <v>yes</v>
      </c>
    </row>
    <row r="949" spans="1:9" x14ac:dyDescent="0.25">
      <c r="A949" t="str">
        <f>Table1[[#This Row],[img_id2]]&amp;"|"&amp;Table1[[#This Row],[rank]]</f>
        <v>185|3</v>
      </c>
      <c r="B949">
        <v>185</v>
      </c>
      <c r="C949">
        <v>3</v>
      </c>
      <c r="D949" t="s">
        <v>854</v>
      </c>
      <c r="E949">
        <v>3.2651517540200001E-2</v>
      </c>
      <c r="F949">
        <v>0.99456280469900005</v>
      </c>
      <c r="G949">
        <f>VLOOKUP(Table1[[#This Row],[img_id2]],Table13[#All],4,FALSE)</f>
        <v>2</v>
      </c>
      <c r="H949">
        <f>VLOOKUP(Table1[[#This Row],[img_id2]],Table13[#All],5,FALSE)</f>
        <v>2</v>
      </c>
      <c r="I949" t="str">
        <f>IF(Table1[[#This Row],[score_abs]]&gt;0.99,"yes","no")</f>
        <v>yes</v>
      </c>
    </row>
    <row r="950" spans="1:9" x14ac:dyDescent="0.25">
      <c r="A950" t="str">
        <f>Table1[[#This Row],[img_id2]]&amp;"|"&amp;Table1[[#This Row],[rank]]</f>
        <v>185|4</v>
      </c>
      <c r="B950">
        <v>185</v>
      </c>
      <c r="C950">
        <v>4</v>
      </c>
      <c r="D950" t="s">
        <v>861</v>
      </c>
      <c r="E950">
        <v>2.9240131378200002E-2</v>
      </c>
      <c r="F950">
        <v>0.99393230676699995</v>
      </c>
      <c r="G950">
        <f>VLOOKUP(Table1[[#This Row],[img_id2]],Table13[#All],4,FALSE)</f>
        <v>2</v>
      </c>
      <c r="H950">
        <f>VLOOKUP(Table1[[#This Row],[img_id2]],Table13[#All],5,FALSE)</f>
        <v>2</v>
      </c>
      <c r="I950" t="str">
        <f>IF(Table1[[#This Row],[score_abs]]&gt;0.99,"yes","no")</f>
        <v>yes</v>
      </c>
    </row>
    <row r="951" spans="1:9" x14ac:dyDescent="0.25">
      <c r="A951" t="str">
        <f>Table1[[#This Row],[img_id2]]&amp;"|"&amp;Table1[[#This Row],[rank]]</f>
        <v>185|5</v>
      </c>
      <c r="B951">
        <v>185</v>
      </c>
      <c r="C951">
        <v>5</v>
      </c>
      <c r="D951" t="s">
        <v>848</v>
      </c>
      <c r="E951">
        <v>2.5242870673499999E-2</v>
      </c>
      <c r="F951">
        <v>0.99297827482199996</v>
      </c>
      <c r="G951">
        <f>VLOOKUP(Table1[[#This Row],[img_id2]],Table13[#All],4,FALSE)</f>
        <v>2</v>
      </c>
      <c r="H951">
        <f>VLOOKUP(Table1[[#This Row],[img_id2]],Table13[#All],5,FALSE)</f>
        <v>2</v>
      </c>
      <c r="I951" t="str">
        <f>IF(Table1[[#This Row],[score_abs]]&gt;0.99,"yes","no")</f>
        <v>yes</v>
      </c>
    </row>
    <row r="952" spans="1:9" x14ac:dyDescent="0.25">
      <c r="A952" t="str">
        <f>Table1[[#This Row],[img_id2]]&amp;"|"&amp;Table1[[#This Row],[rank]]</f>
        <v>186|1</v>
      </c>
      <c r="B952">
        <v>186</v>
      </c>
      <c r="C952">
        <v>1</v>
      </c>
      <c r="D952" t="s">
        <v>862</v>
      </c>
      <c r="E952">
        <v>0.12153347581600001</v>
      </c>
      <c r="F952">
        <v>0.998800992966</v>
      </c>
      <c r="G952">
        <f>VLOOKUP(Table1[[#This Row],[img_id2]],Table13[#All],4,FALSE)</f>
        <v>3</v>
      </c>
      <c r="H952">
        <f>VLOOKUP(Table1[[#This Row],[img_id2]],Table13[#All],5,FALSE)</f>
        <v>3</v>
      </c>
      <c r="I952" t="str">
        <f>IF(Table1[[#This Row],[score_abs]]&gt;0.99,"yes","no")</f>
        <v>yes</v>
      </c>
    </row>
    <row r="953" spans="1:9" x14ac:dyDescent="0.25">
      <c r="A953" t="str">
        <f>Table1[[#This Row],[img_id2]]&amp;"|"&amp;Table1[[#This Row],[rank]]</f>
        <v>186|2</v>
      </c>
      <c r="B953">
        <v>186</v>
      </c>
      <c r="C953">
        <v>2</v>
      </c>
      <c r="D953" t="s">
        <v>860</v>
      </c>
      <c r="E953">
        <v>0.120856866241</v>
      </c>
      <c r="F953">
        <v>0.998794198036</v>
      </c>
      <c r="G953">
        <f>VLOOKUP(Table1[[#This Row],[img_id2]],Table13[#All],4,FALSE)</f>
        <v>3</v>
      </c>
      <c r="H953">
        <f>VLOOKUP(Table1[[#This Row],[img_id2]],Table13[#All],5,FALSE)</f>
        <v>3</v>
      </c>
      <c r="I953" t="str">
        <f>IF(Table1[[#This Row],[score_abs]]&gt;0.99,"yes","no")</f>
        <v>yes</v>
      </c>
    </row>
    <row r="954" spans="1:9" x14ac:dyDescent="0.25">
      <c r="A954" t="str">
        <f>Table1[[#This Row],[img_id2]]&amp;"|"&amp;Table1[[#This Row],[rank]]</f>
        <v>186|3</v>
      </c>
      <c r="B954">
        <v>186</v>
      </c>
      <c r="C954">
        <v>3</v>
      </c>
      <c r="D954" t="s">
        <v>873</v>
      </c>
      <c r="E954">
        <v>0.100550040603</v>
      </c>
      <c r="F954">
        <v>0.99855107069000004</v>
      </c>
      <c r="G954">
        <f>VLOOKUP(Table1[[#This Row],[img_id2]],Table13[#All],4,FALSE)</f>
        <v>3</v>
      </c>
      <c r="H954">
        <f>VLOOKUP(Table1[[#This Row],[img_id2]],Table13[#All],5,FALSE)</f>
        <v>3</v>
      </c>
      <c r="I954" t="str">
        <f>IF(Table1[[#This Row],[score_abs]]&gt;0.99,"yes","no")</f>
        <v>yes</v>
      </c>
    </row>
    <row r="955" spans="1:9" x14ac:dyDescent="0.25">
      <c r="A955" t="str">
        <f>Table1[[#This Row],[img_id2]]&amp;"|"&amp;Table1[[#This Row],[rank]]</f>
        <v>186|4</v>
      </c>
      <c r="B955">
        <v>186</v>
      </c>
      <c r="C955">
        <v>4</v>
      </c>
      <c r="D955" t="s">
        <v>854</v>
      </c>
      <c r="E955">
        <v>8.9246086776299999E-2</v>
      </c>
      <c r="F955">
        <v>0.99836784601200002</v>
      </c>
      <c r="G955">
        <f>VLOOKUP(Table1[[#This Row],[img_id2]],Table13[#All],4,FALSE)</f>
        <v>3</v>
      </c>
      <c r="H955">
        <f>VLOOKUP(Table1[[#This Row],[img_id2]],Table13[#All],5,FALSE)</f>
        <v>3</v>
      </c>
      <c r="I955" t="str">
        <f>IF(Table1[[#This Row],[score_abs]]&gt;0.99,"yes","no")</f>
        <v>yes</v>
      </c>
    </row>
    <row r="956" spans="1:9" x14ac:dyDescent="0.25">
      <c r="A956" t="str">
        <f>Table1[[#This Row],[img_id2]]&amp;"|"&amp;Table1[[#This Row],[rank]]</f>
        <v>186|5</v>
      </c>
      <c r="B956">
        <v>186</v>
      </c>
      <c r="C956">
        <v>5</v>
      </c>
      <c r="D956" t="s">
        <v>848</v>
      </c>
      <c r="E956">
        <v>7.7628433704399993E-2</v>
      </c>
      <c r="F956">
        <v>0.99812406301500001</v>
      </c>
      <c r="G956">
        <f>VLOOKUP(Table1[[#This Row],[img_id2]],Table13[#All],4,FALSE)</f>
        <v>3</v>
      </c>
      <c r="H956">
        <f>VLOOKUP(Table1[[#This Row],[img_id2]],Table13[#All],5,FALSE)</f>
        <v>3</v>
      </c>
      <c r="I956" t="str">
        <f>IF(Table1[[#This Row],[score_abs]]&gt;0.99,"yes","no")</f>
        <v>yes</v>
      </c>
    </row>
    <row r="957" spans="1:9" x14ac:dyDescent="0.25">
      <c r="A957" t="str">
        <f>Table1[[#This Row],[img_id2]]&amp;"|"&amp;Table1[[#This Row],[rank]]</f>
        <v>187|1</v>
      </c>
      <c r="B957">
        <v>187</v>
      </c>
      <c r="C957">
        <v>1</v>
      </c>
      <c r="D957" t="s">
        <v>831</v>
      </c>
      <c r="E957">
        <v>0.304448515177</v>
      </c>
      <c r="F957">
        <v>0.99972194433200001</v>
      </c>
      <c r="G957">
        <f>VLOOKUP(Table1[[#This Row],[img_id2]],Table13[#All],4,FALSE)</f>
        <v>3</v>
      </c>
      <c r="H957">
        <f>VLOOKUP(Table1[[#This Row],[img_id2]],Table13[#All],5,FALSE)</f>
        <v>3</v>
      </c>
      <c r="I957" t="str">
        <f>IF(Table1[[#This Row],[score_abs]]&gt;0.99,"yes","no")</f>
        <v>yes</v>
      </c>
    </row>
    <row r="958" spans="1:9" x14ac:dyDescent="0.25">
      <c r="A958" t="str">
        <f>Table1[[#This Row],[img_id2]]&amp;"|"&amp;Table1[[#This Row],[rank]]</f>
        <v>187|2</v>
      </c>
      <c r="B958">
        <v>187</v>
      </c>
      <c r="C958">
        <v>2</v>
      </c>
      <c r="D958" t="s">
        <v>848</v>
      </c>
      <c r="E958">
        <v>0.16798570752100001</v>
      </c>
      <c r="F958">
        <v>0.99949610233300001</v>
      </c>
      <c r="G958">
        <f>VLOOKUP(Table1[[#This Row],[img_id2]],Table13[#All],4,FALSE)</f>
        <v>3</v>
      </c>
      <c r="H958">
        <f>VLOOKUP(Table1[[#This Row],[img_id2]],Table13[#All],5,FALSE)</f>
        <v>3</v>
      </c>
      <c r="I958" t="str">
        <f>IF(Table1[[#This Row],[score_abs]]&gt;0.99,"yes","no")</f>
        <v>yes</v>
      </c>
    </row>
    <row r="959" spans="1:9" x14ac:dyDescent="0.25">
      <c r="A959" t="str">
        <f>Table1[[#This Row],[img_id2]]&amp;"|"&amp;Table1[[#This Row],[rank]]</f>
        <v>187|3</v>
      </c>
      <c r="B959">
        <v>187</v>
      </c>
      <c r="C959">
        <v>3</v>
      </c>
      <c r="D959" t="s">
        <v>861</v>
      </c>
      <c r="E959">
        <v>0.13963469862899999</v>
      </c>
      <c r="F959">
        <v>0.99939393997199999</v>
      </c>
      <c r="G959">
        <f>VLOOKUP(Table1[[#This Row],[img_id2]],Table13[#All],4,FALSE)</f>
        <v>3</v>
      </c>
      <c r="H959">
        <f>VLOOKUP(Table1[[#This Row],[img_id2]],Table13[#All],5,FALSE)</f>
        <v>3</v>
      </c>
      <c r="I959" t="str">
        <f>IF(Table1[[#This Row],[score_abs]]&gt;0.99,"yes","no")</f>
        <v>yes</v>
      </c>
    </row>
    <row r="960" spans="1:9" x14ac:dyDescent="0.25">
      <c r="A960" t="str">
        <f>Table1[[#This Row],[img_id2]]&amp;"|"&amp;Table1[[#This Row],[rank]]</f>
        <v>187|4</v>
      </c>
      <c r="B960">
        <v>187</v>
      </c>
      <c r="C960">
        <v>4</v>
      </c>
      <c r="D960" t="s">
        <v>862</v>
      </c>
      <c r="E960">
        <v>0.121032088995</v>
      </c>
      <c r="F960">
        <v>0.99930083751700005</v>
      </c>
      <c r="G960">
        <f>VLOOKUP(Table1[[#This Row],[img_id2]],Table13[#All],4,FALSE)</f>
        <v>3</v>
      </c>
      <c r="H960">
        <f>VLOOKUP(Table1[[#This Row],[img_id2]],Table13[#All],5,FALSE)</f>
        <v>3</v>
      </c>
      <c r="I960" t="str">
        <f>IF(Table1[[#This Row],[score_abs]]&gt;0.99,"yes","no")</f>
        <v>yes</v>
      </c>
    </row>
    <row r="961" spans="1:9" x14ac:dyDescent="0.25">
      <c r="A961" t="str">
        <f>Table1[[#This Row],[img_id2]]&amp;"|"&amp;Table1[[#This Row],[rank]]</f>
        <v>187|5</v>
      </c>
      <c r="B961">
        <v>187</v>
      </c>
      <c r="C961">
        <v>5</v>
      </c>
      <c r="D961" t="s">
        <v>854</v>
      </c>
      <c r="E961">
        <v>5.2889179438399998E-2</v>
      </c>
      <c r="F961">
        <v>0.99840146303199995</v>
      </c>
      <c r="G961">
        <f>VLOOKUP(Table1[[#This Row],[img_id2]],Table13[#All],4,FALSE)</f>
        <v>3</v>
      </c>
      <c r="H961">
        <f>VLOOKUP(Table1[[#This Row],[img_id2]],Table13[#All],5,FALSE)</f>
        <v>3</v>
      </c>
      <c r="I961" t="str">
        <f>IF(Table1[[#This Row],[score_abs]]&gt;0.99,"yes","no")</f>
        <v>yes</v>
      </c>
    </row>
    <row r="962" spans="1:9" x14ac:dyDescent="0.25">
      <c r="A962" t="str">
        <f>Table1[[#This Row],[img_id2]]&amp;"|"&amp;Table1[[#This Row],[rank]]</f>
        <v>188|1</v>
      </c>
      <c r="B962">
        <v>188</v>
      </c>
      <c r="C962">
        <v>1</v>
      </c>
      <c r="D962" t="s">
        <v>862</v>
      </c>
      <c r="E962">
        <v>0.44836241006900002</v>
      </c>
      <c r="F962">
        <v>0.99994039535500001</v>
      </c>
      <c r="G962">
        <f>VLOOKUP(Table1[[#This Row],[img_id2]],Table13[#All],4,FALSE)</f>
        <v>3</v>
      </c>
      <c r="H962">
        <f>VLOOKUP(Table1[[#This Row],[img_id2]],Table13[#All],5,FALSE)</f>
        <v>3</v>
      </c>
      <c r="I962" t="str">
        <f>IF(Table1[[#This Row],[score_abs]]&gt;0.99,"yes","no")</f>
        <v>yes</v>
      </c>
    </row>
    <row r="963" spans="1:9" x14ac:dyDescent="0.25">
      <c r="A963" t="str">
        <f>Table1[[#This Row],[img_id2]]&amp;"|"&amp;Table1[[#This Row],[rank]]</f>
        <v>188|2</v>
      </c>
      <c r="B963">
        <v>188</v>
      </c>
      <c r="C963">
        <v>2</v>
      </c>
      <c r="D963" t="s">
        <v>864</v>
      </c>
      <c r="E963">
        <v>0.19002012908499999</v>
      </c>
      <c r="F963">
        <v>0.99985933303800001</v>
      </c>
      <c r="G963">
        <f>VLOOKUP(Table1[[#This Row],[img_id2]],Table13[#All],4,FALSE)</f>
        <v>3</v>
      </c>
      <c r="H963">
        <f>VLOOKUP(Table1[[#This Row],[img_id2]],Table13[#All],5,FALSE)</f>
        <v>3</v>
      </c>
      <c r="I963" t="str">
        <f>IF(Table1[[#This Row],[score_abs]]&gt;0.99,"yes","no")</f>
        <v>yes</v>
      </c>
    </row>
    <row r="964" spans="1:9" x14ac:dyDescent="0.25">
      <c r="A964" t="str">
        <f>Table1[[#This Row],[img_id2]]&amp;"|"&amp;Table1[[#This Row],[rank]]</f>
        <v>188|3</v>
      </c>
      <c r="B964">
        <v>188</v>
      </c>
      <c r="C964">
        <v>3</v>
      </c>
      <c r="D964" t="s">
        <v>861</v>
      </c>
      <c r="E964">
        <v>0.14330579340499999</v>
      </c>
      <c r="F964">
        <v>0.99981361627599996</v>
      </c>
      <c r="G964">
        <f>VLOOKUP(Table1[[#This Row],[img_id2]],Table13[#All],4,FALSE)</f>
        <v>3</v>
      </c>
      <c r="H964">
        <f>VLOOKUP(Table1[[#This Row],[img_id2]],Table13[#All],5,FALSE)</f>
        <v>3</v>
      </c>
      <c r="I964" t="str">
        <f>IF(Table1[[#This Row],[score_abs]]&gt;0.99,"yes","no")</f>
        <v>yes</v>
      </c>
    </row>
    <row r="965" spans="1:9" x14ac:dyDescent="0.25">
      <c r="A965" t="str">
        <f>Table1[[#This Row],[img_id2]]&amp;"|"&amp;Table1[[#This Row],[rank]]</f>
        <v>188|4</v>
      </c>
      <c r="B965">
        <v>188</v>
      </c>
      <c r="C965">
        <v>4</v>
      </c>
      <c r="D965" t="s">
        <v>831</v>
      </c>
      <c r="E965">
        <v>4.0615074336500002E-2</v>
      </c>
      <c r="F965">
        <v>0.99934238195400005</v>
      </c>
      <c r="G965">
        <f>VLOOKUP(Table1[[#This Row],[img_id2]],Table13[#All],4,FALSE)</f>
        <v>3</v>
      </c>
      <c r="H965">
        <f>VLOOKUP(Table1[[#This Row],[img_id2]],Table13[#All],5,FALSE)</f>
        <v>3</v>
      </c>
      <c r="I965" t="str">
        <f>IF(Table1[[#This Row],[score_abs]]&gt;0.99,"yes","no")</f>
        <v>yes</v>
      </c>
    </row>
    <row r="966" spans="1:9" x14ac:dyDescent="0.25">
      <c r="A966" t="str">
        <f>Table1[[#This Row],[img_id2]]&amp;"|"&amp;Table1[[#This Row],[rank]]</f>
        <v>188|5</v>
      </c>
      <c r="B966">
        <v>188</v>
      </c>
      <c r="C966">
        <v>5</v>
      </c>
      <c r="D966" t="s">
        <v>854</v>
      </c>
      <c r="E966">
        <v>3.9799399673899997E-2</v>
      </c>
      <c r="F966">
        <v>0.99932897090899997</v>
      </c>
      <c r="G966">
        <f>VLOOKUP(Table1[[#This Row],[img_id2]],Table13[#All],4,FALSE)</f>
        <v>3</v>
      </c>
      <c r="H966">
        <f>VLOOKUP(Table1[[#This Row],[img_id2]],Table13[#All],5,FALSE)</f>
        <v>3</v>
      </c>
      <c r="I966" t="str">
        <f>IF(Table1[[#This Row],[score_abs]]&gt;0.99,"yes","no")</f>
        <v>yes</v>
      </c>
    </row>
    <row r="967" spans="1:9" x14ac:dyDescent="0.25">
      <c r="A967" t="str">
        <f>Table1[[#This Row],[img_id2]]&amp;"|"&amp;Table1[[#This Row],[rank]]</f>
        <v>189|1</v>
      </c>
      <c r="B967">
        <v>189</v>
      </c>
      <c r="C967">
        <v>1</v>
      </c>
      <c r="D967" t="s">
        <v>874</v>
      </c>
      <c r="E967">
        <v>0.456568539143</v>
      </c>
      <c r="F967">
        <v>0.99993181228600003</v>
      </c>
      <c r="G967">
        <f>VLOOKUP(Table1[[#This Row],[img_id2]],Table13[#All],4,FALSE)</f>
        <v>2</v>
      </c>
      <c r="H967">
        <f>VLOOKUP(Table1[[#This Row],[img_id2]],Table13[#All],5,FALSE)</f>
        <v>2</v>
      </c>
      <c r="I967" t="str">
        <f>IF(Table1[[#This Row],[score_abs]]&gt;0.99,"yes","no")</f>
        <v>yes</v>
      </c>
    </row>
    <row r="968" spans="1:9" x14ac:dyDescent="0.25">
      <c r="A968" t="str">
        <f>Table1[[#This Row],[img_id2]]&amp;"|"&amp;Table1[[#This Row],[rank]]</f>
        <v>189|2</v>
      </c>
      <c r="B968">
        <v>189</v>
      </c>
      <c r="C968">
        <v>2</v>
      </c>
      <c r="D968" t="s">
        <v>861</v>
      </c>
      <c r="E968">
        <v>0.11947491020000001</v>
      </c>
      <c r="F968">
        <v>0.99973934888799998</v>
      </c>
      <c r="G968">
        <f>VLOOKUP(Table1[[#This Row],[img_id2]],Table13[#All],4,FALSE)</f>
        <v>2</v>
      </c>
      <c r="H968">
        <f>VLOOKUP(Table1[[#This Row],[img_id2]],Table13[#All],5,FALSE)</f>
        <v>2</v>
      </c>
      <c r="I968" t="str">
        <f>IF(Table1[[#This Row],[score_abs]]&gt;0.99,"yes","no")</f>
        <v>yes</v>
      </c>
    </row>
    <row r="969" spans="1:9" x14ac:dyDescent="0.25">
      <c r="A969" t="str">
        <f>Table1[[#This Row],[img_id2]]&amp;"|"&amp;Table1[[#This Row],[rank]]</f>
        <v>189|3</v>
      </c>
      <c r="B969">
        <v>189</v>
      </c>
      <c r="C969">
        <v>3</v>
      </c>
      <c r="D969" t="s">
        <v>848</v>
      </c>
      <c r="E969">
        <v>0.103408351541</v>
      </c>
      <c r="F969">
        <v>0.99969899654399996</v>
      </c>
      <c r="G969">
        <f>VLOOKUP(Table1[[#This Row],[img_id2]],Table13[#All],4,FALSE)</f>
        <v>2</v>
      </c>
      <c r="H969">
        <f>VLOOKUP(Table1[[#This Row],[img_id2]],Table13[#All],5,FALSE)</f>
        <v>2</v>
      </c>
      <c r="I969" t="str">
        <f>IF(Table1[[#This Row],[score_abs]]&gt;0.99,"yes","no")</f>
        <v>yes</v>
      </c>
    </row>
    <row r="970" spans="1:9" x14ac:dyDescent="0.25">
      <c r="A970" t="str">
        <f>Table1[[#This Row],[img_id2]]&amp;"|"&amp;Table1[[#This Row],[rank]]</f>
        <v>189|4</v>
      </c>
      <c r="B970">
        <v>189</v>
      </c>
      <c r="C970">
        <v>4</v>
      </c>
      <c r="D970" t="s">
        <v>856</v>
      </c>
      <c r="E970">
        <v>6.3699506223200003E-2</v>
      </c>
      <c r="F970">
        <v>0.99951136112200001</v>
      </c>
      <c r="G970">
        <f>VLOOKUP(Table1[[#This Row],[img_id2]],Table13[#All],4,FALSE)</f>
        <v>2</v>
      </c>
      <c r="H970">
        <f>VLOOKUP(Table1[[#This Row],[img_id2]],Table13[#All],5,FALSE)</f>
        <v>2</v>
      </c>
      <c r="I970" t="str">
        <f>IF(Table1[[#This Row],[score_abs]]&gt;0.99,"yes","no")</f>
        <v>yes</v>
      </c>
    </row>
    <row r="971" spans="1:9" x14ac:dyDescent="0.25">
      <c r="A971" t="str">
        <f>Table1[[#This Row],[img_id2]]&amp;"|"&amp;Table1[[#This Row],[rank]]</f>
        <v>189|5</v>
      </c>
      <c r="B971">
        <v>189</v>
      </c>
      <c r="C971">
        <v>5</v>
      </c>
      <c r="D971" t="s">
        <v>862</v>
      </c>
      <c r="E971">
        <v>6.1942376196400001E-2</v>
      </c>
      <c r="F971">
        <v>0.999497413635</v>
      </c>
      <c r="G971">
        <f>VLOOKUP(Table1[[#This Row],[img_id2]],Table13[#All],4,FALSE)</f>
        <v>2</v>
      </c>
      <c r="H971">
        <f>VLOOKUP(Table1[[#This Row],[img_id2]],Table13[#All],5,FALSE)</f>
        <v>2</v>
      </c>
      <c r="I971" t="str">
        <f>IF(Table1[[#This Row],[score_abs]]&gt;0.99,"yes","no")</f>
        <v>yes</v>
      </c>
    </row>
    <row r="972" spans="1:9" x14ac:dyDescent="0.25">
      <c r="A972" t="str">
        <f>Table1[[#This Row],[img_id2]]&amp;"|"&amp;Table1[[#This Row],[rank]]</f>
        <v>190|1</v>
      </c>
      <c r="B972">
        <v>190</v>
      </c>
      <c r="C972">
        <v>1</v>
      </c>
      <c r="D972" t="s">
        <v>860</v>
      </c>
      <c r="E972">
        <v>0.37256616353999999</v>
      </c>
      <c r="F972">
        <v>0.99976235628099996</v>
      </c>
      <c r="G972">
        <f>VLOOKUP(Table1[[#This Row],[img_id2]],Table13[#All],4,FALSE)</f>
        <v>4</v>
      </c>
      <c r="H972">
        <f>VLOOKUP(Table1[[#This Row],[img_id2]],Table13[#All],5,FALSE)</f>
        <v>4</v>
      </c>
      <c r="I972" t="str">
        <f>IF(Table1[[#This Row],[score_abs]]&gt;0.99,"yes","no")</f>
        <v>yes</v>
      </c>
    </row>
    <row r="973" spans="1:9" x14ac:dyDescent="0.25">
      <c r="A973" t="str">
        <f>Table1[[#This Row],[img_id2]]&amp;"|"&amp;Table1[[#This Row],[rank]]</f>
        <v>190|2</v>
      </c>
      <c r="B973">
        <v>190</v>
      </c>
      <c r="C973">
        <v>2</v>
      </c>
      <c r="D973" t="s">
        <v>893</v>
      </c>
      <c r="E973">
        <v>0.229397982359</v>
      </c>
      <c r="F973">
        <v>0.99961411953000001</v>
      </c>
      <c r="G973">
        <f>VLOOKUP(Table1[[#This Row],[img_id2]],Table13[#All],4,FALSE)</f>
        <v>4</v>
      </c>
      <c r="H973">
        <f>VLOOKUP(Table1[[#This Row],[img_id2]],Table13[#All],5,FALSE)</f>
        <v>4</v>
      </c>
      <c r="I973" t="str">
        <f>IF(Table1[[#This Row],[score_abs]]&gt;0.99,"yes","no")</f>
        <v>yes</v>
      </c>
    </row>
    <row r="974" spans="1:9" x14ac:dyDescent="0.25">
      <c r="A974" t="str">
        <f>Table1[[#This Row],[img_id2]]&amp;"|"&amp;Table1[[#This Row],[rank]]</f>
        <v>190|3</v>
      </c>
      <c r="B974">
        <v>190</v>
      </c>
      <c r="C974">
        <v>3</v>
      </c>
      <c r="D974" t="s">
        <v>873</v>
      </c>
      <c r="E974">
        <v>7.8154459595699999E-2</v>
      </c>
      <c r="F974">
        <v>0.998868346214</v>
      </c>
      <c r="G974">
        <f>VLOOKUP(Table1[[#This Row],[img_id2]],Table13[#All],4,FALSE)</f>
        <v>4</v>
      </c>
      <c r="H974">
        <f>VLOOKUP(Table1[[#This Row],[img_id2]],Table13[#All],5,FALSE)</f>
        <v>4</v>
      </c>
      <c r="I974" t="str">
        <f>IF(Table1[[#This Row],[score_abs]]&gt;0.99,"yes","no")</f>
        <v>yes</v>
      </c>
    </row>
    <row r="975" spans="1:9" x14ac:dyDescent="0.25">
      <c r="A975" t="str">
        <f>Table1[[#This Row],[img_id2]]&amp;"|"&amp;Table1[[#This Row],[rank]]</f>
        <v>190|4</v>
      </c>
      <c r="B975">
        <v>190</v>
      </c>
      <c r="C975">
        <v>4</v>
      </c>
      <c r="D975" t="s">
        <v>884</v>
      </c>
      <c r="E975">
        <v>6.9477155804599997E-2</v>
      </c>
      <c r="F975">
        <v>0.99872714281099995</v>
      </c>
      <c r="G975">
        <f>VLOOKUP(Table1[[#This Row],[img_id2]],Table13[#All],4,FALSE)</f>
        <v>4</v>
      </c>
      <c r="H975">
        <f>VLOOKUP(Table1[[#This Row],[img_id2]],Table13[#All],5,FALSE)</f>
        <v>4</v>
      </c>
      <c r="I975" t="str">
        <f>IF(Table1[[#This Row],[score_abs]]&gt;0.99,"yes","no")</f>
        <v>yes</v>
      </c>
    </row>
    <row r="976" spans="1:9" x14ac:dyDescent="0.25">
      <c r="A976" t="str">
        <f>Table1[[#This Row],[img_id2]]&amp;"|"&amp;Table1[[#This Row],[rank]]</f>
        <v>190|5</v>
      </c>
      <c r="B976">
        <v>190</v>
      </c>
      <c r="C976">
        <v>5</v>
      </c>
      <c r="D976" t="s">
        <v>906</v>
      </c>
      <c r="E976">
        <v>4.4739134609699999E-2</v>
      </c>
      <c r="F976">
        <v>0.99802482128100001</v>
      </c>
      <c r="G976">
        <f>VLOOKUP(Table1[[#This Row],[img_id2]],Table13[#All],4,FALSE)</f>
        <v>4</v>
      </c>
      <c r="H976">
        <f>VLOOKUP(Table1[[#This Row],[img_id2]],Table13[#All],5,FALSE)</f>
        <v>4</v>
      </c>
      <c r="I976" t="str">
        <f>IF(Table1[[#This Row],[score_abs]]&gt;0.99,"yes","no")</f>
        <v>yes</v>
      </c>
    </row>
    <row r="977" spans="1:9" x14ac:dyDescent="0.25">
      <c r="A977" t="str">
        <f>Table1[[#This Row],[img_id2]]&amp;"|"&amp;Table1[[#This Row],[rank]]</f>
        <v>191|1</v>
      </c>
      <c r="B977">
        <v>191</v>
      </c>
      <c r="C977">
        <v>1</v>
      </c>
      <c r="D977" t="s">
        <v>893</v>
      </c>
      <c r="E977">
        <v>0.20829072594600001</v>
      </c>
      <c r="F977">
        <v>0.99968445301099995</v>
      </c>
      <c r="G977">
        <f>VLOOKUP(Table1[[#This Row],[img_id2]],Table13[#All],4,FALSE)</f>
        <v>4</v>
      </c>
      <c r="H977">
        <f>VLOOKUP(Table1[[#This Row],[img_id2]],Table13[#All],5,FALSE)</f>
        <v>4</v>
      </c>
      <c r="I977" t="str">
        <f>IF(Table1[[#This Row],[score_abs]]&gt;0.99,"yes","no")</f>
        <v>yes</v>
      </c>
    </row>
    <row r="978" spans="1:9" x14ac:dyDescent="0.25">
      <c r="A978" t="str">
        <f>Table1[[#This Row],[img_id2]]&amp;"|"&amp;Table1[[#This Row],[rank]]</f>
        <v>191|2</v>
      </c>
      <c r="B978">
        <v>191</v>
      </c>
      <c r="C978">
        <v>2</v>
      </c>
      <c r="D978" t="s">
        <v>886</v>
      </c>
      <c r="E978">
        <v>0.183809876442</v>
      </c>
      <c r="F978">
        <v>0.99964249134100003</v>
      </c>
      <c r="G978">
        <f>VLOOKUP(Table1[[#This Row],[img_id2]],Table13[#All],4,FALSE)</f>
        <v>4</v>
      </c>
      <c r="H978">
        <f>VLOOKUP(Table1[[#This Row],[img_id2]],Table13[#All],5,FALSE)</f>
        <v>4</v>
      </c>
      <c r="I978" t="str">
        <f>IF(Table1[[#This Row],[score_abs]]&gt;0.99,"yes","no")</f>
        <v>yes</v>
      </c>
    </row>
    <row r="979" spans="1:9" x14ac:dyDescent="0.25">
      <c r="A979" t="str">
        <f>Table1[[#This Row],[img_id2]]&amp;"|"&amp;Table1[[#This Row],[rank]]</f>
        <v>191|3</v>
      </c>
      <c r="B979">
        <v>191</v>
      </c>
      <c r="C979">
        <v>3</v>
      </c>
      <c r="D979" t="s">
        <v>861</v>
      </c>
      <c r="E979">
        <v>0.18163897097100001</v>
      </c>
      <c r="F979">
        <v>0.99963819980599999</v>
      </c>
      <c r="G979">
        <f>VLOOKUP(Table1[[#This Row],[img_id2]],Table13[#All],4,FALSE)</f>
        <v>4</v>
      </c>
      <c r="H979">
        <f>VLOOKUP(Table1[[#This Row],[img_id2]],Table13[#All],5,FALSE)</f>
        <v>4</v>
      </c>
      <c r="I979" t="str">
        <f>IF(Table1[[#This Row],[score_abs]]&gt;0.99,"yes","no")</f>
        <v>yes</v>
      </c>
    </row>
    <row r="980" spans="1:9" x14ac:dyDescent="0.25">
      <c r="A980" t="str">
        <f>Table1[[#This Row],[img_id2]]&amp;"|"&amp;Table1[[#This Row],[rank]]</f>
        <v>191|4</v>
      </c>
      <c r="B980">
        <v>191</v>
      </c>
      <c r="C980">
        <v>4</v>
      </c>
      <c r="D980" t="s">
        <v>873</v>
      </c>
      <c r="E980">
        <v>8.3745777606999999E-2</v>
      </c>
      <c r="F980">
        <v>0.99921548366500001</v>
      </c>
      <c r="G980">
        <f>VLOOKUP(Table1[[#This Row],[img_id2]],Table13[#All],4,FALSE)</f>
        <v>4</v>
      </c>
      <c r="H980">
        <f>VLOOKUP(Table1[[#This Row],[img_id2]],Table13[#All],5,FALSE)</f>
        <v>4</v>
      </c>
      <c r="I980" t="str">
        <f>IF(Table1[[#This Row],[score_abs]]&gt;0.99,"yes","no")</f>
        <v>yes</v>
      </c>
    </row>
    <row r="981" spans="1:9" x14ac:dyDescent="0.25">
      <c r="A981" t="str">
        <f>Table1[[#This Row],[img_id2]]&amp;"|"&amp;Table1[[#This Row],[rank]]</f>
        <v>191|5</v>
      </c>
      <c r="B981">
        <v>191</v>
      </c>
      <c r="C981">
        <v>5</v>
      </c>
      <c r="D981" t="s">
        <v>884</v>
      </c>
      <c r="E981">
        <v>7.4376724660400004E-2</v>
      </c>
      <c r="F981">
        <v>0.99911683797799999</v>
      </c>
      <c r="G981">
        <f>VLOOKUP(Table1[[#This Row],[img_id2]],Table13[#All],4,FALSE)</f>
        <v>4</v>
      </c>
      <c r="H981">
        <f>VLOOKUP(Table1[[#This Row],[img_id2]],Table13[#All],5,FALSE)</f>
        <v>4</v>
      </c>
      <c r="I981" t="str">
        <f>IF(Table1[[#This Row],[score_abs]]&gt;0.99,"yes","no")</f>
        <v>yes</v>
      </c>
    </row>
    <row r="982" spans="1:9" x14ac:dyDescent="0.25">
      <c r="A982" t="str">
        <f>Table1[[#This Row],[img_id2]]&amp;"|"&amp;Table1[[#This Row],[rank]]</f>
        <v>192|1</v>
      </c>
      <c r="B982">
        <v>192</v>
      </c>
      <c r="C982">
        <v>1</v>
      </c>
      <c r="D982" t="s">
        <v>854</v>
      </c>
      <c r="E982">
        <v>0.37727120518700002</v>
      </c>
      <c r="F982">
        <v>0.99979799985899998</v>
      </c>
      <c r="G982">
        <f>VLOOKUP(Table1[[#This Row],[img_id2]],Table13[#All],4,FALSE)</f>
        <v>2</v>
      </c>
      <c r="H982">
        <f>VLOOKUP(Table1[[#This Row],[img_id2]],Table13[#All],5,FALSE)</f>
        <v>2</v>
      </c>
      <c r="I982" t="str">
        <f>IF(Table1[[#This Row],[score_abs]]&gt;0.99,"yes","no")</f>
        <v>yes</v>
      </c>
    </row>
    <row r="983" spans="1:9" x14ac:dyDescent="0.25">
      <c r="A983" t="str">
        <f>Table1[[#This Row],[img_id2]]&amp;"|"&amp;Table1[[#This Row],[rank]]</f>
        <v>192|2</v>
      </c>
      <c r="B983">
        <v>192</v>
      </c>
      <c r="C983">
        <v>2</v>
      </c>
      <c r="D983" t="s">
        <v>886</v>
      </c>
      <c r="E983">
        <v>0.241528630257</v>
      </c>
      <c r="F983">
        <v>0.99968445301099995</v>
      </c>
      <c r="G983">
        <f>VLOOKUP(Table1[[#This Row],[img_id2]],Table13[#All],4,FALSE)</f>
        <v>2</v>
      </c>
      <c r="H983">
        <f>VLOOKUP(Table1[[#This Row],[img_id2]],Table13[#All],5,FALSE)</f>
        <v>2</v>
      </c>
      <c r="I983" t="str">
        <f>IF(Table1[[#This Row],[score_abs]]&gt;0.99,"yes","no")</f>
        <v>yes</v>
      </c>
    </row>
    <row r="984" spans="1:9" x14ac:dyDescent="0.25">
      <c r="A984" t="str">
        <f>Table1[[#This Row],[img_id2]]&amp;"|"&amp;Table1[[#This Row],[rank]]</f>
        <v>192|3</v>
      </c>
      <c r="B984">
        <v>192</v>
      </c>
      <c r="C984">
        <v>3</v>
      </c>
      <c r="D984" t="s">
        <v>848</v>
      </c>
      <c r="E984">
        <v>0.119136810303</v>
      </c>
      <c r="F984">
        <v>0.99936038255699999</v>
      </c>
      <c r="G984">
        <f>VLOOKUP(Table1[[#This Row],[img_id2]],Table13[#All],4,FALSE)</f>
        <v>2</v>
      </c>
      <c r="H984">
        <f>VLOOKUP(Table1[[#This Row],[img_id2]],Table13[#All],5,FALSE)</f>
        <v>2</v>
      </c>
      <c r="I984" t="str">
        <f>IF(Table1[[#This Row],[score_abs]]&gt;0.99,"yes","no")</f>
        <v>yes</v>
      </c>
    </row>
    <row r="985" spans="1:9" x14ac:dyDescent="0.25">
      <c r="A985" t="str">
        <f>Table1[[#This Row],[img_id2]]&amp;"|"&amp;Table1[[#This Row],[rank]]</f>
        <v>192|4</v>
      </c>
      <c r="B985">
        <v>192</v>
      </c>
      <c r="C985">
        <v>4</v>
      </c>
      <c r="D985" t="s">
        <v>861</v>
      </c>
      <c r="E985">
        <v>7.41319879889E-2</v>
      </c>
      <c r="F985">
        <v>0.99897241592399999</v>
      </c>
      <c r="G985">
        <f>VLOOKUP(Table1[[#This Row],[img_id2]],Table13[#All],4,FALSE)</f>
        <v>2</v>
      </c>
      <c r="H985">
        <f>VLOOKUP(Table1[[#This Row],[img_id2]],Table13[#All],5,FALSE)</f>
        <v>2</v>
      </c>
      <c r="I985" t="str">
        <f>IF(Table1[[#This Row],[score_abs]]&gt;0.99,"yes","no")</f>
        <v>yes</v>
      </c>
    </row>
    <row r="986" spans="1:9" x14ac:dyDescent="0.25">
      <c r="A986" t="str">
        <f>Table1[[#This Row],[img_id2]]&amp;"|"&amp;Table1[[#This Row],[rank]]</f>
        <v>192|5</v>
      </c>
      <c r="B986">
        <v>192</v>
      </c>
      <c r="C986">
        <v>5</v>
      </c>
      <c r="D986" t="s">
        <v>884</v>
      </c>
      <c r="E986">
        <v>3.8081876933599997E-2</v>
      </c>
      <c r="F986">
        <v>0.99800163507499995</v>
      </c>
      <c r="G986">
        <f>VLOOKUP(Table1[[#This Row],[img_id2]],Table13[#All],4,FALSE)</f>
        <v>2</v>
      </c>
      <c r="H986">
        <f>VLOOKUP(Table1[[#This Row],[img_id2]],Table13[#All],5,FALSE)</f>
        <v>2</v>
      </c>
      <c r="I986" t="str">
        <f>IF(Table1[[#This Row],[score_abs]]&gt;0.99,"yes","no")</f>
        <v>yes</v>
      </c>
    </row>
    <row r="987" spans="1:9" x14ac:dyDescent="0.25">
      <c r="A987" t="str">
        <f>Table1[[#This Row],[img_id2]]&amp;"|"&amp;Table1[[#This Row],[rank]]</f>
        <v>193|1</v>
      </c>
      <c r="B987">
        <v>193</v>
      </c>
      <c r="C987">
        <v>1</v>
      </c>
      <c r="D987" t="s">
        <v>888</v>
      </c>
      <c r="E987">
        <v>0.30991181731200002</v>
      </c>
      <c r="F987">
        <v>0.99986803531599999</v>
      </c>
      <c r="G987">
        <f>VLOOKUP(Table1[[#This Row],[img_id2]],Table13[#All],4,FALSE)</f>
        <v>4</v>
      </c>
      <c r="H987">
        <f>VLOOKUP(Table1[[#This Row],[img_id2]],Table13[#All],5,FALSE)</f>
        <v>4</v>
      </c>
      <c r="I987" t="str">
        <f>IF(Table1[[#This Row],[score_abs]]&gt;0.99,"yes","no")</f>
        <v>yes</v>
      </c>
    </row>
    <row r="988" spans="1:9" x14ac:dyDescent="0.25">
      <c r="A988" t="str">
        <f>Table1[[#This Row],[img_id2]]&amp;"|"&amp;Table1[[#This Row],[rank]]</f>
        <v>193|2</v>
      </c>
      <c r="B988">
        <v>193</v>
      </c>
      <c r="C988">
        <v>2</v>
      </c>
      <c r="D988" t="s">
        <v>871</v>
      </c>
      <c r="E988">
        <v>0.27764186263099999</v>
      </c>
      <c r="F988">
        <v>0.999852776527</v>
      </c>
      <c r="G988">
        <f>VLOOKUP(Table1[[#This Row],[img_id2]],Table13[#All],4,FALSE)</f>
        <v>4</v>
      </c>
      <c r="H988">
        <f>VLOOKUP(Table1[[#This Row],[img_id2]],Table13[#All],5,FALSE)</f>
        <v>4</v>
      </c>
      <c r="I988" t="str">
        <f>IF(Table1[[#This Row],[score_abs]]&gt;0.99,"yes","no")</f>
        <v>yes</v>
      </c>
    </row>
    <row r="989" spans="1:9" x14ac:dyDescent="0.25">
      <c r="A989" t="str">
        <f>Table1[[#This Row],[img_id2]]&amp;"|"&amp;Table1[[#This Row],[rank]]</f>
        <v>193|3</v>
      </c>
      <c r="B989">
        <v>193</v>
      </c>
      <c r="C989">
        <v>3</v>
      </c>
      <c r="D989" t="s">
        <v>873</v>
      </c>
      <c r="E989">
        <v>0.118266366422</v>
      </c>
      <c r="F989">
        <v>0.99965441226999996</v>
      </c>
      <c r="G989">
        <f>VLOOKUP(Table1[[#This Row],[img_id2]],Table13[#All],4,FALSE)</f>
        <v>4</v>
      </c>
      <c r="H989">
        <f>VLOOKUP(Table1[[#This Row],[img_id2]],Table13[#All],5,FALSE)</f>
        <v>4</v>
      </c>
      <c r="I989" t="str">
        <f>IF(Table1[[#This Row],[score_abs]]&gt;0.99,"yes","no")</f>
        <v>yes</v>
      </c>
    </row>
    <row r="990" spans="1:9" x14ac:dyDescent="0.25">
      <c r="A990" t="str">
        <f>Table1[[#This Row],[img_id2]]&amp;"|"&amp;Table1[[#This Row],[rank]]</f>
        <v>193|4</v>
      </c>
      <c r="B990">
        <v>193</v>
      </c>
      <c r="C990">
        <v>4</v>
      </c>
      <c r="D990" t="s">
        <v>915</v>
      </c>
      <c r="E990">
        <v>7.5390674173800007E-2</v>
      </c>
      <c r="F990">
        <v>0.99945789575599997</v>
      </c>
      <c r="G990">
        <f>VLOOKUP(Table1[[#This Row],[img_id2]],Table13[#All],4,FALSE)</f>
        <v>4</v>
      </c>
      <c r="H990">
        <f>VLOOKUP(Table1[[#This Row],[img_id2]],Table13[#All],5,FALSE)</f>
        <v>4</v>
      </c>
      <c r="I990" t="str">
        <f>IF(Table1[[#This Row],[score_abs]]&gt;0.99,"yes","no")</f>
        <v>yes</v>
      </c>
    </row>
    <row r="991" spans="1:9" x14ac:dyDescent="0.25">
      <c r="A991" t="str">
        <f>Table1[[#This Row],[img_id2]]&amp;"|"&amp;Table1[[#This Row],[rank]]</f>
        <v>193|5</v>
      </c>
      <c r="B991">
        <v>193</v>
      </c>
      <c r="C991">
        <v>5</v>
      </c>
      <c r="D991" t="s">
        <v>878</v>
      </c>
      <c r="E991">
        <v>4.7234933823299997E-2</v>
      </c>
      <c r="F991">
        <v>0.99913507700000004</v>
      </c>
      <c r="G991">
        <f>VLOOKUP(Table1[[#This Row],[img_id2]],Table13[#All],4,FALSE)</f>
        <v>4</v>
      </c>
      <c r="H991">
        <f>VLOOKUP(Table1[[#This Row],[img_id2]],Table13[#All],5,FALSE)</f>
        <v>4</v>
      </c>
      <c r="I991" t="str">
        <f>IF(Table1[[#This Row],[score_abs]]&gt;0.99,"yes","no")</f>
        <v>yes</v>
      </c>
    </row>
    <row r="992" spans="1:9" x14ac:dyDescent="0.25">
      <c r="A992" t="str">
        <f>Table1[[#This Row],[img_id2]]&amp;"|"&amp;Table1[[#This Row],[rank]]</f>
        <v>194|1</v>
      </c>
      <c r="B992">
        <v>194</v>
      </c>
      <c r="C992">
        <v>1</v>
      </c>
      <c r="D992" t="s">
        <v>840</v>
      </c>
      <c r="E992">
        <v>0.356390535831</v>
      </c>
      <c r="F992">
        <v>0.99982148408899996</v>
      </c>
      <c r="G992">
        <f>VLOOKUP(Table1[[#This Row],[img_id2]],Table13[#All],4,FALSE)</f>
        <v>4</v>
      </c>
      <c r="H992">
        <f>VLOOKUP(Table1[[#This Row],[img_id2]],Table13[#All],5,FALSE)</f>
        <v>4</v>
      </c>
      <c r="I992" t="str">
        <f>IF(Table1[[#This Row],[score_abs]]&gt;0.99,"yes","no")</f>
        <v>yes</v>
      </c>
    </row>
    <row r="993" spans="1:9" x14ac:dyDescent="0.25">
      <c r="A993" t="str">
        <f>Table1[[#This Row],[img_id2]]&amp;"|"&amp;Table1[[#This Row],[rank]]</f>
        <v>194|2</v>
      </c>
      <c r="B993">
        <v>194</v>
      </c>
      <c r="C993">
        <v>2</v>
      </c>
      <c r="D993" t="s">
        <v>863</v>
      </c>
      <c r="E993">
        <v>9.9533848464500002E-2</v>
      </c>
      <c r="F993">
        <v>0.99936121702199998</v>
      </c>
      <c r="G993">
        <f>VLOOKUP(Table1[[#This Row],[img_id2]],Table13[#All],4,FALSE)</f>
        <v>4</v>
      </c>
      <c r="H993">
        <f>VLOOKUP(Table1[[#This Row],[img_id2]],Table13[#All],5,FALSE)</f>
        <v>4</v>
      </c>
      <c r="I993" t="str">
        <f>IF(Table1[[#This Row],[score_abs]]&gt;0.99,"yes","no")</f>
        <v>yes</v>
      </c>
    </row>
    <row r="994" spans="1:9" x14ac:dyDescent="0.25">
      <c r="A994" t="str">
        <f>Table1[[#This Row],[img_id2]]&amp;"|"&amp;Table1[[#This Row],[rank]]</f>
        <v>194|3</v>
      </c>
      <c r="B994">
        <v>194</v>
      </c>
      <c r="C994">
        <v>3</v>
      </c>
      <c r="D994" t="s">
        <v>887</v>
      </c>
      <c r="E994">
        <v>7.7648259699300004E-2</v>
      </c>
      <c r="F994">
        <v>0.99918121099500001</v>
      </c>
      <c r="G994">
        <f>VLOOKUP(Table1[[#This Row],[img_id2]],Table13[#All],4,FALSE)</f>
        <v>4</v>
      </c>
      <c r="H994">
        <f>VLOOKUP(Table1[[#This Row],[img_id2]],Table13[#All],5,FALSE)</f>
        <v>4</v>
      </c>
      <c r="I994" t="str">
        <f>IF(Table1[[#This Row],[score_abs]]&gt;0.99,"yes","no")</f>
        <v>yes</v>
      </c>
    </row>
    <row r="995" spans="1:9" x14ac:dyDescent="0.25">
      <c r="A995" t="str">
        <f>Table1[[#This Row],[img_id2]]&amp;"|"&amp;Table1[[#This Row],[rank]]</f>
        <v>194|4</v>
      </c>
      <c r="B995">
        <v>194</v>
      </c>
      <c r="C995">
        <v>4</v>
      </c>
      <c r="D995" t="s">
        <v>864</v>
      </c>
      <c r="E995">
        <v>7.5229704379999998E-2</v>
      </c>
      <c r="F995">
        <v>0.99915504455600002</v>
      </c>
      <c r="G995">
        <f>VLOOKUP(Table1[[#This Row],[img_id2]],Table13[#All],4,FALSE)</f>
        <v>4</v>
      </c>
      <c r="H995">
        <f>VLOOKUP(Table1[[#This Row],[img_id2]],Table13[#All],5,FALSE)</f>
        <v>4</v>
      </c>
      <c r="I995" t="str">
        <f>IF(Table1[[#This Row],[score_abs]]&gt;0.99,"yes","no")</f>
        <v>yes</v>
      </c>
    </row>
    <row r="996" spans="1:9" x14ac:dyDescent="0.25">
      <c r="A996" t="str">
        <f>Table1[[#This Row],[img_id2]]&amp;"|"&amp;Table1[[#This Row],[rank]]</f>
        <v>194|5</v>
      </c>
      <c r="B996">
        <v>194</v>
      </c>
      <c r="C996">
        <v>5</v>
      </c>
      <c r="D996" t="s">
        <v>869</v>
      </c>
      <c r="E996">
        <v>6.3000567257399998E-2</v>
      </c>
      <c r="F996">
        <v>0.99899107217799998</v>
      </c>
      <c r="G996">
        <f>VLOOKUP(Table1[[#This Row],[img_id2]],Table13[#All],4,FALSE)</f>
        <v>4</v>
      </c>
      <c r="H996">
        <f>VLOOKUP(Table1[[#This Row],[img_id2]],Table13[#All],5,FALSE)</f>
        <v>4</v>
      </c>
      <c r="I996" t="str">
        <f>IF(Table1[[#This Row],[score_abs]]&gt;0.99,"yes","no")</f>
        <v>yes</v>
      </c>
    </row>
    <row r="997" spans="1:9" x14ac:dyDescent="0.25">
      <c r="A997" t="str">
        <f>Table1[[#This Row],[img_id2]]&amp;"|"&amp;Table1[[#This Row],[rank]]</f>
        <v>195|1</v>
      </c>
      <c r="B997">
        <v>195</v>
      </c>
      <c r="C997">
        <v>1</v>
      </c>
      <c r="D997" t="s">
        <v>869</v>
      </c>
      <c r="E997">
        <v>0.18803890049499999</v>
      </c>
      <c r="F997">
        <v>0.99920338392300001</v>
      </c>
      <c r="G997">
        <f>VLOOKUP(Table1[[#This Row],[img_id2]],Table13[#All],4,FALSE)</f>
        <v>1</v>
      </c>
      <c r="H997">
        <f>VLOOKUP(Table1[[#This Row],[img_id2]],Table13[#All],5,FALSE)</f>
        <v>2</v>
      </c>
      <c r="I997" t="str">
        <f>IF(Table1[[#This Row],[score_abs]]&gt;0.99,"yes","no")</f>
        <v>yes</v>
      </c>
    </row>
    <row r="998" spans="1:9" x14ac:dyDescent="0.25">
      <c r="A998" t="str">
        <f>Table1[[#This Row],[img_id2]]&amp;"|"&amp;Table1[[#This Row],[rank]]</f>
        <v>195|2</v>
      </c>
      <c r="B998">
        <v>195</v>
      </c>
      <c r="C998">
        <v>2</v>
      </c>
      <c r="D998" t="s">
        <v>869</v>
      </c>
      <c r="E998">
        <v>0.15892624855000001</v>
      </c>
      <c r="F998">
        <v>0.999057590961</v>
      </c>
      <c r="G998">
        <f>VLOOKUP(Table1[[#This Row],[img_id2]],Table13[#All],4,FALSE)</f>
        <v>1</v>
      </c>
      <c r="H998">
        <f>VLOOKUP(Table1[[#This Row],[img_id2]],Table13[#All],5,FALSE)</f>
        <v>2</v>
      </c>
      <c r="I998" t="str">
        <f>IF(Table1[[#This Row],[score_abs]]&gt;0.99,"yes","no")</f>
        <v>yes</v>
      </c>
    </row>
    <row r="999" spans="1:9" x14ac:dyDescent="0.25">
      <c r="A999" t="str">
        <f>Table1[[#This Row],[img_id2]]&amp;"|"&amp;Table1[[#This Row],[rank]]</f>
        <v>195|3</v>
      </c>
      <c r="B999">
        <v>195</v>
      </c>
      <c r="C999">
        <v>3</v>
      </c>
      <c r="D999" t="s">
        <v>888</v>
      </c>
      <c r="E999">
        <v>7.7176600694700004E-2</v>
      </c>
      <c r="F999">
        <v>0.99806123971899996</v>
      </c>
      <c r="G999">
        <f>VLOOKUP(Table1[[#This Row],[img_id2]],Table13[#All],4,FALSE)</f>
        <v>1</v>
      </c>
      <c r="H999">
        <f>VLOOKUP(Table1[[#This Row],[img_id2]],Table13[#All],5,FALSE)</f>
        <v>2</v>
      </c>
      <c r="I999" t="str">
        <f>IF(Table1[[#This Row],[score_abs]]&gt;0.99,"yes","no")</f>
        <v>yes</v>
      </c>
    </row>
    <row r="1000" spans="1:9" x14ac:dyDescent="0.25">
      <c r="A1000" t="str">
        <f>Table1[[#This Row],[img_id2]]&amp;"|"&amp;Table1[[#This Row],[rank]]</f>
        <v>195|4</v>
      </c>
      <c r="B1000">
        <v>195</v>
      </c>
      <c r="C1000">
        <v>4</v>
      </c>
      <c r="D1000" t="s">
        <v>870</v>
      </c>
      <c r="E1000">
        <v>6.5713316202200001E-2</v>
      </c>
      <c r="F1000">
        <v>0.99772387743000002</v>
      </c>
      <c r="G1000">
        <f>VLOOKUP(Table1[[#This Row],[img_id2]],Table13[#All],4,FALSE)</f>
        <v>1</v>
      </c>
      <c r="H1000">
        <f>VLOOKUP(Table1[[#This Row],[img_id2]],Table13[#All],5,FALSE)</f>
        <v>2</v>
      </c>
      <c r="I1000" t="str">
        <f>IF(Table1[[#This Row],[score_abs]]&gt;0.99,"yes","no")</f>
        <v>yes</v>
      </c>
    </row>
    <row r="1001" spans="1:9" x14ac:dyDescent="0.25">
      <c r="A1001" t="str">
        <f>Table1[[#This Row],[img_id2]]&amp;"|"&amp;Table1[[#This Row],[rank]]</f>
        <v>195|5</v>
      </c>
      <c r="B1001">
        <v>195</v>
      </c>
      <c r="C1001">
        <v>5</v>
      </c>
      <c r="D1001" t="s">
        <v>868</v>
      </c>
      <c r="E1001">
        <v>6.4622201025499995E-2</v>
      </c>
      <c r="F1001">
        <v>0.99768555164299999</v>
      </c>
      <c r="G1001">
        <f>VLOOKUP(Table1[[#This Row],[img_id2]],Table13[#All],4,FALSE)</f>
        <v>1</v>
      </c>
      <c r="H1001">
        <f>VLOOKUP(Table1[[#This Row],[img_id2]],Table13[#All],5,FALSE)</f>
        <v>2</v>
      </c>
      <c r="I1001" t="str">
        <f>IF(Table1[[#This Row],[score_abs]]&gt;0.99,"yes","no")</f>
        <v>yes</v>
      </c>
    </row>
    <row r="1002" spans="1:9" x14ac:dyDescent="0.25">
      <c r="A1002" t="str">
        <f>Table1[[#This Row],[img_id2]]&amp;"|"&amp;Table1[[#This Row],[rank]]</f>
        <v>196|1</v>
      </c>
      <c r="B1002">
        <v>196</v>
      </c>
      <c r="C1002">
        <v>1</v>
      </c>
      <c r="D1002" t="s">
        <v>864</v>
      </c>
      <c r="E1002">
        <v>0.55625516176199996</v>
      </c>
      <c r="F1002">
        <v>0.99998974800100005</v>
      </c>
      <c r="G1002">
        <f>VLOOKUP(Table1[[#This Row],[img_id2]],Table13[#All],4,FALSE)</f>
        <v>5</v>
      </c>
      <c r="H1002">
        <f>VLOOKUP(Table1[[#This Row],[img_id2]],Table13[#All],5,FALSE)</f>
        <v>4</v>
      </c>
      <c r="I1002" t="str">
        <f>IF(Table1[[#This Row],[score_abs]]&gt;0.99,"yes","no")</f>
        <v>yes</v>
      </c>
    </row>
    <row r="1003" spans="1:9" x14ac:dyDescent="0.25">
      <c r="A1003" t="str">
        <f>Table1[[#This Row],[img_id2]]&amp;"|"&amp;Table1[[#This Row],[rank]]</f>
        <v>196|2</v>
      </c>
      <c r="B1003">
        <v>196</v>
      </c>
      <c r="C1003">
        <v>2</v>
      </c>
      <c r="D1003" t="s">
        <v>887</v>
      </c>
      <c r="E1003">
        <v>0.30552995204900002</v>
      </c>
      <c r="F1003">
        <v>0.99998128414200005</v>
      </c>
      <c r="G1003">
        <f>VLOOKUP(Table1[[#This Row],[img_id2]],Table13[#All],4,FALSE)</f>
        <v>5</v>
      </c>
      <c r="H1003">
        <f>VLOOKUP(Table1[[#This Row],[img_id2]],Table13[#All],5,FALSE)</f>
        <v>4</v>
      </c>
      <c r="I1003" t="str">
        <f>IF(Table1[[#This Row],[score_abs]]&gt;0.99,"yes","no")</f>
        <v>yes</v>
      </c>
    </row>
    <row r="1004" spans="1:9" x14ac:dyDescent="0.25">
      <c r="A1004" t="str">
        <f>Table1[[#This Row],[img_id2]]&amp;"|"&amp;Table1[[#This Row],[rank]]</f>
        <v>196|3</v>
      </c>
      <c r="B1004">
        <v>196</v>
      </c>
      <c r="C1004">
        <v>3</v>
      </c>
      <c r="D1004" t="s">
        <v>888</v>
      </c>
      <c r="E1004">
        <v>5.4311692714700002E-2</v>
      </c>
      <c r="F1004">
        <v>0.99989449977900002</v>
      </c>
      <c r="G1004">
        <f>VLOOKUP(Table1[[#This Row],[img_id2]],Table13[#All],4,FALSE)</f>
        <v>5</v>
      </c>
      <c r="H1004">
        <f>VLOOKUP(Table1[[#This Row],[img_id2]],Table13[#All],5,FALSE)</f>
        <v>4</v>
      </c>
      <c r="I1004" t="str">
        <f>IF(Table1[[#This Row],[score_abs]]&gt;0.99,"yes","no")</f>
        <v>yes</v>
      </c>
    </row>
    <row r="1005" spans="1:9" x14ac:dyDescent="0.25">
      <c r="A1005" t="str">
        <f>Table1[[#This Row],[img_id2]]&amp;"|"&amp;Table1[[#This Row],[rank]]</f>
        <v>196|4</v>
      </c>
      <c r="B1005">
        <v>196</v>
      </c>
      <c r="C1005">
        <v>4</v>
      </c>
      <c r="D1005" t="s">
        <v>918</v>
      </c>
      <c r="E1005">
        <v>4.20471467078E-2</v>
      </c>
      <c r="F1005">
        <v>0.99986374378200005</v>
      </c>
      <c r="G1005">
        <f>VLOOKUP(Table1[[#This Row],[img_id2]],Table13[#All],4,FALSE)</f>
        <v>5</v>
      </c>
      <c r="H1005">
        <f>VLOOKUP(Table1[[#This Row],[img_id2]],Table13[#All],5,FALSE)</f>
        <v>4</v>
      </c>
      <c r="I1005" t="str">
        <f>IF(Table1[[#This Row],[score_abs]]&gt;0.99,"yes","no")</f>
        <v>yes</v>
      </c>
    </row>
    <row r="1006" spans="1:9" x14ac:dyDescent="0.25">
      <c r="A1006" t="str">
        <f>Table1[[#This Row],[img_id2]]&amp;"|"&amp;Table1[[#This Row],[rank]]</f>
        <v>196|5</v>
      </c>
      <c r="B1006">
        <v>196</v>
      </c>
      <c r="C1006">
        <v>5</v>
      </c>
      <c r="D1006" t="s">
        <v>870</v>
      </c>
      <c r="E1006">
        <v>1.23779578134E-2</v>
      </c>
      <c r="F1006">
        <v>0.99953722953799995</v>
      </c>
      <c r="G1006">
        <f>VLOOKUP(Table1[[#This Row],[img_id2]],Table13[#All],4,FALSE)</f>
        <v>5</v>
      </c>
      <c r="H1006">
        <f>VLOOKUP(Table1[[#This Row],[img_id2]],Table13[#All],5,FALSE)</f>
        <v>4</v>
      </c>
      <c r="I1006" t="str">
        <f>IF(Table1[[#This Row],[score_abs]]&gt;0.99,"yes","no")</f>
        <v>yes</v>
      </c>
    </row>
    <row r="1007" spans="1:9" x14ac:dyDescent="0.25">
      <c r="A1007" t="str">
        <f>Table1[[#This Row],[img_id2]]&amp;"|"&amp;Table1[[#This Row],[rank]]</f>
        <v>197|1</v>
      </c>
      <c r="B1007">
        <v>197</v>
      </c>
      <c r="C1007">
        <v>1</v>
      </c>
      <c r="D1007" t="s">
        <v>830</v>
      </c>
      <c r="E1007">
        <v>0.79458636045499997</v>
      </c>
      <c r="F1007">
        <v>0.99995899200399996</v>
      </c>
      <c r="G1007">
        <f>VLOOKUP(Table1[[#This Row],[img_id2]],Table13[#All],4,FALSE)</f>
        <v>3</v>
      </c>
      <c r="H1007">
        <f>VLOOKUP(Table1[[#This Row],[img_id2]],Table13[#All],5,FALSE)</f>
        <v>3</v>
      </c>
      <c r="I1007" t="str">
        <f>IF(Table1[[#This Row],[score_abs]]&gt;0.99,"yes","no")</f>
        <v>yes</v>
      </c>
    </row>
    <row r="1008" spans="1:9" x14ac:dyDescent="0.25">
      <c r="A1008" t="str">
        <f>Table1[[#This Row],[img_id2]]&amp;"|"&amp;Table1[[#This Row],[rank]]</f>
        <v>197|2</v>
      </c>
      <c r="B1008">
        <v>197</v>
      </c>
      <c r="C1008">
        <v>2</v>
      </c>
      <c r="D1008" t="s">
        <v>834</v>
      </c>
      <c r="E1008">
        <v>0.108623594046</v>
      </c>
      <c r="F1008">
        <v>0.99969971179999995</v>
      </c>
      <c r="G1008">
        <f>VLOOKUP(Table1[[#This Row],[img_id2]],Table13[#All],4,FALSE)</f>
        <v>3</v>
      </c>
      <c r="H1008">
        <f>VLOOKUP(Table1[[#This Row],[img_id2]],Table13[#All],5,FALSE)</f>
        <v>3</v>
      </c>
      <c r="I1008" t="str">
        <f>IF(Table1[[#This Row],[score_abs]]&gt;0.99,"yes","no")</f>
        <v>yes</v>
      </c>
    </row>
    <row r="1009" spans="1:9" x14ac:dyDescent="0.25">
      <c r="A1009" t="str">
        <f>Table1[[#This Row],[img_id2]]&amp;"|"&amp;Table1[[#This Row],[rank]]</f>
        <v>197|3</v>
      </c>
      <c r="B1009">
        <v>197</v>
      </c>
      <c r="C1009">
        <v>3</v>
      </c>
      <c r="D1009" t="s">
        <v>835</v>
      </c>
      <c r="E1009">
        <v>3.4069120883900003E-2</v>
      </c>
      <c r="F1009">
        <v>0.99904316663699999</v>
      </c>
      <c r="G1009">
        <f>VLOOKUP(Table1[[#This Row],[img_id2]],Table13[#All],4,FALSE)</f>
        <v>3</v>
      </c>
      <c r="H1009">
        <f>VLOOKUP(Table1[[#This Row],[img_id2]],Table13[#All],5,FALSE)</f>
        <v>3</v>
      </c>
      <c r="I1009" t="str">
        <f>IF(Table1[[#This Row],[score_abs]]&gt;0.99,"yes","no")</f>
        <v>yes</v>
      </c>
    </row>
    <row r="1010" spans="1:9" x14ac:dyDescent="0.25">
      <c r="A1010" t="str">
        <f>Table1[[#This Row],[img_id2]]&amp;"|"&amp;Table1[[#This Row],[rank]]</f>
        <v>197|4</v>
      </c>
      <c r="B1010">
        <v>197</v>
      </c>
      <c r="C1010">
        <v>4</v>
      </c>
      <c r="D1010" t="s">
        <v>840</v>
      </c>
      <c r="E1010">
        <v>1.1591876857E-2</v>
      </c>
      <c r="F1010">
        <v>0.99719327688199999</v>
      </c>
      <c r="G1010">
        <f>VLOOKUP(Table1[[#This Row],[img_id2]],Table13[#All],4,FALSE)</f>
        <v>3</v>
      </c>
      <c r="H1010">
        <f>VLOOKUP(Table1[[#This Row],[img_id2]],Table13[#All],5,FALSE)</f>
        <v>3</v>
      </c>
      <c r="I1010" t="str">
        <f>IF(Table1[[#This Row],[score_abs]]&gt;0.99,"yes","no")</f>
        <v>yes</v>
      </c>
    </row>
    <row r="1011" spans="1:9" x14ac:dyDescent="0.25">
      <c r="A1011" t="str">
        <f>Table1[[#This Row],[img_id2]]&amp;"|"&amp;Table1[[#This Row],[rank]]</f>
        <v>197|5</v>
      </c>
      <c r="B1011">
        <v>197</v>
      </c>
      <c r="C1011">
        <v>5</v>
      </c>
      <c r="D1011" t="s">
        <v>905</v>
      </c>
      <c r="E1011">
        <v>6.1655151657799999E-3</v>
      </c>
      <c r="F1011">
        <v>0.99473589658700001</v>
      </c>
      <c r="G1011">
        <f>VLOOKUP(Table1[[#This Row],[img_id2]],Table13[#All],4,FALSE)</f>
        <v>3</v>
      </c>
      <c r="H1011">
        <f>VLOOKUP(Table1[[#This Row],[img_id2]],Table13[#All],5,FALSE)</f>
        <v>3</v>
      </c>
      <c r="I1011" t="str">
        <f>IF(Table1[[#This Row],[score_abs]]&gt;0.99,"yes","no")</f>
        <v>yes</v>
      </c>
    </row>
    <row r="1012" spans="1:9" x14ac:dyDescent="0.25">
      <c r="A1012" t="str">
        <f>Table1[[#This Row],[img_id2]]&amp;"|"&amp;Table1[[#This Row],[rank]]</f>
        <v>198|1</v>
      </c>
      <c r="B1012">
        <v>198</v>
      </c>
      <c r="C1012">
        <v>1</v>
      </c>
      <c r="D1012" t="s">
        <v>860</v>
      </c>
      <c r="E1012">
        <v>0.21221545338600001</v>
      </c>
      <c r="F1012">
        <v>0.998560845852</v>
      </c>
      <c r="G1012">
        <f>VLOOKUP(Table1[[#This Row],[img_id2]],Table13[#All],4,FALSE)</f>
        <v>3</v>
      </c>
      <c r="H1012">
        <f>VLOOKUP(Table1[[#This Row],[img_id2]],Table13[#All],5,FALSE)</f>
        <v>3</v>
      </c>
      <c r="I1012" t="str">
        <f>IF(Table1[[#This Row],[score_abs]]&gt;0.99,"yes","no")</f>
        <v>yes</v>
      </c>
    </row>
    <row r="1013" spans="1:9" x14ac:dyDescent="0.25">
      <c r="A1013" t="str">
        <f>Table1[[#This Row],[img_id2]]&amp;"|"&amp;Table1[[#This Row],[rank]]</f>
        <v>198|2</v>
      </c>
      <c r="B1013">
        <v>198</v>
      </c>
      <c r="C1013">
        <v>2</v>
      </c>
      <c r="D1013" t="s">
        <v>864</v>
      </c>
      <c r="E1013">
        <v>0.114050984383</v>
      </c>
      <c r="F1013">
        <v>0.99732530116999996</v>
      </c>
      <c r="G1013">
        <f>VLOOKUP(Table1[[#This Row],[img_id2]],Table13[#All],4,FALSE)</f>
        <v>3</v>
      </c>
      <c r="H1013">
        <f>VLOOKUP(Table1[[#This Row],[img_id2]],Table13[#All],5,FALSE)</f>
        <v>3</v>
      </c>
      <c r="I1013" t="str">
        <f>IF(Table1[[#This Row],[score_abs]]&gt;0.99,"yes","no")</f>
        <v>yes</v>
      </c>
    </row>
    <row r="1014" spans="1:9" x14ac:dyDescent="0.25">
      <c r="A1014" t="str">
        <f>Table1[[#This Row],[img_id2]]&amp;"|"&amp;Table1[[#This Row],[rank]]</f>
        <v>198|3</v>
      </c>
      <c r="B1014">
        <v>198</v>
      </c>
      <c r="C1014">
        <v>3</v>
      </c>
      <c r="D1014" t="s">
        <v>915</v>
      </c>
      <c r="E1014">
        <v>6.5083280205700006E-2</v>
      </c>
      <c r="F1014">
        <v>0.99532240629199997</v>
      </c>
      <c r="G1014">
        <f>VLOOKUP(Table1[[#This Row],[img_id2]],Table13[#All],4,FALSE)</f>
        <v>3</v>
      </c>
      <c r="H1014">
        <f>VLOOKUP(Table1[[#This Row],[img_id2]],Table13[#All],5,FALSE)</f>
        <v>3</v>
      </c>
      <c r="I1014" t="str">
        <f>IF(Table1[[#This Row],[score_abs]]&gt;0.99,"yes","no")</f>
        <v>yes</v>
      </c>
    </row>
    <row r="1015" spans="1:9" x14ac:dyDescent="0.25">
      <c r="A1015" t="str">
        <f>Table1[[#This Row],[img_id2]]&amp;"|"&amp;Table1[[#This Row],[rank]]</f>
        <v>198|4</v>
      </c>
      <c r="B1015">
        <v>198</v>
      </c>
      <c r="C1015">
        <v>4</v>
      </c>
      <c r="D1015" t="s">
        <v>862</v>
      </c>
      <c r="E1015">
        <v>5.5177737027400003E-2</v>
      </c>
      <c r="F1015">
        <v>0.99448734521899995</v>
      </c>
      <c r="G1015">
        <f>VLOOKUP(Table1[[#This Row],[img_id2]],Table13[#All],4,FALSE)</f>
        <v>3</v>
      </c>
      <c r="H1015">
        <f>VLOOKUP(Table1[[#This Row],[img_id2]],Table13[#All],5,FALSE)</f>
        <v>3</v>
      </c>
      <c r="I1015" t="str">
        <f>IF(Table1[[#This Row],[score_abs]]&gt;0.99,"yes","no")</f>
        <v>yes</v>
      </c>
    </row>
    <row r="1016" spans="1:9" x14ac:dyDescent="0.25">
      <c r="A1016" t="str">
        <f>Table1[[#This Row],[img_id2]]&amp;"|"&amp;Table1[[#This Row],[rank]]</f>
        <v>198|5</v>
      </c>
      <c r="B1016">
        <v>198</v>
      </c>
      <c r="C1016">
        <v>5</v>
      </c>
      <c r="D1016" t="s">
        <v>873</v>
      </c>
      <c r="E1016">
        <v>5.1336701959400002E-2</v>
      </c>
      <c r="F1016">
        <v>0.99407720565799995</v>
      </c>
      <c r="G1016">
        <f>VLOOKUP(Table1[[#This Row],[img_id2]],Table13[#All],4,FALSE)</f>
        <v>3</v>
      </c>
      <c r="H1016">
        <f>VLOOKUP(Table1[[#This Row],[img_id2]],Table13[#All],5,FALSE)</f>
        <v>3</v>
      </c>
      <c r="I1016" t="str">
        <f>IF(Table1[[#This Row],[score_abs]]&gt;0.99,"yes","no")</f>
        <v>yes</v>
      </c>
    </row>
    <row r="1017" spans="1:9" x14ac:dyDescent="0.25">
      <c r="A1017" t="str">
        <f>Table1[[#This Row],[img_id2]]&amp;"|"&amp;Table1[[#This Row],[rank]]</f>
        <v>199|1</v>
      </c>
      <c r="B1017">
        <v>199</v>
      </c>
      <c r="C1017">
        <v>1</v>
      </c>
      <c r="D1017" t="s">
        <v>915</v>
      </c>
      <c r="E1017">
        <v>0.26625895500199998</v>
      </c>
      <c r="F1017">
        <v>0.999895691872</v>
      </c>
      <c r="G1017">
        <f>VLOOKUP(Table1[[#This Row],[img_id2]],Table13[#All],4,FALSE)</f>
        <v>3</v>
      </c>
      <c r="H1017">
        <f>VLOOKUP(Table1[[#This Row],[img_id2]],Table13[#All],5,FALSE)</f>
        <v>3</v>
      </c>
      <c r="I1017" t="str">
        <f>IF(Table1[[#This Row],[score_abs]]&gt;0.99,"yes","no")</f>
        <v>yes</v>
      </c>
    </row>
    <row r="1018" spans="1:9" x14ac:dyDescent="0.25">
      <c r="A1018" t="str">
        <f>Table1[[#This Row],[img_id2]]&amp;"|"&amp;Table1[[#This Row],[rank]]</f>
        <v>199|2</v>
      </c>
      <c r="B1018">
        <v>199</v>
      </c>
      <c r="C1018">
        <v>2</v>
      </c>
      <c r="D1018" t="s">
        <v>868</v>
      </c>
      <c r="E1018">
        <v>0.16009265184400001</v>
      </c>
      <c r="F1018">
        <v>0.999826610088</v>
      </c>
      <c r="G1018">
        <f>VLOOKUP(Table1[[#This Row],[img_id2]],Table13[#All],4,FALSE)</f>
        <v>3</v>
      </c>
      <c r="H1018">
        <f>VLOOKUP(Table1[[#This Row],[img_id2]],Table13[#All],5,FALSE)</f>
        <v>3</v>
      </c>
      <c r="I1018" t="str">
        <f>IF(Table1[[#This Row],[score_abs]]&gt;0.99,"yes","no")</f>
        <v>yes</v>
      </c>
    </row>
    <row r="1019" spans="1:9" x14ac:dyDescent="0.25">
      <c r="A1019" t="str">
        <f>Table1[[#This Row],[img_id2]]&amp;"|"&amp;Table1[[#This Row],[rank]]</f>
        <v>199|3</v>
      </c>
      <c r="B1019">
        <v>199</v>
      </c>
      <c r="C1019">
        <v>3</v>
      </c>
      <c r="D1019" t="s">
        <v>864</v>
      </c>
      <c r="E1019">
        <v>0.142001122236</v>
      </c>
      <c r="F1019">
        <v>0.99980443716</v>
      </c>
      <c r="G1019">
        <f>VLOOKUP(Table1[[#This Row],[img_id2]],Table13[#All],4,FALSE)</f>
        <v>3</v>
      </c>
      <c r="H1019">
        <f>VLOOKUP(Table1[[#This Row],[img_id2]],Table13[#All],5,FALSE)</f>
        <v>3</v>
      </c>
      <c r="I1019" t="str">
        <f>IF(Table1[[#This Row],[score_abs]]&gt;0.99,"yes","no")</f>
        <v>yes</v>
      </c>
    </row>
    <row r="1020" spans="1:9" x14ac:dyDescent="0.25">
      <c r="A1020" t="str">
        <f>Table1[[#This Row],[img_id2]]&amp;"|"&amp;Table1[[#This Row],[rank]]</f>
        <v>199|4</v>
      </c>
      <c r="B1020">
        <v>199</v>
      </c>
      <c r="C1020">
        <v>4</v>
      </c>
      <c r="D1020" t="s">
        <v>840</v>
      </c>
      <c r="E1020">
        <v>9.4768397510099994E-2</v>
      </c>
      <c r="F1020">
        <v>0.99970704317100001</v>
      </c>
      <c r="G1020">
        <f>VLOOKUP(Table1[[#This Row],[img_id2]],Table13[#All],4,FALSE)</f>
        <v>3</v>
      </c>
      <c r="H1020">
        <f>VLOOKUP(Table1[[#This Row],[img_id2]],Table13[#All],5,FALSE)</f>
        <v>3</v>
      </c>
      <c r="I1020" t="str">
        <f>IF(Table1[[#This Row],[score_abs]]&gt;0.99,"yes","no")</f>
        <v>yes</v>
      </c>
    </row>
    <row r="1021" spans="1:9" x14ac:dyDescent="0.25">
      <c r="A1021" t="str">
        <f>Table1[[#This Row],[img_id2]]&amp;"|"&amp;Table1[[#This Row],[rank]]</f>
        <v>199|5</v>
      </c>
      <c r="B1021">
        <v>199</v>
      </c>
      <c r="C1021">
        <v>5</v>
      </c>
      <c r="D1021" t="s">
        <v>867</v>
      </c>
      <c r="E1021">
        <v>5.0642460584600001E-2</v>
      </c>
      <c r="F1021">
        <v>0.99945193529099996</v>
      </c>
      <c r="G1021">
        <f>VLOOKUP(Table1[[#This Row],[img_id2]],Table13[#All],4,FALSE)</f>
        <v>3</v>
      </c>
      <c r="H1021">
        <f>VLOOKUP(Table1[[#This Row],[img_id2]],Table13[#All],5,FALSE)</f>
        <v>3</v>
      </c>
      <c r="I1021" t="str">
        <f>IF(Table1[[#This Row],[score_abs]]&gt;0.99,"yes","no")</f>
        <v>yes</v>
      </c>
    </row>
    <row r="1022" spans="1:9" x14ac:dyDescent="0.25">
      <c r="A1022" t="str">
        <f>Table1[[#This Row],[img_id2]]&amp;"|"&amp;Table1[[#This Row],[rank]]</f>
        <v>200|1</v>
      </c>
      <c r="B1022">
        <v>200</v>
      </c>
      <c r="C1022">
        <v>1</v>
      </c>
      <c r="D1022" t="s">
        <v>882</v>
      </c>
      <c r="E1022">
        <v>0.39368313550900003</v>
      </c>
      <c r="F1022">
        <v>0.99972540140199995</v>
      </c>
      <c r="G1022">
        <f>VLOOKUP(Table1[[#This Row],[img_id2]],Table13[#All],4,FALSE)</f>
        <v>3</v>
      </c>
      <c r="H1022">
        <f>VLOOKUP(Table1[[#This Row],[img_id2]],Table13[#All],5,FALSE)</f>
        <v>3</v>
      </c>
      <c r="I1022" t="str">
        <f>IF(Table1[[#This Row],[score_abs]]&gt;0.99,"yes","no")</f>
        <v>yes</v>
      </c>
    </row>
    <row r="1023" spans="1:9" x14ac:dyDescent="0.25">
      <c r="A1023" t="str">
        <f>Table1[[#This Row],[img_id2]]&amp;"|"&amp;Table1[[#This Row],[rank]]</f>
        <v>200|2</v>
      </c>
      <c r="B1023">
        <v>200</v>
      </c>
      <c r="C1023">
        <v>2</v>
      </c>
      <c r="D1023" t="s">
        <v>831</v>
      </c>
      <c r="E1023">
        <v>0.24592071771599999</v>
      </c>
      <c r="F1023">
        <v>0.99956053495399999</v>
      </c>
      <c r="G1023">
        <f>VLOOKUP(Table1[[#This Row],[img_id2]],Table13[#All],4,FALSE)</f>
        <v>3</v>
      </c>
      <c r="H1023">
        <f>VLOOKUP(Table1[[#This Row],[img_id2]],Table13[#All],5,FALSE)</f>
        <v>3</v>
      </c>
      <c r="I1023" t="str">
        <f>IF(Table1[[#This Row],[score_abs]]&gt;0.99,"yes","no")</f>
        <v>yes</v>
      </c>
    </row>
    <row r="1024" spans="1:9" x14ac:dyDescent="0.25">
      <c r="A1024" t="str">
        <f>Table1[[#This Row],[img_id2]]&amp;"|"&amp;Table1[[#This Row],[rank]]</f>
        <v>200|3</v>
      </c>
      <c r="B1024">
        <v>200</v>
      </c>
      <c r="C1024">
        <v>3</v>
      </c>
      <c r="D1024" t="s">
        <v>854</v>
      </c>
      <c r="E1024">
        <v>6.2803596258200006E-2</v>
      </c>
      <c r="F1024">
        <v>0.99828124046300004</v>
      </c>
      <c r="G1024">
        <f>VLOOKUP(Table1[[#This Row],[img_id2]],Table13[#All],4,FALSE)</f>
        <v>3</v>
      </c>
      <c r="H1024">
        <f>VLOOKUP(Table1[[#This Row],[img_id2]],Table13[#All],5,FALSE)</f>
        <v>3</v>
      </c>
      <c r="I1024" t="str">
        <f>IF(Table1[[#This Row],[score_abs]]&gt;0.99,"yes","no")</f>
        <v>yes</v>
      </c>
    </row>
    <row r="1025" spans="1:9" x14ac:dyDescent="0.25">
      <c r="A1025" t="str">
        <f>Table1[[#This Row],[img_id2]]&amp;"|"&amp;Table1[[#This Row],[rank]]</f>
        <v>200|4</v>
      </c>
      <c r="B1025">
        <v>200</v>
      </c>
      <c r="C1025">
        <v>4</v>
      </c>
      <c r="D1025" t="s">
        <v>892</v>
      </c>
      <c r="E1025">
        <v>5.2246760577E-2</v>
      </c>
      <c r="F1025">
        <v>0.99793469905900001</v>
      </c>
      <c r="G1025">
        <f>VLOOKUP(Table1[[#This Row],[img_id2]],Table13[#All],4,FALSE)</f>
        <v>3</v>
      </c>
      <c r="H1025">
        <f>VLOOKUP(Table1[[#This Row],[img_id2]],Table13[#All],5,FALSE)</f>
        <v>3</v>
      </c>
      <c r="I1025" t="str">
        <f>IF(Table1[[#This Row],[score_abs]]&gt;0.99,"yes","no")</f>
        <v>yes</v>
      </c>
    </row>
    <row r="1026" spans="1:9" x14ac:dyDescent="0.25">
      <c r="A1026" t="str">
        <f>Table1[[#This Row],[img_id2]]&amp;"|"&amp;Table1[[#This Row],[rank]]</f>
        <v>200|5</v>
      </c>
      <c r="B1026">
        <v>200</v>
      </c>
      <c r="C1026">
        <v>5</v>
      </c>
      <c r="D1026" t="s">
        <v>846</v>
      </c>
      <c r="E1026">
        <v>5.0866857171099997E-2</v>
      </c>
      <c r="F1026">
        <v>0.99787878990199996</v>
      </c>
      <c r="G1026">
        <f>VLOOKUP(Table1[[#This Row],[img_id2]],Table13[#All],4,FALSE)</f>
        <v>3</v>
      </c>
      <c r="H1026">
        <f>VLOOKUP(Table1[[#This Row],[img_id2]],Table13[#All],5,FALSE)</f>
        <v>3</v>
      </c>
      <c r="I1026" t="str">
        <f>IF(Table1[[#This Row],[score_abs]]&gt;0.99,"yes","no")</f>
        <v>yes</v>
      </c>
    </row>
    <row r="1027" spans="1:9" x14ac:dyDescent="0.25">
      <c r="A1027" t="str">
        <f>Table1[[#This Row],[img_id2]]&amp;"|"&amp;Table1[[#This Row],[rank]]</f>
        <v>201|1</v>
      </c>
      <c r="B1027">
        <v>201</v>
      </c>
      <c r="C1027">
        <v>1</v>
      </c>
      <c r="D1027" t="s">
        <v>846</v>
      </c>
      <c r="E1027">
        <v>0.39620885252999999</v>
      </c>
      <c r="F1027">
        <v>0.99985349178299998</v>
      </c>
      <c r="G1027">
        <f>VLOOKUP(Table1[[#This Row],[img_id2]],Table13[#All],4,FALSE)</f>
        <v>3</v>
      </c>
      <c r="H1027">
        <f>VLOOKUP(Table1[[#This Row],[img_id2]],Table13[#All],5,FALSE)</f>
        <v>3</v>
      </c>
      <c r="I1027" t="str">
        <f>IF(Table1[[#This Row],[score_abs]]&gt;0.99,"yes","no")</f>
        <v>yes</v>
      </c>
    </row>
    <row r="1028" spans="1:9" x14ac:dyDescent="0.25">
      <c r="A1028" t="str">
        <f>Table1[[#This Row],[img_id2]]&amp;"|"&amp;Table1[[#This Row],[rank]]</f>
        <v>201|2</v>
      </c>
      <c r="B1028">
        <v>201</v>
      </c>
      <c r="C1028">
        <v>2</v>
      </c>
      <c r="D1028" t="s">
        <v>830</v>
      </c>
      <c r="E1028">
        <v>0.229313135147</v>
      </c>
      <c r="F1028">
        <v>0.99974685907399996</v>
      </c>
      <c r="G1028">
        <f>VLOOKUP(Table1[[#This Row],[img_id2]],Table13[#All],4,FALSE)</f>
        <v>3</v>
      </c>
      <c r="H1028">
        <f>VLOOKUP(Table1[[#This Row],[img_id2]],Table13[#All],5,FALSE)</f>
        <v>3</v>
      </c>
      <c r="I1028" t="str">
        <f>IF(Table1[[#This Row],[score_abs]]&gt;0.99,"yes","no")</f>
        <v>yes</v>
      </c>
    </row>
    <row r="1029" spans="1:9" x14ac:dyDescent="0.25">
      <c r="A1029" t="str">
        <f>Table1[[#This Row],[img_id2]]&amp;"|"&amp;Table1[[#This Row],[rank]]</f>
        <v>201|3</v>
      </c>
      <c r="B1029">
        <v>201</v>
      </c>
      <c r="C1029">
        <v>3</v>
      </c>
      <c r="D1029" t="s">
        <v>862</v>
      </c>
      <c r="E1029">
        <v>0.15212120115800001</v>
      </c>
      <c r="F1029">
        <v>0.99961853027299996</v>
      </c>
      <c r="G1029">
        <f>VLOOKUP(Table1[[#This Row],[img_id2]],Table13[#All],4,FALSE)</f>
        <v>3</v>
      </c>
      <c r="H1029">
        <f>VLOOKUP(Table1[[#This Row],[img_id2]],Table13[#All],5,FALSE)</f>
        <v>3</v>
      </c>
      <c r="I1029" t="str">
        <f>IF(Table1[[#This Row],[score_abs]]&gt;0.99,"yes","no")</f>
        <v>yes</v>
      </c>
    </row>
    <row r="1030" spans="1:9" x14ac:dyDescent="0.25">
      <c r="A1030" t="str">
        <f>Table1[[#This Row],[img_id2]]&amp;"|"&amp;Table1[[#This Row],[rank]]</f>
        <v>201|4</v>
      </c>
      <c r="B1030">
        <v>201</v>
      </c>
      <c r="C1030">
        <v>4</v>
      </c>
      <c r="D1030" t="s">
        <v>848</v>
      </c>
      <c r="E1030">
        <v>5.1255051046599998E-2</v>
      </c>
      <c r="F1030">
        <v>0.99886864423800004</v>
      </c>
      <c r="G1030">
        <f>VLOOKUP(Table1[[#This Row],[img_id2]],Table13[#All],4,FALSE)</f>
        <v>3</v>
      </c>
      <c r="H1030">
        <f>VLOOKUP(Table1[[#This Row],[img_id2]],Table13[#All],5,FALSE)</f>
        <v>3</v>
      </c>
      <c r="I1030" t="str">
        <f>IF(Table1[[#This Row],[score_abs]]&gt;0.99,"yes","no")</f>
        <v>yes</v>
      </c>
    </row>
    <row r="1031" spans="1:9" x14ac:dyDescent="0.25">
      <c r="A1031" t="str">
        <f>Table1[[#This Row],[img_id2]]&amp;"|"&amp;Table1[[#This Row],[rank]]</f>
        <v>201|5</v>
      </c>
      <c r="B1031">
        <v>201</v>
      </c>
      <c r="C1031">
        <v>5</v>
      </c>
      <c r="D1031" t="s">
        <v>861</v>
      </c>
      <c r="E1031">
        <v>4.79628778994E-2</v>
      </c>
      <c r="F1031">
        <v>0.998791158199</v>
      </c>
      <c r="G1031">
        <f>VLOOKUP(Table1[[#This Row],[img_id2]],Table13[#All],4,FALSE)</f>
        <v>3</v>
      </c>
      <c r="H1031">
        <f>VLOOKUP(Table1[[#This Row],[img_id2]],Table13[#All],5,FALSE)</f>
        <v>3</v>
      </c>
      <c r="I1031" t="str">
        <f>IF(Table1[[#This Row],[score_abs]]&gt;0.99,"yes","no")</f>
        <v>yes</v>
      </c>
    </row>
    <row r="1032" spans="1:9" x14ac:dyDescent="0.25">
      <c r="A1032" t="str">
        <f>Table1[[#This Row],[img_id2]]&amp;"|"&amp;Table1[[#This Row],[rank]]</f>
        <v>202|1</v>
      </c>
      <c r="B1032">
        <v>202</v>
      </c>
      <c r="C1032">
        <v>1</v>
      </c>
      <c r="D1032" t="s">
        <v>848</v>
      </c>
      <c r="E1032">
        <v>0.222679272294</v>
      </c>
      <c r="F1032">
        <v>0.99975258111999998</v>
      </c>
      <c r="G1032">
        <f>VLOOKUP(Table1[[#This Row],[img_id2]],Table13[#All],4,FALSE)</f>
        <v>4</v>
      </c>
      <c r="H1032">
        <f>VLOOKUP(Table1[[#This Row],[img_id2]],Table13[#All],5,FALSE)</f>
        <v>4</v>
      </c>
      <c r="I1032" t="str">
        <f>IF(Table1[[#This Row],[score_abs]]&gt;0.99,"yes","no")</f>
        <v>yes</v>
      </c>
    </row>
    <row r="1033" spans="1:9" x14ac:dyDescent="0.25">
      <c r="A1033" t="str">
        <f>Table1[[#This Row],[img_id2]]&amp;"|"&amp;Table1[[#This Row],[rank]]</f>
        <v>202|2</v>
      </c>
      <c r="B1033">
        <v>202</v>
      </c>
      <c r="C1033">
        <v>2</v>
      </c>
      <c r="D1033" t="s">
        <v>861</v>
      </c>
      <c r="E1033">
        <v>0.16864348947999999</v>
      </c>
      <c r="F1033">
        <v>0.99967336654700001</v>
      </c>
      <c r="G1033">
        <f>VLOOKUP(Table1[[#This Row],[img_id2]],Table13[#All],4,FALSE)</f>
        <v>4</v>
      </c>
      <c r="H1033">
        <f>VLOOKUP(Table1[[#This Row],[img_id2]],Table13[#All],5,FALSE)</f>
        <v>4</v>
      </c>
      <c r="I1033" t="str">
        <f>IF(Table1[[#This Row],[score_abs]]&gt;0.99,"yes","no")</f>
        <v>yes</v>
      </c>
    </row>
    <row r="1034" spans="1:9" x14ac:dyDescent="0.25">
      <c r="A1034" t="str">
        <f>Table1[[#This Row],[img_id2]]&amp;"|"&amp;Table1[[#This Row],[rank]]</f>
        <v>202|3</v>
      </c>
      <c r="B1034">
        <v>202</v>
      </c>
      <c r="C1034">
        <v>3</v>
      </c>
      <c r="D1034" t="s">
        <v>846</v>
      </c>
      <c r="E1034">
        <v>0.162814214826</v>
      </c>
      <c r="F1034">
        <v>0.99966168403599998</v>
      </c>
      <c r="G1034">
        <f>VLOOKUP(Table1[[#This Row],[img_id2]],Table13[#All],4,FALSE)</f>
        <v>4</v>
      </c>
      <c r="H1034">
        <f>VLOOKUP(Table1[[#This Row],[img_id2]],Table13[#All],5,FALSE)</f>
        <v>4</v>
      </c>
      <c r="I1034" t="str">
        <f>IF(Table1[[#This Row],[score_abs]]&gt;0.99,"yes","no")</f>
        <v>yes</v>
      </c>
    </row>
    <row r="1035" spans="1:9" x14ac:dyDescent="0.25">
      <c r="A1035" t="str">
        <f>Table1[[#This Row],[img_id2]]&amp;"|"&amp;Table1[[#This Row],[rank]]</f>
        <v>202|4</v>
      </c>
      <c r="B1035">
        <v>202</v>
      </c>
      <c r="C1035">
        <v>4</v>
      </c>
      <c r="D1035" t="s">
        <v>856</v>
      </c>
      <c r="E1035">
        <v>0.12687271833399999</v>
      </c>
      <c r="F1035">
        <v>0.99956578016300002</v>
      </c>
      <c r="G1035">
        <f>VLOOKUP(Table1[[#This Row],[img_id2]],Table13[#All],4,FALSE)</f>
        <v>4</v>
      </c>
      <c r="H1035">
        <f>VLOOKUP(Table1[[#This Row],[img_id2]],Table13[#All],5,FALSE)</f>
        <v>4</v>
      </c>
      <c r="I1035" t="str">
        <f>IF(Table1[[#This Row],[score_abs]]&gt;0.99,"yes","no")</f>
        <v>yes</v>
      </c>
    </row>
    <row r="1036" spans="1:9" x14ac:dyDescent="0.25">
      <c r="A1036" t="str">
        <f>Table1[[#This Row],[img_id2]]&amp;"|"&amp;Table1[[#This Row],[rank]]</f>
        <v>202|5</v>
      </c>
      <c r="B1036">
        <v>202</v>
      </c>
      <c r="C1036">
        <v>5</v>
      </c>
      <c r="D1036" t="s">
        <v>862</v>
      </c>
      <c r="E1036">
        <v>9.7523115575299996E-2</v>
      </c>
      <c r="F1036">
        <v>0.99943524599099998</v>
      </c>
      <c r="G1036">
        <f>VLOOKUP(Table1[[#This Row],[img_id2]],Table13[#All],4,FALSE)</f>
        <v>4</v>
      </c>
      <c r="H1036">
        <f>VLOOKUP(Table1[[#This Row],[img_id2]],Table13[#All],5,FALSE)</f>
        <v>4</v>
      </c>
      <c r="I1036" t="str">
        <f>IF(Table1[[#This Row],[score_abs]]&gt;0.99,"yes","no")</f>
        <v>yes</v>
      </c>
    </row>
    <row r="1037" spans="1:9" x14ac:dyDescent="0.25">
      <c r="A1037" t="str">
        <f>Table1[[#This Row],[img_id2]]&amp;"|"&amp;Table1[[#This Row],[rank]]</f>
        <v>203|1</v>
      </c>
      <c r="B1037">
        <v>203</v>
      </c>
      <c r="C1037">
        <v>1</v>
      </c>
      <c r="D1037" t="s">
        <v>830</v>
      </c>
      <c r="E1037">
        <v>0.23132352531</v>
      </c>
      <c r="F1037">
        <v>0.99870896339399995</v>
      </c>
      <c r="G1037">
        <f>VLOOKUP(Table1[[#This Row],[img_id2]],Table13[#All],4,FALSE)</f>
        <v>4</v>
      </c>
      <c r="H1037">
        <f>VLOOKUP(Table1[[#This Row],[img_id2]],Table13[#All],5,FALSE)</f>
        <v>4</v>
      </c>
      <c r="I1037" t="str">
        <f>IF(Table1[[#This Row],[score_abs]]&gt;0.99,"yes","no")</f>
        <v>yes</v>
      </c>
    </row>
    <row r="1038" spans="1:9" x14ac:dyDescent="0.25">
      <c r="A1038" t="str">
        <f>Table1[[#This Row],[img_id2]]&amp;"|"&amp;Table1[[#This Row],[rank]]</f>
        <v>203|2</v>
      </c>
      <c r="B1038">
        <v>203</v>
      </c>
      <c r="C1038">
        <v>2</v>
      </c>
      <c r="D1038" t="s">
        <v>846</v>
      </c>
      <c r="E1038">
        <v>0.21624696254699999</v>
      </c>
      <c r="F1038">
        <v>0.99861907958999996</v>
      </c>
      <c r="G1038">
        <f>VLOOKUP(Table1[[#This Row],[img_id2]],Table13[#All],4,FALSE)</f>
        <v>4</v>
      </c>
      <c r="H1038">
        <f>VLOOKUP(Table1[[#This Row],[img_id2]],Table13[#All],5,FALSE)</f>
        <v>4</v>
      </c>
      <c r="I1038" t="str">
        <f>IF(Table1[[#This Row],[score_abs]]&gt;0.99,"yes","no")</f>
        <v>yes</v>
      </c>
    </row>
    <row r="1039" spans="1:9" x14ac:dyDescent="0.25">
      <c r="A1039" t="str">
        <f>Table1[[#This Row],[img_id2]]&amp;"|"&amp;Table1[[#This Row],[rank]]</f>
        <v>203|3</v>
      </c>
      <c r="B1039">
        <v>203</v>
      </c>
      <c r="C1039">
        <v>3</v>
      </c>
      <c r="D1039" t="s">
        <v>862</v>
      </c>
      <c r="E1039">
        <v>0.120705217123</v>
      </c>
      <c r="F1039">
        <v>0.99752885103199995</v>
      </c>
      <c r="G1039">
        <f>VLOOKUP(Table1[[#This Row],[img_id2]],Table13[#All],4,FALSE)</f>
        <v>4</v>
      </c>
      <c r="H1039">
        <f>VLOOKUP(Table1[[#This Row],[img_id2]],Table13[#All],5,FALSE)</f>
        <v>4</v>
      </c>
      <c r="I1039" t="str">
        <f>IF(Table1[[#This Row],[score_abs]]&gt;0.99,"yes","no")</f>
        <v>yes</v>
      </c>
    </row>
    <row r="1040" spans="1:9" x14ac:dyDescent="0.25">
      <c r="A1040" t="str">
        <f>Table1[[#This Row],[img_id2]]&amp;"|"&amp;Table1[[#This Row],[rank]]</f>
        <v>203|4</v>
      </c>
      <c r="B1040">
        <v>203</v>
      </c>
      <c r="C1040">
        <v>4</v>
      </c>
      <c r="D1040" t="s">
        <v>848</v>
      </c>
      <c r="E1040">
        <v>5.5488742888000001E-2</v>
      </c>
      <c r="F1040">
        <v>0.99463993310900001</v>
      </c>
      <c r="G1040">
        <f>VLOOKUP(Table1[[#This Row],[img_id2]],Table13[#All],4,FALSE)</f>
        <v>4</v>
      </c>
      <c r="H1040">
        <f>VLOOKUP(Table1[[#This Row],[img_id2]],Table13[#All],5,FALSE)</f>
        <v>4</v>
      </c>
      <c r="I1040" t="str">
        <f>IF(Table1[[#This Row],[score_abs]]&gt;0.99,"yes","no")</f>
        <v>yes</v>
      </c>
    </row>
    <row r="1041" spans="1:9" x14ac:dyDescent="0.25">
      <c r="A1041" t="str">
        <f>Table1[[#This Row],[img_id2]]&amp;"|"&amp;Table1[[#This Row],[rank]]</f>
        <v>203|5</v>
      </c>
      <c r="B1041">
        <v>203</v>
      </c>
      <c r="C1041">
        <v>5</v>
      </c>
      <c r="D1041" t="s">
        <v>854</v>
      </c>
      <c r="E1041">
        <v>4.5429550111300003E-2</v>
      </c>
      <c r="F1041">
        <v>0.99346077442199998</v>
      </c>
      <c r="G1041">
        <f>VLOOKUP(Table1[[#This Row],[img_id2]],Table13[#All],4,FALSE)</f>
        <v>4</v>
      </c>
      <c r="H1041">
        <f>VLOOKUP(Table1[[#This Row],[img_id2]],Table13[#All],5,FALSE)</f>
        <v>4</v>
      </c>
      <c r="I1041" t="str">
        <f>IF(Table1[[#This Row],[score_abs]]&gt;0.99,"yes","no")</f>
        <v>yes</v>
      </c>
    </row>
    <row r="1042" spans="1:9" x14ac:dyDescent="0.25">
      <c r="A1042" t="str">
        <f>Table1[[#This Row],[img_id2]]&amp;"|"&amp;Table1[[#This Row],[rank]]</f>
        <v>204|1</v>
      </c>
      <c r="B1042">
        <v>204</v>
      </c>
      <c r="C1042">
        <v>1</v>
      </c>
      <c r="D1042" t="s">
        <v>908</v>
      </c>
      <c r="E1042">
        <v>0.25223547220199999</v>
      </c>
      <c r="F1042">
        <v>0.99904590845100005</v>
      </c>
      <c r="G1042">
        <f>VLOOKUP(Table1[[#This Row],[img_id2]],Table13[#All],4,FALSE)</f>
        <v>3</v>
      </c>
      <c r="H1042">
        <f>VLOOKUP(Table1[[#This Row],[img_id2]],Table13[#All],5,FALSE)</f>
        <v>3</v>
      </c>
      <c r="I1042" t="str">
        <f>IF(Table1[[#This Row],[score_abs]]&gt;0.99,"yes","no")</f>
        <v>yes</v>
      </c>
    </row>
    <row r="1043" spans="1:9" x14ac:dyDescent="0.25">
      <c r="A1043" t="str">
        <f>Table1[[#This Row],[img_id2]]&amp;"|"&amp;Table1[[#This Row],[rank]]</f>
        <v>204|2</v>
      </c>
      <c r="B1043">
        <v>204</v>
      </c>
      <c r="C1043">
        <v>2</v>
      </c>
      <c r="D1043" t="s">
        <v>919</v>
      </c>
      <c r="E1043">
        <v>0.12548457086100001</v>
      </c>
      <c r="F1043">
        <v>0.99808418750799999</v>
      </c>
      <c r="G1043">
        <f>VLOOKUP(Table1[[#This Row],[img_id2]],Table13[#All],4,FALSE)</f>
        <v>3</v>
      </c>
      <c r="H1043">
        <f>VLOOKUP(Table1[[#This Row],[img_id2]],Table13[#All],5,FALSE)</f>
        <v>3</v>
      </c>
      <c r="I1043" t="str">
        <f>IF(Table1[[#This Row],[score_abs]]&gt;0.99,"yes","no")</f>
        <v>yes</v>
      </c>
    </row>
    <row r="1044" spans="1:9" x14ac:dyDescent="0.25">
      <c r="A1044" t="str">
        <f>Table1[[#This Row],[img_id2]]&amp;"|"&amp;Table1[[#This Row],[rank]]</f>
        <v>204|3</v>
      </c>
      <c r="B1044">
        <v>204</v>
      </c>
      <c r="C1044">
        <v>3</v>
      </c>
      <c r="D1044" t="s">
        <v>856</v>
      </c>
      <c r="E1044">
        <v>6.3766203820700001E-2</v>
      </c>
      <c r="F1044">
        <v>0.99623680114699997</v>
      </c>
      <c r="G1044">
        <f>VLOOKUP(Table1[[#This Row],[img_id2]],Table13[#All],4,FALSE)</f>
        <v>3</v>
      </c>
      <c r="H1044">
        <f>VLOOKUP(Table1[[#This Row],[img_id2]],Table13[#All],5,FALSE)</f>
        <v>3</v>
      </c>
      <c r="I1044" t="str">
        <f>IF(Table1[[#This Row],[score_abs]]&gt;0.99,"yes","no")</f>
        <v>yes</v>
      </c>
    </row>
    <row r="1045" spans="1:9" x14ac:dyDescent="0.25">
      <c r="A1045" t="str">
        <f>Table1[[#This Row],[img_id2]]&amp;"|"&amp;Table1[[#This Row],[rank]]</f>
        <v>204|4</v>
      </c>
      <c r="B1045">
        <v>204</v>
      </c>
      <c r="C1045">
        <v>4</v>
      </c>
      <c r="D1045" t="s">
        <v>920</v>
      </c>
      <c r="E1045">
        <v>6.2198568135500003E-2</v>
      </c>
      <c r="F1045">
        <v>0.996142327785</v>
      </c>
      <c r="G1045">
        <f>VLOOKUP(Table1[[#This Row],[img_id2]],Table13[#All],4,FALSE)</f>
        <v>3</v>
      </c>
      <c r="H1045">
        <f>VLOOKUP(Table1[[#This Row],[img_id2]],Table13[#All],5,FALSE)</f>
        <v>3</v>
      </c>
      <c r="I1045" t="str">
        <f>IF(Table1[[#This Row],[score_abs]]&gt;0.99,"yes","no")</f>
        <v>yes</v>
      </c>
    </row>
    <row r="1046" spans="1:9" x14ac:dyDescent="0.25">
      <c r="A1046" t="str">
        <f>Table1[[#This Row],[img_id2]]&amp;"|"&amp;Table1[[#This Row],[rank]]</f>
        <v>204|5</v>
      </c>
      <c r="B1046">
        <v>204</v>
      </c>
      <c r="C1046">
        <v>5</v>
      </c>
      <c r="D1046" t="s">
        <v>873</v>
      </c>
      <c r="E1046">
        <v>4.47657182813E-2</v>
      </c>
      <c r="F1046">
        <v>0.99464803934099999</v>
      </c>
      <c r="G1046">
        <f>VLOOKUP(Table1[[#This Row],[img_id2]],Table13[#All],4,FALSE)</f>
        <v>3</v>
      </c>
      <c r="H1046">
        <f>VLOOKUP(Table1[[#This Row],[img_id2]],Table13[#All],5,FALSE)</f>
        <v>3</v>
      </c>
      <c r="I1046" t="str">
        <f>IF(Table1[[#This Row],[score_abs]]&gt;0.99,"yes","no")</f>
        <v>yes</v>
      </c>
    </row>
    <row r="1047" spans="1:9" x14ac:dyDescent="0.25">
      <c r="A1047" t="str">
        <f>Table1[[#This Row],[img_id2]]&amp;"|"&amp;Table1[[#This Row],[rank]]</f>
        <v>205|1</v>
      </c>
      <c r="B1047">
        <v>205</v>
      </c>
      <c r="C1047">
        <v>1</v>
      </c>
      <c r="D1047" t="s">
        <v>831</v>
      </c>
      <c r="E1047">
        <v>0.14191110432099999</v>
      </c>
      <c r="F1047">
        <v>0.99719738960299997</v>
      </c>
      <c r="G1047">
        <f>VLOOKUP(Table1[[#This Row],[img_id2]],Table13[#All],4,FALSE)</f>
        <v>4</v>
      </c>
      <c r="H1047">
        <f>VLOOKUP(Table1[[#This Row],[img_id2]],Table13[#All],5,FALSE)</f>
        <v>4</v>
      </c>
      <c r="I1047" t="str">
        <f>IF(Table1[[#This Row],[score_abs]]&gt;0.99,"yes","no")</f>
        <v>yes</v>
      </c>
    </row>
    <row r="1048" spans="1:9" x14ac:dyDescent="0.25">
      <c r="A1048" t="str">
        <f>Table1[[#This Row],[img_id2]]&amp;"|"&amp;Table1[[#This Row],[rank]]</f>
        <v>205|2</v>
      </c>
      <c r="B1048">
        <v>205</v>
      </c>
      <c r="C1048">
        <v>2</v>
      </c>
      <c r="D1048" t="s">
        <v>873</v>
      </c>
      <c r="E1048">
        <v>9.1634087264499994E-2</v>
      </c>
      <c r="F1048">
        <v>0.99566638469699997</v>
      </c>
      <c r="G1048">
        <f>VLOOKUP(Table1[[#This Row],[img_id2]],Table13[#All],4,FALSE)</f>
        <v>4</v>
      </c>
      <c r="H1048">
        <f>VLOOKUP(Table1[[#This Row],[img_id2]],Table13[#All],5,FALSE)</f>
        <v>4</v>
      </c>
      <c r="I1048" t="str">
        <f>IF(Table1[[#This Row],[score_abs]]&gt;0.99,"yes","no")</f>
        <v>yes</v>
      </c>
    </row>
    <row r="1049" spans="1:9" x14ac:dyDescent="0.25">
      <c r="A1049" t="str">
        <f>Table1[[#This Row],[img_id2]]&amp;"|"&amp;Table1[[#This Row],[rank]]</f>
        <v>205|3</v>
      </c>
      <c r="B1049">
        <v>205</v>
      </c>
      <c r="C1049">
        <v>3</v>
      </c>
      <c r="D1049" t="s">
        <v>895</v>
      </c>
      <c r="E1049">
        <v>9.0566046536000006E-2</v>
      </c>
      <c r="F1049">
        <v>0.99561560153999995</v>
      </c>
      <c r="G1049">
        <f>VLOOKUP(Table1[[#This Row],[img_id2]],Table13[#All],4,FALSE)</f>
        <v>4</v>
      </c>
      <c r="H1049">
        <f>VLOOKUP(Table1[[#This Row],[img_id2]],Table13[#All],5,FALSE)</f>
        <v>4</v>
      </c>
      <c r="I1049" t="str">
        <f>IF(Table1[[#This Row],[score_abs]]&gt;0.99,"yes","no")</f>
        <v>yes</v>
      </c>
    </row>
    <row r="1050" spans="1:9" x14ac:dyDescent="0.25">
      <c r="A1050" t="str">
        <f>Table1[[#This Row],[img_id2]]&amp;"|"&amp;Table1[[#This Row],[rank]]</f>
        <v>205|4</v>
      </c>
      <c r="B1050">
        <v>205</v>
      </c>
      <c r="C1050">
        <v>4</v>
      </c>
      <c r="D1050" t="s">
        <v>897</v>
      </c>
      <c r="E1050">
        <v>6.6355273127600006E-2</v>
      </c>
      <c r="F1050">
        <v>0.99402534961699995</v>
      </c>
      <c r="G1050">
        <f>VLOOKUP(Table1[[#This Row],[img_id2]],Table13[#All],4,FALSE)</f>
        <v>4</v>
      </c>
      <c r="H1050">
        <f>VLOOKUP(Table1[[#This Row],[img_id2]],Table13[#All],5,FALSE)</f>
        <v>4</v>
      </c>
      <c r="I1050" t="str">
        <f>IF(Table1[[#This Row],[score_abs]]&gt;0.99,"yes","no")</f>
        <v>yes</v>
      </c>
    </row>
    <row r="1051" spans="1:9" x14ac:dyDescent="0.25">
      <c r="A1051" t="str">
        <f>Table1[[#This Row],[img_id2]]&amp;"|"&amp;Table1[[#This Row],[rank]]</f>
        <v>205|5</v>
      </c>
      <c r="B1051">
        <v>205</v>
      </c>
      <c r="C1051">
        <v>5</v>
      </c>
      <c r="D1051" t="s">
        <v>860</v>
      </c>
      <c r="E1051">
        <v>6.51844218373E-2</v>
      </c>
      <c r="F1051">
        <v>0.993918657303</v>
      </c>
      <c r="G1051">
        <f>VLOOKUP(Table1[[#This Row],[img_id2]],Table13[#All],4,FALSE)</f>
        <v>4</v>
      </c>
      <c r="H1051">
        <f>VLOOKUP(Table1[[#This Row],[img_id2]],Table13[#All],5,FALSE)</f>
        <v>4</v>
      </c>
      <c r="I1051" t="str">
        <f>IF(Table1[[#This Row],[score_abs]]&gt;0.99,"yes","no")</f>
        <v>yes</v>
      </c>
    </row>
    <row r="1052" spans="1:9" x14ac:dyDescent="0.25">
      <c r="A1052" t="str">
        <f>Table1[[#This Row],[img_id2]]&amp;"|"&amp;Table1[[#This Row],[rank]]</f>
        <v>206|1</v>
      </c>
      <c r="B1052">
        <v>206</v>
      </c>
      <c r="C1052">
        <v>1</v>
      </c>
      <c r="D1052" t="s">
        <v>854</v>
      </c>
      <c r="E1052">
        <v>0.11383253336</v>
      </c>
      <c r="F1052">
        <v>0.99670499563199999</v>
      </c>
      <c r="G1052">
        <f>VLOOKUP(Table1[[#This Row],[img_id2]],Table13[#All],4,FALSE)</f>
        <v>2</v>
      </c>
      <c r="H1052">
        <f>VLOOKUP(Table1[[#This Row],[img_id2]],Table13[#All],5,FALSE)</f>
        <v>2</v>
      </c>
      <c r="I1052" t="str">
        <f>IF(Table1[[#This Row],[score_abs]]&gt;0.99,"yes","no")</f>
        <v>yes</v>
      </c>
    </row>
    <row r="1053" spans="1:9" x14ac:dyDescent="0.25">
      <c r="A1053" t="str">
        <f>Table1[[#This Row],[img_id2]]&amp;"|"&amp;Table1[[#This Row],[rank]]</f>
        <v>206|2</v>
      </c>
      <c r="B1053">
        <v>206</v>
      </c>
      <c r="C1053">
        <v>2</v>
      </c>
      <c r="D1053" t="s">
        <v>862</v>
      </c>
      <c r="E1053">
        <v>0.103115327656</v>
      </c>
      <c r="F1053">
        <v>0.99636381864500001</v>
      </c>
      <c r="G1053">
        <f>VLOOKUP(Table1[[#This Row],[img_id2]],Table13[#All],4,FALSE)</f>
        <v>2</v>
      </c>
      <c r="H1053">
        <f>VLOOKUP(Table1[[#This Row],[img_id2]],Table13[#All],5,FALSE)</f>
        <v>2</v>
      </c>
      <c r="I1053" t="str">
        <f>IF(Table1[[#This Row],[score_abs]]&gt;0.99,"yes","no")</f>
        <v>yes</v>
      </c>
    </row>
    <row r="1054" spans="1:9" x14ac:dyDescent="0.25">
      <c r="A1054" t="str">
        <f>Table1[[#This Row],[img_id2]]&amp;"|"&amp;Table1[[#This Row],[rank]]</f>
        <v>206|3</v>
      </c>
      <c r="B1054">
        <v>206</v>
      </c>
      <c r="C1054">
        <v>3</v>
      </c>
      <c r="D1054" t="s">
        <v>861</v>
      </c>
      <c r="E1054">
        <v>9.7480542957799995E-2</v>
      </c>
      <c r="F1054">
        <v>0.99615436792400003</v>
      </c>
      <c r="G1054">
        <f>VLOOKUP(Table1[[#This Row],[img_id2]],Table13[#All],4,FALSE)</f>
        <v>2</v>
      </c>
      <c r="H1054">
        <f>VLOOKUP(Table1[[#This Row],[img_id2]],Table13[#All],5,FALSE)</f>
        <v>2</v>
      </c>
      <c r="I1054" t="str">
        <f>IF(Table1[[#This Row],[score_abs]]&gt;0.99,"yes","no")</f>
        <v>yes</v>
      </c>
    </row>
    <row r="1055" spans="1:9" x14ac:dyDescent="0.25">
      <c r="A1055" t="str">
        <f>Table1[[#This Row],[img_id2]]&amp;"|"&amp;Table1[[#This Row],[rank]]</f>
        <v>206|4</v>
      </c>
      <c r="B1055">
        <v>206</v>
      </c>
      <c r="C1055">
        <v>4</v>
      </c>
      <c r="D1055" t="s">
        <v>860</v>
      </c>
      <c r="E1055">
        <v>8.2453094422799994E-2</v>
      </c>
      <c r="F1055">
        <v>0.995456695557</v>
      </c>
      <c r="G1055">
        <f>VLOOKUP(Table1[[#This Row],[img_id2]],Table13[#All],4,FALSE)</f>
        <v>2</v>
      </c>
      <c r="H1055">
        <f>VLOOKUP(Table1[[#This Row],[img_id2]],Table13[#All],5,FALSE)</f>
        <v>2</v>
      </c>
      <c r="I1055" t="str">
        <f>IF(Table1[[#This Row],[score_abs]]&gt;0.99,"yes","no")</f>
        <v>yes</v>
      </c>
    </row>
    <row r="1056" spans="1:9" x14ac:dyDescent="0.25">
      <c r="A1056" t="str">
        <f>Table1[[#This Row],[img_id2]]&amp;"|"&amp;Table1[[#This Row],[rank]]</f>
        <v>206|5</v>
      </c>
      <c r="B1056">
        <v>206</v>
      </c>
      <c r="C1056">
        <v>5</v>
      </c>
      <c r="D1056" t="s">
        <v>848</v>
      </c>
      <c r="E1056">
        <v>7.4132524430799998E-2</v>
      </c>
      <c r="F1056">
        <v>0.99494934081999997</v>
      </c>
      <c r="G1056">
        <f>VLOOKUP(Table1[[#This Row],[img_id2]],Table13[#All],4,FALSE)</f>
        <v>2</v>
      </c>
      <c r="H1056">
        <f>VLOOKUP(Table1[[#This Row],[img_id2]],Table13[#All],5,FALSE)</f>
        <v>2</v>
      </c>
      <c r="I1056" t="str">
        <f>IF(Table1[[#This Row],[score_abs]]&gt;0.99,"yes","no")</f>
        <v>yes</v>
      </c>
    </row>
    <row r="1057" spans="1:9" x14ac:dyDescent="0.25">
      <c r="A1057" t="str">
        <f>Table1[[#This Row],[img_id2]]&amp;"|"&amp;Table1[[#This Row],[rank]]</f>
        <v>207|1</v>
      </c>
      <c r="B1057">
        <v>207</v>
      </c>
      <c r="C1057">
        <v>1</v>
      </c>
      <c r="D1057" t="s">
        <v>886</v>
      </c>
      <c r="E1057">
        <v>0.17702110111700001</v>
      </c>
      <c r="F1057">
        <v>0.99800568819000002</v>
      </c>
      <c r="G1057">
        <f>VLOOKUP(Table1[[#This Row],[img_id2]],Table13[#All],4,FALSE)</f>
        <v>2</v>
      </c>
      <c r="H1057">
        <f>VLOOKUP(Table1[[#This Row],[img_id2]],Table13[#All],5,FALSE)</f>
        <v>2</v>
      </c>
      <c r="I1057" t="str">
        <f>IF(Table1[[#This Row],[score_abs]]&gt;0.99,"yes","no")</f>
        <v>yes</v>
      </c>
    </row>
    <row r="1058" spans="1:9" x14ac:dyDescent="0.25">
      <c r="A1058" t="str">
        <f>Table1[[#This Row],[img_id2]]&amp;"|"&amp;Table1[[#This Row],[rank]]</f>
        <v>207|2</v>
      </c>
      <c r="B1058">
        <v>207</v>
      </c>
      <c r="C1058">
        <v>2</v>
      </c>
      <c r="D1058" t="s">
        <v>854</v>
      </c>
      <c r="E1058">
        <v>0.14013187587299999</v>
      </c>
      <c r="F1058">
        <v>0.99748212099099998</v>
      </c>
      <c r="G1058">
        <f>VLOOKUP(Table1[[#This Row],[img_id2]],Table13[#All],4,FALSE)</f>
        <v>2</v>
      </c>
      <c r="H1058">
        <f>VLOOKUP(Table1[[#This Row],[img_id2]],Table13[#All],5,FALSE)</f>
        <v>2</v>
      </c>
      <c r="I1058" t="str">
        <f>IF(Table1[[#This Row],[score_abs]]&gt;0.99,"yes","no")</f>
        <v>yes</v>
      </c>
    </row>
    <row r="1059" spans="1:9" x14ac:dyDescent="0.25">
      <c r="A1059" t="str">
        <f>Table1[[#This Row],[img_id2]]&amp;"|"&amp;Table1[[#This Row],[rank]]</f>
        <v>207|3</v>
      </c>
      <c r="B1059">
        <v>207</v>
      </c>
      <c r="C1059">
        <v>3</v>
      </c>
      <c r="D1059" t="s">
        <v>848</v>
      </c>
      <c r="E1059">
        <v>0.104928404093</v>
      </c>
      <c r="F1059">
        <v>0.99664008617400002</v>
      </c>
      <c r="G1059">
        <f>VLOOKUP(Table1[[#This Row],[img_id2]],Table13[#All],4,FALSE)</f>
        <v>2</v>
      </c>
      <c r="H1059">
        <f>VLOOKUP(Table1[[#This Row],[img_id2]],Table13[#All],5,FALSE)</f>
        <v>2</v>
      </c>
      <c r="I1059" t="str">
        <f>IF(Table1[[#This Row],[score_abs]]&gt;0.99,"yes","no")</f>
        <v>yes</v>
      </c>
    </row>
    <row r="1060" spans="1:9" x14ac:dyDescent="0.25">
      <c r="A1060" t="str">
        <f>Table1[[#This Row],[img_id2]]&amp;"|"&amp;Table1[[#This Row],[rank]]</f>
        <v>207|4</v>
      </c>
      <c r="B1060">
        <v>207</v>
      </c>
      <c r="C1060">
        <v>4</v>
      </c>
      <c r="D1060" t="s">
        <v>856</v>
      </c>
      <c r="E1060">
        <v>0.10230818390800001</v>
      </c>
      <c r="F1060">
        <v>0.99655437469499997</v>
      </c>
      <c r="G1060">
        <f>VLOOKUP(Table1[[#This Row],[img_id2]],Table13[#All],4,FALSE)</f>
        <v>2</v>
      </c>
      <c r="H1060">
        <f>VLOOKUP(Table1[[#This Row],[img_id2]],Table13[#All],5,FALSE)</f>
        <v>2</v>
      </c>
      <c r="I1060" t="str">
        <f>IF(Table1[[#This Row],[score_abs]]&gt;0.99,"yes","no")</f>
        <v>yes</v>
      </c>
    </row>
    <row r="1061" spans="1:9" x14ac:dyDescent="0.25">
      <c r="A1061" t="str">
        <f>Table1[[#This Row],[img_id2]]&amp;"|"&amp;Table1[[#This Row],[rank]]</f>
        <v>207|5</v>
      </c>
      <c r="B1061">
        <v>207</v>
      </c>
      <c r="C1061">
        <v>5</v>
      </c>
      <c r="D1061" t="s">
        <v>861</v>
      </c>
      <c r="E1061">
        <v>5.8204844594000001E-2</v>
      </c>
      <c r="F1061">
        <v>0.99395930767100005</v>
      </c>
      <c r="G1061">
        <f>VLOOKUP(Table1[[#This Row],[img_id2]],Table13[#All],4,FALSE)</f>
        <v>2</v>
      </c>
      <c r="H1061">
        <f>VLOOKUP(Table1[[#This Row],[img_id2]],Table13[#All],5,FALSE)</f>
        <v>2</v>
      </c>
      <c r="I1061" t="str">
        <f>IF(Table1[[#This Row],[score_abs]]&gt;0.99,"yes","no")</f>
        <v>yes</v>
      </c>
    </row>
    <row r="1062" spans="1:9" x14ac:dyDescent="0.25">
      <c r="A1062" t="str">
        <f>Table1[[#This Row],[img_id2]]&amp;"|"&amp;Table1[[#This Row],[rank]]</f>
        <v>208|1</v>
      </c>
      <c r="B1062">
        <v>208</v>
      </c>
      <c r="C1062">
        <v>1</v>
      </c>
      <c r="D1062" t="s">
        <v>831</v>
      </c>
      <c r="E1062">
        <v>0.28304705023799998</v>
      </c>
      <c r="F1062">
        <v>0.99921643733999999</v>
      </c>
      <c r="G1062">
        <f>VLOOKUP(Table1[[#This Row],[img_id2]],Table13[#All],4,FALSE)</f>
        <v>2</v>
      </c>
      <c r="H1062">
        <f>VLOOKUP(Table1[[#This Row],[img_id2]],Table13[#All],5,FALSE)</f>
        <v>2</v>
      </c>
      <c r="I1062" t="str">
        <f>IF(Table1[[#This Row],[score_abs]]&gt;0.99,"yes","no")</f>
        <v>yes</v>
      </c>
    </row>
    <row r="1063" spans="1:9" x14ac:dyDescent="0.25">
      <c r="A1063" t="str">
        <f>Table1[[#This Row],[img_id2]]&amp;"|"&amp;Table1[[#This Row],[rank]]</f>
        <v>208|2</v>
      </c>
      <c r="B1063">
        <v>208</v>
      </c>
      <c r="C1063">
        <v>2</v>
      </c>
      <c r="D1063" t="s">
        <v>921</v>
      </c>
      <c r="E1063">
        <v>0.224420443177</v>
      </c>
      <c r="F1063">
        <v>0.99901199340799995</v>
      </c>
      <c r="G1063">
        <f>VLOOKUP(Table1[[#This Row],[img_id2]],Table13[#All],4,FALSE)</f>
        <v>2</v>
      </c>
      <c r="H1063">
        <f>VLOOKUP(Table1[[#This Row],[img_id2]],Table13[#All],5,FALSE)</f>
        <v>2</v>
      </c>
      <c r="I1063" t="str">
        <f>IF(Table1[[#This Row],[score_abs]]&gt;0.99,"yes","no")</f>
        <v>yes</v>
      </c>
    </row>
    <row r="1064" spans="1:9" x14ac:dyDescent="0.25">
      <c r="A1064" t="str">
        <f>Table1[[#This Row],[img_id2]]&amp;"|"&amp;Table1[[#This Row],[rank]]</f>
        <v>208|3</v>
      </c>
      <c r="B1064">
        <v>208</v>
      </c>
      <c r="C1064">
        <v>3</v>
      </c>
      <c r="D1064" t="s">
        <v>862</v>
      </c>
      <c r="E1064">
        <v>0.12297389656300001</v>
      </c>
      <c r="F1064">
        <v>0.99819844961199999</v>
      </c>
      <c r="G1064">
        <f>VLOOKUP(Table1[[#This Row],[img_id2]],Table13[#All],4,FALSE)</f>
        <v>2</v>
      </c>
      <c r="H1064">
        <f>VLOOKUP(Table1[[#This Row],[img_id2]],Table13[#All],5,FALSE)</f>
        <v>2</v>
      </c>
      <c r="I1064" t="str">
        <f>IF(Table1[[#This Row],[score_abs]]&gt;0.99,"yes","no")</f>
        <v>yes</v>
      </c>
    </row>
    <row r="1065" spans="1:9" x14ac:dyDescent="0.25">
      <c r="A1065" t="str">
        <f>Table1[[#This Row],[img_id2]]&amp;"|"&amp;Table1[[#This Row],[rank]]</f>
        <v>208|4</v>
      </c>
      <c r="B1065">
        <v>208</v>
      </c>
      <c r="C1065">
        <v>4</v>
      </c>
      <c r="D1065" t="s">
        <v>922</v>
      </c>
      <c r="E1065">
        <v>4.7854010015699999E-2</v>
      </c>
      <c r="F1065">
        <v>0.99538332223899995</v>
      </c>
      <c r="G1065">
        <f>VLOOKUP(Table1[[#This Row],[img_id2]],Table13[#All],4,FALSE)</f>
        <v>2</v>
      </c>
      <c r="H1065">
        <f>VLOOKUP(Table1[[#This Row],[img_id2]],Table13[#All],5,FALSE)</f>
        <v>2</v>
      </c>
      <c r="I1065" t="str">
        <f>IF(Table1[[#This Row],[score_abs]]&gt;0.99,"yes","no")</f>
        <v>yes</v>
      </c>
    </row>
    <row r="1066" spans="1:9" x14ac:dyDescent="0.25">
      <c r="A1066" t="str">
        <f>Table1[[#This Row],[img_id2]]&amp;"|"&amp;Table1[[#This Row],[rank]]</f>
        <v>208|5</v>
      </c>
      <c r="B1066">
        <v>208</v>
      </c>
      <c r="C1066">
        <v>5</v>
      </c>
      <c r="D1066" t="s">
        <v>874</v>
      </c>
      <c r="E1066">
        <v>4.2818278074299998E-2</v>
      </c>
      <c r="F1066">
        <v>0.99484324455299999</v>
      </c>
      <c r="G1066">
        <f>VLOOKUP(Table1[[#This Row],[img_id2]],Table13[#All],4,FALSE)</f>
        <v>2</v>
      </c>
      <c r="H1066">
        <f>VLOOKUP(Table1[[#This Row],[img_id2]],Table13[#All],5,FALSE)</f>
        <v>2</v>
      </c>
      <c r="I1066" t="str">
        <f>IF(Table1[[#This Row],[score_abs]]&gt;0.99,"yes","no")</f>
        <v>yes</v>
      </c>
    </row>
    <row r="1067" spans="1:9" x14ac:dyDescent="0.25">
      <c r="A1067" t="str">
        <f>Table1[[#This Row],[img_id2]]&amp;"|"&amp;Table1[[#This Row],[rank]]</f>
        <v>209|1</v>
      </c>
      <c r="B1067">
        <v>209</v>
      </c>
      <c r="C1067">
        <v>1</v>
      </c>
      <c r="D1067" t="s">
        <v>862</v>
      </c>
      <c r="E1067">
        <v>0.29986849427200002</v>
      </c>
      <c r="F1067">
        <v>0.999767363071</v>
      </c>
      <c r="G1067">
        <f>VLOOKUP(Table1[[#This Row],[img_id2]],Table13[#All],4,FALSE)</f>
        <v>3</v>
      </c>
      <c r="H1067">
        <f>VLOOKUP(Table1[[#This Row],[img_id2]],Table13[#All],5,FALSE)</f>
        <v>3</v>
      </c>
      <c r="I1067" t="str">
        <f>IF(Table1[[#This Row],[score_abs]]&gt;0.99,"yes","no")</f>
        <v>yes</v>
      </c>
    </row>
    <row r="1068" spans="1:9" x14ac:dyDescent="0.25">
      <c r="A1068" t="str">
        <f>Table1[[#This Row],[img_id2]]&amp;"|"&amp;Table1[[#This Row],[rank]]</f>
        <v>209|2</v>
      </c>
      <c r="B1068">
        <v>209</v>
      </c>
      <c r="C1068">
        <v>2</v>
      </c>
      <c r="D1068" t="s">
        <v>831</v>
      </c>
      <c r="E1068">
        <v>0.16283972561400001</v>
      </c>
      <c r="F1068">
        <v>0.99957174062700005</v>
      </c>
      <c r="G1068">
        <f>VLOOKUP(Table1[[#This Row],[img_id2]],Table13[#All],4,FALSE)</f>
        <v>3</v>
      </c>
      <c r="H1068">
        <f>VLOOKUP(Table1[[#This Row],[img_id2]],Table13[#All],5,FALSE)</f>
        <v>3</v>
      </c>
      <c r="I1068" t="str">
        <f>IF(Table1[[#This Row],[score_abs]]&gt;0.99,"yes","no")</f>
        <v>yes</v>
      </c>
    </row>
    <row r="1069" spans="1:9" x14ac:dyDescent="0.25">
      <c r="A1069" t="str">
        <f>Table1[[#This Row],[img_id2]]&amp;"|"&amp;Table1[[#This Row],[rank]]</f>
        <v>209|3</v>
      </c>
      <c r="B1069">
        <v>209</v>
      </c>
      <c r="C1069">
        <v>3</v>
      </c>
      <c r="D1069" t="s">
        <v>861</v>
      </c>
      <c r="E1069">
        <v>0.114087238908</v>
      </c>
      <c r="F1069">
        <v>0.99938881397199997</v>
      </c>
      <c r="G1069">
        <f>VLOOKUP(Table1[[#This Row],[img_id2]],Table13[#All],4,FALSE)</f>
        <v>3</v>
      </c>
      <c r="H1069">
        <f>VLOOKUP(Table1[[#This Row],[img_id2]],Table13[#All],5,FALSE)</f>
        <v>3</v>
      </c>
      <c r="I1069" t="str">
        <f>IF(Table1[[#This Row],[score_abs]]&gt;0.99,"yes","no")</f>
        <v>yes</v>
      </c>
    </row>
    <row r="1070" spans="1:9" x14ac:dyDescent="0.25">
      <c r="A1070" t="str">
        <f>Table1[[#This Row],[img_id2]]&amp;"|"&amp;Table1[[#This Row],[rank]]</f>
        <v>209|4</v>
      </c>
      <c r="B1070">
        <v>209</v>
      </c>
      <c r="C1070">
        <v>4</v>
      </c>
      <c r="D1070" t="s">
        <v>846</v>
      </c>
      <c r="E1070">
        <v>6.6724658012400004E-2</v>
      </c>
      <c r="F1070">
        <v>0.99895548820500002</v>
      </c>
      <c r="G1070">
        <f>VLOOKUP(Table1[[#This Row],[img_id2]],Table13[#All],4,FALSE)</f>
        <v>3</v>
      </c>
      <c r="H1070">
        <f>VLOOKUP(Table1[[#This Row],[img_id2]],Table13[#All],5,FALSE)</f>
        <v>3</v>
      </c>
      <c r="I1070" t="str">
        <f>IF(Table1[[#This Row],[score_abs]]&gt;0.99,"yes","no")</f>
        <v>yes</v>
      </c>
    </row>
    <row r="1071" spans="1:9" x14ac:dyDescent="0.25">
      <c r="A1071" t="str">
        <f>Table1[[#This Row],[img_id2]]&amp;"|"&amp;Table1[[#This Row],[rank]]</f>
        <v>209|5</v>
      </c>
      <c r="B1071">
        <v>209</v>
      </c>
      <c r="C1071">
        <v>5</v>
      </c>
      <c r="D1071" t="s">
        <v>848</v>
      </c>
      <c r="E1071">
        <v>5.5115293711399997E-2</v>
      </c>
      <c r="F1071">
        <v>0.99873584508900004</v>
      </c>
      <c r="G1071">
        <f>VLOOKUP(Table1[[#This Row],[img_id2]],Table13[#All],4,FALSE)</f>
        <v>3</v>
      </c>
      <c r="H1071">
        <f>VLOOKUP(Table1[[#This Row],[img_id2]],Table13[#All],5,FALSE)</f>
        <v>3</v>
      </c>
      <c r="I1071" t="str">
        <f>IF(Table1[[#This Row],[score_abs]]&gt;0.99,"yes","no")</f>
        <v>yes</v>
      </c>
    </row>
    <row r="1072" spans="1:9" x14ac:dyDescent="0.25">
      <c r="A1072" t="str">
        <f>Table1[[#This Row],[img_id2]]&amp;"|"&amp;Table1[[#This Row],[rank]]</f>
        <v>210|1</v>
      </c>
      <c r="B1072">
        <v>210</v>
      </c>
      <c r="C1072">
        <v>1</v>
      </c>
      <c r="D1072" t="s">
        <v>886</v>
      </c>
      <c r="E1072">
        <v>0.42365962266899998</v>
      </c>
      <c r="F1072">
        <v>0.99963736534100001</v>
      </c>
      <c r="G1072">
        <f>VLOOKUP(Table1[[#This Row],[img_id2]],Table13[#All],4,FALSE)</f>
        <v>3</v>
      </c>
      <c r="H1072">
        <f>VLOOKUP(Table1[[#This Row],[img_id2]],Table13[#All],5,FALSE)</f>
        <v>3</v>
      </c>
      <c r="I1072" t="str">
        <f>IF(Table1[[#This Row],[score_abs]]&gt;0.99,"yes","no")</f>
        <v>yes</v>
      </c>
    </row>
    <row r="1073" spans="1:9" x14ac:dyDescent="0.25">
      <c r="A1073" t="str">
        <f>Table1[[#This Row],[img_id2]]&amp;"|"&amp;Table1[[#This Row],[rank]]</f>
        <v>210|2</v>
      </c>
      <c r="B1073">
        <v>210</v>
      </c>
      <c r="C1073">
        <v>2</v>
      </c>
      <c r="D1073" t="s">
        <v>917</v>
      </c>
      <c r="E1073">
        <v>0.12866196036300001</v>
      </c>
      <c r="F1073">
        <v>0.99880719184900002</v>
      </c>
      <c r="G1073">
        <f>VLOOKUP(Table1[[#This Row],[img_id2]],Table13[#All],4,FALSE)</f>
        <v>3</v>
      </c>
      <c r="H1073">
        <f>VLOOKUP(Table1[[#This Row],[img_id2]],Table13[#All],5,FALSE)</f>
        <v>3</v>
      </c>
      <c r="I1073" t="str">
        <f>IF(Table1[[#This Row],[score_abs]]&gt;0.99,"yes","no")</f>
        <v>yes</v>
      </c>
    </row>
    <row r="1074" spans="1:9" x14ac:dyDescent="0.25">
      <c r="A1074" t="str">
        <f>Table1[[#This Row],[img_id2]]&amp;"|"&amp;Table1[[#This Row],[rank]]</f>
        <v>210|3</v>
      </c>
      <c r="B1074">
        <v>210</v>
      </c>
      <c r="C1074">
        <v>3</v>
      </c>
      <c r="D1074" t="s">
        <v>877</v>
      </c>
      <c r="E1074">
        <v>0.100672185421</v>
      </c>
      <c r="F1074">
        <v>0.99847596883800005</v>
      </c>
      <c r="G1074">
        <f>VLOOKUP(Table1[[#This Row],[img_id2]],Table13[#All],4,FALSE)</f>
        <v>3</v>
      </c>
      <c r="H1074">
        <f>VLOOKUP(Table1[[#This Row],[img_id2]],Table13[#All],5,FALSE)</f>
        <v>3</v>
      </c>
      <c r="I1074" t="str">
        <f>IF(Table1[[#This Row],[score_abs]]&gt;0.99,"yes","no")</f>
        <v>yes</v>
      </c>
    </row>
    <row r="1075" spans="1:9" x14ac:dyDescent="0.25">
      <c r="A1075" t="str">
        <f>Table1[[#This Row],[img_id2]]&amp;"|"&amp;Table1[[#This Row],[rank]]</f>
        <v>210|4</v>
      </c>
      <c r="B1075">
        <v>210</v>
      </c>
      <c r="C1075">
        <v>4</v>
      </c>
      <c r="D1075" t="s">
        <v>861</v>
      </c>
      <c r="E1075">
        <v>4.4254444539499997E-2</v>
      </c>
      <c r="F1075">
        <v>0.99653983116099998</v>
      </c>
      <c r="G1075">
        <f>VLOOKUP(Table1[[#This Row],[img_id2]],Table13[#All],4,FALSE)</f>
        <v>3</v>
      </c>
      <c r="H1075">
        <f>VLOOKUP(Table1[[#This Row],[img_id2]],Table13[#All],5,FALSE)</f>
        <v>3</v>
      </c>
      <c r="I1075" t="str">
        <f>IF(Table1[[#This Row],[score_abs]]&gt;0.99,"yes","no")</f>
        <v>yes</v>
      </c>
    </row>
    <row r="1076" spans="1:9" x14ac:dyDescent="0.25">
      <c r="A1076" t="str">
        <f>Table1[[#This Row],[img_id2]]&amp;"|"&amp;Table1[[#This Row],[rank]]</f>
        <v>210|5</v>
      </c>
      <c r="B1076">
        <v>210</v>
      </c>
      <c r="C1076">
        <v>5</v>
      </c>
      <c r="D1076" t="s">
        <v>854</v>
      </c>
      <c r="E1076">
        <v>3.5890758037600001E-2</v>
      </c>
      <c r="F1076">
        <v>0.99573695659600003</v>
      </c>
      <c r="G1076">
        <f>VLOOKUP(Table1[[#This Row],[img_id2]],Table13[#All],4,FALSE)</f>
        <v>3</v>
      </c>
      <c r="H1076">
        <f>VLOOKUP(Table1[[#This Row],[img_id2]],Table13[#All],5,FALSE)</f>
        <v>3</v>
      </c>
      <c r="I1076" t="str">
        <f>IF(Table1[[#This Row],[score_abs]]&gt;0.99,"yes","no")</f>
        <v>yes</v>
      </c>
    </row>
    <row r="1077" spans="1:9" x14ac:dyDescent="0.25">
      <c r="A1077" t="str">
        <f>Table1[[#This Row],[img_id2]]&amp;"|"&amp;Table1[[#This Row],[rank]]</f>
        <v>211|1</v>
      </c>
      <c r="B1077">
        <v>211</v>
      </c>
      <c r="C1077">
        <v>1</v>
      </c>
      <c r="D1077" t="s">
        <v>862</v>
      </c>
      <c r="E1077">
        <v>0.49932351708400002</v>
      </c>
      <c r="F1077">
        <v>0.99968612194100004</v>
      </c>
      <c r="G1077">
        <f>VLOOKUP(Table1[[#This Row],[img_id2]],Table13[#All],4,FALSE)</f>
        <v>2</v>
      </c>
      <c r="H1077">
        <f>VLOOKUP(Table1[[#This Row],[img_id2]],Table13[#All],5,FALSE)</f>
        <v>2</v>
      </c>
      <c r="I1077" t="str">
        <f>IF(Table1[[#This Row],[score_abs]]&gt;0.99,"yes","no")</f>
        <v>yes</v>
      </c>
    </row>
    <row r="1078" spans="1:9" x14ac:dyDescent="0.25">
      <c r="A1078" t="str">
        <f>Table1[[#This Row],[img_id2]]&amp;"|"&amp;Table1[[#This Row],[rank]]</f>
        <v>211|2</v>
      </c>
      <c r="B1078">
        <v>211</v>
      </c>
      <c r="C1078">
        <v>2</v>
      </c>
      <c r="D1078" t="s">
        <v>874</v>
      </c>
      <c r="E1078">
        <v>0.110298320651</v>
      </c>
      <c r="F1078">
        <v>0.99858081340799998</v>
      </c>
      <c r="G1078">
        <f>VLOOKUP(Table1[[#This Row],[img_id2]],Table13[#All],4,FALSE)</f>
        <v>2</v>
      </c>
      <c r="H1078">
        <f>VLOOKUP(Table1[[#This Row],[img_id2]],Table13[#All],5,FALSE)</f>
        <v>2</v>
      </c>
      <c r="I1078" t="str">
        <f>IF(Table1[[#This Row],[score_abs]]&gt;0.99,"yes","no")</f>
        <v>yes</v>
      </c>
    </row>
    <row r="1079" spans="1:9" x14ac:dyDescent="0.25">
      <c r="A1079" t="str">
        <f>Table1[[#This Row],[img_id2]]&amp;"|"&amp;Table1[[#This Row],[rank]]</f>
        <v>211|3</v>
      </c>
      <c r="B1079">
        <v>211</v>
      </c>
      <c r="C1079">
        <v>3</v>
      </c>
      <c r="D1079" t="s">
        <v>861</v>
      </c>
      <c r="E1079">
        <v>9.1858528554400007E-2</v>
      </c>
      <c r="F1079">
        <v>0.99829643964799997</v>
      </c>
      <c r="G1079">
        <f>VLOOKUP(Table1[[#This Row],[img_id2]],Table13[#All],4,FALSE)</f>
        <v>2</v>
      </c>
      <c r="H1079">
        <f>VLOOKUP(Table1[[#This Row],[img_id2]],Table13[#All],5,FALSE)</f>
        <v>2</v>
      </c>
      <c r="I1079" t="str">
        <f>IF(Table1[[#This Row],[score_abs]]&gt;0.99,"yes","no")</f>
        <v>yes</v>
      </c>
    </row>
    <row r="1080" spans="1:9" x14ac:dyDescent="0.25">
      <c r="A1080" t="str">
        <f>Table1[[#This Row],[img_id2]]&amp;"|"&amp;Table1[[#This Row],[rank]]</f>
        <v>211|4</v>
      </c>
      <c r="B1080">
        <v>211</v>
      </c>
      <c r="C1080">
        <v>4</v>
      </c>
      <c r="D1080" t="s">
        <v>873</v>
      </c>
      <c r="E1080">
        <v>6.3011027872600003E-2</v>
      </c>
      <c r="F1080">
        <v>0.99751842021899995</v>
      </c>
      <c r="G1080">
        <f>VLOOKUP(Table1[[#This Row],[img_id2]],Table13[#All],4,FALSE)</f>
        <v>2</v>
      </c>
      <c r="H1080">
        <f>VLOOKUP(Table1[[#This Row],[img_id2]],Table13[#All],5,FALSE)</f>
        <v>2</v>
      </c>
      <c r="I1080" t="str">
        <f>IF(Table1[[#This Row],[score_abs]]&gt;0.99,"yes","no")</f>
        <v>yes</v>
      </c>
    </row>
    <row r="1081" spans="1:9" x14ac:dyDescent="0.25">
      <c r="A1081" t="str">
        <f>Table1[[#This Row],[img_id2]]&amp;"|"&amp;Table1[[#This Row],[rank]]</f>
        <v>211|5</v>
      </c>
      <c r="B1081">
        <v>211</v>
      </c>
      <c r="C1081">
        <v>5</v>
      </c>
      <c r="D1081" t="s">
        <v>884</v>
      </c>
      <c r="E1081">
        <v>2.3031953722199999E-2</v>
      </c>
      <c r="F1081">
        <v>0.99323999881699998</v>
      </c>
      <c r="G1081">
        <f>VLOOKUP(Table1[[#This Row],[img_id2]],Table13[#All],4,FALSE)</f>
        <v>2</v>
      </c>
      <c r="H1081">
        <f>VLOOKUP(Table1[[#This Row],[img_id2]],Table13[#All],5,FALSE)</f>
        <v>2</v>
      </c>
      <c r="I1081" t="str">
        <f>IF(Table1[[#This Row],[score_abs]]&gt;0.99,"yes","no")</f>
        <v>yes</v>
      </c>
    </row>
    <row r="1082" spans="1:9" x14ac:dyDescent="0.25">
      <c r="A1082" t="str">
        <f>Table1[[#This Row],[img_id2]]&amp;"|"&amp;Table1[[#This Row],[rank]]</f>
        <v>212|1</v>
      </c>
      <c r="B1082">
        <v>212</v>
      </c>
      <c r="C1082">
        <v>1</v>
      </c>
      <c r="D1082" t="s">
        <v>886</v>
      </c>
      <c r="E1082">
        <v>0.123965375125</v>
      </c>
      <c r="F1082">
        <v>0.99490815401099997</v>
      </c>
      <c r="G1082">
        <f>VLOOKUP(Table1[[#This Row],[img_id2]],Table13[#All],4,FALSE)</f>
        <v>3</v>
      </c>
      <c r="H1082">
        <f>VLOOKUP(Table1[[#This Row],[img_id2]],Table13[#All],5,FALSE)</f>
        <v>3</v>
      </c>
      <c r="I1082" t="str">
        <f>IF(Table1[[#This Row],[score_abs]]&gt;0.99,"yes","no")</f>
        <v>yes</v>
      </c>
    </row>
    <row r="1083" spans="1:9" x14ac:dyDescent="0.25">
      <c r="A1083" t="str">
        <f>Table1[[#This Row],[img_id2]]&amp;"|"&amp;Table1[[#This Row],[rank]]</f>
        <v>212|2</v>
      </c>
      <c r="B1083">
        <v>212</v>
      </c>
      <c r="C1083">
        <v>2</v>
      </c>
      <c r="D1083" t="s">
        <v>873</v>
      </c>
      <c r="E1083">
        <v>0.111973248422</v>
      </c>
      <c r="F1083">
        <v>0.99436604976700005</v>
      </c>
      <c r="G1083">
        <f>VLOOKUP(Table1[[#This Row],[img_id2]],Table13[#All],4,FALSE)</f>
        <v>3</v>
      </c>
      <c r="H1083">
        <f>VLOOKUP(Table1[[#This Row],[img_id2]],Table13[#All],5,FALSE)</f>
        <v>3</v>
      </c>
      <c r="I1083" t="str">
        <f>IF(Table1[[#This Row],[score_abs]]&gt;0.99,"yes","no")</f>
        <v>yes</v>
      </c>
    </row>
    <row r="1084" spans="1:9" x14ac:dyDescent="0.25">
      <c r="A1084" t="str">
        <f>Table1[[#This Row],[img_id2]]&amp;"|"&amp;Table1[[#This Row],[rank]]</f>
        <v>212|3</v>
      </c>
      <c r="B1084">
        <v>212</v>
      </c>
      <c r="C1084">
        <v>3</v>
      </c>
      <c r="D1084" t="s">
        <v>854</v>
      </c>
      <c r="E1084">
        <v>0.104512132704</v>
      </c>
      <c r="F1084">
        <v>0.993966162205</v>
      </c>
      <c r="G1084">
        <f>VLOOKUP(Table1[[#This Row],[img_id2]],Table13[#All],4,FALSE)</f>
        <v>3</v>
      </c>
      <c r="H1084">
        <f>VLOOKUP(Table1[[#This Row],[img_id2]],Table13[#All],5,FALSE)</f>
        <v>3</v>
      </c>
      <c r="I1084" t="str">
        <f>IF(Table1[[#This Row],[score_abs]]&gt;0.99,"yes","no")</f>
        <v>yes</v>
      </c>
    </row>
    <row r="1085" spans="1:9" x14ac:dyDescent="0.25">
      <c r="A1085" t="str">
        <f>Table1[[#This Row],[img_id2]]&amp;"|"&amp;Table1[[#This Row],[rank]]</f>
        <v>212|4</v>
      </c>
      <c r="B1085">
        <v>212</v>
      </c>
      <c r="C1085">
        <v>4</v>
      </c>
      <c r="D1085" t="s">
        <v>856</v>
      </c>
      <c r="E1085">
        <v>5.9646010398900003E-2</v>
      </c>
      <c r="F1085">
        <v>0.98947525024399996</v>
      </c>
      <c r="G1085">
        <f>VLOOKUP(Table1[[#This Row],[img_id2]],Table13[#All],4,FALSE)</f>
        <v>3</v>
      </c>
      <c r="H1085">
        <f>VLOOKUP(Table1[[#This Row],[img_id2]],Table13[#All],5,FALSE)</f>
        <v>3</v>
      </c>
      <c r="I1085" t="str">
        <f>IF(Table1[[#This Row],[score_abs]]&gt;0.99,"yes","no")</f>
        <v>no</v>
      </c>
    </row>
    <row r="1086" spans="1:9" x14ac:dyDescent="0.25">
      <c r="A1086" t="str">
        <f>Table1[[#This Row],[img_id2]]&amp;"|"&amp;Table1[[#This Row],[rank]]</f>
        <v>212|5</v>
      </c>
      <c r="B1086">
        <v>212</v>
      </c>
      <c r="C1086">
        <v>5</v>
      </c>
      <c r="D1086" t="s">
        <v>861</v>
      </c>
      <c r="E1086">
        <v>5.8816455304600002E-2</v>
      </c>
      <c r="F1086">
        <v>0.989328444004</v>
      </c>
      <c r="G1086">
        <f>VLOOKUP(Table1[[#This Row],[img_id2]],Table13[#All],4,FALSE)</f>
        <v>3</v>
      </c>
      <c r="H1086">
        <f>VLOOKUP(Table1[[#This Row],[img_id2]],Table13[#All],5,FALSE)</f>
        <v>3</v>
      </c>
      <c r="I1086" t="str">
        <f>IF(Table1[[#This Row],[score_abs]]&gt;0.99,"yes","no")</f>
        <v>no</v>
      </c>
    </row>
    <row r="1087" spans="1:9" x14ac:dyDescent="0.25">
      <c r="A1087" t="str">
        <f>Table1[[#This Row],[img_id2]]&amp;"|"&amp;Table1[[#This Row],[rank]]</f>
        <v>213|1</v>
      </c>
      <c r="B1087">
        <v>213</v>
      </c>
      <c r="C1087">
        <v>1</v>
      </c>
      <c r="D1087" t="s">
        <v>846</v>
      </c>
      <c r="E1087">
        <v>0.14035110175599999</v>
      </c>
      <c r="F1087">
        <v>0.99841737747199999</v>
      </c>
      <c r="G1087">
        <f>VLOOKUP(Table1[[#This Row],[img_id2]],Table13[#All],4,FALSE)</f>
        <v>2</v>
      </c>
      <c r="H1087">
        <f>VLOOKUP(Table1[[#This Row],[img_id2]],Table13[#All],5,FALSE)</f>
        <v>2</v>
      </c>
      <c r="I1087" t="str">
        <f>IF(Table1[[#This Row],[score_abs]]&gt;0.99,"yes","no")</f>
        <v>yes</v>
      </c>
    </row>
    <row r="1088" spans="1:9" x14ac:dyDescent="0.25">
      <c r="A1088" t="str">
        <f>Table1[[#This Row],[img_id2]]&amp;"|"&amp;Table1[[#This Row],[rank]]</f>
        <v>213|2</v>
      </c>
      <c r="B1088">
        <v>213</v>
      </c>
      <c r="C1088">
        <v>2</v>
      </c>
      <c r="D1088" t="s">
        <v>862</v>
      </c>
      <c r="E1088">
        <v>0.13607732951599999</v>
      </c>
      <c r="F1088">
        <v>0.99836772680300001</v>
      </c>
      <c r="G1088">
        <f>VLOOKUP(Table1[[#This Row],[img_id2]],Table13[#All],4,FALSE)</f>
        <v>2</v>
      </c>
      <c r="H1088">
        <f>VLOOKUP(Table1[[#This Row],[img_id2]],Table13[#All],5,FALSE)</f>
        <v>2</v>
      </c>
      <c r="I1088" t="str">
        <f>IF(Table1[[#This Row],[score_abs]]&gt;0.99,"yes","no")</f>
        <v>yes</v>
      </c>
    </row>
    <row r="1089" spans="1:9" x14ac:dyDescent="0.25">
      <c r="A1089" t="str">
        <f>Table1[[#This Row],[img_id2]]&amp;"|"&amp;Table1[[#This Row],[rank]]</f>
        <v>213|3</v>
      </c>
      <c r="B1089">
        <v>213</v>
      </c>
      <c r="C1089">
        <v>3</v>
      </c>
      <c r="D1089" t="s">
        <v>873</v>
      </c>
      <c r="E1089">
        <v>0.10872039198900001</v>
      </c>
      <c r="F1089">
        <v>0.997957825661</v>
      </c>
      <c r="G1089">
        <f>VLOOKUP(Table1[[#This Row],[img_id2]],Table13[#All],4,FALSE)</f>
        <v>2</v>
      </c>
      <c r="H1089">
        <f>VLOOKUP(Table1[[#This Row],[img_id2]],Table13[#All],5,FALSE)</f>
        <v>2</v>
      </c>
      <c r="I1089" t="str">
        <f>IF(Table1[[#This Row],[score_abs]]&gt;0.99,"yes","no")</f>
        <v>yes</v>
      </c>
    </row>
    <row r="1090" spans="1:9" x14ac:dyDescent="0.25">
      <c r="A1090" t="str">
        <f>Table1[[#This Row],[img_id2]]&amp;"|"&amp;Table1[[#This Row],[rank]]</f>
        <v>213|4</v>
      </c>
      <c r="B1090">
        <v>213</v>
      </c>
      <c r="C1090">
        <v>4</v>
      </c>
      <c r="D1090" t="s">
        <v>860</v>
      </c>
      <c r="E1090">
        <v>9.9865205585999997E-2</v>
      </c>
      <c r="F1090">
        <v>0.997777163982</v>
      </c>
      <c r="G1090">
        <f>VLOOKUP(Table1[[#This Row],[img_id2]],Table13[#All],4,FALSE)</f>
        <v>2</v>
      </c>
      <c r="H1090">
        <f>VLOOKUP(Table1[[#This Row],[img_id2]],Table13[#All],5,FALSE)</f>
        <v>2</v>
      </c>
      <c r="I1090" t="str">
        <f>IF(Table1[[#This Row],[score_abs]]&gt;0.99,"yes","no")</f>
        <v>yes</v>
      </c>
    </row>
    <row r="1091" spans="1:9" x14ac:dyDescent="0.25">
      <c r="A1091" t="str">
        <f>Table1[[#This Row],[img_id2]]&amp;"|"&amp;Table1[[#This Row],[rank]]</f>
        <v>213|5</v>
      </c>
      <c r="B1091">
        <v>213</v>
      </c>
      <c r="C1091">
        <v>5</v>
      </c>
      <c r="D1091" t="s">
        <v>861</v>
      </c>
      <c r="E1091">
        <v>7.41721987724E-2</v>
      </c>
      <c r="F1091">
        <v>0.99700951576200003</v>
      </c>
      <c r="G1091">
        <f>VLOOKUP(Table1[[#This Row],[img_id2]],Table13[#All],4,FALSE)</f>
        <v>2</v>
      </c>
      <c r="H1091">
        <f>VLOOKUP(Table1[[#This Row],[img_id2]],Table13[#All],5,FALSE)</f>
        <v>2</v>
      </c>
      <c r="I1091" t="str">
        <f>IF(Table1[[#This Row],[score_abs]]&gt;0.99,"yes","no")</f>
        <v>yes</v>
      </c>
    </row>
    <row r="1092" spans="1:9" x14ac:dyDescent="0.25">
      <c r="A1092" t="str">
        <f>Table1[[#This Row],[img_id2]]&amp;"|"&amp;Table1[[#This Row],[rank]]</f>
        <v>214|1</v>
      </c>
      <c r="B1092">
        <v>214</v>
      </c>
      <c r="C1092">
        <v>1</v>
      </c>
      <c r="D1092" t="s">
        <v>862</v>
      </c>
      <c r="E1092">
        <v>0.20046855509299999</v>
      </c>
      <c r="F1092">
        <v>0.99926000833499995</v>
      </c>
      <c r="G1092">
        <f>VLOOKUP(Table1[[#This Row],[img_id2]],Table13[#All],4,FALSE)</f>
        <v>3</v>
      </c>
      <c r="H1092">
        <f>VLOOKUP(Table1[[#This Row],[img_id2]],Table13[#All],5,FALSE)</f>
        <v>3</v>
      </c>
      <c r="I1092" t="str">
        <f>IF(Table1[[#This Row],[score_abs]]&gt;0.99,"yes","no")</f>
        <v>yes</v>
      </c>
    </row>
    <row r="1093" spans="1:9" x14ac:dyDescent="0.25">
      <c r="A1093" t="str">
        <f>Table1[[#This Row],[img_id2]]&amp;"|"&amp;Table1[[#This Row],[rank]]</f>
        <v>214|2</v>
      </c>
      <c r="B1093">
        <v>214</v>
      </c>
      <c r="C1093">
        <v>2</v>
      </c>
      <c r="D1093" t="s">
        <v>848</v>
      </c>
      <c r="E1093">
        <v>0.171104177833</v>
      </c>
      <c r="F1093">
        <v>0.99913316965099996</v>
      </c>
      <c r="G1093">
        <f>VLOOKUP(Table1[[#This Row],[img_id2]],Table13[#All],4,FALSE)</f>
        <v>3</v>
      </c>
      <c r="H1093">
        <f>VLOOKUP(Table1[[#This Row],[img_id2]],Table13[#All],5,FALSE)</f>
        <v>3</v>
      </c>
      <c r="I1093" t="str">
        <f>IF(Table1[[#This Row],[score_abs]]&gt;0.99,"yes","no")</f>
        <v>yes</v>
      </c>
    </row>
    <row r="1094" spans="1:9" x14ac:dyDescent="0.25">
      <c r="A1094" t="str">
        <f>Table1[[#This Row],[img_id2]]&amp;"|"&amp;Table1[[#This Row],[rank]]</f>
        <v>214|3</v>
      </c>
      <c r="B1094">
        <v>214</v>
      </c>
      <c r="C1094">
        <v>3</v>
      </c>
      <c r="D1094" t="s">
        <v>855</v>
      </c>
      <c r="E1094">
        <v>9.6016861498399997E-2</v>
      </c>
      <c r="F1094">
        <v>0.99845623969999997</v>
      </c>
      <c r="G1094">
        <f>VLOOKUP(Table1[[#This Row],[img_id2]],Table13[#All],4,FALSE)</f>
        <v>3</v>
      </c>
      <c r="H1094">
        <f>VLOOKUP(Table1[[#This Row],[img_id2]],Table13[#All],5,FALSE)</f>
        <v>3</v>
      </c>
      <c r="I1094" t="str">
        <f>IF(Table1[[#This Row],[score_abs]]&gt;0.99,"yes","no")</f>
        <v>yes</v>
      </c>
    </row>
    <row r="1095" spans="1:9" x14ac:dyDescent="0.25">
      <c r="A1095" t="str">
        <f>Table1[[#This Row],[img_id2]]&amp;"|"&amp;Table1[[#This Row],[rank]]</f>
        <v>214|4</v>
      </c>
      <c r="B1095">
        <v>214</v>
      </c>
      <c r="C1095">
        <v>4</v>
      </c>
      <c r="D1095" t="s">
        <v>856</v>
      </c>
      <c r="E1095">
        <v>9.4839014112899994E-2</v>
      </c>
      <c r="F1095">
        <v>0.99843710660899998</v>
      </c>
      <c r="G1095">
        <f>VLOOKUP(Table1[[#This Row],[img_id2]],Table13[#All],4,FALSE)</f>
        <v>3</v>
      </c>
      <c r="H1095">
        <f>VLOOKUP(Table1[[#This Row],[img_id2]],Table13[#All],5,FALSE)</f>
        <v>3</v>
      </c>
      <c r="I1095" t="str">
        <f>IF(Table1[[#This Row],[score_abs]]&gt;0.99,"yes","no")</f>
        <v>yes</v>
      </c>
    </row>
    <row r="1096" spans="1:9" x14ac:dyDescent="0.25">
      <c r="A1096" t="str">
        <f>Table1[[#This Row],[img_id2]]&amp;"|"&amp;Table1[[#This Row],[rank]]</f>
        <v>214|5</v>
      </c>
      <c r="B1096">
        <v>214</v>
      </c>
      <c r="C1096">
        <v>5</v>
      </c>
      <c r="D1096" t="s">
        <v>886</v>
      </c>
      <c r="E1096">
        <v>8.8448718190200004E-2</v>
      </c>
      <c r="F1096">
        <v>0.99832433462100001</v>
      </c>
      <c r="G1096">
        <f>VLOOKUP(Table1[[#This Row],[img_id2]],Table13[#All],4,FALSE)</f>
        <v>3</v>
      </c>
      <c r="H1096">
        <f>VLOOKUP(Table1[[#This Row],[img_id2]],Table13[#All],5,FALSE)</f>
        <v>3</v>
      </c>
      <c r="I1096" t="str">
        <f>IF(Table1[[#This Row],[score_abs]]&gt;0.99,"yes","no")</f>
        <v>yes</v>
      </c>
    </row>
    <row r="1097" spans="1:9" x14ac:dyDescent="0.25">
      <c r="A1097" t="str">
        <f>Table1[[#This Row],[img_id2]]&amp;"|"&amp;Table1[[#This Row],[rank]]</f>
        <v>215|1</v>
      </c>
      <c r="B1097">
        <v>215</v>
      </c>
      <c r="C1097">
        <v>1</v>
      </c>
      <c r="D1097" t="s">
        <v>861</v>
      </c>
      <c r="E1097">
        <v>0.24921180307900001</v>
      </c>
      <c r="F1097">
        <v>0.99968898296399999</v>
      </c>
      <c r="G1097">
        <f>VLOOKUP(Table1[[#This Row],[img_id2]],Table13[#All],4,FALSE)</f>
        <v>2</v>
      </c>
      <c r="H1097">
        <f>VLOOKUP(Table1[[#This Row],[img_id2]],Table13[#All],5,FALSE)</f>
        <v>2</v>
      </c>
      <c r="I1097" t="str">
        <f>IF(Table1[[#This Row],[score_abs]]&gt;0.99,"yes","no")</f>
        <v>yes</v>
      </c>
    </row>
    <row r="1098" spans="1:9" x14ac:dyDescent="0.25">
      <c r="A1098" t="str">
        <f>Table1[[#This Row],[img_id2]]&amp;"|"&amp;Table1[[#This Row],[rank]]</f>
        <v>215|2</v>
      </c>
      <c r="B1098">
        <v>215</v>
      </c>
      <c r="C1098">
        <v>2</v>
      </c>
      <c r="D1098" t="s">
        <v>848</v>
      </c>
      <c r="E1098">
        <v>0.226310327649</v>
      </c>
      <c r="F1098">
        <v>0.99965751171100004</v>
      </c>
      <c r="G1098">
        <f>VLOOKUP(Table1[[#This Row],[img_id2]],Table13[#All],4,FALSE)</f>
        <v>2</v>
      </c>
      <c r="H1098">
        <f>VLOOKUP(Table1[[#This Row],[img_id2]],Table13[#All],5,FALSE)</f>
        <v>2</v>
      </c>
      <c r="I1098" t="str">
        <f>IF(Table1[[#This Row],[score_abs]]&gt;0.99,"yes","no")</f>
        <v>yes</v>
      </c>
    </row>
    <row r="1099" spans="1:9" x14ac:dyDescent="0.25">
      <c r="A1099" t="str">
        <f>Table1[[#This Row],[img_id2]]&amp;"|"&amp;Table1[[#This Row],[rank]]</f>
        <v>215|3</v>
      </c>
      <c r="B1099">
        <v>215</v>
      </c>
      <c r="C1099">
        <v>3</v>
      </c>
      <c r="D1099" t="s">
        <v>856</v>
      </c>
      <c r="E1099">
        <v>0.108614243567</v>
      </c>
      <c r="F1099">
        <v>0.99928659200699999</v>
      </c>
      <c r="G1099">
        <f>VLOOKUP(Table1[[#This Row],[img_id2]],Table13[#All],4,FALSE)</f>
        <v>2</v>
      </c>
      <c r="H1099">
        <f>VLOOKUP(Table1[[#This Row],[img_id2]],Table13[#All],5,FALSE)</f>
        <v>2</v>
      </c>
      <c r="I1099" t="str">
        <f>IF(Table1[[#This Row],[score_abs]]&gt;0.99,"yes","no")</f>
        <v>yes</v>
      </c>
    </row>
    <row r="1100" spans="1:9" x14ac:dyDescent="0.25">
      <c r="A1100" t="str">
        <f>Table1[[#This Row],[img_id2]]&amp;"|"&amp;Table1[[#This Row],[rank]]</f>
        <v>215|4</v>
      </c>
      <c r="B1100">
        <v>215</v>
      </c>
      <c r="C1100">
        <v>4</v>
      </c>
      <c r="D1100" t="s">
        <v>854</v>
      </c>
      <c r="E1100">
        <v>6.1753522604699997E-2</v>
      </c>
      <c r="F1100">
        <v>0.99874579906500005</v>
      </c>
      <c r="G1100">
        <f>VLOOKUP(Table1[[#This Row],[img_id2]],Table13[#All],4,FALSE)</f>
        <v>2</v>
      </c>
      <c r="H1100">
        <f>VLOOKUP(Table1[[#This Row],[img_id2]],Table13[#All],5,FALSE)</f>
        <v>2</v>
      </c>
      <c r="I1100" t="str">
        <f>IF(Table1[[#This Row],[score_abs]]&gt;0.99,"yes","no")</f>
        <v>yes</v>
      </c>
    </row>
    <row r="1101" spans="1:9" x14ac:dyDescent="0.25">
      <c r="A1101" t="str">
        <f>Table1[[#This Row],[img_id2]]&amp;"|"&amp;Table1[[#This Row],[rank]]</f>
        <v>215|5</v>
      </c>
      <c r="B1101">
        <v>215</v>
      </c>
      <c r="C1101">
        <v>5</v>
      </c>
      <c r="D1101" t="s">
        <v>855</v>
      </c>
      <c r="E1101">
        <v>4.9396954476800002E-2</v>
      </c>
      <c r="F1101">
        <v>0.99843257665600005</v>
      </c>
      <c r="G1101">
        <f>VLOOKUP(Table1[[#This Row],[img_id2]],Table13[#All],4,FALSE)</f>
        <v>2</v>
      </c>
      <c r="H1101">
        <f>VLOOKUP(Table1[[#This Row],[img_id2]],Table13[#All],5,FALSE)</f>
        <v>2</v>
      </c>
      <c r="I1101" t="str">
        <f>IF(Table1[[#This Row],[score_abs]]&gt;0.99,"yes","no")</f>
        <v>yes</v>
      </c>
    </row>
    <row r="1102" spans="1:9" x14ac:dyDescent="0.25">
      <c r="A1102" t="str">
        <f>Table1[[#This Row],[img_id2]]&amp;"|"&amp;Table1[[#This Row],[rank]]</f>
        <v>216|1</v>
      </c>
      <c r="B1102">
        <v>216</v>
      </c>
      <c r="C1102">
        <v>1</v>
      </c>
      <c r="D1102" t="s">
        <v>874</v>
      </c>
      <c r="E1102">
        <v>0.31503716111199997</v>
      </c>
      <c r="F1102">
        <v>0.99927920103099999</v>
      </c>
      <c r="G1102">
        <f>VLOOKUP(Table1[[#This Row],[img_id2]],Table13[#All],4,FALSE)</f>
        <v>3</v>
      </c>
      <c r="H1102">
        <f>VLOOKUP(Table1[[#This Row],[img_id2]],Table13[#All],5,FALSE)</f>
        <v>3</v>
      </c>
      <c r="I1102" t="str">
        <f>IF(Table1[[#This Row],[score_abs]]&gt;0.99,"yes","no")</f>
        <v>yes</v>
      </c>
    </row>
    <row r="1103" spans="1:9" x14ac:dyDescent="0.25">
      <c r="A1103" t="str">
        <f>Table1[[#This Row],[img_id2]]&amp;"|"&amp;Table1[[#This Row],[rank]]</f>
        <v>216|2</v>
      </c>
      <c r="B1103">
        <v>216</v>
      </c>
      <c r="C1103">
        <v>2</v>
      </c>
      <c r="D1103" t="s">
        <v>908</v>
      </c>
      <c r="E1103">
        <v>0.123862922192</v>
      </c>
      <c r="F1103">
        <v>0.99816858768500005</v>
      </c>
      <c r="G1103">
        <f>VLOOKUP(Table1[[#This Row],[img_id2]],Table13[#All],4,FALSE)</f>
        <v>3</v>
      </c>
      <c r="H1103">
        <f>VLOOKUP(Table1[[#This Row],[img_id2]],Table13[#All],5,FALSE)</f>
        <v>3</v>
      </c>
      <c r="I1103" t="str">
        <f>IF(Table1[[#This Row],[score_abs]]&gt;0.99,"yes","no")</f>
        <v>yes</v>
      </c>
    </row>
    <row r="1104" spans="1:9" x14ac:dyDescent="0.25">
      <c r="A1104" t="str">
        <f>Table1[[#This Row],[img_id2]]&amp;"|"&amp;Table1[[#This Row],[rank]]</f>
        <v>216|3</v>
      </c>
      <c r="B1104">
        <v>216</v>
      </c>
      <c r="C1104">
        <v>3</v>
      </c>
      <c r="D1104" t="s">
        <v>860</v>
      </c>
      <c r="E1104">
        <v>0.119378805161</v>
      </c>
      <c r="F1104">
        <v>0.99809998273800005</v>
      </c>
      <c r="G1104">
        <f>VLOOKUP(Table1[[#This Row],[img_id2]],Table13[#All],4,FALSE)</f>
        <v>3</v>
      </c>
      <c r="H1104">
        <f>VLOOKUP(Table1[[#This Row],[img_id2]],Table13[#All],5,FALSE)</f>
        <v>3</v>
      </c>
      <c r="I1104" t="str">
        <f>IF(Table1[[#This Row],[score_abs]]&gt;0.99,"yes","no")</f>
        <v>yes</v>
      </c>
    </row>
    <row r="1105" spans="1:9" x14ac:dyDescent="0.25">
      <c r="A1105" t="str">
        <f>Table1[[#This Row],[img_id2]]&amp;"|"&amp;Table1[[#This Row],[rank]]</f>
        <v>216|4</v>
      </c>
      <c r="B1105">
        <v>216</v>
      </c>
      <c r="C1105">
        <v>4</v>
      </c>
      <c r="D1105" t="s">
        <v>873</v>
      </c>
      <c r="E1105">
        <v>6.5964818000799993E-2</v>
      </c>
      <c r="F1105">
        <v>0.996566653252</v>
      </c>
      <c r="G1105">
        <f>VLOOKUP(Table1[[#This Row],[img_id2]],Table13[#All],4,FALSE)</f>
        <v>3</v>
      </c>
      <c r="H1105">
        <f>VLOOKUP(Table1[[#This Row],[img_id2]],Table13[#All],5,FALSE)</f>
        <v>3</v>
      </c>
      <c r="I1105" t="str">
        <f>IF(Table1[[#This Row],[score_abs]]&gt;0.99,"yes","no")</f>
        <v>yes</v>
      </c>
    </row>
    <row r="1106" spans="1:9" x14ac:dyDescent="0.25">
      <c r="A1106" t="str">
        <f>Table1[[#This Row],[img_id2]]&amp;"|"&amp;Table1[[#This Row],[rank]]</f>
        <v>216|5</v>
      </c>
      <c r="B1106">
        <v>216</v>
      </c>
      <c r="C1106">
        <v>5</v>
      </c>
      <c r="D1106" t="s">
        <v>854</v>
      </c>
      <c r="E1106">
        <v>5.5699739605199999E-2</v>
      </c>
      <c r="F1106">
        <v>0.99593651294700003</v>
      </c>
      <c r="G1106">
        <f>VLOOKUP(Table1[[#This Row],[img_id2]],Table13[#All],4,FALSE)</f>
        <v>3</v>
      </c>
      <c r="H1106">
        <f>VLOOKUP(Table1[[#This Row],[img_id2]],Table13[#All],5,FALSE)</f>
        <v>3</v>
      </c>
      <c r="I1106" t="str">
        <f>IF(Table1[[#This Row],[score_abs]]&gt;0.99,"yes","no")</f>
        <v>yes</v>
      </c>
    </row>
    <row r="1107" spans="1:9" x14ac:dyDescent="0.25">
      <c r="A1107" t="str">
        <f>Table1[[#This Row],[img_id2]]&amp;"|"&amp;Table1[[#This Row],[rank]]</f>
        <v>217|1</v>
      </c>
      <c r="B1107">
        <v>217</v>
      </c>
      <c r="C1107">
        <v>1</v>
      </c>
      <c r="D1107" t="s">
        <v>855</v>
      </c>
      <c r="E1107">
        <v>0.105756253004</v>
      </c>
      <c r="F1107">
        <v>0.98852574825299999</v>
      </c>
      <c r="G1107">
        <f>VLOOKUP(Table1[[#This Row],[img_id2]],Table13[#All],4,FALSE)</f>
        <v>2</v>
      </c>
      <c r="H1107">
        <f>VLOOKUP(Table1[[#This Row],[img_id2]],Table13[#All],5,FALSE)</f>
        <v>2</v>
      </c>
      <c r="I1107" t="str">
        <f>IF(Table1[[#This Row],[score_abs]]&gt;0.99,"yes","no")</f>
        <v>no</v>
      </c>
    </row>
    <row r="1108" spans="1:9" x14ac:dyDescent="0.25">
      <c r="A1108" t="str">
        <f>Table1[[#This Row],[img_id2]]&amp;"|"&amp;Table1[[#This Row],[rank]]</f>
        <v>217|2</v>
      </c>
      <c r="B1108">
        <v>217</v>
      </c>
      <c r="C1108">
        <v>2</v>
      </c>
      <c r="D1108" t="s">
        <v>870</v>
      </c>
      <c r="E1108">
        <v>6.3692502677399995E-2</v>
      </c>
      <c r="F1108">
        <v>0.98109126090999998</v>
      </c>
      <c r="G1108">
        <f>VLOOKUP(Table1[[#This Row],[img_id2]],Table13[#All],4,FALSE)</f>
        <v>2</v>
      </c>
      <c r="H1108">
        <f>VLOOKUP(Table1[[#This Row],[img_id2]],Table13[#All],5,FALSE)</f>
        <v>2</v>
      </c>
      <c r="I1108" t="str">
        <f>IF(Table1[[#This Row],[score_abs]]&gt;0.99,"yes","no")</f>
        <v>no</v>
      </c>
    </row>
    <row r="1109" spans="1:9" x14ac:dyDescent="0.25">
      <c r="A1109" t="str">
        <f>Table1[[#This Row],[img_id2]]&amp;"|"&amp;Table1[[#This Row],[rank]]</f>
        <v>217|3</v>
      </c>
      <c r="B1109">
        <v>217</v>
      </c>
      <c r="C1109">
        <v>3</v>
      </c>
      <c r="D1109" t="s">
        <v>864</v>
      </c>
      <c r="E1109">
        <v>6.28298968077E-2</v>
      </c>
      <c r="F1109">
        <v>0.98083668947199998</v>
      </c>
      <c r="G1109">
        <f>VLOOKUP(Table1[[#This Row],[img_id2]],Table13[#All],4,FALSE)</f>
        <v>2</v>
      </c>
      <c r="H1109">
        <f>VLOOKUP(Table1[[#This Row],[img_id2]],Table13[#All],5,FALSE)</f>
        <v>2</v>
      </c>
      <c r="I1109" t="str">
        <f>IF(Table1[[#This Row],[score_abs]]&gt;0.99,"yes","no")</f>
        <v>no</v>
      </c>
    </row>
    <row r="1110" spans="1:9" x14ac:dyDescent="0.25">
      <c r="A1110" t="str">
        <f>Table1[[#This Row],[img_id2]]&amp;"|"&amp;Table1[[#This Row],[rank]]</f>
        <v>217|4</v>
      </c>
      <c r="B1110">
        <v>217</v>
      </c>
      <c r="C1110">
        <v>4</v>
      </c>
      <c r="D1110" t="s">
        <v>831</v>
      </c>
      <c r="E1110">
        <v>6.1952598392999998E-2</v>
      </c>
      <c r="F1110">
        <v>0.98057061433799997</v>
      </c>
      <c r="G1110">
        <f>VLOOKUP(Table1[[#This Row],[img_id2]],Table13[#All],4,FALSE)</f>
        <v>2</v>
      </c>
      <c r="H1110">
        <f>VLOOKUP(Table1[[#This Row],[img_id2]],Table13[#All],5,FALSE)</f>
        <v>2</v>
      </c>
      <c r="I1110" t="str">
        <f>IF(Table1[[#This Row],[score_abs]]&gt;0.99,"yes","no")</f>
        <v>no</v>
      </c>
    </row>
    <row r="1111" spans="1:9" x14ac:dyDescent="0.25">
      <c r="A1111" t="str">
        <f>Table1[[#This Row],[img_id2]]&amp;"|"&amp;Table1[[#This Row],[rank]]</f>
        <v>217|5</v>
      </c>
      <c r="B1111">
        <v>217</v>
      </c>
      <c r="C1111">
        <v>5</v>
      </c>
      <c r="D1111" t="s">
        <v>867</v>
      </c>
      <c r="E1111">
        <v>5.1507566124200002E-2</v>
      </c>
      <c r="F1111">
        <v>0.976722180843</v>
      </c>
      <c r="G1111">
        <f>VLOOKUP(Table1[[#This Row],[img_id2]],Table13[#All],4,FALSE)</f>
        <v>2</v>
      </c>
      <c r="H1111">
        <f>VLOOKUP(Table1[[#This Row],[img_id2]],Table13[#All],5,FALSE)</f>
        <v>2</v>
      </c>
      <c r="I1111" t="str">
        <f>IF(Table1[[#This Row],[score_abs]]&gt;0.99,"yes","no")</f>
        <v>no</v>
      </c>
    </row>
    <row r="1112" spans="1:9" x14ac:dyDescent="0.25">
      <c r="A1112" t="str">
        <f>Table1[[#This Row],[img_id2]]&amp;"|"&amp;Table1[[#This Row],[rank]]</f>
        <v>218|1</v>
      </c>
      <c r="B1112">
        <v>218</v>
      </c>
      <c r="C1112">
        <v>1</v>
      </c>
      <c r="D1112" t="s">
        <v>855</v>
      </c>
      <c r="E1112">
        <v>0.288479536772</v>
      </c>
      <c r="F1112">
        <v>0.99985063076000003</v>
      </c>
      <c r="G1112">
        <f>VLOOKUP(Table1[[#This Row],[img_id2]],Table13[#All],4,FALSE)</f>
        <v>4</v>
      </c>
      <c r="H1112">
        <f>VLOOKUP(Table1[[#This Row],[img_id2]],Table13[#All],5,FALSE)</f>
        <v>4</v>
      </c>
      <c r="I1112" t="str">
        <f>IF(Table1[[#This Row],[score_abs]]&gt;0.99,"yes","no")</f>
        <v>yes</v>
      </c>
    </row>
    <row r="1113" spans="1:9" x14ac:dyDescent="0.25">
      <c r="A1113" t="str">
        <f>Table1[[#This Row],[img_id2]]&amp;"|"&amp;Table1[[#This Row],[rank]]</f>
        <v>218|2</v>
      </c>
      <c r="B1113">
        <v>218</v>
      </c>
      <c r="C1113">
        <v>2</v>
      </c>
      <c r="D1113" t="s">
        <v>851</v>
      </c>
      <c r="E1113">
        <v>0.20632536709300001</v>
      </c>
      <c r="F1113">
        <v>0.99979108571999997</v>
      </c>
      <c r="G1113">
        <f>VLOOKUP(Table1[[#This Row],[img_id2]],Table13[#All],4,FALSE)</f>
        <v>4</v>
      </c>
      <c r="H1113">
        <f>VLOOKUP(Table1[[#This Row],[img_id2]],Table13[#All],5,FALSE)</f>
        <v>4</v>
      </c>
      <c r="I1113" t="str">
        <f>IF(Table1[[#This Row],[score_abs]]&gt;0.99,"yes","no")</f>
        <v>yes</v>
      </c>
    </row>
    <row r="1114" spans="1:9" x14ac:dyDescent="0.25">
      <c r="A1114" t="str">
        <f>Table1[[#This Row],[img_id2]]&amp;"|"&amp;Table1[[#This Row],[rank]]</f>
        <v>218|3</v>
      </c>
      <c r="B1114">
        <v>218</v>
      </c>
      <c r="C1114">
        <v>3</v>
      </c>
      <c r="D1114" t="s">
        <v>886</v>
      </c>
      <c r="E1114">
        <v>0.127368807793</v>
      </c>
      <c r="F1114">
        <v>0.99966168403599998</v>
      </c>
      <c r="G1114">
        <f>VLOOKUP(Table1[[#This Row],[img_id2]],Table13[#All],4,FALSE)</f>
        <v>4</v>
      </c>
      <c r="H1114">
        <f>VLOOKUP(Table1[[#This Row],[img_id2]],Table13[#All],5,FALSE)</f>
        <v>4</v>
      </c>
      <c r="I1114" t="str">
        <f>IF(Table1[[#This Row],[score_abs]]&gt;0.99,"yes","no")</f>
        <v>yes</v>
      </c>
    </row>
    <row r="1115" spans="1:9" x14ac:dyDescent="0.25">
      <c r="A1115" t="str">
        <f>Table1[[#This Row],[img_id2]]&amp;"|"&amp;Table1[[#This Row],[rank]]</f>
        <v>218|4</v>
      </c>
      <c r="B1115">
        <v>218</v>
      </c>
      <c r="C1115">
        <v>4</v>
      </c>
      <c r="D1115" t="s">
        <v>848</v>
      </c>
      <c r="E1115">
        <v>6.6341683268499999E-2</v>
      </c>
      <c r="F1115">
        <v>0.99935072660400004</v>
      </c>
      <c r="G1115">
        <f>VLOOKUP(Table1[[#This Row],[img_id2]],Table13[#All],4,FALSE)</f>
        <v>4</v>
      </c>
      <c r="H1115">
        <f>VLOOKUP(Table1[[#This Row],[img_id2]],Table13[#All],5,FALSE)</f>
        <v>4</v>
      </c>
      <c r="I1115" t="str">
        <f>IF(Table1[[#This Row],[score_abs]]&gt;0.99,"yes","no")</f>
        <v>yes</v>
      </c>
    </row>
    <row r="1116" spans="1:9" x14ac:dyDescent="0.25">
      <c r="A1116" t="str">
        <f>Table1[[#This Row],[img_id2]]&amp;"|"&amp;Table1[[#This Row],[rank]]</f>
        <v>218|5</v>
      </c>
      <c r="B1116">
        <v>218</v>
      </c>
      <c r="C1116">
        <v>5</v>
      </c>
      <c r="D1116" t="s">
        <v>912</v>
      </c>
      <c r="E1116">
        <v>6.01419620216E-2</v>
      </c>
      <c r="F1116">
        <v>0.99928385019300003</v>
      </c>
      <c r="G1116">
        <f>VLOOKUP(Table1[[#This Row],[img_id2]],Table13[#All],4,FALSE)</f>
        <v>4</v>
      </c>
      <c r="H1116">
        <f>VLOOKUP(Table1[[#This Row],[img_id2]],Table13[#All],5,FALSE)</f>
        <v>4</v>
      </c>
      <c r="I1116" t="str">
        <f>IF(Table1[[#This Row],[score_abs]]&gt;0.99,"yes","no")</f>
        <v>yes</v>
      </c>
    </row>
    <row r="1117" spans="1:9" x14ac:dyDescent="0.25">
      <c r="A1117" t="str">
        <f>Table1[[#This Row],[img_id2]]&amp;"|"&amp;Table1[[#This Row],[rank]]</f>
        <v>219|1</v>
      </c>
      <c r="B1117">
        <v>219</v>
      </c>
      <c r="C1117">
        <v>1</v>
      </c>
      <c r="D1117" t="s">
        <v>873</v>
      </c>
      <c r="E1117">
        <v>0.12282916158399999</v>
      </c>
      <c r="F1117">
        <v>0.99260824918699997</v>
      </c>
      <c r="G1117">
        <f>VLOOKUP(Table1[[#This Row],[img_id2]],Table13[#All],4,FALSE)</f>
        <v>3</v>
      </c>
      <c r="H1117">
        <f>VLOOKUP(Table1[[#This Row],[img_id2]],Table13[#All],5,FALSE)</f>
        <v>3</v>
      </c>
      <c r="I1117" t="str">
        <f>IF(Table1[[#This Row],[score_abs]]&gt;0.99,"yes","no")</f>
        <v>yes</v>
      </c>
    </row>
    <row r="1118" spans="1:9" x14ac:dyDescent="0.25">
      <c r="A1118" t="str">
        <f>Table1[[#This Row],[img_id2]]&amp;"|"&amp;Table1[[#This Row],[rank]]</f>
        <v>219|2</v>
      </c>
      <c r="B1118">
        <v>219</v>
      </c>
      <c r="C1118">
        <v>2</v>
      </c>
      <c r="D1118" t="s">
        <v>894</v>
      </c>
      <c r="E1118">
        <v>7.5786851346499998E-2</v>
      </c>
      <c r="F1118">
        <v>0.98807483911500005</v>
      </c>
      <c r="G1118">
        <f>VLOOKUP(Table1[[#This Row],[img_id2]],Table13[#All],4,FALSE)</f>
        <v>3</v>
      </c>
      <c r="H1118">
        <f>VLOOKUP(Table1[[#This Row],[img_id2]],Table13[#All],5,FALSE)</f>
        <v>3</v>
      </c>
      <c r="I1118" t="str">
        <f>IF(Table1[[#This Row],[score_abs]]&gt;0.99,"yes","no")</f>
        <v>no</v>
      </c>
    </row>
    <row r="1119" spans="1:9" x14ac:dyDescent="0.25">
      <c r="A1119" t="str">
        <f>Table1[[#This Row],[img_id2]]&amp;"|"&amp;Table1[[#This Row],[rank]]</f>
        <v>219|3</v>
      </c>
      <c r="B1119">
        <v>219</v>
      </c>
      <c r="C1119">
        <v>3</v>
      </c>
      <c r="D1119" t="s">
        <v>871</v>
      </c>
      <c r="E1119">
        <v>5.9949018061200003E-2</v>
      </c>
      <c r="F1119">
        <v>0.98497170209899998</v>
      </c>
      <c r="G1119">
        <f>VLOOKUP(Table1[[#This Row],[img_id2]],Table13[#All],4,FALSE)</f>
        <v>3</v>
      </c>
      <c r="H1119">
        <f>VLOOKUP(Table1[[#This Row],[img_id2]],Table13[#All],5,FALSE)</f>
        <v>3</v>
      </c>
      <c r="I1119" t="str">
        <f>IF(Table1[[#This Row],[score_abs]]&gt;0.99,"yes","no")</f>
        <v>no</v>
      </c>
    </row>
    <row r="1120" spans="1:9" x14ac:dyDescent="0.25">
      <c r="A1120" t="str">
        <f>Table1[[#This Row],[img_id2]]&amp;"|"&amp;Table1[[#This Row],[rank]]</f>
        <v>219|4</v>
      </c>
      <c r="B1120">
        <v>219</v>
      </c>
      <c r="C1120">
        <v>4</v>
      </c>
      <c r="D1120" t="s">
        <v>892</v>
      </c>
      <c r="E1120">
        <v>5.9762530028799998E-2</v>
      </c>
      <c r="F1120">
        <v>0.984925448895</v>
      </c>
      <c r="G1120">
        <f>VLOOKUP(Table1[[#This Row],[img_id2]],Table13[#All],4,FALSE)</f>
        <v>3</v>
      </c>
      <c r="H1120">
        <f>VLOOKUP(Table1[[#This Row],[img_id2]],Table13[#All],5,FALSE)</f>
        <v>3</v>
      </c>
      <c r="I1120" t="str">
        <f>IF(Table1[[#This Row],[score_abs]]&gt;0.99,"yes","no")</f>
        <v>no</v>
      </c>
    </row>
    <row r="1121" spans="1:9" x14ac:dyDescent="0.25">
      <c r="A1121" t="str">
        <f>Table1[[#This Row],[img_id2]]&amp;"|"&amp;Table1[[#This Row],[rank]]</f>
        <v>219|5</v>
      </c>
      <c r="B1121">
        <v>219</v>
      </c>
      <c r="C1121">
        <v>5</v>
      </c>
      <c r="D1121" t="s">
        <v>878</v>
      </c>
      <c r="E1121">
        <v>4.5295525342200001E-2</v>
      </c>
      <c r="F1121">
        <v>0.98020613193499995</v>
      </c>
      <c r="G1121">
        <f>VLOOKUP(Table1[[#This Row],[img_id2]],Table13[#All],4,FALSE)</f>
        <v>3</v>
      </c>
      <c r="H1121">
        <f>VLOOKUP(Table1[[#This Row],[img_id2]],Table13[#All],5,FALSE)</f>
        <v>3</v>
      </c>
      <c r="I1121" t="str">
        <f>IF(Table1[[#This Row],[score_abs]]&gt;0.99,"yes","no")</f>
        <v>no</v>
      </c>
    </row>
    <row r="1122" spans="1:9" x14ac:dyDescent="0.25">
      <c r="A1122" t="str">
        <f>Table1[[#This Row],[img_id2]]&amp;"|"&amp;Table1[[#This Row],[rank]]</f>
        <v>220|1</v>
      </c>
      <c r="B1122">
        <v>220</v>
      </c>
      <c r="C1122">
        <v>1</v>
      </c>
      <c r="D1122" t="s">
        <v>855</v>
      </c>
      <c r="E1122">
        <v>0.25267508626000001</v>
      </c>
      <c r="F1122">
        <v>0.99985885620100001</v>
      </c>
      <c r="G1122">
        <f>VLOOKUP(Table1[[#This Row],[img_id2]],Table13[#All],4,FALSE)</f>
        <v>4</v>
      </c>
      <c r="H1122">
        <f>VLOOKUP(Table1[[#This Row],[img_id2]],Table13[#All],5,FALSE)</f>
        <v>4</v>
      </c>
      <c r="I1122" t="str">
        <f>IF(Table1[[#This Row],[score_abs]]&gt;0.99,"yes","no")</f>
        <v>yes</v>
      </c>
    </row>
    <row r="1123" spans="1:9" x14ac:dyDescent="0.25">
      <c r="A1123" t="str">
        <f>Table1[[#This Row],[img_id2]]&amp;"|"&amp;Table1[[#This Row],[rank]]</f>
        <v>220|2</v>
      </c>
      <c r="B1123">
        <v>220</v>
      </c>
      <c r="C1123">
        <v>2</v>
      </c>
      <c r="D1123" t="s">
        <v>861</v>
      </c>
      <c r="E1123">
        <v>0.19204275309999999</v>
      </c>
      <c r="F1123">
        <v>0.99981433153199994</v>
      </c>
      <c r="G1123">
        <f>VLOOKUP(Table1[[#This Row],[img_id2]],Table13[#All],4,FALSE)</f>
        <v>4</v>
      </c>
      <c r="H1123">
        <f>VLOOKUP(Table1[[#This Row],[img_id2]],Table13[#All],5,FALSE)</f>
        <v>4</v>
      </c>
      <c r="I1123" t="str">
        <f>IF(Table1[[#This Row],[score_abs]]&gt;0.99,"yes","no")</f>
        <v>yes</v>
      </c>
    </row>
    <row r="1124" spans="1:9" x14ac:dyDescent="0.25">
      <c r="A1124" t="str">
        <f>Table1[[#This Row],[img_id2]]&amp;"|"&amp;Table1[[#This Row],[rank]]</f>
        <v>220|3</v>
      </c>
      <c r="B1124">
        <v>220</v>
      </c>
      <c r="C1124">
        <v>3</v>
      </c>
      <c r="D1124" t="s">
        <v>884</v>
      </c>
      <c r="E1124">
        <v>0.12184613943100001</v>
      </c>
      <c r="F1124">
        <v>0.99970728159</v>
      </c>
      <c r="G1124">
        <f>VLOOKUP(Table1[[#This Row],[img_id2]],Table13[#All],4,FALSE)</f>
        <v>4</v>
      </c>
      <c r="H1124">
        <f>VLOOKUP(Table1[[#This Row],[img_id2]],Table13[#All],5,FALSE)</f>
        <v>4</v>
      </c>
      <c r="I1124" t="str">
        <f>IF(Table1[[#This Row],[score_abs]]&gt;0.99,"yes","no")</f>
        <v>yes</v>
      </c>
    </row>
    <row r="1125" spans="1:9" x14ac:dyDescent="0.25">
      <c r="A1125" t="str">
        <f>Table1[[#This Row],[img_id2]]&amp;"|"&amp;Table1[[#This Row],[rank]]</f>
        <v>220|4</v>
      </c>
      <c r="B1125">
        <v>220</v>
      </c>
      <c r="C1125">
        <v>4</v>
      </c>
      <c r="D1125" t="s">
        <v>862</v>
      </c>
      <c r="E1125">
        <v>8.3627581596400005E-2</v>
      </c>
      <c r="F1125">
        <v>0.99957364797600001</v>
      </c>
      <c r="G1125">
        <f>VLOOKUP(Table1[[#This Row],[img_id2]],Table13[#All],4,FALSE)</f>
        <v>4</v>
      </c>
      <c r="H1125">
        <f>VLOOKUP(Table1[[#This Row],[img_id2]],Table13[#All],5,FALSE)</f>
        <v>4</v>
      </c>
      <c r="I1125" t="str">
        <f>IF(Table1[[#This Row],[score_abs]]&gt;0.99,"yes","no")</f>
        <v>yes</v>
      </c>
    </row>
    <row r="1126" spans="1:9" x14ac:dyDescent="0.25">
      <c r="A1126" t="str">
        <f>Table1[[#This Row],[img_id2]]&amp;"|"&amp;Table1[[#This Row],[rank]]</f>
        <v>220|5</v>
      </c>
      <c r="B1126">
        <v>220</v>
      </c>
      <c r="C1126">
        <v>5</v>
      </c>
      <c r="D1126" t="s">
        <v>848</v>
      </c>
      <c r="E1126">
        <v>7.3225393891300006E-2</v>
      </c>
      <c r="F1126">
        <v>0.99951314926099999</v>
      </c>
      <c r="G1126">
        <f>VLOOKUP(Table1[[#This Row],[img_id2]],Table13[#All],4,FALSE)</f>
        <v>4</v>
      </c>
      <c r="H1126">
        <f>VLOOKUP(Table1[[#This Row],[img_id2]],Table13[#All],5,FALSE)</f>
        <v>4</v>
      </c>
      <c r="I1126" t="str">
        <f>IF(Table1[[#This Row],[score_abs]]&gt;0.99,"yes","no")</f>
        <v>yes</v>
      </c>
    </row>
    <row r="1127" spans="1:9" x14ac:dyDescent="0.25">
      <c r="A1127" t="str">
        <f>Table1[[#This Row],[img_id2]]&amp;"|"&amp;Table1[[#This Row],[rank]]</f>
        <v>221|1</v>
      </c>
      <c r="B1127">
        <v>221</v>
      </c>
      <c r="C1127">
        <v>1</v>
      </c>
      <c r="D1127" t="s">
        <v>877</v>
      </c>
      <c r="E1127">
        <v>0.31099063158000001</v>
      </c>
      <c r="F1127">
        <v>0.99911898374599994</v>
      </c>
      <c r="G1127">
        <f>VLOOKUP(Table1[[#This Row],[img_id2]],Table13[#All],4,FALSE)</f>
        <v>2</v>
      </c>
      <c r="H1127">
        <f>VLOOKUP(Table1[[#This Row],[img_id2]],Table13[#All],5,FALSE)</f>
        <v>2</v>
      </c>
      <c r="I1127" t="str">
        <f>IF(Table1[[#This Row],[score_abs]]&gt;0.99,"yes","no")</f>
        <v>yes</v>
      </c>
    </row>
    <row r="1128" spans="1:9" x14ac:dyDescent="0.25">
      <c r="A1128" t="str">
        <f>Table1[[#This Row],[img_id2]]&amp;"|"&amp;Table1[[#This Row],[rank]]</f>
        <v>221|2</v>
      </c>
      <c r="B1128">
        <v>221</v>
      </c>
      <c r="C1128">
        <v>2</v>
      </c>
      <c r="D1128" t="s">
        <v>887</v>
      </c>
      <c r="E1128">
        <v>0.136724680662</v>
      </c>
      <c r="F1128">
        <v>0.997998297215</v>
      </c>
      <c r="G1128">
        <f>VLOOKUP(Table1[[#This Row],[img_id2]],Table13[#All],4,FALSE)</f>
        <v>2</v>
      </c>
      <c r="H1128">
        <f>VLOOKUP(Table1[[#This Row],[img_id2]],Table13[#All],5,FALSE)</f>
        <v>2</v>
      </c>
      <c r="I1128" t="str">
        <f>IF(Table1[[#This Row],[score_abs]]&gt;0.99,"yes","no")</f>
        <v>yes</v>
      </c>
    </row>
    <row r="1129" spans="1:9" x14ac:dyDescent="0.25">
      <c r="A1129" t="str">
        <f>Table1[[#This Row],[img_id2]]&amp;"|"&amp;Table1[[#This Row],[rank]]</f>
        <v>221|3</v>
      </c>
      <c r="B1129">
        <v>221</v>
      </c>
      <c r="C1129">
        <v>3</v>
      </c>
      <c r="D1129" t="s">
        <v>870</v>
      </c>
      <c r="E1129">
        <v>0.10186041146499999</v>
      </c>
      <c r="F1129">
        <v>0.99731498956700004</v>
      </c>
      <c r="G1129">
        <f>VLOOKUP(Table1[[#This Row],[img_id2]],Table13[#All],4,FALSE)</f>
        <v>2</v>
      </c>
      <c r="H1129">
        <f>VLOOKUP(Table1[[#This Row],[img_id2]],Table13[#All],5,FALSE)</f>
        <v>2</v>
      </c>
      <c r="I1129" t="str">
        <f>IF(Table1[[#This Row],[score_abs]]&gt;0.99,"yes","no")</f>
        <v>yes</v>
      </c>
    </row>
    <row r="1130" spans="1:9" x14ac:dyDescent="0.25">
      <c r="A1130" t="str">
        <f>Table1[[#This Row],[img_id2]]&amp;"|"&amp;Table1[[#This Row],[rank]]</f>
        <v>221|4</v>
      </c>
      <c r="B1130">
        <v>221</v>
      </c>
      <c r="C1130">
        <v>4</v>
      </c>
      <c r="D1130" t="s">
        <v>888</v>
      </c>
      <c r="E1130">
        <v>9.1836258769000007E-2</v>
      </c>
      <c r="F1130">
        <v>0.99702280759799999</v>
      </c>
      <c r="G1130">
        <f>VLOOKUP(Table1[[#This Row],[img_id2]],Table13[#All],4,FALSE)</f>
        <v>2</v>
      </c>
      <c r="H1130">
        <f>VLOOKUP(Table1[[#This Row],[img_id2]],Table13[#All],5,FALSE)</f>
        <v>2</v>
      </c>
      <c r="I1130" t="str">
        <f>IF(Table1[[#This Row],[score_abs]]&gt;0.99,"yes","no")</f>
        <v>yes</v>
      </c>
    </row>
    <row r="1131" spans="1:9" x14ac:dyDescent="0.25">
      <c r="A1131" t="str">
        <f>Table1[[#This Row],[img_id2]]&amp;"|"&amp;Table1[[#This Row],[rank]]</f>
        <v>221|5</v>
      </c>
      <c r="B1131">
        <v>221</v>
      </c>
      <c r="C1131">
        <v>5</v>
      </c>
      <c r="D1131" t="s">
        <v>886</v>
      </c>
      <c r="E1131">
        <v>4.6113014221199997E-2</v>
      </c>
      <c r="F1131">
        <v>0.99408829212200001</v>
      </c>
      <c r="G1131">
        <f>VLOOKUP(Table1[[#This Row],[img_id2]],Table13[#All],4,FALSE)</f>
        <v>2</v>
      </c>
      <c r="H1131">
        <f>VLOOKUP(Table1[[#This Row],[img_id2]],Table13[#All],5,FALSE)</f>
        <v>2</v>
      </c>
      <c r="I1131" t="str">
        <f>IF(Table1[[#This Row],[score_abs]]&gt;0.99,"yes","no")</f>
        <v>yes</v>
      </c>
    </row>
    <row r="1132" spans="1:9" x14ac:dyDescent="0.25">
      <c r="A1132" t="str">
        <f>Table1[[#This Row],[img_id2]]&amp;"|"&amp;Table1[[#This Row],[rank]]</f>
        <v>222|1</v>
      </c>
      <c r="B1132">
        <v>222</v>
      </c>
      <c r="C1132">
        <v>1</v>
      </c>
      <c r="D1132" t="s">
        <v>862</v>
      </c>
      <c r="E1132">
        <v>0.26131132245100003</v>
      </c>
      <c r="F1132">
        <v>0.99904316663699999</v>
      </c>
      <c r="G1132">
        <f>VLOOKUP(Table1[[#This Row],[img_id2]],Table13[#All],4,FALSE)</f>
        <v>3</v>
      </c>
      <c r="H1132">
        <f>VLOOKUP(Table1[[#This Row],[img_id2]],Table13[#All],5,FALSE)</f>
        <v>3</v>
      </c>
      <c r="I1132" t="str">
        <f>IF(Table1[[#This Row],[score_abs]]&gt;0.99,"yes","no")</f>
        <v>yes</v>
      </c>
    </row>
    <row r="1133" spans="1:9" x14ac:dyDescent="0.25">
      <c r="A1133" t="str">
        <f>Table1[[#This Row],[img_id2]]&amp;"|"&amp;Table1[[#This Row],[rank]]</f>
        <v>222|2</v>
      </c>
      <c r="B1133">
        <v>222</v>
      </c>
      <c r="C1133">
        <v>2</v>
      </c>
      <c r="D1133" t="s">
        <v>860</v>
      </c>
      <c r="E1133">
        <v>0.12542632222200001</v>
      </c>
      <c r="F1133">
        <v>0.99800866842299996</v>
      </c>
      <c r="G1133">
        <f>VLOOKUP(Table1[[#This Row],[img_id2]],Table13[#All],4,FALSE)</f>
        <v>3</v>
      </c>
      <c r="H1133">
        <f>VLOOKUP(Table1[[#This Row],[img_id2]],Table13[#All],5,FALSE)</f>
        <v>3</v>
      </c>
      <c r="I1133" t="str">
        <f>IF(Table1[[#This Row],[score_abs]]&gt;0.99,"yes","no")</f>
        <v>yes</v>
      </c>
    </row>
    <row r="1134" spans="1:9" x14ac:dyDescent="0.25">
      <c r="A1134" t="str">
        <f>Table1[[#This Row],[img_id2]]&amp;"|"&amp;Table1[[#This Row],[rank]]</f>
        <v>222|3</v>
      </c>
      <c r="B1134">
        <v>222</v>
      </c>
      <c r="C1134">
        <v>3</v>
      </c>
      <c r="D1134" t="s">
        <v>861</v>
      </c>
      <c r="E1134">
        <v>9.7899928688999993E-2</v>
      </c>
      <c r="F1134">
        <v>0.99745017290100002</v>
      </c>
      <c r="G1134">
        <f>VLOOKUP(Table1[[#This Row],[img_id2]],Table13[#All],4,FALSE)</f>
        <v>3</v>
      </c>
      <c r="H1134">
        <f>VLOOKUP(Table1[[#This Row],[img_id2]],Table13[#All],5,FALSE)</f>
        <v>3</v>
      </c>
      <c r="I1134" t="str">
        <f>IF(Table1[[#This Row],[score_abs]]&gt;0.99,"yes","no")</f>
        <v>yes</v>
      </c>
    </row>
    <row r="1135" spans="1:9" x14ac:dyDescent="0.25">
      <c r="A1135" t="str">
        <f>Table1[[#This Row],[img_id2]]&amp;"|"&amp;Table1[[#This Row],[rank]]</f>
        <v>222|4</v>
      </c>
      <c r="B1135">
        <v>222</v>
      </c>
      <c r="C1135">
        <v>4</v>
      </c>
      <c r="D1135" t="s">
        <v>864</v>
      </c>
      <c r="E1135">
        <v>9.6556335687599998E-2</v>
      </c>
      <c r="F1135">
        <v>0.99741470813800004</v>
      </c>
      <c r="G1135">
        <f>VLOOKUP(Table1[[#This Row],[img_id2]],Table13[#All],4,FALSE)</f>
        <v>3</v>
      </c>
      <c r="H1135">
        <f>VLOOKUP(Table1[[#This Row],[img_id2]],Table13[#All],5,FALSE)</f>
        <v>3</v>
      </c>
      <c r="I1135" t="str">
        <f>IF(Table1[[#This Row],[score_abs]]&gt;0.99,"yes","no")</f>
        <v>yes</v>
      </c>
    </row>
    <row r="1136" spans="1:9" x14ac:dyDescent="0.25">
      <c r="A1136" t="str">
        <f>Table1[[#This Row],[img_id2]]&amp;"|"&amp;Table1[[#This Row],[rank]]</f>
        <v>222|5</v>
      </c>
      <c r="B1136">
        <v>222</v>
      </c>
      <c r="C1136">
        <v>5</v>
      </c>
      <c r="D1136" t="s">
        <v>878</v>
      </c>
      <c r="E1136">
        <v>6.7727342248000005E-2</v>
      </c>
      <c r="F1136">
        <v>0.99631834030199995</v>
      </c>
      <c r="G1136">
        <f>VLOOKUP(Table1[[#This Row],[img_id2]],Table13[#All],4,FALSE)</f>
        <v>3</v>
      </c>
      <c r="H1136">
        <f>VLOOKUP(Table1[[#This Row],[img_id2]],Table13[#All],5,FALSE)</f>
        <v>3</v>
      </c>
      <c r="I1136" t="str">
        <f>IF(Table1[[#This Row],[score_abs]]&gt;0.99,"yes","no")</f>
        <v>yes</v>
      </c>
    </row>
    <row r="1137" spans="1:9" x14ac:dyDescent="0.25">
      <c r="A1137" t="str">
        <f>Table1[[#This Row],[img_id2]]&amp;"|"&amp;Table1[[#This Row],[rank]]</f>
        <v>223|1</v>
      </c>
      <c r="B1137">
        <v>223</v>
      </c>
      <c r="C1137">
        <v>1</v>
      </c>
      <c r="D1137" t="s">
        <v>861</v>
      </c>
      <c r="E1137">
        <v>0.33030700683600001</v>
      </c>
      <c r="F1137">
        <v>0.99997711181600002</v>
      </c>
      <c r="G1137">
        <f>VLOOKUP(Table1[[#This Row],[img_id2]],Table13[#All],4,FALSE)</f>
        <v>3</v>
      </c>
      <c r="H1137">
        <f>VLOOKUP(Table1[[#This Row],[img_id2]],Table13[#All],5,FALSE)</f>
        <v>3</v>
      </c>
      <c r="I1137" t="str">
        <f>IF(Table1[[#This Row],[score_abs]]&gt;0.99,"yes","no")</f>
        <v>yes</v>
      </c>
    </row>
    <row r="1138" spans="1:9" x14ac:dyDescent="0.25">
      <c r="A1138" t="str">
        <f>Table1[[#This Row],[img_id2]]&amp;"|"&amp;Table1[[#This Row],[rank]]</f>
        <v>223|2</v>
      </c>
      <c r="B1138">
        <v>223</v>
      </c>
      <c r="C1138">
        <v>2</v>
      </c>
      <c r="D1138" t="s">
        <v>848</v>
      </c>
      <c r="E1138">
        <v>0.12151350826</v>
      </c>
      <c r="F1138">
        <v>0.99993789196000005</v>
      </c>
      <c r="G1138">
        <f>VLOOKUP(Table1[[#This Row],[img_id2]],Table13[#All],4,FALSE)</f>
        <v>3</v>
      </c>
      <c r="H1138">
        <f>VLOOKUP(Table1[[#This Row],[img_id2]],Table13[#All],5,FALSE)</f>
        <v>3</v>
      </c>
      <c r="I1138" t="str">
        <f>IF(Table1[[#This Row],[score_abs]]&gt;0.99,"yes","no")</f>
        <v>yes</v>
      </c>
    </row>
    <row r="1139" spans="1:9" x14ac:dyDescent="0.25">
      <c r="A1139" t="str">
        <f>Table1[[#This Row],[img_id2]]&amp;"|"&amp;Table1[[#This Row],[rank]]</f>
        <v>223|3</v>
      </c>
      <c r="B1139">
        <v>223</v>
      </c>
      <c r="C1139">
        <v>3</v>
      </c>
      <c r="D1139" t="s">
        <v>856</v>
      </c>
      <c r="E1139">
        <v>0.12144422531100001</v>
      </c>
      <c r="F1139">
        <v>0.99993777275100004</v>
      </c>
      <c r="G1139">
        <f>VLOOKUP(Table1[[#This Row],[img_id2]],Table13[#All],4,FALSE)</f>
        <v>3</v>
      </c>
      <c r="H1139">
        <f>VLOOKUP(Table1[[#This Row],[img_id2]],Table13[#All],5,FALSE)</f>
        <v>3</v>
      </c>
      <c r="I1139" t="str">
        <f>IF(Table1[[#This Row],[score_abs]]&gt;0.99,"yes","no")</f>
        <v>yes</v>
      </c>
    </row>
    <row r="1140" spans="1:9" x14ac:dyDescent="0.25">
      <c r="A1140" t="str">
        <f>Table1[[#This Row],[img_id2]]&amp;"|"&amp;Table1[[#This Row],[rank]]</f>
        <v>223|4</v>
      </c>
      <c r="B1140">
        <v>223</v>
      </c>
      <c r="C1140">
        <v>4</v>
      </c>
      <c r="D1140" t="s">
        <v>831</v>
      </c>
      <c r="E1140">
        <v>9.4772003591099996E-2</v>
      </c>
      <c r="F1140">
        <v>0.99992036819499996</v>
      </c>
      <c r="G1140">
        <f>VLOOKUP(Table1[[#This Row],[img_id2]],Table13[#All],4,FALSE)</f>
        <v>3</v>
      </c>
      <c r="H1140">
        <f>VLOOKUP(Table1[[#This Row],[img_id2]],Table13[#All],5,FALSE)</f>
        <v>3</v>
      </c>
      <c r="I1140" t="str">
        <f>IF(Table1[[#This Row],[score_abs]]&gt;0.99,"yes","no")</f>
        <v>yes</v>
      </c>
    </row>
    <row r="1141" spans="1:9" x14ac:dyDescent="0.25">
      <c r="A1141" t="str">
        <f>Table1[[#This Row],[img_id2]]&amp;"|"&amp;Table1[[#This Row],[rank]]</f>
        <v>223|5</v>
      </c>
      <c r="B1141">
        <v>223</v>
      </c>
      <c r="C1141">
        <v>5</v>
      </c>
      <c r="D1141" t="s">
        <v>862</v>
      </c>
      <c r="E1141">
        <v>7.3124282062100004E-2</v>
      </c>
      <c r="F1141">
        <v>0.999896764755</v>
      </c>
      <c r="G1141">
        <f>VLOOKUP(Table1[[#This Row],[img_id2]],Table13[#All],4,FALSE)</f>
        <v>3</v>
      </c>
      <c r="H1141">
        <f>VLOOKUP(Table1[[#This Row],[img_id2]],Table13[#All],5,FALSE)</f>
        <v>3</v>
      </c>
      <c r="I1141" t="str">
        <f>IF(Table1[[#This Row],[score_abs]]&gt;0.99,"yes","no")</f>
        <v>yes</v>
      </c>
    </row>
    <row r="1142" spans="1:9" x14ac:dyDescent="0.25">
      <c r="A1142" t="str">
        <f>Table1[[#This Row],[img_id2]]&amp;"|"&amp;Table1[[#This Row],[rank]]</f>
        <v>224|1</v>
      </c>
      <c r="B1142">
        <v>224</v>
      </c>
      <c r="C1142">
        <v>1</v>
      </c>
      <c r="D1142" t="s">
        <v>831</v>
      </c>
      <c r="E1142">
        <v>0.26555225253100001</v>
      </c>
      <c r="F1142">
        <v>0.99966728687299999</v>
      </c>
      <c r="G1142">
        <f>VLOOKUP(Table1[[#This Row],[img_id2]],Table13[#All],4,FALSE)</f>
        <v>3</v>
      </c>
      <c r="H1142">
        <f>VLOOKUP(Table1[[#This Row],[img_id2]],Table13[#All],5,FALSE)</f>
        <v>3</v>
      </c>
      <c r="I1142" t="str">
        <f>IF(Table1[[#This Row],[score_abs]]&gt;0.99,"yes","no")</f>
        <v>yes</v>
      </c>
    </row>
    <row r="1143" spans="1:9" x14ac:dyDescent="0.25">
      <c r="A1143" t="str">
        <f>Table1[[#This Row],[img_id2]]&amp;"|"&amp;Table1[[#This Row],[rank]]</f>
        <v>224|2</v>
      </c>
      <c r="B1143">
        <v>224</v>
      </c>
      <c r="C1143">
        <v>2</v>
      </c>
      <c r="D1143" t="s">
        <v>862</v>
      </c>
      <c r="E1143">
        <v>0.224098622799</v>
      </c>
      <c r="F1143">
        <v>0.99960583448399998</v>
      </c>
      <c r="G1143">
        <f>VLOOKUP(Table1[[#This Row],[img_id2]],Table13[#All],4,FALSE)</f>
        <v>3</v>
      </c>
      <c r="H1143">
        <f>VLOOKUP(Table1[[#This Row],[img_id2]],Table13[#All],5,FALSE)</f>
        <v>3</v>
      </c>
      <c r="I1143" t="str">
        <f>IF(Table1[[#This Row],[score_abs]]&gt;0.99,"yes","no")</f>
        <v>yes</v>
      </c>
    </row>
    <row r="1144" spans="1:9" x14ac:dyDescent="0.25">
      <c r="A1144" t="str">
        <f>Table1[[#This Row],[img_id2]]&amp;"|"&amp;Table1[[#This Row],[rank]]</f>
        <v>224|3</v>
      </c>
      <c r="B1144">
        <v>224</v>
      </c>
      <c r="C1144">
        <v>3</v>
      </c>
      <c r="D1144" t="s">
        <v>864</v>
      </c>
      <c r="E1144">
        <v>0.17538712918800001</v>
      </c>
      <c r="F1144">
        <v>0.999496340752</v>
      </c>
      <c r="G1144">
        <f>VLOOKUP(Table1[[#This Row],[img_id2]],Table13[#All],4,FALSE)</f>
        <v>3</v>
      </c>
      <c r="H1144">
        <f>VLOOKUP(Table1[[#This Row],[img_id2]],Table13[#All],5,FALSE)</f>
        <v>3</v>
      </c>
      <c r="I1144" t="str">
        <f>IF(Table1[[#This Row],[score_abs]]&gt;0.99,"yes","no")</f>
        <v>yes</v>
      </c>
    </row>
    <row r="1145" spans="1:9" x14ac:dyDescent="0.25">
      <c r="A1145" t="str">
        <f>Table1[[#This Row],[img_id2]]&amp;"|"&amp;Table1[[#This Row],[rank]]</f>
        <v>224|4</v>
      </c>
      <c r="B1145">
        <v>224</v>
      </c>
      <c r="C1145">
        <v>4</v>
      </c>
      <c r="D1145" t="s">
        <v>861</v>
      </c>
      <c r="E1145">
        <v>8.8355697691400004E-2</v>
      </c>
      <c r="F1145">
        <v>0.99900084734000005</v>
      </c>
      <c r="G1145">
        <f>VLOOKUP(Table1[[#This Row],[img_id2]],Table13[#All],4,FALSE)</f>
        <v>3</v>
      </c>
      <c r="H1145">
        <f>VLOOKUP(Table1[[#This Row],[img_id2]],Table13[#All],5,FALSE)</f>
        <v>3</v>
      </c>
      <c r="I1145" t="str">
        <f>IF(Table1[[#This Row],[score_abs]]&gt;0.99,"yes","no")</f>
        <v>yes</v>
      </c>
    </row>
    <row r="1146" spans="1:9" x14ac:dyDescent="0.25">
      <c r="A1146" t="str">
        <f>Table1[[#This Row],[img_id2]]&amp;"|"&amp;Table1[[#This Row],[rank]]</f>
        <v>224|5</v>
      </c>
      <c r="B1146">
        <v>224</v>
      </c>
      <c r="C1146">
        <v>5</v>
      </c>
      <c r="D1146" t="s">
        <v>854</v>
      </c>
      <c r="E1146">
        <v>4.1155532002399998E-2</v>
      </c>
      <c r="F1146">
        <v>0.99785739183400002</v>
      </c>
      <c r="G1146">
        <f>VLOOKUP(Table1[[#This Row],[img_id2]],Table13[#All],4,FALSE)</f>
        <v>3</v>
      </c>
      <c r="H1146">
        <f>VLOOKUP(Table1[[#This Row],[img_id2]],Table13[#All],5,FALSE)</f>
        <v>3</v>
      </c>
      <c r="I1146" t="str">
        <f>IF(Table1[[#This Row],[score_abs]]&gt;0.99,"yes","no")</f>
        <v>yes</v>
      </c>
    </row>
    <row r="1147" spans="1:9" x14ac:dyDescent="0.25">
      <c r="A1147" t="str">
        <f>Table1[[#This Row],[img_id2]]&amp;"|"&amp;Table1[[#This Row],[rank]]</f>
        <v>225|1</v>
      </c>
      <c r="B1147">
        <v>225</v>
      </c>
      <c r="C1147">
        <v>1</v>
      </c>
      <c r="D1147" t="s">
        <v>848</v>
      </c>
      <c r="E1147">
        <v>0.42220696806899999</v>
      </c>
      <c r="F1147">
        <v>0.99977427721000001</v>
      </c>
      <c r="G1147">
        <f>VLOOKUP(Table1[[#This Row],[img_id2]],Table13[#All],4,FALSE)</f>
        <v>2</v>
      </c>
      <c r="H1147">
        <f>VLOOKUP(Table1[[#This Row],[img_id2]],Table13[#All],5,FALSE)</f>
        <v>2</v>
      </c>
      <c r="I1147" t="str">
        <f>IF(Table1[[#This Row],[score_abs]]&gt;0.99,"yes","no")</f>
        <v>yes</v>
      </c>
    </row>
    <row r="1148" spans="1:9" x14ac:dyDescent="0.25">
      <c r="A1148" t="str">
        <f>Table1[[#This Row],[img_id2]]&amp;"|"&amp;Table1[[#This Row],[rank]]</f>
        <v>225|2</v>
      </c>
      <c r="B1148">
        <v>225</v>
      </c>
      <c r="C1148">
        <v>2</v>
      </c>
      <c r="D1148" t="s">
        <v>856</v>
      </c>
      <c r="E1148">
        <v>0.13953374326199999</v>
      </c>
      <c r="F1148">
        <v>0.99931716918900004</v>
      </c>
      <c r="G1148">
        <f>VLOOKUP(Table1[[#This Row],[img_id2]],Table13[#All],4,FALSE)</f>
        <v>2</v>
      </c>
      <c r="H1148">
        <f>VLOOKUP(Table1[[#This Row],[img_id2]],Table13[#All],5,FALSE)</f>
        <v>2</v>
      </c>
      <c r="I1148" t="str">
        <f>IF(Table1[[#This Row],[score_abs]]&gt;0.99,"yes","no")</f>
        <v>yes</v>
      </c>
    </row>
    <row r="1149" spans="1:9" x14ac:dyDescent="0.25">
      <c r="A1149" t="str">
        <f>Table1[[#This Row],[img_id2]]&amp;"|"&amp;Table1[[#This Row],[rank]]</f>
        <v>225|3</v>
      </c>
      <c r="B1149">
        <v>225</v>
      </c>
      <c r="C1149">
        <v>3</v>
      </c>
      <c r="D1149" t="s">
        <v>854</v>
      </c>
      <c r="E1149">
        <v>0.12109474837799999</v>
      </c>
      <c r="F1149">
        <v>0.99921333789800004</v>
      </c>
      <c r="G1149">
        <f>VLOOKUP(Table1[[#This Row],[img_id2]],Table13[#All],4,FALSE)</f>
        <v>2</v>
      </c>
      <c r="H1149">
        <f>VLOOKUP(Table1[[#This Row],[img_id2]],Table13[#All],5,FALSE)</f>
        <v>2</v>
      </c>
      <c r="I1149" t="str">
        <f>IF(Table1[[#This Row],[score_abs]]&gt;0.99,"yes","no")</f>
        <v>yes</v>
      </c>
    </row>
    <row r="1150" spans="1:9" x14ac:dyDescent="0.25">
      <c r="A1150" t="str">
        <f>Table1[[#This Row],[img_id2]]&amp;"|"&amp;Table1[[#This Row],[rank]]</f>
        <v>225|4</v>
      </c>
      <c r="B1150">
        <v>225</v>
      </c>
      <c r="C1150">
        <v>4</v>
      </c>
      <c r="D1150" t="s">
        <v>884</v>
      </c>
      <c r="E1150">
        <v>7.8813455998899995E-2</v>
      </c>
      <c r="F1150">
        <v>0.99879175424599997</v>
      </c>
      <c r="G1150">
        <f>VLOOKUP(Table1[[#This Row],[img_id2]],Table13[#All],4,FALSE)</f>
        <v>2</v>
      </c>
      <c r="H1150">
        <f>VLOOKUP(Table1[[#This Row],[img_id2]],Table13[#All],5,FALSE)</f>
        <v>2</v>
      </c>
      <c r="I1150" t="str">
        <f>IF(Table1[[#This Row],[score_abs]]&gt;0.99,"yes","no")</f>
        <v>yes</v>
      </c>
    </row>
    <row r="1151" spans="1:9" x14ac:dyDescent="0.25">
      <c r="A1151" t="str">
        <f>Table1[[#This Row],[img_id2]]&amp;"|"&amp;Table1[[#This Row],[rank]]</f>
        <v>225|5</v>
      </c>
      <c r="B1151">
        <v>225</v>
      </c>
      <c r="C1151">
        <v>5</v>
      </c>
      <c r="D1151" t="s">
        <v>886</v>
      </c>
      <c r="E1151">
        <v>5.4314080625800003E-2</v>
      </c>
      <c r="F1151">
        <v>0.99824774265299998</v>
      </c>
      <c r="G1151">
        <f>VLOOKUP(Table1[[#This Row],[img_id2]],Table13[#All],4,FALSE)</f>
        <v>2</v>
      </c>
      <c r="H1151">
        <f>VLOOKUP(Table1[[#This Row],[img_id2]],Table13[#All],5,FALSE)</f>
        <v>2</v>
      </c>
      <c r="I1151" t="str">
        <f>IF(Table1[[#This Row],[score_abs]]&gt;0.99,"yes","no")</f>
        <v>yes</v>
      </c>
    </row>
    <row r="1152" spans="1:9" x14ac:dyDescent="0.25">
      <c r="A1152" t="str">
        <f>Table1[[#This Row],[img_id2]]&amp;"|"&amp;Table1[[#This Row],[rank]]</f>
        <v>226|1</v>
      </c>
      <c r="B1152">
        <v>226</v>
      </c>
      <c r="C1152">
        <v>1</v>
      </c>
      <c r="D1152" t="s">
        <v>848</v>
      </c>
      <c r="E1152">
        <v>0.14089776575599999</v>
      </c>
      <c r="F1152">
        <v>0.99675875902199995</v>
      </c>
      <c r="G1152">
        <f>VLOOKUP(Table1[[#This Row],[img_id2]],Table13[#All],4,FALSE)</f>
        <v>3</v>
      </c>
      <c r="H1152">
        <f>VLOOKUP(Table1[[#This Row],[img_id2]],Table13[#All],5,FALSE)</f>
        <v>3</v>
      </c>
      <c r="I1152" t="str">
        <f>IF(Table1[[#This Row],[score_abs]]&gt;0.99,"yes","no")</f>
        <v>yes</v>
      </c>
    </row>
    <row r="1153" spans="1:9" x14ac:dyDescent="0.25">
      <c r="A1153" t="str">
        <f>Table1[[#This Row],[img_id2]]&amp;"|"&amp;Table1[[#This Row],[rank]]</f>
        <v>226|2</v>
      </c>
      <c r="B1153">
        <v>226</v>
      </c>
      <c r="C1153">
        <v>2</v>
      </c>
      <c r="D1153" t="s">
        <v>886</v>
      </c>
      <c r="E1153">
        <v>0.12780384719400001</v>
      </c>
      <c r="F1153">
        <v>0.99642783403400004</v>
      </c>
      <c r="G1153">
        <f>VLOOKUP(Table1[[#This Row],[img_id2]],Table13[#All],4,FALSE)</f>
        <v>3</v>
      </c>
      <c r="H1153">
        <f>VLOOKUP(Table1[[#This Row],[img_id2]],Table13[#All],5,FALSE)</f>
        <v>3</v>
      </c>
      <c r="I1153" t="str">
        <f>IF(Table1[[#This Row],[score_abs]]&gt;0.99,"yes","no")</f>
        <v>yes</v>
      </c>
    </row>
    <row r="1154" spans="1:9" x14ac:dyDescent="0.25">
      <c r="A1154" t="str">
        <f>Table1[[#This Row],[img_id2]]&amp;"|"&amp;Table1[[#This Row],[rank]]</f>
        <v>226|3</v>
      </c>
      <c r="B1154">
        <v>226</v>
      </c>
      <c r="C1154">
        <v>3</v>
      </c>
      <c r="D1154" t="s">
        <v>856</v>
      </c>
      <c r="E1154">
        <v>8.4634087979800002E-2</v>
      </c>
      <c r="F1154">
        <v>0.99461561441400004</v>
      </c>
      <c r="G1154">
        <f>VLOOKUP(Table1[[#This Row],[img_id2]],Table13[#All],4,FALSE)</f>
        <v>3</v>
      </c>
      <c r="H1154">
        <f>VLOOKUP(Table1[[#This Row],[img_id2]],Table13[#All],5,FALSE)</f>
        <v>3</v>
      </c>
      <c r="I1154" t="str">
        <f>IF(Table1[[#This Row],[score_abs]]&gt;0.99,"yes","no")</f>
        <v>yes</v>
      </c>
    </row>
    <row r="1155" spans="1:9" x14ac:dyDescent="0.25">
      <c r="A1155" t="str">
        <f>Table1[[#This Row],[img_id2]]&amp;"|"&amp;Table1[[#This Row],[rank]]</f>
        <v>226|4</v>
      </c>
      <c r="B1155">
        <v>226</v>
      </c>
      <c r="C1155">
        <v>4</v>
      </c>
      <c r="D1155" t="s">
        <v>855</v>
      </c>
      <c r="E1155">
        <v>7.5431883335099995E-2</v>
      </c>
      <c r="F1155">
        <v>0.99396270513499996</v>
      </c>
      <c r="G1155">
        <f>VLOOKUP(Table1[[#This Row],[img_id2]],Table13[#All],4,FALSE)</f>
        <v>3</v>
      </c>
      <c r="H1155">
        <f>VLOOKUP(Table1[[#This Row],[img_id2]],Table13[#All],5,FALSE)</f>
        <v>3</v>
      </c>
      <c r="I1155" t="str">
        <f>IF(Table1[[#This Row],[score_abs]]&gt;0.99,"yes","no")</f>
        <v>yes</v>
      </c>
    </row>
    <row r="1156" spans="1:9" x14ac:dyDescent="0.25">
      <c r="A1156" t="str">
        <f>Table1[[#This Row],[img_id2]]&amp;"|"&amp;Table1[[#This Row],[rank]]</f>
        <v>226|5</v>
      </c>
      <c r="B1156">
        <v>226</v>
      </c>
      <c r="C1156">
        <v>5</v>
      </c>
      <c r="D1156" t="s">
        <v>861</v>
      </c>
      <c r="E1156">
        <v>7.0453986525500001E-2</v>
      </c>
      <c r="F1156">
        <v>0.99353891611099998</v>
      </c>
      <c r="G1156">
        <f>VLOOKUP(Table1[[#This Row],[img_id2]],Table13[#All],4,FALSE)</f>
        <v>3</v>
      </c>
      <c r="H1156">
        <f>VLOOKUP(Table1[[#This Row],[img_id2]],Table13[#All],5,FALSE)</f>
        <v>3</v>
      </c>
      <c r="I1156" t="str">
        <f>IF(Table1[[#This Row],[score_abs]]&gt;0.99,"yes","no")</f>
        <v>yes</v>
      </c>
    </row>
    <row r="1157" spans="1:9" x14ac:dyDescent="0.25">
      <c r="A1157" t="str">
        <f>Table1[[#This Row],[img_id2]]&amp;"|"&amp;Table1[[#This Row],[rank]]</f>
        <v>227|1</v>
      </c>
      <c r="B1157">
        <v>227</v>
      </c>
      <c r="C1157">
        <v>1</v>
      </c>
      <c r="D1157" t="s">
        <v>830</v>
      </c>
      <c r="E1157">
        <v>0.15830737352400001</v>
      </c>
      <c r="F1157">
        <v>0.99846726655999996</v>
      </c>
      <c r="G1157">
        <f>VLOOKUP(Table1[[#This Row],[img_id2]],Table13[#All],4,FALSE)</f>
        <v>3</v>
      </c>
      <c r="H1157">
        <f>VLOOKUP(Table1[[#This Row],[img_id2]],Table13[#All],5,FALSE)</f>
        <v>3</v>
      </c>
      <c r="I1157" t="str">
        <f>IF(Table1[[#This Row],[score_abs]]&gt;0.99,"yes","no")</f>
        <v>yes</v>
      </c>
    </row>
    <row r="1158" spans="1:9" x14ac:dyDescent="0.25">
      <c r="A1158" t="str">
        <f>Table1[[#This Row],[img_id2]]&amp;"|"&amp;Table1[[#This Row],[rank]]</f>
        <v>227|2</v>
      </c>
      <c r="B1158">
        <v>227</v>
      </c>
      <c r="C1158">
        <v>2</v>
      </c>
      <c r="D1158" t="s">
        <v>848</v>
      </c>
      <c r="E1158">
        <v>0.145684033632</v>
      </c>
      <c r="F1158">
        <v>0.99833470582999995</v>
      </c>
      <c r="G1158">
        <f>VLOOKUP(Table1[[#This Row],[img_id2]],Table13[#All],4,FALSE)</f>
        <v>3</v>
      </c>
      <c r="H1158">
        <f>VLOOKUP(Table1[[#This Row],[img_id2]],Table13[#All],5,FALSE)</f>
        <v>3</v>
      </c>
      <c r="I1158" t="str">
        <f>IF(Table1[[#This Row],[score_abs]]&gt;0.99,"yes","no")</f>
        <v>yes</v>
      </c>
    </row>
    <row r="1159" spans="1:9" x14ac:dyDescent="0.25">
      <c r="A1159" t="str">
        <f>Table1[[#This Row],[img_id2]]&amp;"|"&amp;Table1[[#This Row],[rank]]</f>
        <v>227|3</v>
      </c>
      <c r="B1159">
        <v>227</v>
      </c>
      <c r="C1159">
        <v>3</v>
      </c>
      <c r="D1159" t="s">
        <v>862</v>
      </c>
      <c r="E1159">
        <v>9.8972782492599998E-2</v>
      </c>
      <c r="F1159">
        <v>0.99755066633199996</v>
      </c>
      <c r="G1159">
        <f>VLOOKUP(Table1[[#This Row],[img_id2]],Table13[#All],4,FALSE)</f>
        <v>3</v>
      </c>
      <c r="H1159">
        <f>VLOOKUP(Table1[[#This Row],[img_id2]],Table13[#All],5,FALSE)</f>
        <v>3</v>
      </c>
      <c r="I1159" t="str">
        <f>IF(Table1[[#This Row],[score_abs]]&gt;0.99,"yes","no")</f>
        <v>yes</v>
      </c>
    </row>
    <row r="1160" spans="1:9" x14ac:dyDescent="0.25">
      <c r="A1160" t="str">
        <f>Table1[[#This Row],[img_id2]]&amp;"|"&amp;Table1[[#This Row],[rank]]</f>
        <v>227|4</v>
      </c>
      <c r="B1160">
        <v>227</v>
      </c>
      <c r="C1160">
        <v>4</v>
      </c>
      <c r="D1160" t="s">
        <v>846</v>
      </c>
      <c r="E1160">
        <v>8.3838053047700006E-2</v>
      </c>
      <c r="F1160">
        <v>0.99710983037900003</v>
      </c>
      <c r="G1160">
        <f>VLOOKUP(Table1[[#This Row],[img_id2]],Table13[#All],4,FALSE)</f>
        <v>3</v>
      </c>
      <c r="H1160">
        <f>VLOOKUP(Table1[[#This Row],[img_id2]],Table13[#All],5,FALSE)</f>
        <v>3</v>
      </c>
      <c r="I1160" t="str">
        <f>IF(Table1[[#This Row],[score_abs]]&gt;0.99,"yes","no")</f>
        <v>yes</v>
      </c>
    </row>
    <row r="1161" spans="1:9" x14ac:dyDescent="0.25">
      <c r="A1161" t="str">
        <f>Table1[[#This Row],[img_id2]]&amp;"|"&amp;Table1[[#This Row],[rank]]</f>
        <v>227|5</v>
      </c>
      <c r="B1161">
        <v>227</v>
      </c>
      <c r="C1161">
        <v>5</v>
      </c>
      <c r="D1161" t="s">
        <v>854</v>
      </c>
      <c r="E1161">
        <v>7.0069089531899997E-2</v>
      </c>
      <c r="F1161">
        <v>0.99654382467299996</v>
      </c>
      <c r="G1161">
        <f>VLOOKUP(Table1[[#This Row],[img_id2]],Table13[#All],4,FALSE)</f>
        <v>3</v>
      </c>
      <c r="H1161">
        <f>VLOOKUP(Table1[[#This Row],[img_id2]],Table13[#All],5,FALSE)</f>
        <v>3</v>
      </c>
      <c r="I1161" t="str">
        <f>IF(Table1[[#This Row],[score_abs]]&gt;0.99,"yes","no")</f>
        <v>yes</v>
      </c>
    </row>
    <row r="1162" spans="1:9" x14ac:dyDescent="0.25">
      <c r="A1162" t="str">
        <f>Table1[[#This Row],[img_id2]]&amp;"|"&amp;Table1[[#This Row],[rank]]</f>
        <v>228|1</v>
      </c>
      <c r="B1162">
        <v>228</v>
      </c>
      <c r="C1162">
        <v>1</v>
      </c>
      <c r="D1162" t="s">
        <v>854</v>
      </c>
      <c r="E1162">
        <v>0.373824745417</v>
      </c>
      <c r="F1162">
        <v>0.99971300363500004</v>
      </c>
      <c r="G1162">
        <f>VLOOKUP(Table1[[#This Row],[img_id2]],Table13[#All],4,FALSE)</f>
        <v>4</v>
      </c>
      <c r="H1162">
        <f>VLOOKUP(Table1[[#This Row],[img_id2]],Table13[#All],5,FALSE)</f>
        <v>4</v>
      </c>
      <c r="I1162" t="str">
        <f>IF(Table1[[#This Row],[score_abs]]&gt;0.99,"yes","no")</f>
        <v>yes</v>
      </c>
    </row>
    <row r="1163" spans="1:9" x14ac:dyDescent="0.25">
      <c r="A1163" t="str">
        <f>Table1[[#This Row],[img_id2]]&amp;"|"&amp;Table1[[#This Row],[rank]]</f>
        <v>228|2</v>
      </c>
      <c r="B1163">
        <v>228</v>
      </c>
      <c r="C1163">
        <v>2</v>
      </c>
      <c r="D1163" t="s">
        <v>848</v>
      </c>
      <c r="E1163">
        <v>0.14436507225</v>
      </c>
      <c r="F1163">
        <v>0.999257266521</v>
      </c>
      <c r="G1163">
        <f>VLOOKUP(Table1[[#This Row],[img_id2]],Table13[#All],4,FALSE)</f>
        <v>4</v>
      </c>
      <c r="H1163">
        <f>VLOOKUP(Table1[[#This Row],[img_id2]],Table13[#All],5,FALSE)</f>
        <v>4</v>
      </c>
      <c r="I1163" t="str">
        <f>IF(Table1[[#This Row],[score_abs]]&gt;0.99,"yes","no")</f>
        <v>yes</v>
      </c>
    </row>
    <row r="1164" spans="1:9" x14ac:dyDescent="0.25">
      <c r="A1164" t="str">
        <f>Table1[[#This Row],[img_id2]]&amp;"|"&amp;Table1[[#This Row],[rank]]</f>
        <v>228|3</v>
      </c>
      <c r="B1164">
        <v>228</v>
      </c>
      <c r="C1164">
        <v>3</v>
      </c>
      <c r="D1164" t="s">
        <v>879</v>
      </c>
      <c r="E1164">
        <v>0.13129900395899999</v>
      </c>
      <c r="F1164">
        <v>0.99918335676199999</v>
      </c>
      <c r="G1164">
        <f>VLOOKUP(Table1[[#This Row],[img_id2]],Table13[#All],4,FALSE)</f>
        <v>4</v>
      </c>
      <c r="H1164">
        <f>VLOOKUP(Table1[[#This Row],[img_id2]],Table13[#All],5,FALSE)</f>
        <v>4</v>
      </c>
      <c r="I1164" t="str">
        <f>IF(Table1[[#This Row],[score_abs]]&gt;0.99,"yes","no")</f>
        <v>yes</v>
      </c>
    </row>
    <row r="1165" spans="1:9" x14ac:dyDescent="0.25">
      <c r="A1165" t="str">
        <f>Table1[[#This Row],[img_id2]]&amp;"|"&amp;Table1[[#This Row],[rank]]</f>
        <v>228|4</v>
      </c>
      <c r="B1165">
        <v>228</v>
      </c>
      <c r="C1165">
        <v>4</v>
      </c>
      <c r="D1165" t="s">
        <v>856</v>
      </c>
      <c r="E1165">
        <v>6.3698709011100002E-2</v>
      </c>
      <c r="F1165">
        <v>0.99831819534300004</v>
      </c>
      <c r="G1165">
        <f>VLOOKUP(Table1[[#This Row],[img_id2]],Table13[#All],4,FALSE)</f>
        <v>4</v>
      </c>
      <c r="H1165">
        <f>VLOOKUP(Table1[[#This Row],[img_id2]],Table13[#All],5,FALSE)</f>
        <v>4</v>
      </c>
      <c r="I1165" t="str">
        <f>IF(Table1[[#This Row],[score_abs]]&gt;0.99,"yes","no")</f>
        <v>yes</v>
      </c>
    </row>
    <row r="1166" spans="1:9" x14ac:dyDescent="0.25">
      <c r="A1166" t="str">
        <f>Table1[[#This Row],[img_id2]]&amp;"|"&amp;Table1[[#This Row],[rank]]</f>
        <v>228|5</v>
      </c>
      <c r="B1166">
        <v>228</v>
      </c>
      <c r="C1166">
        <v>5</v>
      </c>
      <c r="D1166" t="s">
        <v>912</v>
      </c>
      <c r="E1166">
        <v>3.8679406046899997E-2</v>
      </c>
      <c r="F1166">
        <v>0.99723333120299995</v>
      </c>
      <c r="G1166">
        <f>VLOOKUP(Table1[[#This Row],[img_id2]],Table13[#All],4,FALSE)</f>
        <v>4</v>
      </c>
      <c r="H1166">
        <f>VLOOKUP(Table1[[#This Row],[img_id2]],Table13[#All],5,FALSE)</f>
        <v>4</v>
      </c>
      <c r="I1166" t="str">
        <f>IF(Table1[[#This Row],[score_abs]]&gt;0.99,"yes","no")</f>
        <v>yes</v>
      </c>
    </row>
    <row r="1167" spans="1:9" x14ac:dyDescent="0.25">
      <c r="A1167" t="str">
        <f>Table1[[#This Row],[img_id2]]&amp;"|"&amp;Table1[[#This Row],[rank]]</f>
        <v>229|1</v>
      </c>
      <c r="B1167">
        <v>229</v>
      </c>
      <c r="C1167">
        <v>1</v>
      </c>
      <c r="D1167" t="s">
        <v>873</v>
      </c>
      <c r="E1167">
        <v>0.17317545413999999</v>
      </c>
      <c r="F1167">
        <v>0.99796861410100002</v>
      </c>
      <c r="G1167">
        <f>VLOOKUP(Table1[[#This Row],[img_id2]],Table13[#All],4,FALSE)</f>
        <v>4</v>
      </c>
      <c r="H1167">
        <f>VLOOKUP(Table1[[#This Row],[img_id2]],Table13[#All],5,FALSE)</f>
        <v>4</v>
      </c>
      <c r="I1167" t="str">
        <f>IF(Table1[[#This Row],[score_abs]]&gt;0.99,"yes","no")</f>
        <v>yes</v>
      </c>
    </row>
    <row r="1168" spans="1:9" x14ac:dyDescent="0.25">
      <c r="A1168" t="str">
        <f>Table1[[#This Row],[img_id2]]&amp;"|"&amp;Table1[[#This Row],[rank]]</f>
        <v>229|2</v>
      </c>
      <c r="B1168">
        <v>229</v>
      </c>
      <c r="C1168">
        <v>2</v>
      </c>
      <c r="D1168" t="s">
        <v>861</v>
      </c>
      <c r="E1168">
        <v>0.105618923903</v>
      </c>
      <c r="F1168">
        <v>0.99667370319399995</v>
      </c>
      <c r="G1168">
        <f>VLOOKUP(Table1[[#This Row],[img_id2]],Table13[#All],4,FALSE)</f>
        <v>4</v>
      </c>
      <c r="H1168">
        <f>VLOOKUP(Table1[[#This Row],[img_id2]],Table13[#All],5,FALSE)</f>
        <v>4</v>
      </c>
      <c r="I1168" t="str">
        <f>IF(Table1[[#This Row],[score_abs]]&gt;0.99,"yes","no")</f>
        <v>yes</v>
      </c>
    </row>
    <row r="1169" spans="1:9" x14ac:dyDescent="0.25">
      <c r="A1169" t="str">
        <f>Table1[[#This Row],[img_id2]]&amp;"|"&amp;Table1[[#This Row],[rank]]</f>
        <v>229|3</v>
      </c>
      <c r="B1169">
        <v>229</v>
      </c>
      <c r="C1169">
        <v>3</v>
      </c>
      <c r="D1169" t="s">
        <v>886</v>
      </c>
      <c r="E1169">
        <v>9.5348790288000002E-2</v>
      </c>
      <c r="F1169">
        <v>0.996316671371</v>
      </c>
      <c r="G1169">
        <f>VLOOKUP(Table1[[#This Row],[img_id2]],Table13[#All],4,FALSE)</f>
        <v>4</v>
      </c>
      <c r="H1169">
        <f>VLOOKUP(Table1[[#This Row],[img_id2]],Table13[#All],5,FALSE)</f>
        <v>4</v>
      </c>
      <c r="I1169" t="str">
        <f>IF(Table1[[#This Row],[score_abs]]&gt;0.99,"yes","no")</f>
        <v>yes</v>
      </c>
    </row>
    <row r="1170" spans="1:9" x14ac:dyDescent="0.25">
      <c r="A1170" t="str">
        <f>Table1[[#This Row],[img_id2]]&amp;"|"&amp;Table1[[#This Row],[rank]]</f>
        <v>229|4</v>
      </c>
      <c r="B1170">
        <v>229</v>
      </c>
      <c r="C1170">
        <v>4</v>
      </c>
      <c r="D1170" t="s">
        <v>875</v>
      </c>
      <c r="E1170">
        <v>6.3399128615899997E-2</v>
      </c>
      <c r="F1170">
        <v>0.99447083473200004</v>
      </c>
      <c r="G1170">
        <f>VLOOKUP(Table1[[#This Row],[img_id2]],Table13[#All],4,FALSE)</f>
        <v>4</v>
      </c>
      <c r="H1170">
        <f>VLOOKUP(Table1[[#This Row],[img_id2]],Table13[#All],5,FALSE)</f>
        <v>4</v>
      </c>
      <c r="I1170" t="str">
        <f>IF(Table1[[#This Row],[score_abs]]&gt;0.99,"yes","no")</f>
        <v>yes</v>
      </c>
    </row>
    <row r="1171" spans="1:9" x14ac:dyDescent="0.25">
      <c r="A1171" t="str">
        <f>Table1[[#This Row],[img_id2]]&amp;"|"&amp;Table1[[#This Row],[rank]]</f>
        <v>229|5</v>
      </c>
      <c r="B1171">
        <v>229</v>
      </c>
      <c r="C1171">
        <v>5</v>
      </c>
      <c r="D1171" t="s">
        <v>854</v>
      </c>
      <c r="E1171">
        <v>5.8231987059100002E-2</v>
      </c>
      <c r="F1171">
        <v>0.99398320913299998</v>
      </c>
      <c r="G1171">
        <f>VLOOKUP(Table1[[#This Row],[img_id2]],Table13[#All],4,FALSE)</f>
        <v>4</v>
      </c>
      <c r="H1171">
        <f>VLOOKUP(Table1[[#This Row],[img_id2]],Table13[#All],5,FALSE)</f>
        <v>4</v>
      </c>
      <c r="I1171" t="str">
        <f>IF(Table1[[#This Row],[score_abs]]&gt;0.99,"yes","no")</f>
        <v>yes</v>
      </c>
    </row>
    <row r="1172" spans="1:9" x14ac:dyDescent="0.25">
      <c r="A1172" t="str">
        <f>Table1[[#This Row],[img_id2]]&amp;"|"&amp;Table1[[#This Row],[rank]]</f>
        <v>230|1</v>
      </c>
      <c r="B1172">
        <v>230</v>
      </c>
      <c r="C1172">
        <v>1</v>
      </c>
      <c r="D1172" t="s">
        <v>862</v>
      </c>
      <c r="E1172">
        <v>0.73820835351900005</v>
      </c>
      <c r="F1172">
        <v>0.99994945526099999</v>
      </c>
      <c r="G1172">
        <f>VLOOKUP(Table1[[#This Row],[img_id2]],Table13[#All],4,FALSE)</f>
        <v>4</v>
      </c>
      <c r="H1172">
        <f>VLOOKUP(Table1[[#This Row],[img_id2]],Table13[#All],5,FALSE)</f>
        <v>4</v>
      </c>
      <c r="I1172" t="str">
        <f>IF(Table1[[#This Row],[score_abs]]&gt;0.99,"yes","no")</f>
        <v>yes</v>
      </c>
    </row>
    <row r="1173" spans="1:9" x14ac:dyDescent="0.25">
      <c r="A1173" t="str">
        <f>Table1[[#This Row],[img_id2]]&amp;"|"&amp;Table1[[#This Row],[rank]]</f>
        <v>230|2</v>
      </c>
      <c r="B1173">
        <v>230</v>
      </c>
      <c r="C1173">
        <v>2</v>
      </c>
      <c r="D1173" t="s">
        <v>846</v>
      </c>
      <c r="E1173">
        <v>0.11703154444699999</v>
      </c>
      <c r="F1173">
        <v>0.99968111515000002</v>
      </c>
      <c r="G1173">
        <f>VLOOKUP(Table1[[#This Row],[img_id2]],Table13[#All],4,FALSE)</f>
        <v>4</v>
      </c>
      <c r="H1173">
        <f>VLOOKUP(Table1[[#This Row],[img_id2]],Table13[#All],5,FALSE)</f>
        <v>4</v>
      </c>
      <c r="I1173" t="str">
        <f>IF(Table1[[#This Row],[score_abs]]&gt;0.99,"yes","no")</f>
        <v>yes</v>
      </c>
    </row>
    <row r="1174" spans="1:9" x14ac:dyDescent="0.25">
      <c r="A1174" t="str">
        <f>Table1[[#This Row],[img_id2]]&amp;"|"&amp;Table1[[#This Row],[rank]]</f>
        <v>230|3</v>
      </c>
      <c r="B1174">
        <v>230</v>
      </c>
      <c r="C1174">
        <v>3</v>
      </c>
      <c r="D1174" t="s">
        <v>861</v>
      </c>
      <c r="E1174">
        <v>3.0852811410999999E-2</v>
      </c>
      <c r="F1174">
        <v>0.99879139661799998</v>
      </c>
      <c r="G1174">
        <f>VLOOKUP(Table1[[#This Row],[img_id2]],Table13[#All],4,FALSE)</f>
        <v>4</v>
      </c>
      <c r="H1174">
        <f>VLOOKUP(Table1[[#This Row],[img_id2]],Table13[#All],5,FALSE)</f>
        <v>4</v>
      </c>
      <c r="I1174" t="str">
        <f>IF(Table1[[#This Row],[score_abs]]&gt;0.99,"yes","no")</f>
        <v>yes</v>
      </c>
    </row>
    <row r="1175" spans="1:9" x14ac:dyDescent="0.25">
      <c r="A1175" t="str">
        <f>Table1[[#This Row],[img_id2]]&amp;"|"&amp;Table1[[#This Row],[rank]]</f>
        <v>230|4</v>
      </c>
      <c r="B1175">
        <v>230</v>
      </c>
      <c r="C1175">
        <v>4</v>
      </c>
      <c r="D1175" t="s">
        <v>830</v>
      </c>
      <c r="E1175">
        <v>1.7152182757900002E-2</v>
      </c>
      <c r="F1175">
        <v>0.99782794714</v>
      </c>
      <c r="G1175">
        <f>VLOOKUP(Table1[[#This Row],[img_id2]],Table13[#All],4,FALSE)</f>
        <v>4</v>
      </c>
      <c r="H1175">
        <f>VLOOKUP(Table1[[#This Row],[img_id2]],Table13[#All],5,FALSE)</f>
        <v>4</v>
      </c>
      <c r="I1175" t="str">
        <f>IF(Table1[[#This Row],[score_abs]]&gt;0.99,"yes","no")</f>
        <v>yes</v>
      </c>
    </row>
    <row r="1176" spans="1:9" x14ac:dyDescent="0.25">
      <c r="A1176" t="str">
        <f>Table1[[#This Row],[img_id2]]&amp;"|"&amp;Table1[[#This Row],[rank]]</f>
        <v>230|5</v>
      </c>
      <c r="B1176">
        <v>230</v>
      </c>
      <c r="C1176">
        <v>5</v>
      </c>
      <c r="D1176" t="s">
        <v>831</v>
      </c>
      <c r="E1176">
        <v>1.3371223583799999E-2</v>
      </c>
      <c r="F1176">
        <v>0.99721550941500003</v>
      </c>
      <c r="G1176">
        <f>VLOOKUP(Table1[[#This Row],[img_id2]],Table13[#All],4,FALSE)</f>
        <v>4</v>
      </c>
      <c r="H1176">
        <f>VLOOKUP(Table1[[#This Row],[img_id2]],Table13[#All],5,FALSE)</f>
        <v>4</v>
      </c>
      <c r="I1176" t="str">
        <f>IF(Table1[[#This Row],[score_abs]]&gt;0.99,"yes","no")</f>
        <v>yes</v>
      </c>
    </row>
    <row r="1177" spans="1:9" x14ac:dyDescent="0.25">
      <c r="A1177" t="str">
        <f>Table1[[#This Row],[img_id2]]&amp;"|"&amp;Table1[[#This Row],[rank]]</f>
        <v>231|1</v>
      </c>
      <c r="B1177">
        <v>231</v>
      </c>
      <c r="C1177">
        <v>1</v>
      </c>
      <c r="D1177" t="s">
        <v>831</v>
      </c>
      <c r="E1177">
        <v>0.34243321418799999</v>
      </c>
      <c r="F1177">
        <v>0.999829530716</v>
      </c>
      <c r="G1177">
        <f>VLOOKUP(Table1[[#This Row],[img_id2]],Table13[#All],4,FALSE)</f>
        <v>4</v>
      </c>
      <c r="H1177">
        <f>VLOOKUP(Table1[[#This Row],[img_id2]],Table13[#All],5,FALSE)</f>
        <v>4</v>
      </c>
      <c r="I1177" t="str">
        <f>IF(Table1[[#This Row],[score_abs]]&gt;0.99,"yes","no")</f>
        <v>yes</v>
      </c>
    </row>
    <row r="1178" spans="1:9" x14ac:dyDescent="0.25">
      <c r="A1178" t="str">
        <f>Table1[[#This Row],[img_id2]]&amp;"|"&amp;Table1[[#This Row],[rank]]</f>
        <v>231|2</v>
      </c>
      <c r="B1178">
        <v>231</v>
      </c>
      <c r="C1178">
        <v>2</v>
      </c>
      <c r="D1178" t="s">
        <v>854</v>
      </c>
      <c r="E1178">
        <v>0.187403470278</v>
      </c>
      <c r="F1178">
        <v>0.99968874454500001</v>
      </c>
      <c r="G1178">
        <f>VLOOKUP(Table1[[#This Row],[img_id2]],Table13[#All],4,FALSE)</f>
        <v>4</v>
      </c>
      <c r="H1178">
        <f>VLOOKUP(Table1[[#This Row],[img_id2]],Table13[#All],5,FALSE)</f>
        <v>4</v>
      </c>
      <c r="I1178" t="str">
        <f>IF(Table1[[#This Row],[score_abs]]&gt;0.99,"yes","no")</f>
        <v>yes</v>
      </c>
    </row>
    <row r="1179" spans="1:9" x14ac:dyDescent="0.25">
      <c r="A1179" t="str">
        <f>Table1[[#This Row],[img_id2]]&amp;"|"&amp;Table1[[#This Row],[rank]]</f>
        <v>231|3</v>
      </c>
      <c r="B1179">
        <v>231</v>
      </c>
      <c r="C1179">
        <v>3</v>
      </c>
      <c r="D1179" t="s">
        <v>862</v>
      </c>
      <c r="E1179">
        <v>0.16532360017299999</v>
      </c>
      <c r="F1179">
        <v>0.99964714050299996</v>
      </c>
      <c r="G1179">
        <f>VLOOKUP(Table1[[#This Row],[img_id2]],Table13[#All],4,FALSE)</f>
        <v>4</v>
      </c>
      <c r="H1179">
        <f>VLOOKUP(Table1[[#This Row],[img_id2]],Table13[#All],5,FALSE)</f>
        <v>4</v>
      </c>
      <c r="I1179" t="str">
        <f>IF(Table1[[#This Row],[score_abs]]&gt;0.99,"yes","no")</f>
        <v>yes</v>
      </c>
    </row>
    <row r="1180" spans="1:9" x14ac:dyDescent="0.25">
      <c r="A1180" t="str">
        <f>Table1[[#This Row],[img_id2]]&amp;"|"&amp;Table1[[#This Row],[rank]]</f>
        <v>231|4</v>
      </c>
      <c r="B1180">
        <v>231</v>
      </c>
      <c r="C1180">
        <v>4</v>
      </c>
      <c r="D1180" t="s">
        <v>861</v>
      </c>
      <c r="E1180">
        <v>8.0384217202700003E-2</v>
      </c>
      <c r="F1180">
        <v>0.99927455186799996</v>
      </c>
      <c r="G1180">
        <f>VLOOKUP(Table1[[#This Row],[img_id2]],Table13[#All],4,FALSE)</f>
        <v>4</v>
      </c>
      <c r="H1180">
        <f>VLOOKUP(Table1[[#This Row],[img_id2]],Table13[#All],5,FALSE)</f>
        <v>4</v>
      </c>
      <c r="I1180" t="str">
        <f>IF(Table1[[#This Row],[score_abs]]&gt;0.99,"yes","no")</f>
        <v>yes</v>
      </c>
    </row>
    <row r="1181" spans="1:9" x14ac:dyDescent="0.25">
      <c r="A1181" t="str">
        <f>Table1[[#This Row],[img_id2]]&amp;"|"&amp;Table1[[#This Row],[rank]]</f>
        <v>231|5</v>
      </c>
      <c r="B1181">
        <v>231</v>
      </c>
      <c r="C1181">
        <v>5</v>
      </c>
      <c r="D1181" t="s">
        <v>848</v>
      </c>
      <c r="E1181">
        <v>4.7885604202700001E-2</v>
      </c>
      <c r="F1181">
        <v>0.998782813549</v>
      </c>
      <c r="G1181">
        <f>VLOOKUP(Table1[[#This Row],[img_id2]],Table13[#All],4,FALSE)</f>
        <v>4</v>
      </c>
      <c r="H1181">
        <f>VLOOKUP(Table1[[#This Row],[img_id2]],Table13[#All],5,FALSE)</f>
        <v>4</v>
      </c>
      <c r="I1181" t="str">
        <f>IF(Table1[[#This Row],[score_abs]]&gt;0.99,"yes","no")</f>
        <v>yes</v>
      </c>
    </row>
    <row r="1182" spans="1:9" x14ac:dyDescent="0.25">
      <c r="A1182" t="str">
        <f>Table1[[#This Row],[img_id2]]&amp;"|"&amp;Table1[[#This Row],[rank]]</f>
        <v>232|1</v>
      </c>
      <c r="B1182">
        <v>232</v>
      </c>
      <c r="C1182">
        <v>1</v>
      </c>
      <c r="D1182" t="s">
        <v>854</v>
      </c>
      <c r="E1182">
        <v>0.353959739208</v>
      </c>
      <c r="F1182">
        <v>0.99979525804500002</v>
      </c>
      <c r="G1182">
        <f>VLOOKUP(Table1[[#This Row],[img_id2]],Table13[#All],4,FALSE)</f>
        <v>4</v>
      </c>
      <c r="H1182">
        <f>VLOOKUP(Table1[[#This Row],[img_id2]],Table13[#All],5,FALSE)</f>
        <v>4</v>
      </c>
      <c r="I1182" t="str">
        <f>IF(Table1[[#This Row],[score_abs]]&gt;0.99,"yes","no")</f>
        <v>yes</v>
      </c>
    </row>
    <row r="1183" spans="1:9" x14ac:dyDescent="0.25">
      <c r="A1183" t="str">
        <f>Table1[[#This Row],[img_id2]]&amp;"|"&amp;Table1[[#This Row],[rank]]</f>
        <v>232|2</v>
      </c>
      <c r="B1183">
        <v>232</v>
      </c>
      <c r="C1183">
        <v>2</v>
      </c>
      <c r="D1183" t="s">
        <v>848</v>
      </c>
      <c r="E1183">
        <v>0.130703955889</v>
      </c>
      <c r="F1183">
        <v>0.99944573640800005</v>
      </c>
      <c r="G1183">
        <f>VLOOKUP(Table1[[#This Row],[img_id2]],Table13[#All],4,FALSE)</f>
        <v>4</v>
      </c>
      <c r="H1183">
        <f>VLOOKUP(Table1[[#This Row],[img_id2]],Table13[#All],5,FALSE)</f>
        <v>4</v>
      </c>
      <c r="I1183" t="str">
        <f>IF(Table1[[#This Row],[score_abs]]&gt;0.99,"yes","no")</f>
        <v>yes</v>
      </c>
    </row>
    <row r="1184" spans="1:9" x14ac:dyDescent="0.25">
      <c r="A1184" t="str">
        <f>Table1[[#This Row],[img_id2]]&amp;"|"&amp;Table1[[#This Row],[rank]]</f>
        <v>232|3</v>
      </c>
      <c r="B1184">
        <v>232</v>
      </c>
      <c r="C1184">
        <v>3</v>
      </c>
      <c r="D1184" t="s">
        <v>856</v>
      </c>
      <c r="E1184">
        <v>6.1874486505999998E-2</v>
      </c>
      <c r="F1184">
        <v>0.99882990121799997</v>
      </c>
      <c r="G1184">
        <f>VLOOKUP(Table1[[#This Row],[img_id2]],Table13[#All],4,FALSE)</f>
        <v>4</v>
      </c>
      <c r="H1184">
        <f>VLOOKUP(Table1[[#This Row],[img_id2]],Table13[#All],5,FALSE)</f>
        <v>4</v>
      </c>
      <c r="I1184" t="str">
        <f>IF(Table1[[#This Row],[score_abs]]&gt;0.99,"yes","no")</f>
        <v>yes</v>
      </c>
    </row>
    <row r="1185" spans="1:9" x14ac:dyDescent="0.25">
      <c r="A1185" t="str">
        <f>Table1[[#This Row],[img_id2]]&amp;"|"&amp;Table1[[#This Row],[rank]]</f>
        <v>232|4</v>
      </c>
      <c r="B1185">
        <v>232</v>
      </c>
      <c r="C1185">
        <v>4</v>
      </c>
      <c r="D1185" t="s">
        <v>831</v>
      </c>
      <c r="E1185">
        <v>5.4508540779399997E-2</v>
      </c>
      <c r="F1185">
        <v>0.99867200851399995</v>
      </c>
      <c r="G1185">
        <f>VLOOKUP(Table1[[#This Row],[img_id2]],Table13[#All],4,FALSE)</f>
        <v>4</v>
      </c>
      <c r="H1185">
        <f>VLOOKUP(Table1[[#This Row],[img_id2]],Table13[#All],5,FALSE)</f>
        <v>4</v>
      </c>
      <c r="I1185" t="str">
        <f>IF(Table1[[#This Row],[score_abs]]&gt;0.99,"yes","no")</f>
        <v>yes</v>
      </c>
    </row>
    <row r="1186" spans="1:9" x14ac:dyDescent="0.25">
      <c r="A1186" t="str">
        <f>Table1[[#This Row],[img_id2]]&amp;"|"&amp;Table1[[#This Row],[rank]]</f>
        <v>232|5</v>
      </c>
      <c r="B1186">
        <v>232</v>
      </c>
      <c r="C1186">
        <v>5</v>
      </c>
      <c r="D1186" t="s">
        <v>851</v>
      </c>
      <c r="E1186">
        <v>5.0543699413500003E-2</v>
      </c>
      <c r="F1186">
        <v>0.99856793880500005</v>
      </c>
      <c r="G1186">
        <f>VLOOKUP(Table1[[#This Row],[img_id2]],Table13[#All],4,FALSE)</f>
        <v>4</v>
      </c>
      <c r="H1186">
        <f>VLOOKUP(Table1[[#This Row],[img_id2]],Table13[#All],5,FALSE)</f>
        <v>4</v>
      </c>
      <c r="I1186" t="str">
        <f>IF(Table1[[#This Row],[score_abs]]&gt;0.99,"yes","no")</f>
        <v>yes</v>
      </c>
    </row>
    <row r="1187" spans="1:9" x14ac:dyDescent="0.25">
      <c r="A1187" t="str">
        <f>Table1[[#This Row],[img_id2]]&amp;"|"&amp;Table1[[#This Row],[rank]]</f>
        <v>233|1</v>
      </c>
      <c r="B1187">
        <v>233</v>
      </c>
      <c r="C1187">
        <v>1</v>
      </c>
      <c r="D1187" t="s">
        <v>837</v>
      </c>
      <c r="E1187">
        <v>0.53471440076800003</v>
      </c>
      <c r="F1187">
        <v>0.99998843669899995</v>
      </c>
      <c r="G1187">
        <f>VLOOKUP(Table1[[#This Row],[img_id2]],Table13[#All],4,FALSE)</f>
        <v>3</v>
      </c>
      <c r="H1187">
        <f>VLOOKUP(Table1[[#This Row],[img_id2]],Table13[#All],5,FALSE)</f>
        <v>3</v>
      </c>
      <c r="I1187" t="str">
        <f>IF(Table1[[#This Row],[score_abs]]&gt;0.99,"yes","no")</f>
        <v>yes</v>
      </c>
    </row>
    <row r="1188" spans="1:9" x14ac:dyDescent="0.25">
      <c r="A1188" t="str">
        <f>Table1[[#This Row],[img_id2]]&amp;"|"&amp;Table1[[#This Row],[rank]]</f>
        <v>233|2</v>
      </c>
      <c r="B1188">
        <v>233</v>
      </c>
      <c r="C1188">
        <v>2</v>
      </c>
      <c r="D1188" t="s">
        <v>836</v>
      </c>
      <c r="E1188">
        <v>0.35206925869</v>
      </c>
      <c r="F1188">
        <v>0.99998247623400005</v>
      </c>
      <c r="G1188">
        <f>VLOOKUP(Table1[[#This Row],[img_id2]],Table13[#All],4,FALSE)</f>
        <v>3</v>
      </c>
      <c r="H1188">
        <f>VLOOKUP(Table1[[#This Row],[img_id2]],Table13[#All],5,FALSE)</f>
        <v>3</v>
      </c>
      <c r="I1188" t="str">
        <f>IF(Table1[[#This Row],[score_abs]]&gt;0.99,"yes","no")</f>
        <v>yes</v>
      </c>
    </row>
    <row r="1189" spans="1:9" x14ac:dyDescent="0.25">
      <c r="A1189" t="str">
        <f>Table1[[#This Row],[img_id2]]&amp;"|"&amp;Table1[[#This Row],[rank]]</f>
        <v>233|3</v>
      </c>
      <c r="B1189">
        <v>233</v>
      </c>
      <c r="C1189">
        <v>3</v>
      </c>
      <c r="D1189" t="s">
        <v>866</v>
      </c>
      <c r="E1189">
        <v>3.9797749370299999E-2</v>
      </c>
      <c r="F1189">
        <v>0.99984526634199999</v>
      </c>
      <c r="G1189">
        <f>VLOOKUP(Table1[[#This Row],[img_id2]],Table13[#All],4,FALSE)</f>
        <v>3</v>
      </c>
      <c r="H1189">
        <f>VLOOKUP(Table1[[#This Row],[img_id2]],Table13[#All],5,FALSE)</f>
        <v>3</v>
      </c>
      <c r="I1189" t="str">
        <f>IF(Table1[[#This Row],[score_abs]]&gt;0.99,"yes","no")</f>
        <v>yes</v>
      </c>
    </row>
    <row r="1190" spans="1:9" x14ac:dyDescent="0.25">
      <c r="A1190" t="str">
        <f>Table1[[#This Row],[img_id2]]&amp;"|"&amp;Table1[[#This Row],[rank]]</f>
        <v>233|4</v>
      </c>
      <c r="B1190">
        <v>233</v>
      </c>
      <c r="C1190">
        <v>4</v>
      </c>
      <c r="D1190" t="s">
        <v>923</v>
      </c>
      <c r="E1190">
        <v>1.7921539023500001E-2</v>
      </c>
      <c r="F1190">
        <v>0.99965643882800004</v>
      </c>
      <c r="G1190">
        <f>VLOOKUP(Table1[[#This Row],[img_id2]],Table13[#All],4,FALSE)</f>
        <v>3</v>
      </c>
      <c r="H1190">
        <f>VLOOKUP(Table1[[#This Row],[img_id2]],Table13[#All],5,FALSE)</f>
        <v>3</v>
      </c>
      <c r="I1190" t="str">
        <f>IF(Table1[[#This Row],[score_abs]]&gt;0.99,"yes","no")</f>
        <v>yes</v>
      </c>
    </row>
    <row r="1191" spans="1:9" x14ac:dyDescent="0.25">
      <c r="A1191" t="str">
        <f>Table1[[#This Row],[img_id2]]&amp;"|"&amp;Table1[[#This Row],[rank]]</f>
        <v>233|5</v>
      </c>
      <c r="B1191">
        <v>233</v>
      </c>
      <c r="C1191">
        <v>5</v>
      </c>
      <c r="D1191" t="s">
        <v>839</v>
      </c>
      <c r="E1191">
        <v>1.4184772037E-2</v>
      </c>
      <c r="F1191">
        <v>0.99956589937200002</v>
      </c>
      <c r="G1191">
        <f>VLOOKUP(Table1[[#This Row],[img_id2]],Table13[#All],4,FALSE)</f>
        <v>3</v>
      </c>
      <c r="H1191">
        <f>VLOOKUP(Table1[[#This Row],[img_id2]],Table13[#All],5,FALSE)</f>
        <v>3</v>
      </c>
      <c r="I1191" t="str">
        <f>IF(Table1[[#This Row],[score_abs]]&gt;0.99,"yes","no")</f>
        <v>yes</v>
      </c>
    </row>
    <row r="1192" spans="1:9" x14ac:dyDescent="0.25">
      <c r="A1192" t="str">
        <f>Table1[[#This Row],[img_id2]]&amp;"|"&amp;Table1[[#This Row],[rank]]</f>
        <v>234|1</v>
      </c>
      <c r="B1192">
        <v>234</v>
      </c>
      <c r="C1192">
        <v>1</v>
      </c>
      <c r="D1192" t="s">
        <v>837</v>
      </c>
      <c r="E1192">
        <v>0.28527453541800002</v>
      </c>
      <c r="F1192">
        <v>0.99896371364600001</v>
      </c>
      <c r="G1192">
        <f>VLOOKUP(Table1[[#This Row],[img_id2]],Table13[#All],4,FALSE)</f>
        <v>4</v>
      </c>
      <c r="H1192">
        <f>VLOOKUP(Table1[[#This Row],[img_id2]],Table13[#All],5,FALSE)</f>
        <v>4</v>
      </c>
      <c r="I1192" t="str">
        <f>IF(Table1[[#This Row],[score_abs]]&gt;0.99,"yes","no")</f>
        <v>yes</v>
      </c>
    </row>
    <row r="1193" spans="1:9" x14ac:dyDescent="0.25">
      <c r="A1193" t="str">
        <f>Table1[[#This Row],[img_id2]]&amp;"|"&amp;Table1[[#This Row],[rank]]</f>
        <v>234|2</v>
      </c>
      <c r="B1193">
        <v>234</v>
      </c>
      <c r="C1193">
        <v>2</v>
      </c>
      <c r="D1193" t="s">
        <v>910</v>
      </c>
      <c r="E1193">
        <v>6.2571518123099995E-2</v>
      </c>
      <c r="F1193">
        <v>0.99529284238799998</v>
      </c>
      <c r="G1193">
        <f>VLOOKUP(Table1[[#This Row],[img_id2]],Table13[#All],4,FALSE)</f>
        <v>4</v>
      </c>
      <c r="H1193">
        <f>VLOOKUP(Table1[[#This Row],[img_id2]],Table13[#All],5,FALSE)</f>
        <v>4</v>
      </c>
      <c r="I1193" t="str">
        <f>IF(Table1[[#This Row],[score_abs]]&gt;0.99,"yes","no")</f>
        <v>yes</v>
      </c>
    </row>
    <row r="1194" spans="1:9" x14ac:dyDescent="0.25">
      <c r="A1194" t="str">
        <f>Table1[[#This Row],[img_id2]]&amp;"|"&amp;Table1[[#This Row],[rank]]</f>
        <v>234|3</v>
      </c>
      <c r="B1194">
        <v>234</v>
      </c>
      <c r="C1194">
        <v>3</v>
      </c>
      <c r="D1194" t="s">
        <v>839</v>
      </c>
      <c r="E1194">
        <v>5.0944611430200001E-2</v>
      </c>
      <c r="F1194">
        <v>0.99422484636300001</v>
      </c>
      <c r="G1194">
        <f>VLOOKUP(Table1[[#This Row],[img_id2]],Table13[#All],4,FALSE)</f>
        <v>4</v>
      </c>
      <c r="H1194">
        <f>VLOOKUP(Table1[[#This Row],[img_id2]],Table13[#All],5,FALSE)</f>
        <v>4</v>
      </c>
      <c r="I1194" t="str">
        <f>IF(Table1[[#This Row],[score_abs]]&gt;0.99,"yes","no")</f>
        <v>yes</v>
      </c>
    </row>
    <row r="1195" spans="1:9" x14ac:dyDescent="0.25">
      <c r="A1195" t="str">
        <f>Table1[[#This Row],[img_id2]]&amp;"|"&amp;Table1[[#This Row],[rank]]</f>
        <v>234|4</v>
      </c>
      <c r="B1195">
        <v>234</v>
      </c>
      <c r="C1195">
        <v>4</v>
      </c>
      <c r="D1195" t="s">
        <v>840</v>
      </c>
      <c r="E1195">
        <v>5.0082065165000002E-2</v>
      </c>
      <c r="F1195">
        <v>0.99412596225700001</v>
      </c>
      <c r="G1195">
        <f>VLOOKUP(Table1[[#This Row],[img_id2]],Table13[#All],4,FALSE)</f>
        <v>4</v>
      </c>
      <c r="H1195">
        <f>VLOOKUP(Table1[[#This Row],[img_id2]],Table13[#All],5,FALSE)</f>
        <v>4</v>
      </c>
      <c r="I1195" t="str">
        <f>IF(Table1[[#This Row],[score_abs]]&gt;0.99,"yes","no")</f>
        <v>yes</v>
      </c>
    </row>
    <row r="1196" spans="1:9" x14ac:dyDescent="0.25">
      <c r="A1196" t="str">
        <f>Table1[[#This Row],[img_id2]]&amp;"|"&amp;Table1[[#This Row],[rank]]</f>
        <v>234|5</v>
      </c>
      <c r="B1196">
        <v>234</v>
      </c>
      <c r="C1196">
        <v>5</v>
      </c>
      <c r="D1196" t="s">
        <v>836</v>
      </c>
      <c r="E1196">
        <v>4.5563593506799997E-2</v>
      </c>
      <c r="F1196">
        <v>0.99354726076099997</v>
      </c>
      <c r="G1196">
        <f>VLOOKUP(Table1[[#This Row],[img_id2]],Table13[#All],4,FALSE)</f>
        <v>4</v>
      </c>
      <c r="H1196">
        <f>VLOOKUP(Table1[[#This Row],[img_id2]],Table13[#All],5,FALSE)</f>
        <v>4</v>
      </c>
      <c r="I1196" t="str">
        <f>IF(Table1[[#This Row],[score_abs]]&gt;0.99,"yes","no")</f>
        <v>yes</v>
      </c>
    </row>
    <row r="1197" spans="1:9" x14ac:dyDescent="0.25">
      <c r="A1197" t="str">
        <f>Table1[[#This Row],[img_id2]]&amp;"|"&amp;Table1[[#This Row],[rank]]</f>
        <v>235|1</v>
      </c>
      <c r="B1197">
        <v>235</v>
      </c>
      <c r="C1197">
        <v>1</v>
      </c>
      <c r="D1197" t="s">
        <v>909</v>
      </c>
      <c r="E1197">
        <v>0.35615020990399998</v>
      </c>
      <c r="F1197">
        <v>0.99977248907100003</v>
      </c>
      <c r="G1197">
        <f>VLOOKUP(Table1[[#This Row],[img_id2]],Table13[#All],4,FALSE)</f>
        <v>2</v>
      </c>
      <c r="H1197">
        <f>VLOOKUP(Table1[[#This Row],[img_id2]],Table13[#All],5,FALSE)</f>
        <v>2</v>
      </c>
      <c r="I1197" t="str">
        <f>IF(Table1[[#This Row],[score_abs]]&gt;0.99,"yes","no")</f>
        <v>yes</v>
      </c>
    </row>
    <row r="1198" spans="1:9" x14ac:dyDescent="0.25">
      <c r="A1198" t="str">
        <f>Table1[[#This Row],[img_id2]]&amp;"|"&amp;Table1[[#This Row],[rank]]</f>
        <v>235|2</v>
      </c>
      <c r="B1198">
        <v>235</v>
      </c>
      <c r="C1198">
        <v>2</v>
      </c>
      <c r="D1198" t="s">
        <v>869</v>
      </c>
      <c r="E1198">
        <v>0.17681826651099999</v>
      </c>
      <c r="F1198">
        <v>0.9995418787</v>
      </c>
      <c r="G1198">
        <f>VLOOKUP(Table1[[#This Row],[img_id2]],Table13[#All],4,FALSE)</f>
        <v>2</v>
      </c>
      <c r="H1198">
        <f>VLOOKUP(Table1[[#This Row],[img_id2]],Table13[#All],5,FALSE)</f>
        <v>2</v>
      </c>
      <c r="I1198" t="str">
        <f>IF(Table1[[#This Row],[score_abs]]&gt;0.99,"yes","no")</f>
        <v>yes</v>
      </c>
    </row>
    <row r="1199" spans="1:9" x14ac:dyDescent="0.25">
      <c r="A1199" t="str">
        <f>Table1[[#This Row],[img_id2]]&amp;"|"&amp;Table1[[#This Row],[rank]]</f>
        <v>235|3</v>
      </c>
      <c r="B1199">
        <v>235</v>
      </c>
      <c r="C1199">
        <v>3</v>
      </c>
      <c r="D1199" t="s">
        <v>900</v>
      </c>
      <c r="E1199">
        <v>0.133275389671</v>
      </c>
      <c r="F1199">
        <v>0.99939227104200001</v>
      </c>
      <c r="G1199">
        <f>VLOOKUP(Table1[[#This Row],[img_id2]],Table13[#All],4,FALSE)</f>
        <v>2</v>
      </c>
      <c r="H1199">
        <f>VLOOKUP(Table1[[#This Row],[img_id2]],Table13[#All],5,FALSE)</f>
        <v>2</v>
      </c>
      <c r="I1199" t="str">
        <f>IF(Table1[[#This Row],[score_abs]]&gt;0.99,"yes","no")</f>
        <v>yes</v>
      </c>
    </row>
    <row r="1200" spans="1:9" x14ac:dyDescent="0.25">
      <c r="A1200" t="str">
        <f>Table1[[#This Row],[img_id2]]&amp;"|"&amp;Table1[[#This Row],[rank]]</f>
        <v>235|4</v>
      </c>
      <c r="B1200">
        <v>235</v>
      </c>
      <c r="C1200">
        <v>4</v>
      </c>
      <c r="D1200" t="s">
        <v>869</v>
      </c>
      <c r="E1200">
        <v>0.117464587092</v>
      </c>
      <c r="F1200">
        <v>0.99931049346900003</v>
      </c>
      <c r="G1200">
        <f>VLOOKUP(Table1[[#This Row],[img_id2]],Table13[#All],4,FALSE)</f>
        <v>2</v>
      </c>
      <c r="H1200">
        <f>VLOOKUP(Table1[[#This Row],[img_id2]],Table13[#All],5,FALSE)</f>
        <v>2</v>
      </c>
      <c r="I1200" t="str">
        <f>IF(Table1[[#This Row],[score_abs]]&gt;0.99,"yes","no")</f>
        <v>yes</v>
      </c>
    </row>
    <row r="1201" spans="1:9" x14ac:dyDescent="0.25">
      <c r="A1201" t="str">
        <f>Table1[[#This Row],[img_id2]]&amp;"|"&amp;Table1[[#This Row],[rank]]</f>
        <v>235|5</v>
      </c>
      <c r="B1201">
        <v>235</v>
      </c>
      <c r="C1201">
        <v>5</v>
      </c>
      <c r="D1201" t="s">
        <v>910</v>
      </c>
      <c r="E1201">
        <v>6.0585271567100002E-2</v>
      </c>
      <c r="F1201">
        <v>0.99866402149199995</v>
      </c>
      <c r="G1201">
        <f>VLOOKUP(Table1[[#This Row],[img_id2]],Table13[#All],4,FALSE)</f>
        <v>2</v>
      </c>
      <c r="H1201">
        <f>VLOOKUP(Table1[[#This Row],[img_id2]],Table13[#All],5,FALSE)</f>
        <v>2</v>
      </c>
      <c r="I1201" t="str">
        <f>IF(Table1[[#This Row],[score_abs]]&gt;0.99,"yes","no")</f>
        <v>yes</v>
      </c>
    </row>
    <row r="1202" spans="1:9" x14ac:dyDescent="0.25">
      <c r="A1202" t="str">
        <f>Table1[[#This Row],[img_id2]]&amp;"|"&amp;Table1[[#This Row],[rank]]</f>
        <v>236|1</v>
      </c>
      <c r="B1202">
        <v>236</v>
      </c>
      <c r="C1202">
        <v>1</v>
      </c>
      <c r="D1202" t="s">
        <v>909</v>
      </c>
      <c r="E1202">
        <v>0.24927078187500001</v>
      </c>
      <c r="F1202">
        <v>0.99992668628699999</v>
      </c>
      <c r="G1202">
        <f>VLOOKUP(Table1[[#This Row],[img_id2]],Table13[#All],4,FALSE)</f>
        <v>4</v>
      </c>
      <c r="H1202">
        <f>VLOOKUP(Table1[[#This Row],[img_id2]],Table13[#All],5,FALSE)</f>
        <v>4</v>
      </c>
      <c r="I1202" t="str">
        <f>IF(Table1[[#This Row],[score_abs]]&gt;0.99,"yes","no")</f>
        <v>yes</v>
      </c>
    </row>
    <row r="1203" spans="1:9" x14ac:dyDescent="0.25">
      <c r="A1203" t="str">
        <f>Table1[[#This Row],[img_id2]]&amp;"|"&amp;Table1[[#This Row],[rank]]</f>
        <v>236|2</v>
      </c>
      <c r="B1203">
        <v>236</v>
      </c>
      <c r="C1203">
        <v>2</v>
      </c>
      <c r="D1203" t="s">
        <v>900</v>
      </c>
      <c r="E1203">
        <v>0.124615363777</v>
      </c>
      <c r="F1203">
        <v>0.99985337257399998</v>
      </c>
      <c r="G1203">
        <f>VLOOKUP(Table1[[#This Row],[img_id2]],Table13[#All],4,FALSE)</f>
        <v>4</v>
      </c>
      <c r="H1203">
        <f>VLOOKUP(Table1[[#This Row],[img_id2]],Table13[#All],5,FALSE)</f>
        <v>4</v>
      </c>
      <c r="I1203" t="str">
        <f>IF(Table1[[#This Row],[score_abs]]&gt;0.99,"yes","no")</f>
        <v>yes</v>
      </c>
    </row>
    <row r="1204" spans="1:9" x14ac:dyDescent="0.25">
      <c r="A1204" t="str">
        <f>Table1[[#This Row],[img_id2]]&amp;"|"&amp;Table1[[#This Row],[rank]]</f>
        <v>236|3</v>
      </c>
      <c r="B1204">
        <v>236</v>
      </c>
      <c r="C1204">
        <v>3</v>
      </c>
      <c r="D1204" t="s">
        <v>868</v>
      </c>
      <c r="E1204">
        <v>9.1684542596300003E-2</v>
      </c>
      <c r="F1204">
        <v>0.99980074167300004</v>
      </c>
      <c r="G1204">
        <f>VLOOKUP(Table1[[#This Row],[img_id2]],Table13[#All],4,FALSE)</f>
        <v>4</v>
      </c>
      <c r="H1204">
        <f>VLOOKUP(Table1[[#This Row],[img_id2]],Table13[#All],5,FALSE)</f>
        <v>4</v>
      </c>
      <c r="I1204" t="str">
        <f>IF(Table1[[#This Row],[score_abs]]&gt;0.99,"yes","no")</f>
        <v>yes</v>
      </c>
    </row>
    <row r="1205" spans="1:9" x14ac:dyDescent="0.25">
      <c r="A1205" t="str">
        <f>Table1[[#This Row],[img_id2]]&amp;"|"&amp;Table1[[#This Row],[rank]]</f>
        <v>236|4</v>
      </c>
      <c r="B1205">
        <v>236</v>
      </c>
      <c r="C1205">
        <v>4</v>
      </c>
      <c r="D1205" t="s">
        <v>915</v>
      </c>
      <c r="E1205">
        <v>9.1433852910999994E-2</v>
      </c>
      <c r="F1205">
        <v>0.99980026483499995</v>
      </c>
      <c r="G1205">
        <f>VLOOKUP(Table1[[#This Row],[img_id2]],Table13[#All],4,FALSE)</f>
        <v>4</v>
      </c>
      <c r="H1205">
        <f>VLOOKUP(Table1[[#This Row],[img_id2]],Table13[#All],5,FALSE)</f>
        <v>4</v>
      </c>
      <c r="I1205" t="str">
        <f>IF(Table1[[#This Row],[score_abs]]&gt;0.99,"yes","no")</f>
        <v>yes</v>
      </c>
    </row>
    <row r="1206" spans="1:9" x14ac:dyDescent="0.25">
      <c r="A1206" t="str">
        <f>Table1[[#This Row],[img_id2]]&amp;"|"&amp;Table1[[#This Row],[rank]]</f>
        <v>236|5</v>
      </c>
      <c r="B1206">
        <v>236</v>
      </c>
      <c r="C1206">
        <v>5</v>
      </c>
      <c r="D1206" t="s">
        <v>864</v>
      </c>
      <c r="E1206">
        <v>8.8589467108199996E-2</v>
      </c>
      <c r="F1206">
        <v>0.99979382753400003</v>
      </c>
      <c r="G1206">
        <f>VLOOKUP(Table1[[#This Row],[img_id2]],Table13[#All],4,FALSE)</f>
        <v>4</v>
      </c>
      <c r="H1206">
        <f>VLOOKUP(Table1[[#This Row],[img_id2]],Table13[#All],5,FALSE)</f>
        <v>4</v>
      </c>
      <c r="I1206" t="str">
        <f>IF(Table1[[#This Row],[score_abs]]&gt;0.99,"yes","no")</f>
        <v>yes</v>
      </c>
    </row>
    <row r="1207" spans="1:9" x14ac:dyDescent="0.25">
      <c r="A1207" t="str">
        <f>Table1[[#This Row],[img_id2]]&amp;"|"&amp;Table1[[#This Row],[rank]]</f>
        <v>237|1</v>
      </c>
      <c r="B1207">
        <v>237</v>
      </c>
      <c r="C1207">
        <v>1</v>
      </c>
      <c r="D1207" t="s">
        <v>868</v>
      </c>
      <c r="E1207">
        <v>0.20676772296400001</v>
      </c>
      <c r="F1207">
        <v>0.99928027391399998</v>
      </c>
      <c r="G1207">
        <f>VLOOKUP(Table1[[#This Row],[img_id2]],Table13[#All],4,FALSE)</f>
        <v>2</v>
      </c>
      <c r="H1207">
        <f>VLOOKUP(Table1[[#This Row],[img_id2]],Table13[#All],5,FALSE)</f>
        <v>2</v>
      </c>
      <c r="I1207" t="str">
        <f>IF(Table1[[#This Row],[score_abs]]&gt;0.99,"yes","no")</f>
        <v>yes</v>
      </c>
    </row>
    <row r="1208" spans="1:9" x14ac:dyDescent="0.25">
      <c r="A1208" t="str">
        <f>Table1[[#This Row],[img_id2]]&amp;"|"&amp;Table1[[#This Row],[rank]]</f>
        <v>237|2</v>
      </c>
      <c r="B1208">
        <v>237</v>
      </c>
      <c r="C1208">
        <v>2</v>
      </c>
      <c r="D1208" t="s">
        <v>832</v>
      </c>
      <c r="E1208">
        <v>0.106089428067</v>
      </c>
      <c r="F1208">
        <v>0.99859815835999999</v>
      </c>
      <c r="G1208">
        <f>VLOOKUP(Table1[[#This Row],[img_id2]],Table13[#All],4,FALSE)</f>
        <v>2</v>
      </c>
      <c r="H1208">
        <f>VLOOKUP(Table1[[#This Row],[img_id2]],Table13[#All],5,FALSE)</f>
        <v>2</v>
      </c>
      <c r="I1208" t="str">
        <f>IF(Table1[[#This Row],[score_abs]]&gt;0.99,"yes","no")</f>
        <v>yes</v>
      </c>
    </row>
    <row r="1209" spans="1:9" x14ac:dyDescent="0.25">
      <c r="A1209" t="str">
        <f>Table1[[#This Row],[img_id2]]&amp;"|"&amp;Table1[[#This Row],[rank]]</f>
        <v>237|3</v>
      </c>
      <c r="B1209">
        <v>237</v>
      </c>
      <c r="C1209">
        <v>3</v>
      </c>
      <c r="D1209" t="s">
        <v>870</v>
      </c>
      <c r="E1209">
        <v>8.7400883436200005E-2</v>
      </c>
      <c r="F1209">
        <v>0.99829894304300004</v>
      </c>
      <c r="G1209">
        <f>VLOOKUP(Table1[[#This Row],[img_id2]],Table13[#All],4,FALSE)</f>
        <v>2</v>
      </c>
      <c r="H1209">
        <f>VLOOKUP(Table1[[#This Row],[img_id2]],Table13[#All],5,FALSE)</f>
        <v>2</v>
      </c>
      <c r="I1209" t="str">
        <f>IF(Table1[[#This Row],[score_abs]]&gt;0.99,"yes","no")</f>
        <v>yes</v>
      </c>
    </row>
    <row r="1210" spans="1:9" x14ac:dyDescent="0.25">
      <c r="A1210" t="str">
        <f>Table1[[#This Row],[img_id2]]&amp;"|"&amp;Table1[[#This Row],[rank]]</f>
        <v>237|4</v>
      </c>
      <c r="B1210">
        <v>237</v>
      </c>
      <c r="C1210">
        <v>4</v>
      </c>
      <c r="D1210" t="s">
        <v>864</v>
      </c>
      <c r="E1210">
        <v>8.2066826522399994E-2</v>
      </c>
      <c r="F1210">
        <v>0.99818855524100003</v>
      </c>
      <c r="G1210">
        <f>VLOOKUP(Table1[[#This Row],[img_id2]],Table13[#All],4,FALSE)</f>
        <v>2</v>
      </c>
      <c r="H1210">
        <f>VLOOKUP(Table1[[#This Row],[img_id2]],Table13[#All],5,FALSE)</f>
        <v>2</v>
      </c>
      <c r="I1210" t="str">
        <f>IF(Table1[[#This Row],[score_abs]]&gt;0.99,"yes","no")</f>
        <v>yes</v>
      </c>
    </row>
    <row r="1211" spans="1:9" x14ac:dyDescent="0.25">
      <c r="A1211" t="str">
        <f>Table1[[#This Row],[img_id2]]&amp;"|"&amp;Table1[[#This Row],[rank]]</f>
        <v>237|5</v>
      </c>
      <c r="B1211">
        <v>237</v>
      </c>
      <c r="C1211">
        <v>5</v>
      </c>
      <c r="D1211" t="s">
        <v>830</v>
      </c>
      <c r="E1211">
        <v>5.9990372508800002E-2</v>
      </c>
      <c r="F1211">
        <v>0.99752360582400001</v>
      </c>
      <c r="G1211">
        <f>VLOOKUP(Table1[[#This Row],[img_id2]],Table13[#All],4,FALSE)</f>
        <v>2</v>
      </c>
      <c r="H1211">
        <f>VLOOKUP(Table1[[#This Row],[img_id2]],Table13[#All],5,FALSE)</f>
        <v>2</v>
      </c>
      <c r="I1211" t="str">
        <f>IF(Table1[[#This Row],[score_abs]]&gt;0.99,"yes","no")</f>
        <v>yes</v>
      </c>
    </row>
    <row r="1212" spans="1:9" x14ac:dyDescent="0.25">
      <c r="A1212" t="str">
        <f>Table1[[#This Row],[img_id2]]&amp;"|"&amp;Table1[[#This Row],[rank]]</f>
        <v>238|1</v>
      </c>
      <c r="B1212">
        <v>238</v>
      </c>
      <c r="C1212">
        <v>1</v>
      </c>
      <c r="D1212" t="s">
        <v>877</v>
      </c>
      <c r="E1212">
        <v>8.3819799125200004E-2</v>
      </c>
      <c r="F1212">
        <v>0.97643458843200004</v>
      </c>
      <c r="G1212">
        <f>VLOOKUP(Table1[[#This Row],[img_id2]],Table13[#All],4,FALSE)</f>
        <v>3</v>
      </c>
      <c r="H1212">
        <f>VLOOKUP(Table1[[#This Row],[img_id2]],Table13[#All],5,FALSE)</f>
        <v>3</v>
      </c>
      <c r="I1212" t="str">
        <f>IF(Table1[[#This Row],[score_abs]]&gt;0.99,"yes","no")</f>
        <v>no</v>
      </c>
    </row>
    <row r="1213" spans="1:9" x14ac:dyDescent="0.25">
      <c r="A1213" t="str">
        <f>Table1[[#This Row],[img_id2]]&amp;"|"&amp;Table1[[#This Row],[rank]]</f>
        <v>238|2</v>
      </c>
      <c r="B1213">
        <v>238</v>
      </c>
      <c r="C1213">
        <v>2</v>
      </c>
      <c r="D1213" t="s">
        <v>880</v>
      </c>
      <c r="E1213">
        <v>4.3687134981199999E-2</v>
      </c>
      <c r="F1213">
        <v>0.95574462413799999</v>
      </c>
      <c r="G1213">
        <f>VLOOKUP(Table1[[#This Row],[img_id2]],Table13[#All],4,FALSE)</f>
        <v>3</v>
      </c>
      <c r="H1213">
        <f>VLOOKUP(Table1[[#This Row],[img_id2]],Table13[#All],5,FALSE)</f>
        <v>3</v>
      </c>
      <c r="I1213" t="str">
        <f>IF(Table1[[#This Row],[score_abs]]&gt;0.99,"yes","no")</f>
        <v>no</v>
      </c>
    </row>
    <row r="1214" spans="1:9" x14ac:dyDescent="0.25">
      <c r="A1214" t="str">
        <f>Table1[[#This Row],[img_id2]]&amp;"|"&amp;Table1[[#This Row],[rank]]</f>
        <v>238|3</v>
      </c>
      <c r="B1214">
        <v>238</v>
      </c>
      <c r="C1214">
        <v>3</v>
      </c>
      <c r="D1214" t="s">
        <v>883</v>
      </c>
      <c r="E1214">
        <v>4.1386917233499999E-2</v>
      </c>
      <c r="F1214">
        <v>0.95339953899399998</v>
      </c>
      <c r="G1214">
        <f>VLOOKUP(Table1[[#This Row],[img_id2]],Table13[#All],4,FALSE)</f>
        <v>3</v>
      </c>
      <c r="H1214">
        <f>VLOOKUP(Table1[[#This Row],[img_id2]],Table13[#All],5,FALSE)</f>
        <v>3</v>
      </c>
      <c r="I1214" t="str">
        <f>IF(Table1[[#This Row],[score_abs]]&gt;0.99,"yes","no")</f>
        <v>no</v>
      </c>
    </row>
    <row r="1215" spans="1:9" x14ac:dyDescent="0.25">
      <c r="A1215" t="str">
        <f>Table1[[#This Row],[img_id2]]&amp;"|"&amp;Table1[[#This Row],[rank]]</f>
        <v>238|4</v>
      </c>
      <c r="B1215">
        <v>238</v>
      </c>
      <c r="C1215">
        <v>4</v>
      </c>
      <c r="D1215" t="s">
        <v>864</v>
      </c>
      <c r="E1215">
        <v>3.9993491023800003E-2</v>
      </c>
      <c r="F1215">
        <v>0.95185416936900002</v>
      </c>
      <c r="G1215">
        <f>VLOOKUP(Table1[[#This Row],[img_id2]],Table13[#All],4,FALSE)</f>
        <v>3</v>
      </c>
      <c r="H1215">
        <f>VLOOKUP(Table1[[#This Row],[img_id2]],Table13[#All],5,FALSE)</f>
        <v>3</v>
      </c>
      <c r="I1215" t="str">
        <f>IF(Table1[[#This Row],[score_abs]]&gt;0.99,"yes","no")</f>
        <v>no</v>
      </c>
    </row>
    <row r="1216" spans="1:9" x14ac:dyDescent="0.25">
      <c r="A1216" t="str">
        <f>Table1[[#This Row],[img_id2]]&amp;"|"&amp;Table1[[#This Row],[rank]]</f>
        <v>238|5</v>
      </c>
      <c r="B1216">
        <v>238</v>
      </c>
      <c r="C1216">
        <v>5</v>
      </c>
      <c r="D1216" t="s">
        <v>831</v>
      </c>
      <c r="E1216">
        <v>3.42199504375E-2</v>
      </c>
      <c r="F1216">
        <v>0.94418448209799999</v>
      </c>
      <c r="G1216">
        <f>VLOOKUP(Table1[[#This Row],[img_id2]],Table13[#All],4,FALSE)</f>
        <v>3</v>
      </c>
      <c r="H1216">
        <f>VLOOKUP(Table1[[#This Row],[img_id2]],Table13[#All],5,FALSE)</f>
        <v>3</v>
      </c>
      <c r="I1216" t="str">
        <f>IF(Table1[[#This Row],[score_abs]]&gt;0.99,"yes","no")</f>
        <v>no</v>
      </c>
    </row>
    <row r="1217" spans="1:9" x14ac:dyDescent="0.25">
      <c r="A1217" t="str">
        <f>Table1[[#This Row],[img_id2]]&amp;"|"&amp;Table1[[#This Row],[rank]]</f>
        <v>239|1</v>
      </c>
      <c r="B1217">
        <v>239</v>
      </c>
      <c r="C1217">
        <v>1</v>
      </c>
      <c r="D1217" t="s">
        <v>831</v>
      </c>
      <c r="E1217">
        <v>0.75408524274800004</v>
      </c>
      <c r="F1217">
        <v>0.99998009204899996</v>
      </c>
      <c r="G1217">
        <f>VLOOKUP(Table1[[#This Row],[img_id2]],Table13[#All],4,FALSE)</f>
        <v>3</v>
      </c>
      <c r="H1217">
        <f>VLOOKUP(Table1[[#This Row],[img_id2]],Table13[#All],5,FALSE)</f>
        <v>3</v>
      </c>
      <c r="I1217" t="str">
        <f>IF(Table1[[#This Row],[score_abs]]&gt;0.99,"yes","no")</f>
        <v>yes</v>
      </c>
    </row>
    <row r="1218" spans="1:9" x14ac:dyDescent="0.25">
      <c r="A1218" t="str">
        <f>Table1[[#This Row],[img_id2]]&amp;"|"&amp;Table1[[#This Row],[rank]]</f>
        <v>239|2</v>
      </c>
      <c r="B1218">
        <v>239</v>
      </c>
      <c r="C1218">
        <v>2</v>
      </c>
      <c r="D1218" t="s">
        <v>830</v>
      </c>
      <c r="E1218">
        <v>9.33559760451E-2</v>
      </c>
      <c r="F1218">
        <v>0.99983882904099997</v>
      </c>
      <c r="G1218">
        <f>VLOOKUP(Table1[[#This Row],[img_id2]],Table13[#All],4,FALSE)</f>
        <v>3</v>
      </c>
      <c r="H1218">
        <f>VLOOKUP(Table1[[#This Row],[img_id2]],Table13[#All],5,FALSE)</f>
        <v>3</v>
      </c>
      <c r="I1218" t="str">
        <f>IF(Table1[[#This Row],[score_abs]]&gt;0.99,"yes","no")</f>
        <v>yes</v>
      </c>
    </row>
    <row r="1219" spans="1:9" x14ac:dyDescent="0.25">
      <c r="A1219" t="str">
        <f>Table1[[#This Row],[img_id2]]&amp;"|"&amp;Table1[[#This Row],[rank]]</f>
        <v>239|3</v>
      </c>
      <c r="B1219">
        <v>239</v>
      </c>
      <c r="C1219">
        <v>3</v>
      </c>
      <c r="D1219" t="s">
        <v>840</v>
      </c>
      <c r="E1219">
        <v>3.9901949465299999E-2</v>
      </c>
      <c r="F1219">
        <v>0.999622941017</v>
      </c>
      <c r="G1219">
        <f>VLOOKUP(Table1[[#This Row],[img_id2]],Table13[#All],4,FALSE)</f>
        <v>3</v>
      </c>
      <c r="H1219">
        <f>VLOOKUP(Table1[[#This Row],[img_id2]],Table13[#All],5,FALSE)</f>
        <v>3</v>
      </c>
      <c r="I1219" t="str">
        <f>IF(Table1[[#This Row],[score_abs]]&gt;0.99,"yes","no")</f>
        <v>yes</v>
      </c>
    </row>
    <row r="1220" spans="1:9" x14ac:dyDescent="0.25">
      <c r="A1220" t="str">
        <f>Table1[[#This Row],[img_id2]]&amp;"|"&amp;Table1[[#This Row],[rank]]</f>
        <v>239|4</v>
      </c>
      <c r="B1220">
        <v>239</v>
      </c>
      <c r="C1220">
        <v>4</v>
      </c>
      <c r="D1220" t="s">
        <v>862</v>
      </c>
      <c r="E1220">
        <v>2.79905963689E-2</v>
      </c>
      <c r="F1220">
        <v>0.99946266412700002</v>
      </c>
      <c r="G1220">
        <f>VLOOKUP(Table1[[#This Row],[img_id2]],Table13[#All],4,FALSE)</f>
        <v>3</v>
      </c>
      <c r="H1220">
        <f>VLOOKUP(Table1[[#This Row],[img_id2]],Table13[#All],5,FALSE)</f>
        <v>3</v>
      </c>
      <c r="I1220" t="str">
        <f>IF(Table1[[#This Row],[score_abs]]&gt;0.99,"yes","no")</f>
        <v>yes</v>
      </c>
    </row>
    <row r="1221" spans="1:9" x14ac:dyDescent="0.25">
      <c r="A1221" t="str">
        <f>Table1[[#This Row],[img_id2]]&amp;"|"&amp;Table1[[#This Row],[rank]]</f>
        <v>239|5</v>
      </c>
      <c r="B1221">
        <v>239</v>
      </c>
      <c r="C1221">
        <v>5</v>
      </c>
      <c r="D1221" t="s">
        <v>890</v>
      </c>
      <c r="E1221">
        <v>2.56705414504E-2</v>
      </c>
      <c r="F1221">
        <v>0.99941408634200002</v>
      </c>
      <c r="G1221">
        <f>VLOOKUP(Table1[[#This Row],[img_id2]],Table13[#All],4,FALSE)</f>
        <v>3</v>
      </c>
      <c r="H1221">
        <f>VLOOKUP(Table1[[#This Row],[img_id2]],Table13[#All],5,FALSE)</f>
        <v>3</v>
      </c>
      <c r="I1221" t="str">
        <f>IF(Table1[[#This Row],[score_abs]]&gt;0.99,"yes","no")</f>
        <v>yes</v>
      </c>
    </row>
    <row r="1222" spans="1:9" x14ac:dyDescent="0.25">
      <c r="A1222" t="str">
        <f>Table1[[#This Row],[img_id2]]&amp;"|"&amp;Table1[[#This Row],[rank]]</f>
        <v>240|1</v>
      </c>
      <c r="B1222">
        <v>240</v>
      </c>
      <c r="C1222">
        <v>1</v>
      </c>
      <c r="D1222" t="s">
        <v>830</v>
      </c>
      <c r="E1222">
        <v>0.212071418762</v>
      </c>
      <c r="F1222">
        <v>0.99906176328700003</v>
      </c>
      <c r="G1222">
        <f>VLOOKUP(Table1[[#This Row],[img_id2]],Table13[#All],4,FALSE)</f>
        <v>3</v>
      </c>
      <c r="H1222">
        <f>VLOOKUP(Table1[[#This Row],[img_id2]],Table13[#All],5,FALSE)</f>
        <v>3</v>
      </c>
      <c r="I1222" t="str">
        <f>IF(Table1[[#This Row],[score_abs]]&gt;0.99,"yes","no")</f>
        <v>yes</v>
      </c>
    </row>
    <row r="1223" spans="1:9" x14ac:dyDescent="0.25">
      <c r="A1223" t="str">
        <f>Table1[[#This Row],[img_id2]]&amp;"|"&amp;Table1[[#This Row],[rank]]</f>
        <v>240|2</v>
      </c>
      <c r="B1223">
        <v>240</v>
      </c>
      <c r="C1223">
        <v>2</v>
      </c>
      <c r="D1223" t="s">
        <v>831</v>
      </c>
      <c r="E1223">
        <v>0.18435515463400001</v>
      </c>
      <c r="F1223">
        <v>0.99892091751099998</v>
      </c>
      <c r="G1223">
        <f>VLOOKUP(Table1[[#This Row],[img_id2]],Table13[#All],4,FALSE)</f>
        <v>3</v>
      </c>
      <c r="H1223">
        <f>VLOOKUP(Table1[[#This Row],[img_id2]],Table13[#All],5,FALSE)</f>
        <v>3</v>
      </c>
      <c r="I1223" t="str">
        <f>IF(Table1[[#This Row],[score_abs]]&gt;0.99,"yes","no")</f>
        <v>yes</v>
      </c>
    </row>
    <row r="1224" spans="1:9" x14ac:dyDescent="0.25">
      <c r="A1224" t="str">
        <f>Table1[[#This Row],[img_id2]]&amp;"|"&amp;Table1[[#This Row],[rank]]</f>
        <v>240|3</v>
      </c>
      <c r="B1224">
        <v>240</v>
      </c>
      <c r="C1224">
        <v>3</v>
      </c>
      <c r="D1224" t="s">
        <v>840</v>
      </c>
      <c r="E1224">
        <v>0.12067360431</v>
      </c>
      <c r="F1224">
        <v>0.99835240840899997</v>
      </c>
      <c r="G1224">
        <f>VLOOKUP(Table1[[#This Row],[img_id2]],Table13[#All],4,FALSE)</f>
        <v>3</v>
      </c>
      <c r="H1224">
        <f>VLOOKUP(Table1[[#This Row],[img_id2]],Table13[#All],5,FALSE)</f>
        <v>3</v>
      </c>
      <c r="I1224" t="str">
        <f>IF(Table1[[#This Row],[score_abs]]&gt;0.99,"yes","no")</f>
        <v>yes</v>
      </c>
    </row>
    <row r="1225" spans="1:9" x14ac:dyDescent="0.25">
      <c r="A1225" t="str">
        <f>Table1[[#This Row],[img_id2]]&amp;"|"&amp;Table1[[#This Row],[rank]]</f>
        <v>240|4</v>
      </c>
      <c r="B1225">
        <v>240</v>
      </c>
      <c r="C1225">
        <v>4</v>
      </c>
      <c r="D1225" t="s">
        <v>868</v>
      </c>
      <c r="E1225">
        <v>6.5821714699299996E-2</v>
      </c>
      <c r="F1225">
        <v>0.99698346853300002</v>
      </c>
      <c r="G1225">
        <f>VLOOKUP(Table1[[#This Row],[img_id2]],Table13[#All],4,FALSE)</f>
        <v>3</v>
      </c>
      <c r="H1225">
        <f>VLOOKUP(Table1[[#This Row],[img_id2]],Table13[#All],5,FALSE)</f>
        <v>3</v>
      </c>
      <c r="I1225" t="str">
        <f>IF(Table1[[#This Row],[score_abs]]&gt;0.99,"yes","no")</f>
        <v>yes</v>
      </c>
    </row>
    <row r="1226" spans="1:9" x14ac:dyDescent="0.25">
      <c r="A1226" t="str">
        <f>Table1[[#This Row],[img_id2]]&amp;"|"&amp;Table1[[#This Row],[rank]]</f>
        <v>240|5</v>
      </c>
      <c r="B1226">
        <v>240</v>
      </c>
      <c r="C1226">
        <v>5</v>
      </c>
      <c r="D1226" t="s">
        <v>870</v>
      </c>
      <c r="E1226">
        <v>4.0022552013399999E-2</v>
      </c>
      <c r="F1226">
        <v>0.99504870176299998</v>
      </c>
      <c r="G1226">
        <f>VLOOKUP(Table1[[#This Row],[img_id2]],Table13[#All],4,FALSE)</f>
        <v>3</v>
      </c>
      <c r="H1226">
        <f>VLOOKUP(Table1[[#This Row],[img_id2]],Table13[#All],5,FALSE)</f>
        <v>3</v>
      </c>
      <c r="I1226" t="str">
        <f>IF(Table1[[#This Row],[score_abs]]&gt;0.99,"yes","no")</f>
        <v>yes</v>
      </c>
    </row>
    <row r="1227" spans="1:9" x14ac:dyDescent="0.25">
      <c r="A1227" t="str">
        <f>Table1[[#This Row],[img_id2]]&amp;"|"&amp;Table1[[#This Row],[rank]]</f>
        <v>241|1</v>
      </c>
      <c r="B1227">
        <v>241</v>
      </c>
      <c r="C1227">
        <v>1</v>
      </c>
      <c r="D1227" t="s">
        <v>840</v>
      </c>
      <c r="E1227">
        <v>0.44390562176699999</v>
      </c>
      <c r="F1227">
        <v>0.99980217218400003</v>
      </c>
      <c r="G1227">
        <f>VLOOKUP(Table1[[#This Row],[img_id2]],Table13[#All],4,FALSE)</f>
        <v>2</v>
      </c>
      <c r="H1227">
        <f>VLOOKUP(Table1[[#This Row],[img_id2]],Table13[#All],5,FALSE)</f>
        <v>2</v>
      </c>
      <c r="I1227" t="str">
        <f>IF(Table1[[#This Row],[score_abs]]&gt;0.99,"yes","no")</f>
        <v>yes</v>
      </c>
    </row>
    <row r="1228" spans="1:9" x14ac:dyDescent="0.25">
      <c r="A1228" t="str">
        <f>Table1[[#This Row],[img_id2]]&amp;"|"&amp;Table1[[#This Row],[rank]]</f>
        <v>241|2</v>
      </c>
      <c r="B1228">
        <v>241</v>
      </c>
      <c r="C1228">
        <v>2</v>
      </c>
      <c r="D1228" t="s">
        <v>830</v>
      </c>
      <c r="E1228">
        <v>0.35899066925000001</v>
      </c>
      <c r="F1228">
        <v>0.99975544214199996</v>
      </c>
      <c r="G1228">
        <f>VLOOKUP(Table1[[#This Row],[img_id2]],Table13[#All],4,FALSE)</f>
        <v>2</v>
      </c>
      <c r="H1228">
        <f>VLOOKUP(Table1[[#This Row],[img_id2]],Table13[#All],5,FALSE)</f>
        <v>2</v>
      </c>
      <c r="I1228" t="str">
        <f>IF(Table1[[#This Row],[score_abs]]&gt;0.99,"yes","no")</f>
        <v>yes</v>
      </c>
    </row>
    <row r="1229" spans="1:9" x14ac:dyDescent="0.25">
      <c r="A1229" t="str">
        <f>Table1[[#This Row],[img_id2]]&amp;"|"&amp;Table1[[#This Row],[rank]]</f>
        <v>241|3</v>
      </c>
      <c r="B1229">
        <v>241</v>
      </c>
      <c r="C1229">
        <v>3</v>
      </c>
      <c r="D1229" t="s">
        <v>864</v>
      </c>
      <c r="E1229">
        <v>8.9463919401200007E-2</v>
      </c>
      <c r="F1229">
        <v>0.99901926517499995</v>
      </c>
      <c r="G1229">
        <f>VLOOKUP(Table1[[#This Row],[img_id2]],Table13[#All],4,FALSE)</f>
        <v>2</v>
      </c>
      <c r="H1229">
        <f>VLOOKUP(Table1[[#This Row],[img_id2]],Table13[#All],5,FALSE)</f>
        <v>2</v>
      </c>
      <c r="I1229" t="str">
        <f>IF(Table1[[#This Row],[score_abs]]&gt;0.99,"yes","no")</f>
        <v>yes</v>
      </c>
    </row>
    <row r="1230" spans="1:9" x14ac:dyDescent="0.25">
      <c r="A1230" t="str">
        <f>Table1[[#This Row],[img_id2]]&amp;"|"&amp;Table1[[#This Row],[rank]]</f>
        <v>241|4</v>
      </c>
      <c r="B1230">
        <v>241</v>
      </c>
      <c r="C1230">
        <v>4</v>
      </c>
      <c r="D1230" t="s">
        <v>831</v>
      </c>
      <c r="E1230">
        <v>7.5730625539999997E-3</v>
      </c>
      <c r="F1230">
        <v>0.98853534460100001</v>
      </c>
      <c r="G1230">
        <f>VLOOKUP(Table1[[#This Row],[img_id2]],Table13[#All],4,FALSE)</f>
        <v>2</v>
      </c>
      <c r="H1230">
        <f>VLOOKUP(Table1[[#This Row],[img_id2]],Table13[#All],5,FALSE)</f>
        <v>2</v>
      </c>
      <c r="I1230" t="str">
        <f>IF(Table1[[#This Row],[score_abs]]&gt;0.99,"yes","no")</f>
        <v>no</v>
      </c>
    </row>
    <row r="1231" spans="1:9" x14ac:dyDescent="0.25">
      <c r="A1231" t="str">
        <f>Table1[[#This Row],[img_id2]]&amp;"|"&amp;Table1[[#This Row],[rank]]</f>
        <v>241|5</v>
      </c>
      <c r="B1231">
        <v>241</v>
      </c>
      <c r="C1231">
        <v>5</v>
      </c>
      <c r="D1231" t="s">
        <v>863</v>
      </c>
      <c r="E1231">
        <v>7.4466676451300003E-3</v>
      </c>
      <c r="F1231">
        <v>0.98834306001700001</v>
      </c>
      <c r="G1231">
        <f>VLOOKUP(Table1[[#This Row],[img_id2]],Table13[#All],4,FALSE)</f>
        <v>2</v>
      </c>
      <c r="H1231">
        <f>VLOOKUP(Table1[[#This Row],[img_id2]],Table13[#All],5,FALSE)</f>
        <v>2</v>
      </c>
      <c r="I1231" t="str">
        <f>IF(Table1[[#This Row],[score_abs]]&gt;0.99,"yes","no")</f>
        <v>no</v>
      </c>
    </row>
    <row r="1232" spans="1:9" x14ac:dyDescent="0.25">
      <c r="A1232" t="str">
        <f>Table1[[#This Row],[img_id2]]&amp;"|"&amp;Table1[[#This Row],[rank]]</f>
        <v>242|1</v>
      </c>
      <c r="B1232">
        <v>242</v>
      </c>
      <c r="C1232">
        <v>1</v>
      </c>
      <c r="D1232" t="s">
        <v>830</v>
      </c>
      <c r="E1232">
        <v>0.86788290739100005</v>
      </c>
      <c r="F1232">
        <v>0.99999809265100004</v>
      </c>
      <c r="G1232">
        <f>VLOOKUP(Table1[[#This Row],[img_id2]],Table13[#All],4,FALSE)</f>
        <v>1</v>
      </c>
      <c r="H1232">
        <f>VLOOKUP(Table1[[#This Row],[img_id2]],Table13[#All],5,FALSE)</f>
        <v>2</v>
      </c>
      <c r="I1232" t="str">
        <f>IF(Table1[[#This Row],[score_abs]]&gt;0.99,"yes","no")</f>
        <v>yes</v>
      </c>
    </row>
    <row r="1233" spans="1:9" x14ac:dyDescent="0.25">
      <c r="A1233" t="str">
        <f>Table1[[#This Row],[img_id2]]&amp;"|"&amp;Table1[[#This Row],[rank]]</f>
        <v>242|2</v>
      </c>
      <c r="B1233">
        <v>242</v>
      </c>
      <c r="C1233">
        <v>2</v>
      </c>
      <c r="D1233" t="s">
        <v>849</v>
      </c>
      <c r="E1233">
        <v>5.5843081325299998E-2</v>
      </c>
      <c r="F1233">
        <v>0.99997067451499999</v>
      </c>
      <c r="G1233">
        <f>VLOOKUP(Table1[[#This Row],[img_id2]],Table13[#All],4,FALSE)</f>
        <v>1</v>
      </c>
      <c r="H1233">
        <f>VLOOKUP(Table1[[#This Row],[img_id2]],Table13[#All],5,FALSE)</f>
        <v>2</v>
      </c>
      <c r="I1233" t="str">
        <f>IF(Table1[[#This Row],[score_abs]]&gt;0.99,"yes","no")</f>
        <v>yes</v>
      </c>
    </row>
    <row r="1234" spans="1:9" x14ac:dyDescent="0.25">
      <c r="A1234" t="str">
        <f>Table1[[#This Row],[img_id2]]&amp;"|"&amp;Table1[[#This Row],[rank]]</f>
        <v>242|3</v>
      </c>
      <c r="B1234">
        <v>242</v>
      </c>
      <c r="C1234">
        <v>3</v>
      </c>
      <c r="D1234" t="s">
        <v>913</v>
      </c>
      <c r="E1234">
        <v>3.9673101156900002E-2</v>
      </c>
      <c r="F1234">
        <v>0.99995875358599995</v>
      </c>
      <c r="G1234">
        <f>VLOOKUP(Table1[[#This Row],[img_id2]],Table13[#All],4,FALSE)</f>
        <v>1</v>
      </c>
      <c r="H1234">
        <f>VLOOKUP(Table1[[#This Row],[img_id2]],Table13[#All],5,FALSE)</f>
        <v>2</v>
      </c>
      <c r="I1234" t="str">
        <f>IF(Table1[[#This Row],[score_abs]]&gt;0.99,"yes","no")</f>
        <v>yes</v>
      </c>
    </row>
    <row r="1235" spans="1:9" x14ac:dyDescent="0.25">
      <c r="A1235" t="str">
        <f>Table1[[#This Row],[img_id2]]&amp;"|"&amp;Table1[[#This Row],[rank]]</f>
        <v>242|4</v>
      </c>
      <c r="B1235">
        <v>242</v>
      </c>
      <c r="C1235">
        <v>4</v>
      </c>
      <c r="D1235" t="s">
        <v>842</v>
      </c>
      <c r="E1235">
        <v>1.02924751118E-2</v>
      </c>
      <c r="F1235">
        <v>0.99984109401700005</v>
      </c>
      <c r="G1235">
        <f>VLOOKUP(Table1[[#This Row],[img_id2]],Table13[#All],4,FALSE)</f>
        <v>1</v>
      </c>
      <c r="H1235">
        <f>VLOOKUP(Table1[[#This Row],[img_id2]],Table13[#All],5,FALSE)</f>
        <v>2</v>
      </c>
      <c r="I1235" t="str">
        <f>IF(Table1[[#This Row],[score_abs]]&gt;0.99,"yes","no")</f>
        <v>yes</v>
      </c>
    </row>
    <row r="1236" spans="1:9" x14ac:dyDescent="0.25">
      <c r="A1236" t="str">
        <f>Table1[[#This Row],[img_id2]]&amp;"|"&amp;Table1[[#This Row],[rank]]</f>
        <v>242|5</v>
      </c>
      <c r="B1236">
        <v>242</v>
      </c>
      <c r="C1236">
        <v>5</v>
      </c>
      <c r="D1236" t="s">
        <v>846</v>
      </c>
      <c r="E1236">
        <v>9.1947307810200003E-3</v>
      </c>
      <c r="F1236">
        <v>0.99982208013499996</v>
      </c>
      <c r="G1236">
        <f>VLOOKUP(Table1[[#This Row],[img_id2]],Table13[#All],4,FALSE)</f>
        <v>1</v>
      </c>
      <c r="H1236">
        <f>VLOOKUP(Table1[[#This Row],[img_id2]],Table13[#All],5,FALSE)</f>
        <v>2</v>
      </c>
      <c r="I1236" t="str">
        <f>IF(Table1[[#This Row],[score_abs]]&gt;0.99,"yes","no")</f>
        <v>yes</v>
      </c>
    </row>
    <row r="1237" spans="1:9" x14ac:dyDescent="0.25">
      <c r="A1237" t="str">
        <f>Table1[[#This Row],[img_id2]]&amp;"|"&amp;Table1[[#This Row],[rank]]</f>
        <v>243|1</v>
      </c>
      <c r="B1237">
        <v>243</v>
      </c>
      <c r="C1237">
        <v>1</v>
      </c>
      <c r="D1237" t="s">
        <v>830</v>
      </c>
      <c r="E1237">
        <v>0.83821463584900002</v>
      </c>
      <c r="F1237">
        <v>0.99998974800100005</v>
      </c>
      <c r="G1237">
        <f>VLOOKUP(Table1[[#This Row],[img_id2]],Table13[#All],4,FALSE)</f>
        <v>2</v>
      </c>
      <c r="H1237">
        <f>VLOOKUP(Table1[[#This Row],[img_id2]],Table13[#All],5,FALSE)</f>
        <v>2</v>
      </c>
      <c r="I1237" t="str">
        <f>IF(Table1[[#This Row],[score_abs]]&gt;0.99,"yes","no")</f>
        <v>yes</v>
      </c>
    </row>
    <row r="1238" spans="1:9" x14ac:dyDescent="0.25">
      <c r="A1238" t="str">
        <f>Table1[[#This Row],[img_id2]]&amp;"|"&amp;Table1[[#This Row],[rank]]</f>
        <v>243|2</v>
      </c>
      <c r="B1238">
        <v>243</v>
      </c>
      <c r="C1238">
        <v>2</v>
      </c>
      <c r="D1238" t="s">
        <v>840</v>
      </c>
      <c r="E1238">
        <v>0.13054412603400001</v>
      </c>
      <c r="F1238">
        <v>0.99993419647199999</v>
      </c>
      <c r="G1238">
        <f>VLOOKUP(Table1[[#This Row],[img_id2]],Table13[#All],4,FALSE)</f>
        <v>2</v>
      </c>
      <c r="H1238">
        <f>VLOOKUP(Table1[[#This Row],[img_id2]],Table13[#All],5,FALSE)</f>
        <v>2</v>
      </c>
      <c r="I1238" t="str">
        <f>IF(Table1[[#This Row],[score_abs]]&gt;0.99,"yes","no")</f>
        <v>yes</v>
      </c>
    </row>
    <row r="1239" spans="1:9" x14ac:dyDescent="0.25">
      <c r="A1239" t="str">
        <f>Table1[[#This Row],[img_id2]]&amp;"|"&amp;Table1[[#This Row],[rank]]</f>
        <v>243|3</v>
      </c>
      <c r="B1239">
        <v>243</v>
      </c>
      <c r="C1239">
        <v>3</v>
      </c>
      <c r="D1239" t="s">
        <v>846</v>
      </c>
      <c r="E1239">
        <v>6.6357832401999998E-3</v>
      </c>
      <c r="F1239">
        <v>0.99870657920799999</v>
      </c>
      <c r="G1239">
        <f>VLOOKUP(Table1[[#This Row],[img_id2]],Table13[#All],4,FALSE)</f>
        <v>2</v>
      </c>
      <c r="H1239">
        <f>VLOOKUP(Table1[[#This Row],[img_id2]],Table13[#All],5,FALSE)</f>
        <v>2</v>
      </c>
      <c r="I1239" t="str">
        <f>IF(Table1[[#This Row],[score_abs]]&gt;0.99,"yes","no")</f>
        <v>yes</v>
      </c>
    </row>
    <row r="1240" spans="1:9" x14ac:dyDescent="0.25">
      <c r="A1240" t="str">
        <f>Table1[[#This Row],[img_id2]]&amp;"|"&amp;Table1[[#This Row],[rank]]</f>
        <v>243|4</v>
      </c>
      <c r="B1240">
        <v>243</v>
      </c>
      <c r="C1240">
        <v>4</v>
      </c>
      <c r="D1240" t="s">
        <v>831</v>
      </c>
      <c r="E1240">
        <v>4.8039755784E-3</v>
      </c>
      <c r="F1240">
        <v>0.99821424484300003</v>
      </c>
      <c r="G1240">
        <f>VLOOKUP(Table1[[#This Row],[img_id2]],Table13[#All],4,FALSE)</f>
        <v>2</v>
      </c>
      <c r="H1240">
        <f>VLOOKUP(Table1[[#This Row],[img_id2]],Table13[#All],5,FALSE)</f>
        <v>2</v>
      </c>
      <c r="I1240" t="str">
        <f>IF(Table1[[#This Row],[score_abs]]&gt;0.99,"yes","no")</f>
        <v>yes</v>
      </c>
    </row>
    <row r="1241" spans="1:9" x14ac:dyDescent="0.25">
      <c r="A1241" t="str">
        <f>Table1[[#This Row],[img_id2]]&amp;"|"&amp;Table1[[#This Row],[rank]]</f>
        <v>243|5</v>
      </c>
      <c r="B1241">
        <v>243</v>
      </c>
      <c r="C1241">
        <v>5</v>
      </c>
      <c r="D1241" t="s">
        <v>829</v>
      </c>
      <c r="E1241">
        <v>4.4671678915599996E-3</v>
      </c>
      <c r="F1241">
        <v>0.99807989597299995</v>
      </c>
      <c r="G1241">
        <f>VLOOKUP(Table1[[#This Row],[img_id2]],Table13[#All],4,FALSE)</f>
        <v>2</v>
      </c>
      <c r="H1241">
        <f>VLOOKUP(Table1[[#This Row],[img_id2]],Table13[#All],5,FALSE)</f>
        <v>2</v>
      </c>
      <c r="I1241" t="str">
        <f>IF(Table1[[#This Row],[score_abs]]&gt;0.99,"yes","no")</f>
        <v>yes</v>
      </c>
    </row>
    <row r="1242" spans="1:9" x14ac:dyDescent="0.25">
      <c r="A1242" t="str">
        <f>Table1[[#This Row],[img_id2]]&amp;"|"&amp;Table1[[#This Row],[rank]]</f>
        <v>244|1</v>
      </c>
      <c r="B1242">
        <v>244</v>
      </c>
      <c r="C1242">
        <v>1</v>
      </c>
      <c r="D1242" t="s">
        <v>830</v>
      </c>
      <c r="E1242">
        <v>0.95211440324800001</v>
      </c>
      <c r="F1242">
        <v>0.99998891353599995</v>
      </c>
      <c r="G1242">
        <f>VLOOKUP(Table1[[#This Row],[img_id2]],Table13[#All],4,FALSE)</f>
        <v>1</v>
      </c>
      <c r="H1242">
        <f>VLOOKUP(Table1[[#This Row],[img_id2]],Table13[#All],5,FALSE)</f>
        <v>2</v>
      </c>
      <c r="I1242" t="str">
        <f>IF(Table1[[#This Row],[score_abs]]&gt;0.99,"yes","no")</f>
        <v>yes</v>
      </c>
    </row>
    <row r="1243" spans="1:9" x14ac:dyDescent="0.25">
      <c r="A1243" t="str">
        <f>Table1[[#This Row],[img_id2]]&amp;"|"&amp;Table1[[#This Row],[rank]]</f>
        <v>244|2</v>
      </c>
      <c r="B1243">
        <v>244</v>
      </c>
      <c r="C1243">
        <v>2</v>
      </c>
      <c r="D1243" t="s">
        <v>840</v>
      </c>
      <c r="E1243">
        <v>2.1917212754499999E-2</v>
      </c>
      <c r="F1243">
        <v>0.99952101707499996</v>
      </c>
      <c r="G1243">
        <f>VLOOKUP(Table1[[#This Row],[img_id2]],Table13[#All],4,FALSE)</f>
        <v>1</v>
      </c>
      <c r="H1243">
        <f>VLOOKUP(Table1[[#This Row],[img_id2]],Table13[#All],5,FALSE)</f>
        <v>2</v>
      </c>
      <c r="I1243" t="str">
        <f>IF(Table1[[#This Row],[score_abs]]&gt;0.99,"yes","no")</f>
        <v>yes</v>
      </c>
    </row>
    <row r="1244" spans="1:9" x14ac:dyDescent="0.25">
      <c r="A1244" t="str">
        <f>Table1[[#This Row],[img_id2]]&amp;"|"&amp;Table1[[#This Row],[rank]]</f>
        <v>244|3</v>
      </c>
      <c r="B1244">
        <v>244</v>
      </c>
      <c r="C1244">
        <v>3</v>
      </c>
      <c r="D1244" t="s">
        <v>849</v>
      </c>
      <c r="E1244">
        <v>4.5450478792199997E-3</v>
      </c>
      <c r="F1244">
        <v>0.99769419431700002</v>
      </c>
      <c r="G1244">
        <f>VLOOKUP(Table1[[#This Row],[img_id2]],Table13[#All],4,FALSE)</f>
        <v>1</v>
      </c>
      <c r="H1244">
        <f>VLOOKUP(Table1[[#This Row],[img_id2]],Table13[#All],5,FALSE)</f>
        <v>2</v>
      </c>
      <c r="I1244" t="str">
        <f>IF(Table1[[#This Row],[score_abs]]&gt;0.99,"yes","no")</f>
        <v>yes</v>
      </c>
    </row>
    <row r="1245" spans="1:9" x14ac:dyDescent="0.25">
      <c r="A1245" t="str">
        <f>Table1[[#This Row],[img_id2]]&amp;"|"&amp;Table1[[#This Row],[rank]]</f>
        <v>244|4</v>
      </c>
      <c r="B1245">
        <v>244</v>
      </c>
      <c r="C1245">
        <v>4</v>
      </c>
      <c r="D1245" t="s">
        <v>846</v>
      </c>
      <c r="E1245">
        <v>4.1965725831700001E-3</v>
      </c>
      <c r="F1245">
        <v>0.997503221035</v>
      </c>
      <c r="G1245">
        <f>VLOOKUP(Table1[[#This Row],[img_id2]],Table13[#All],4,FALSE)</f>
        <v>1</v>
      </c>
      <c r="H1245">
        <f>VLOOKUP(Table1[[#This Row],[img_id2]],Table13[#All],5,FALSE)</f>
        <v>2</v>
      </c>
      <c r="I1245" t="str">
        <f>IF(Table1[[#This Row],[score_abs]]&gt;0.99,"yes","no")</f>
        <v>yes</v>
      </c>
    </row>
    <row r="1246" spans="1:9" x14ac:dyDescent="0.25">
      <c r="A1246" t="str">
        <f>Table1[[#This Row],[img_id2]]&amp;"|"&amp;Table1[[#This Row],[rank]]</f>
        <v>244|5</v>
      </c>
      <c r="B1246">
        <v>244</v>
      </c>
      <c r="C1246">
        <v>5</v>
      </c>
      <c r="D1246" t="s">
        <v>862</v>
      </c>
      <c r="E1246">
        <v>2.04959954135E-3</v>
      </c>
      <c r="F1246">
        <v>0.99490106105800002</v>
      </c>
      <c r="G1246">
        <f>VLOOKUP(Table1[[#This Row],[img_id2]],Table13[#All],4,FALSE)</f>
        <v>1</v>
      </c>
      <c r="H1246">
        <f>VLOOKUP(Table1[[#This Row],[img_id2]],Table13[#All],5,FALSE)</f>
        <v>2</v>
      </c>
      <c r="I1246" t="str">
        <f>IF(Table1[[#This Row],[score_abs]]&gt;0.99,"yes","no")</f>
        <v>yes</v>
      </c>
    </row>
    <row r="1247" spans="1:9" x14ac:dyDescent="0.25">
      <c r="A1247" t="str">
        <f>Table1[[#This Row],[img_id2]]&amp;"|"&amp;Table1[[#This Row],[rank]]</f>
        <v>245|1</v>
      </c>
      <c r="B1247">
        <v>245</v>
      </c>
      <c r="C1247">
        <v>1</v>
      </c>
      <c r="D1247" t="s">
        <v>854</v>
      </c>
      <c r="E1247">
        <v>0.59315532445899999</v>
      </c>
      <c r="F1247">
        <v>0.99994385242499995</v>
      </c>
      <c r="G1247">
        <f>VLOOKUP(Table1[[#This Row],[img_id2]],Table13[#All],4,FALSE)</f>
        <v>2</v>
      </c>
      <c r="H1247">
        <f>VLOOKUP(Table1[[#This Row],[img_id2]],Table13[#All],5,FALSE)</f>
        <v>2</v>
      </c>
      <c r="I1247" t="str">
        <f>IF(Table1[[#This Row],[score_abs]]&gt;0.99,"yes","no")</f>
        <v>yes</v>
      </c>
    </row>
    <row r="1248" spans="1:9" x14ac:dyDescent="0.25">
      <c r="A1248" t="str">
        <f>Table1[[#This Row],[img_id2]]&amp;"|"&amp;Table1[[#This Row],[rank]]</f>
        <v>245|2</v>
      </c>
      <c r="B1248">
        <v>245</v>
      </c>
      <c r="C1248">
        <v>2</v>
      </c>
      <c r="D1248" t="s">
        <v>848</v>
      </c>
      <c r="E1248">
        <v>0.24570402503</v>
      </c>
      <c r="F1248">
        <v>0.99986457824700004</v>
      </c>
      <c r="G1248">
        <f>VLOOKUP(Table1[[#This Row],[img_id2]],Table13[#All],4,FALSE)</f>
        <v>2</v>
      </c>
      <c r="H1248">
        <f>VLOOKUP(Table1[[#This Row],[img_id2]],Table13[#All],5,FALSE)</f>
        <v>2</v>
      </c>
      <c r="I1248" t="str">
        <f>IF(Table1[[#This Row],[score_abs]]&gt;0.99,"yes","no")</f>
        <v>yes</v>
      </c>
    </row>
    <row r="1249" spans="1:9" x14ac:dyDescent="0.25">
      <c r="A1249" t="str">
        <f>Table1[[#This Row],[img_id2]]&amp;"|"&amp;Table1[[#This Row],[rank]]</f>
        <v>245|3</v>
      </c>
      <c r="B1249">
        <v>245</v>
      </c>
      <c r="C1249">
        <v>3</v>
      </c>
      <c r="D1249" t="s">
        <v>855</v>
      </c>
      <c r="E1249">
        <v>2.9577717185000001E-2</v>
      </c>
      <c r="F1249">
        <v>0.99887579679500005</v>
      </c>
      <c r="G1249">
        <f>VLOOKUP(Table1[[#This Row],[img_id2]],Table13[#All],4,FALSE)</f>
        <v>2</v>
      </c>
      <c r="H1249">
        <f>VLOOKUP(Table1[[#This Row],[img_id2]],Table13[#All],5,FALSE)</f>
        <v>2</v>
      </c>
      <c r="I1249" t="str">
        <f>IF(Table1[[#This Row],[score_abs]]&gt;0.99,"yes","no")</f>
        <v>yes</v>
      </c>
    </row>
    <row r="1250" spans="1:9" x14ac:dyDescent="0.25">
      <c r="A1250" t="str">
        <f>Table1[[#This Row],[img_id2]]&amp;"|"&amp;Table1[[#This Row],[rank]]</f>
        <v>245|4</v>
      </c>
      <c r="B1250">
        <v>245</v>
      </c>
      <c r="C1250">
        <v>4</v>
      </c>
      <c r="D1250" t="s">
        <v>861</v>
      </c>
      <c r="E1250">
        <v>2.9101403430099999E-2</v>
      </c>
      <c r="F1250">
        <v>0.99885749816900005</v>
      </c>
      <c r="G1250">
        <f>VLOOKUP(Table1[[#This Row],[img_id2]],Table13[#All],4,FALSE)</f>
        <v>2</v>
      </c>
      <c r="H1250">
        <f>VLOOKUP(Table1[[#This Row],[img_id2]],Table13[#All],5,FALSE)</f>
        <v>2</v>
      </c>
      <c r="I1250" t="str">
        <f>IF(Table1[[#This Row],[score_abs]]&gt;0.99,"yes","no")</f>
        <v>yes</v>
      </c>
    </row>
    <row r="1251" spans="1:9" x14ac:dyDescent="0.25">
      <c r="A1251" t="str">
        <f>Table1[[#This Row],[img_id2]]&amp;"|"&amp;Table1[[#This Row],[rank]]</f>
        <v>245|5</v>
      </c>
      <c r="B1251">
        <v>245</v>
      </c>
      <c r="C1251">
        <v>5</v>
      </c>
      <c r="D1251" t="s">
        <v>884</v>
      </c>
      <c r="E1251">
        <v>2.5439076125600001E-2</v>
      </c>
      <c r="F1251">
        <v>0.99869316816300002</v>
      </c>
      <c r="G1251">
        <f>VLOOKUP(Table1[[#This Row],[img_id2]],Table13[#All],4,FALSE)</f>
        <v>2</v>
      </c>
      <c r="H1251">
        <f>VLOOKUP(Table1[[#This Row],[img_id2]],Table13[#All],5,FALSE)</f>
        <v>2</v>
      </c>
      <c r="I1251" t="str">
        <f>IF(Table1[[#This Row],[score_abs]]&gt;0.99,"yes","no")</f>
        <v>yes</v>
      </c>
    </row>
    <row r="1252" spans="1:9" x14ac:dyDescent="0.25">
      <c r="A1252" t="str">
        <f>Table1[[#This Row],[img_id2]]&amp;"|"&amp;Table1[[#This Row],[rank]]</f>
        <v>246|1</v>
      </c>
      <c r="B1252">
        <v>246</v>
      </c>
      <c r="C1252">
        <v>1</v>
      </c>
      <c r="D1252" t="s">
        <v>838</v>
      </c>
      <c r="E1252">
        <v>0.43577918410299998</v>
      </c>
      <c r="F1252">
        <v>0.99978131055800001</v>
      </c>
      <c r="G1252">
        <f>VLOOKUP(Table1[[#This Row],[img_id2]],Table13[#All],4,FALSE)</f>
        <v>3</v>
      </c>
      <c r="H1252">
        <f>VLOOKUP(Table1[[#This Row],[img_id2]],Table13[#All],5,FALSE)</f>
        <v>3</v>
      </c>
      <c r="I1252" t="str">
        <f>IF(Table1[[#This Row],[score_abs]]&gt;0.99,"yes","no")</f>
        <v>yes</v>
      </c>
    </row>
    <row r="1253" spans="1:9" x14ac:dyDescent="0.25">
      <c r="A1253" t="str">
        <f>Table1[[#This Row],[img_id2]]&amp;"|"&amp;Table1[[#This Row],[rank]]</f>
        <v>246|2</v>
      </c>
      <c r="B1253">
        <v>246</v>
      </c>
      <c r="C1253">
        <v>2</v>
      </c>
      <c r="D1253" t="s">
        <v>839</v>
      </c>
      <c r="E1253">
        <v>7.9391412437E-2</v>
      </c>
      <c r="F1253">
        <v>0.99880075454700001</v>
      </c>
      <c r="G1253">
        <f>VLOOKUP(Table1[[#This Row],[img_id2]],Table13[#All],4,FALSE)</f>
        <v>3</v>
      </c>
      <c r="H1253">
        <f>VLOOKUP(Table1[[#This Row],[img_id2]],Table13[#All],5,FALSE)</f>
        <v>3</v>
      </c>
      <c r="I1253" t="str">
        <f>IF(Table1[[#This Row],[score_abs]]&gt;0.99,"yes","no")</f>
        <v>yes</v>
      </c>
    </row>
    <row r="1254" spans="1:9" x14ac:dyDescent="0.25">
      <c r="A1254" t="str">
        <f>Table1[[#This Row],[img_id2]]&amp;"|"&amp;Table1[[#This Row],[rank]]</f>
        <v>246|3</v>
      </c>
      <c r="B1254">
        <v>246</v>
      </c>
      <c r="C1254">
        <v>3</v>
      </c>
      <c r="D1254" t="s">
        <v>899</v>
      </c>
      <c r="E1254">
        <v>6.7690245807199997E-2</v>
      </c>
      <c r="F1254">
        <v>0.99859374761599995</v>
      </c>
      <c r="G1254">
        <f>VLOOKUP(Table1[[#This Row],[img_id2]],Table13[#All],4,FALSE)</f>
        <v>3</v>
      </c>
      <c r="H1254">
        <f>VLOOKUP(Table1[[#This Row],[img_id2]],Table13[#All],5,FALSE)</f>
        <v>3</v>
      </c>
      <c r="I1254" t="str">
        <f>IF(Table1[[#This Row],[score_abs]]&gt;0.99,"yes","no")</f>
        <v>yes</v>
      </c>
    </row>
    <row r="1255" spans="1:9" x14ac:dyDescent="0.25">
      <c r="A1255" t="str">
        <f>Table1[[#This Row],[img_id2]]&amp;"|"&amp;Table1[[#This Row],[rank]]</f>
        <v>246|4</v>
      </c>
      <c r="B1255">
        <v>246</v>
      </c>
      <c r="C1255">
        <v>4</v>
      </c>
      <c r="D1255" t="s">
        <v>836</v>
      </c>
      <c r="E1255">
        <v>6.1274670064400003E-2</v>
      </c>
      <c r="F1255">
        <v>0.99844676256200005</v>
      </c>
      <c r="G1255">
        <f>VLOOKUP(Table1[[#This Row],[img_id2]],Table13[#All],4,FALSE)</f>
        <v>3</v>
      </c>
      <c r="H1255">
        <f>VLOOKUP(Table1[[#This Row],[img_id2]],Table13[#All],5,FALSE)</f>
        <v>3</v>
      </c>
      <c r="I1255" t="str">
        <f>IF(Table1[[#This Row],[score_abs]]&gt;0.99,"yes","no")</f>
        <v>yes</v>
      </c>
    </row>
    <row r="1256" spans="1:9" x14ac:dyDescent="0.25">
      <c r="A1256" t="str">
        <f>Table1[[#This Row],[img_id2]]&amp;"|"&amp;Table1[[#This Row],[rank]]</f>
        <v>246|5</v>
      </c>
      <c r="B1256">
        <v>246</v>
      </c>
      <c r="C1256">
        <v>5</v>
      </c>
      <c r="D1256" t="s">
        <v>896</v>
      </c>
      <c r="E1256">
        <v>5.5362671613700003E-2</v>
      </c>
      <c r="F1256">
        <v>0.99828112125400004</v>
      </c>
      <c r="G1256">
        <f>VLOOKUP(Table1[[#This Row],[img_id2]],Table13[#All],4,FALSE)</f>
        <v>3</v>
      </c>
      <c r="H1256">
        <f>VLOOKUP(Table1[[#This Row],[img_id2]],Table13[#All],5,FALSE)</f>
        <v>3</v>
      </c>
      <c r="I1256" t="str">
        <f>IF(Table1[[#This Row],[score_abs]]&gt;0.99,"yes","no")</f>
        <v>yes</v>
      </c>
    </row>
    <row r="1257" spans="1:9" x14ac:dyDescent="0.25">
      <c r="A1257" t="str">
        <f>Table1[[#This Row],[img_id2]]&amp;"|"&amp;Table1[[#This Row],[rank]]</f>
        <v>247|1</v>
      </c>
      <c r="B1257">
        <v>247</v>
      </c>
      <c r="C1257">
        <v>1</v>
      </c>
      <c r="D1257" t="s">
        <v>830</v>
      </c>
      <c r="E1257">
        <v>0.333694785833</v>
      </c>
      <c r="F1257">
        <v>0.99939906597100003</v>
      </c>
      <c r="G1257">
        <f>VLOOKUP(Table1[[#This Row],[img_id2]],Table13[#All],4,FALSE)</f>
        <v>4</v>
      </c>
      <c r="H1257">
        <f>VLOOKUP(Table1[[#This Row],[img_id2]],Table13[#All],5,FALSE)</f>
        <v>4</v>
      </c>
      <c r="I1257" t="str">
        <f>IF(Table1[[#This Row],[score_abs]]&gt;0.99,"yes","no")</f>
        <v>yes</v>
      </c>
    </row>
    <row r="1258" spans="1:9" x14ac:dyDescent="0.25">
      <c r="A1258" t="str">
        <f>Table1[[#This Row],[img_id2]]&amp;"|"&amp;Table1[[#This Row],[rank]]</f>
        <v>247|2</v>
      </c>
      <c r="B1258">
        <v>247</v>
      </c>
      <c r="C1258">
        <v>2</v>
      </c>
      <c r="D1258" t="s">
        <v>831</v>
      </c>
      <c r="E1258">
        <v>0.232655227184</v>
      </c>
      <c r="F1258">
        <v>0.99913823604600005</v>
      </c>
      <c r="G1258">
        <f>VLOOKUP(Table1[[#This Row],[img_id2]],Table13[#All],4,FALSE)</f>
        <v>4</v>
      </c>
      <c r="H1258">
        <f>VLOOKUP(Table1[[#This Row],[img_id2]],Table13[#All],5,FALSE)</f>
        <v>4</v>
      </c>
      <c r="I1258" t="str">
        <f>IF(Table1[[#This Row],[score_abs]]&gt;0.99,"yes","no")</f>
        <v>yes</v>
      </c>
    </row>
    <row r="1259" spans="1:9" x14ac:dyDescent="0.25">
      <c r="A1259" t="str">
        <f>Table1[[#This Row],[img_id2]]&amp;"|"&amp;Table1[[#This Row],[rank]]</f>
        <v>247|3</v>
      </c>
      <c r="B1259">
        <v>247</v>
      </c>
      <c r="C1259">
        <v>3</v>
      </c>
      <c r="D1259" t="s">
        <v>864</v>
      </c>
      <c r="E1259">
        <v>5.9402287006399997E-2</v>
      </c>
      <c r="F1259">
        <v>0.99663347005799996</v>
      </c>
      <c r="G1259">
        <f>VLOOKUP(Table1[[#This Row],[img_id2]],Table13[#All],4,FALSE)</f>
        <v>4</v>
      </c>
      <c r="H1259">
        <f>VLOOKUP(Table1[[#This Row],[img_id2]],Table13[#All],5,FALSE)</f>
        <v>4</v>
      </c>
      <c r="I1259" t="str">
        <f>IF(Table1[[#This Row],[score_abs]]&gt;0.99,"yes","no")</f>
        <v>yes</v>
      </c>
    </row>
    <row r="1260" spans="1:9" x14ac:dyDescent="0.25">
      <c r="A1260" t="str">
        <f>Table1[[#This Row],[img_id2]]&amp;"|"&amp;Table1[[#This Row],[rank]]</f>
        <v>247|4</v>
      </c>
      <c r="B1260">
        <v>247</v>
      </c>
      <c r="C1260">
        <v>4</v>
      </c>
      <c r="D1260" t="s">
        <v>840</v>
      </c>
      <c r="E1260">
        <v>4.7533910721499997E-2</v>
      </c>
      <c r="F1260">
        <v>0.99579656124100002</v>
      </c>
      <c r="G1260">
        <f>VLOOKUP(Table1[[#This Row],[img_id2]],Table13[#All],4,FALSE)</f>
        <v>4</v>
      </c>
      <c r="H1260">
        <f>VLOOKUP(Table1[[#This Row],[img_id2]],Table13[#All],5,FALSE)</f>
        <v>4</v>
      </c>
      <c r="I1260" t="str">
        <f>IF(Table1[[#This Row],[score_abs]]&gt;0.99,"yes","no")</f>
        <v>yes</v>
      </c>
    </row>
    <row r="1261" spans="1:9" x14ac:dyDescent="0.25">
      <c r="A1261" t="str">
        <f>Table1[[#This Row],[img_id2]]&amp;"|"&amp;Table1[[#This Row],[rank]]</f>
        <v>247|5</v>
      </c>
      <c r="B1261">
        <v>247</v>
      </c>
      <c r="C1261">
        <v>5</v>
      </c>
      <c r="D1261" t="s">
        <v>862</v>
      </c>
      <c r="E1261">
        <v>4.00623381138E-2</v>
      </c>
      <c r="F1261">
        <v>0.99501651525500001</v>
      </c>
      <c r="G1261">
        <f>VLOOKUP(Table1[[#This Row],[img_id2]],Table13[#All],4,FALSE)</f>
        <v>4</v>
      </c>
      <c r="H1261">
        <f>VLOOKUP(Table1[[#This Row],[img_id2]],Table13[#All],5,FALSE)</f>
        <v>4</v>
      </c>
      <c r="I1261" t="str">
        <f>IF(Table1[[#This Row],[score_abs]]&gt;0.99,"yes","no")</f>
        <v>yes</v>
      </c>
    </row>
    <row r="1262" spans="1:9" x14ac:dyDescent="0.25">
      <c r="A1262" t="str">
        <f>Table1[[#This Row],[img_id2]]&amp;"|"&amp;Table1[[#This Row],[rank]]</f>
        <v>248|1</v>
      </c>
      <c r="B1262">
        <v>248</v>
      </c>
      <c r="C1262">
        <v>1</v>
      </c>
      <c r="D1262" t="s">
        <v>854</v>
      </c>
      <c r="E1262">
        <v>0.39112353324900001</v>
      </c>
      <c r="F1262">
        <v>0.99982577562300001</v>
      </c>
      <c r="G1262">
        <f>VLOOKUP(Table1[[#This Row],[img_id2]],Table13[#All],4,FALSE)</f>
        <v>2</v>
      </c>
      <c r="H1262">
        <f>VLOOKUP(Table1[[#This Row],[img_id2]],Table13[#All],5,FALSE)</f>
        <v>2</v>
      </c>
      <c r="I1262" t="str">
        <f>IF(Table1[[#This Row],[score_abs]]&gt;0.99,"yes","no")</f>
        <v>yes</v>
      </c>
    </row>
    <row r="1263" spans="1:9" x14ac:dyDescent="0.25">
      <c r="A1263" t="str">
        <f>Table1[[#This Row],[img_id2]]&amp;"|"&amp;Table1[[#This Row],[rank]]</f>
        <v>248|2</v>
      </c>
      <c r="B1263">
        <v>248</v>
      </c>
      <c r="C1263">
        <v>2</v>
      </c>
      <c r="D1263" t="s">
        <v>848</v>
      </c>
      <c r="E1263">
        <v>0.28906470537200002</v>
      </c>
      <c r="F1263">
        <v>0.99976426363000004</v>
      </c>
      <c r="G1263">
        <f>VLOOKUP(Table1[[#This Row],[img_id2]],Table13[#All],4,FALSE)</f>
        <v>2</v>
      </c>
      <c r="H1263">
        <f>VLOOKUP(Table1[[#This Row],[img_id2]],Table13[#All],5,FALSE)</f>
        <v>2</v>
      </c>
      <c r="I1263" t="str">
        <f>IF(Table1[[#This Row],[score_abs]]&gt;0.99,"yes","no")</f>
        <v>yes</v>
      </c>
    </row>
    <row r="1264" spans="1:9" x14ac:dyDescent="0.25">
      <c r="A1264" t="str">
        <f>Table1[[#This Row],[img_id2]]&amp;"|"&amp;Table1[[#This Row],[rank]]</f>
        <v>248|3</v>
      </c>
      <c r="B1264">
        <v>248</v>
      </c>
      <c r="C1264">
        <v>3</v>
      </c>
      <c r="D1264" t="s">
        <v>856</v>
      </c>
      <c r="E1264">
        <v>8.8061019778299998E-2</v>
      </c>
      <c r="F1264">
        <v>0.99922645091999995</v>
      </c>
      <c r="G1264">
        <f>VLOOKUP(Table1[[#This Row],[img_id2]],Table13[#All],4,FALSE)</f>
        <v>2</v>
      </c>
      <c r="H1264">
        <f>VLOOKUP(Table1[[#This Row],[img_id2]],Table13[#All],5,FALSE)</f>
        <v>2</v>
      </c>
      <c r="I1264" t="str">
        <f>IF(Table1[[#This Row],[score_abs]]&gt;0.99,"yes","no")</f>
        <v>yes</v>
      </c>
    </row>
    <row r="1265" spans="1:9" x14ac:dyDescent="0.25">
      <c r="A1265" t="str">
        <f>Table1[[#This Row],[img_id2]]&amp;"|"&amp;Table1[[#This Row],[rank]]</f>
        <v>248|4</v>
      </c>
      <c r="B1265">
        <v>248</v>
      </c>
      <c r="C1265">
        <v>4</v>
      </c>
      <c r="D1265" t="s">
        <v>855</v>
      </c>
      <c r="E1265">
        <v>5.1261521875900003E-2</v>
      </c>
      <c r="F1265">
        <v>0.99867177009600006</v>
      </c>
      <c r="G1265">
        <f>VLOOKUP(Table1[[#This Row],[img_id2]],Table13[#All],4,FALSE)</f>
        <v>2</v>
      </c>
      <c r="H1265">
        <f>VLOOKUP(Table1[[#This Row],[img_id2]],Table13[#All],5,FALSE)</f>
        <v>2</v>
      </c>
      <c r="I1265" t="str">
        <f>IF(Table1[[#This Row],[score_abs]]&gt;0.99,"yes","no")</f>
        <v>yes</v>
      </c>
    </row>
    <row r="1266" spans="1:9" x14ac:dyDescent="0.25">
      <c r="A1266" t="str">
        <f>Table1[[#This Row],[img_id2]]&amp;"|"&amp;Table1[[#This Row],[rank]]</f>
        <v>248|5</v>
      </c>
      <c r="B1266">
        <v>248</v>
      </c>
      <c r="C1266">
        <v>5</v>
      </c>
      <c r="D1266" t="s">
        <v>886</v>
      </c>
      <c r="E1266">
        <v>3.9003789424900001E-2</v>
      </c>
      <c r="F1266">
        <v>0.99825507402400004</v>
      </c>
      <c r="G1266">
        <f>VLOOKUP(Table1[[#This Row],[img_id2]],Table13[#All],4,FALSE)</f>
        <v>2</v>
      </c>
      <c r="H1266">
        <f>VLOOKUP(Table1[[#This Row],[img_id2]],Table13[#All],5,FALSE)</f>
        <v>2</v>
      </c>
      <c r="I1266" t="str">
        <f>IF(Table1[[#This Row],[score_abs]]&gt;0.99,"yes","no")</f>
        <v>yes</v>
      </c>
    </row>
    <row r="1267" spans="1:9" x14ac:dyDescent="0.25">
      <c r="A1267" t="str">
        <f>Table1[[#This Row],[img_id2]]&amp;"|"&amp;Table1[[#This Row],[rank]]</f>
        <v>249|1</v>
      </c>
      <c r="B1267">
        <v>249</v>
      </c>
      <c r="C1267">
        <v>1</v>
      </c>
      <c r="D1267" t="s">
        <v>831</v>
      </c>
      <c r="E1267">
        <v>0.56045007705700001</v>
      </c>
      <c r="F1267">
        <v>0.999962329865</v>
      </c>
      <c r="G1267">
        <f>VLOOKUP(Table1[[#This Row],[img_id2]],Table13[#All],4,FALSE)</f>
        <v>2</v>
      </c>
      <c r="H1267">
        <f>VLOOKUP(Table1[[#This Row],[img_id2]],Table13[#All],5,FALSE)</f>
        <v>2</v>
      </c>
      <c r="I1267" t="str">
        <f>IF(Table1[[#This Row],[score_abs]]&gt;0.99,"yes","no")</f>
        <v>yes</v>
      </c>
    </row>
    <row r="1268" spans="1:9" x14ac:dyDescent="0.25">
      <c r="A1268" t="str">
        <f>Table1[[#This Row],[img_id2]]&amp;"|"&amp;Table1[[#This Row],[rank]]</f>
        <v>249|2</v>
      </c>
      <c r="B1268">
        <v>249</v>
      </c>
      <c r="C1268">
        <v>2</v>
      </c>
      <c r="D1268" t="s">
        <v>862</v>
      </c>
      <c r="E1268">
        <v>0.220952197909</v>
      </c>
      <c r="F1268">
        <v>0.99990427494</v>
      </c>
      <c r="G1268">
        <f>VLOOKUP(Table1[[#This Row],[img_id2]],Table13[#All],4,FALSE)</f>
        <v>2</v>
      </c>
      <c r="H1268">
        <f>VLOOKUP(Table1[[#This Row],[img_id2]],Table13[#All],5,FALSE)</f>
        <v>2</v>
      </c>
      <c r="I1268" t="str">
        <f>IF(Table1[[#This Row],[score_abs]]&gt;0.99,"yes","no")</f>
        <v>yes</v>
      </c>
    </row>
    <row r="1269" spans="1:9" x14ac:dyDescent="0.25">
      <c r="A1269" t="str">
        <f>Table1[[#This Row],[img_id2]]&amp;"|"&amp;Table1[[#This Row],[rank]]</f>
        <v>249|3</v>
      </c>
      <c r="B1269">
        <v>249</v>
      </c>
      <c r="C1269">
        <v>3</v>
      </c>
      <c r="D1269" t="s">
        <v>830</v>
      </c>
      <c r="E1269">
        <v>0.13029021024699999</v>
      </c>
      <c r="F1269">
        <v>0.99983775615699999</v>
      </c>
      <c r="G1269">
        <f>VLOOKUP(Table1[[#This Row],[img_id2]],Table13[#All],4,FALSE)</f>
        <v>2</v>
      </c>
      <c r="H1269">
        <f>VLOOKUP(Table1[[#This Row],[img_id2]],Table13[#All],5,FALSE)</f>
        <v>2</v>
      </c>
      <c r="I1269" t="str">
        <f>IF(Table1[[#This Row],[score_abs]]&gt;0.99,"yes","no")</f>
        <v>yes</v>
      </c>
    </row>
    <row r="1270" spans="1:9" x14ac:dyDescent="0.25">
      <c r="A1270" t="str">
        <f>Table1[[#This Row],[img_id2]]&amp;"|"&amp;Table1[[#This Row],[rank]]</f>
        <v>249|4</v>
      </c>
      <c r="B1270">
        <v>249</v>
      </c>
      <c r="C1270">
        <v>4</v>
      </c>
      <c r="D1270" t="s">
        <v>860</v>
      </c>
      <c r="E1270">
        <v>2.03837510198E-2</v>
      </c>
      <c r="F1270">
        <v>0.998964071274</v>
      </c>
      <c r="G1270">
        <f>VLOOKUP(Table1[[#This Row],[img_id2]],Table13[#All],4,FALSE)</f>
        <v>2</v>
      </c>
      <c r="H1270">
        <f>VLOOKUP(Table1[[#This Row],[img_id2]],Table13[#All],5,FALSE)</f>
        <v>2</v>
      </c>
      <c r="I1270" t="str">
        <f>IF(Table1[[#This Row],[score_abs]]&gt;0.99,"yes","no")</f>
        <v>yes</v>
      </c>
    </row>
    <row r="1271" spans="1:9" x14ac:dyDescent="0.25">
      <c r="A1271" t="str">
        <f>Table1[[#This Row],[img_id2]]&amp;"|"&amp;Table1[[#This Row],[rank]]</f>
        <v>249|5</v>
      </c>
      <c r="B1271">
        <v>249</v>
      </c>
      <c r="C1271">
        <v>5</v>
      </c>
      <c r="D1271" t="s">
        <v>864</v>
      </c>
      <c r="E1271">
        <v>1.9319601357000001E-2</v>
      </c>
      <c r="F1271">
        <v>0.99890697002399997</v>
      </c>
      <c r="G1271">
        <f>VLOOKUP(Table1[[#This Row],[img_id2]],Table13[#All],4,FALSE)</f>
        <v>2</v>
      </c>
      <c r="H1271">
        <f>VLOOKUP(Table1[[#This Row],[img_id2]],Table13[#All],5,FALSE)</f>
        <v>2</v>
      </c>
      <c r="I1271" t="str">
        <f>IF(Table1[[#This Row],[score_abs]]&gt;0.99,"yes","no")</f>
        <v>yes</v>
      </c>
    </row>
    <row r="1272" spans="1:9" x14ac:dyDescent="0.25">
      <c r="A1272" t="str">
        <f>Table1[[#This Row],[img_id2]]&amp;"|"&amp;Table1[[#This Row],[rank]]</f>
        <v>250|1</v>
      </c>
      <c r="B1272">
        <v>250</v>
      </c>
      <c r="C1272">
        <v>1</v>
      </c>
      <c r="D1272" t="s">
        <v>831</v>
      </c>
      <c r="E1272">
        <v>0.36038589477499999</v>
      </c>
      <c r="F1272">
        <v>0.999852776527</v>
      </c>
      <c r="G1272">
        <f>VLOOKUP(Table1[[#This Row],[img_id2]],Table13[#All],4,FALSE)</f>
        <v>2</v>
      </c>
      <c r="H1272">
        <f>VLOOKUP(Table1[[#This Row],[img_id2]],Table13[#All],5,FALSE)</f>
        <v>2</v>
      </c>
      <c r="I1272" t="str">
        <f>IF(Table1[[#This Row],[score_abs]]&gt;0.99,"yes","no")</f>
        <v>yes</v>
      </c>
    </row>
    <row r="1273" spans="1:9" x14ac:dyDescent="0.25">
      <c r="A1273" t="str">
        <f>Table1[[#This Row],[img_id2]]&amp;"|"&amp;Table1[[#This Row],[rank]]</f>
        <v>250|2</v>
      </c>
      <c r="B1273">
        <v>250</v>
      </c>
      <c r="C1273">
        <v>2</v>
      </c>
      <c r="D1273" t="s">
        <v>860</v>
      </c>
      <c r="E1273">
        <v>0.113344825804</v>
      </c>
      <c r="F1273">
        <v>0.99953222274800002</v>
      </c>
      <c r="G1273">
        <f>VLOOKUP(Table1[[#This Row],[img_id2]],Table13[#All],4,FALSE)</f>
        <v>2</v>
      </c>
      <c r="H1273">
        <f>VLOOKUP(Table1[[#This Row],[img_id2]],Table13[#All],5,FALSE)</f>
        <v>2</v>
      </c>
      <c r="I1273" t="str">
        <f>IF(Table1[[#This Row],[score_abs]]&gt;0.99,"yes","no")</f>
        <v>yes</v>
      </c>
    </row>
    <row r="1274" spans="1:9" x14ac:dyDescent="0.25">
      <c r="A1274" t="str">
        <f>Table1[[#This Row],[img_id2]]&amp;"|"&amp;Table1[[#This Row],[rank]]</f>
        <v>250|3</v>
      </c>
      <c r="B1274">
        <v>250</v>
      </c>
      <c r="C1274">
        <v>3</v>
      </c>
      <c r="D1274" t="s">
        <v>861</v>
      </c>
      <c r="E1274">
        <v>0.11085961759100001</v>
      </c>
      <c r="F1274">
        <v>0.99952173232999997</v>
      </c>
      <c r="G1274">
        <f>VLOOKUP(Table1[[#This Row],[img_id2]],Table13[#All],4,FALSE)</f>
        <v>2</v>
      </c>
      <c r="H1274">
        <f>VLOOKUP(Table1[[#This Row],[img_id2]],Table13[#All],5,FALSE)</f>
        <v>2</v>
      </c>
      <c r="I1274" t="str">
        <f>IF(Table1[[#This Row],[score_abs]]&gt;0.99,"yes","no")</f>
        <v>yes</v>
      </c>
    </row>
    <row r="1275" spans="1:9" x14ac:dyDescent="0.25">
      <c r="A1275" t="str">
        <f>Table1[[#This Row],[img_id2]]&amp;"|"&amp;Table1[[#This Row],[rank]]</f>
        <v>250|4</v>
      </c>
      <c r="B1275">
        <v>250</v>
      </c>
      <c r="C1275">
        <v>4</v>
      </c>
      <c r="D1275" t="s">
        <v>855</v>
      </c>
      <c r="E1275">
        <v>8.9022025465999993E-2</v>
      </c>
      <c r="F1275">
        <v>0.99940454959900005</v>
      </c>
      <c r="G1275">
        <f>VLOOKUP(Table1[[#This Row],[img_id2]],Table13[#All],4,FALSE)</f>
        <v>2</v>
      </c>
      <c r="H1275">
        <f>VLOOKUP(Table1[[#This Row],[img_id2]],Table13[#All],5,FALSE)</f>
        <v>2</v>
      </c>
      <c r="I1275" t="str">
        <f>IF(Table1[[#This Row],[score_abs]]&gt;0.99,"yes","no")</f>
        <v>yes</v>
      </c>
    </row>
    <row r="1276" spans="1:9" x14ac:dyDescent="0.25">
      <c r="A1276" t="str">
        <f>Table1[[#This Row],[img_id2]]&amp;"|"&amp;Table1[[#This Row],[rank]]</f>
        <v>250|5</v>
      </c>
      <c r="B1276">
        <v>250</v>
      </c>
      <c r="C1276">
        <v>5</v>
      </c>
      <c r="D1276" t="s">
        <v>886</v>
      </c>
      <c r="E1276">
        <v>5.6464493274700003E-2</v>
      </c>
      <c r="F1276">
        <v>0.99906140565900003</v>
      </c>
      <c r="G1276">
        <f>VLOOKUP(Table1[[#This Row],[img_id2]],Table13[#All],4,FALSE)</f>
        <v>2</v>
      </c>
      <c r="H1276">
        <f>VLOOKUP(Table1[[#This Row],[img_id2]],Table13[#All],5,FALSE)</f>
        <v>2</v>
      </c>
      <c r="I1276" t="str">
        <f>IF(Table1[[#This Row],[score_abs]]&gt;0.99,"yes","no")</f>
        <v>yes</v>
      </c>
    </row>
    <row r="1277" spans="1:9" x14ac:dyDescent="0.25">
      <c r="A1277" t="str">
        <f>Table1[[#This Row],[img_id2]]&amp;"|"&amp;Table1[[#This Row],[rank]]</f>
        <v>251|1</v>
      </c>
      <c r="B1277">
        <v>251</v>
      </c>
      <c r="C1277">
        <v>1</v>
      </c>
      <c r="D1277" t="s">
        <v>831</v>
      </c>
      <c r="E1277">
        <v>0.48955059051499999</v>
      </c>
      <c r="F1277">
        <v>0.99989771842999997</v>
      </c>
      <c r="G1277">
        <f>VLOOKUP(Table1[[#This Row],[img_id2]],Table13[#All],4,FALSE)</f>
        <v>2</v>
      </c>
      <c r="H1277">
        <f>VLOOKUP(Table1[[#This Row],[img_id2]],Table13[#All],5,FALSE)</f>
        <v>2</v>
      </c>
      <c r="I1277" t="str">
        <f>IF(Table1[[#This Row],[score_abs]]&gt;0.99,"yes","no")</f>
        <v>yes</v>
      </c>
    </row>
    <row r="1278" spans="1:9" x14ac:dyDescent="0.25">
      <c r="A1278" t="str">
        <f>Table1[[#This Row],[img_id2]]&amp;"|"&amp;Table1[[#This Row],[rank]]</f>
        <v>251|2</v>
      </c>
      <c r="B1278">
        <v>251</v>
      </c>
      <c r="C1278">
        <v>2</v>
      </c>
      <c r="D1278" t="s">
        <v>862</v>
      </c>
      <c r="E1278">
        <v>0.30592402815800002</v>
      </c>
      <c r="F1278">
        <v>0.99983620643600002</v>
      </c>
      <c r="G1278">
        <f>VLOOKUP(Table1[[#This Row],[img_id2]],Table13[#All],4,FALSE)</f>
        <v>2</v>
      </c>
      <c r="H1278">
        <f>VLOOKUP(Table1[[#This Row],[img_id2]],Table13[#All],5,FALSE)</f>
        <v>2</v>
      </c>
      <c r="I1278" t="str">
        <f>IF(Table1[[#This Row],[score_abs]]&gt;0.99,"yes","no")</f>
        <v>yes</v>
      </c>
    </row>
    <row r="1279" spans="1:9" x14ac:dyDescent="0.25">
      <c r="A1279" t="str">
        <f>Table1[[#This Row],[img_id2]]&amp;"|"&amp;Table1[[#This Row],[rank]]</f>
        <v>251|3</v>
      </c>
      <c r="B1279">
        <v>251</v>
      </c>
      <c r="C1279">
        <v>3</v>
      </c>
      <c r="D1279" t="s">
        <v>830</v>
      </c>
      <c r="E1279">
        <v>7.2303563356399994E-2</v>
      </c>
      <c r="F1279">
        <v>0.99930751323699996</v>
      </c>
      <c r="G1279">
        <f>VLOOKUP(Table1[[#This Row],[img_id2]],Table13[#All],4,FALSE)</f>
        <v>2</v>
      </c>
      <c r="H1279">
        <f>VLOOKUP(Table1[[#This Row],[img_id2]],Table13[#All],5,FALSE)</f>
        <v>2</v>
      </c>
      <c r="I1279" t="str">
        <f>IF(Table1[[#This Row],[score_abs]]&gt;0.99,"yes","no")</f>
        <v>yes</v>
      </c>
    </row>
    <row r="1280" spans="1:9" x14ac:dyDescent="0.25">
      <c r="A1280" t="str">
        <f>Table1[[#This Row],[img_id2]]&amp;"|"&amp;Table1[[#This Row],[rank]]</f>
        <v>251|4</v>
      </c>
      <c r="B1280">
        <v>251</v>
      </c>
      <c r="C1280">
        <v>4</v>
      </c>
      <c r="D1280" t="s">
        <v>864</v>
      </c>
      <c r="E1280">
        <v>1.8971150741E-2</v>
      </c>
      <c r="F1280">
        <v>0.99736613035199995</v>
      </c>
      <c r="G1280">
        <f>VLOOKUP(Table1[[#This Row],[img_id2]],Table13[#All],4,FALSE)</f>
        <v>2</v>
      </c>
      <c r="H1280">
        <f>VLOOKUP(Table1[[#This Row],[img_id2]],Table13[#All],5,FALSE)</f>
        <v>2</v>
      </c>
      <c r="I1280" t="str">
        <f>IF(Table1[[#This Row],[score_abs]]&gt;0.99,"yes","no")</f>
        <v>yes</v>
      </c>
    </row>
    <row r="1281" spans="1:9" x14ac:dyDescent="0.25">
      <c r="A1281" t="str">
        <f>Table1[[#This Row],[img_id2]]&amp;"|"&amp;Table1[[#This Row],[rank]]</f>
        <v>251|5</v>
      </c>
      <c r="B1281">
        <v>251</v>
      </c>
      <c r="C1281">
        <v>5</v>
      </c>
      <c r="D1281" t="s">
        <v>832</v>
      </c>
      <c r="E1281">
        <v>1.80457495153E-2</v>
      </c>
      <c r="F1281">
        <v>0.99723130464599996</v>
      </c>
      <c r="G1281">
        <f>VLOOKUP(Table1[[#This Row],[img_id2]],Table13[#All],4,FALSE)</f>
        <v>2</v>
      </c>
      <c r="H1281">
        <f>VLOOKUP(Table1[[#This Row],[img_id2]],Table13[#All],5,FALSE)</f>
        <v>2</v>
      </c>
      <c r="I1281" t="str">
        <f>IF(Table1[[#This Row],[score_abs]]&gt;0.99,"yes","no")</f>
        <v>yes</v>
      </c>
    </row>
    <row r="1282" spans="1:9" x14ac:dyDescent="0.25">
      <c r="A1282" t="str">
        <f>Table1[[#This Row],[img_id2]]&amp;"|"&amp;Table1[[#This Row],[rank]]</f>
        <v>252|1</v>
      </c>
      <c r="B1282">
        <v>252</v>
      </c>
      <c r="C1282">
        <v>1</v>
      </c>
      <c r="D1282" t="s">
        <v>886</v>
      </c>
      <c r="E1282">
        <v>0.23454269766800001</v>
      </c>
      <c r="F1282">
        <v>0.999859690666</v>
      </c>
      <c r="G1282">
        <f>VLOOKUP(Table1[[#This Row],[img_id2]],Table13[#All],4,FALSE)</f>
        <v>2</v>
      </c>
      <c r="H1282">
        <f>VLOOKUP(Table1[[#This Row],[img_id2]],Table13[#All],5,FALSE)</f>
        <v>2</v>
      </c>
      <c r="I1282" t="str">
        <f>IF(Table1[[#This Row],[score_abs]]&gt;0.99,"yes","no")</f>
        <v>yes</v>
      </c>
    </row>
    <row r="1283" spans="1:9" x14ac:dyDescent="0.25">
      <c r="A1283" t="str">
        <f>Table1[[#This Row],[img_id2]]&amp;"|"&amp;Table1[[#This Row],[rank]]</f>
        <v>252|2</v>
      </c>
      <c r="B1283">
        <v>252</v>
      </c>
      <c r="C1283">
        <v>2</v>
      </c>
      <c r="D1283" t="s">
        <v>854</v>
      </c>
      <c r="E1283">
        <v>0.17308267951</v>
      </c>
      <c r="F1283">
        <v>0.99980992078800002</v>
      </c>
      <c r="G1283">
        <f>VLOOKUP(Table1[[#This Row],[img_id2]],Table13[#All],4,FALSE)</f>
        <v>2</v>
      </c>
      <c r="H1283">
        <f>VLOOKUP(Table1[[#This Row],[img_id2]],Table13[#All],5,FALSE)</f>
        <v>2</v>
      </c>
      <c r="I1283" t="str">
        <f>IF(Table1[[#This Row],[score_abs]]&gt;0.99,"yes","no")</f>
        <v>yes</v>
      </c>
    </row>
    <row r="1284" spans="1:9" x14ac:dyDescent="0.25">
      <c r="A1284" t="str">
        <f>Table1[[#This Row],[img_id2]]&amp;"|"&amp;Table1[[#This Row],[rank]]</f>
        <v>252|3</v>
      </c>
      <c r="B1284">
        <v>252</v>
      </c>
      <c r="C1284">
        <v>3</v>
      </c>
      <c r="D1284" t="s">
        <v>855</v>
      </c>
      <c r="E1284">
        <v>0.13907675445100001</v>
      </c>
      <c r="F1284">
        <v>0.99976342916500005</v>
      </c>
      <c r="G1284">
        <f>VLOOKUP(Table1[[#This Row],[img_id2]],Table13[#All],4,FALSE)</f>
        <v>2</v>
      </c>
      <c r="H1284">
        <f>VLOOKUP(Table1[[#This Row],[img_id2]],Table13[#All],5,FALSE)</f>
        <v>2</v>
      </c>
      <c r="I1284" t="str">
        <f>IF(Table1[[#This Row],[score_abs]]&gt;0.99,"yes","no")</f>
        <v>yes</v>
      </c>
    </row>
    <row r="1285" spans="1:9" x14ac:dyDescent="0.25">
      <c r="A1285" t="str">
        <f>Table1[[#This Row],[img_id2]]&amp;"|"&amp;Table1[[#This Row],[rank]]</f>
        <v>252|4</v>
      </c>
      <c r="B1285">
        <v>252</v>
      </c>
      <c r="C1285">
        <v>4</v>
      </c>
      <c r="D1285" t="s">
        <v>861</v>
      </c>
      <c r="E1285">
        <v>0.124410584569</v>
      </c>
      <c r="F1285">
        <v>0.99973553419100003</v>
      </c>
      <c r="G1285">
        <f>VLOOKUP(Table1[[#This Row],[img_id2]],Table13[#All],4,FALSE)</f>
        <v>2</v>
      </c>
      <c r="H1285">
        <f>VLOOKUP(Table1[[#This Row],[img_id2]],Table13[#All],5,FALSE)</f>
        <v>2</v>
      </c>
      <c r="I1285" t="str">
        <f>IF(Table1[[#This Row],[score_abs]]&gt;0.99,"yes","no")</f>
        <v>yes</v>
      </c>
    </row>
    <row r="1286" spans="1:9" x14ac:dyDescent="0.25">
      <c r="A1286" t="str">
        <f>Table1[[#This Row],[img_id2]]&amp;"|"&amp;Table1[[#This Row],[rank]]</f>
        <v>252|5</v>
      </c>
      <c r="B1286">
        <v>252</v>
      </c>
      <c r="C1286">
        <v>5</v>
      </c>
      <c r="D1286" t="s">
        <v>831</v>
      </c>
      <c r="E1286">
        <v>5.95504716039E-2</v>
      </c>
      <c r="F1286">
        <v>0.99944764375700001</v>
      </c>
      <c r="G1286">
        <f>VLOOKUP(Table1[[#This Row],[img_id2]],Table13[#All],4,FALSE)</f>
        <v>2</v>
      </c>
      <c r="H1286">
        <f>VLOOKUP(Table1[[#This Row],[img_id2]],Table13[#All],5,FALSE)</f>
        <v>2</v>
      </c>
      <c r="I1286" t="str">
        <f>IF(Table1[[#This Row],[score_abs]]&gt;0.99,"yes","no")</f>
        <v>yes</v>
      </c>
    </row>
    <row r="1287" spans="1:9" x14ac:dyDescent="0.25">
      <c r="A1287" t="str">
        <f>Table1[[#This Row],[img_id2]]&amp;"|"&amp;Table1[[#This Row],[rank]]</f>
        <v>253|1</v>
      </c>
      <c r="B1287">
        <v>253</v>
      </c>
      <c r="C1287">
        <v>1</v>
      </c>
      <c r="D1287" t="s">
        <v>854</v>
      </c>
      <c r="E1287">
        <v>0.53097546100600002</v>
      </c>
      <c r="F1287">
        <v>0.99999427795399998</v>
      </c>
      <c r="G1287">
        <f>VLOOKUP(Table1[[#This Row],[img_id2]],Table13[#All],4,FALSE)</f>
        <v>4</v>
      </c>
      <c r="H1287">
        <f>VLOOKUP(Table1[[#This Row],[img_id2]],Table13[#All],5,FALSE)</f>
        <v>4</v>
      </c>
      <c r="I1287" t="str">
        <f>IF(Table1[[#This Row],[score_abs]]&gt;0.99,"yes","no")</f>
        <v>yes</v>
      </c>
    </row>
    <row r="1288" spans="1:9" x14ac:dyDescent="0.25">
      <c r="A1288" t="str">
        <f>Table1[[#This Row],[img_id2]]&amp;"|"&amp;Table1[[#This Row],[rank]]</f>
        <v>253|2</v>
      </c>
      <c r="B1288">
        <v>253</v>
      </c>
      <c r="C1288">
        <v>2</v>
      </c>
      <c r="D1288" t="s">
        <v>848</v>
      </c>
      <c r="E1288">
        <v>0.16175885498500001</v>
      </c>
      <c r="F1288">
        <v>0.99998116493199996</v>
      </c>
      <c r="G1288">
        <f>VLOOKUP(Table1[[#This Row],[img_id2]],Table13[#All],4,FALSE)</f>
        <v>4</v>
      </c>
      <c r="H1288">
        <f>VLOOKUP(Table1[[#This Row],[img_id2]],Table13[#All],5,FALSE)</f>
        <v>4</v>
      </c>
      <c r="I1288" t="str">
        <f>IF(Table1[[#This Row],[score_abs]]&gt;0.99,"yes","no")</f>
        <v>yes</v>
      </c>
    </row>
    <row r="1289" spans="1:9" x14ac:dyDescent="0.25">
      <c r="A1289" t="str">
        <f>Table1[[#This Row],[img_id2]]&amp;"|"&amp;Table1[[#This Row],[rank]]</f>
        <v>253|3</v>
      </c>
      <c r="B1289">
        <v>253</v>
      </c>
      <c r="C1289">
        <v>3</v>
      </c>
      <c r="D1289" t="s">
        <v>858</v>
      </c>
      <c r="E1289">
        <v>0.141110524535</v>
      </c>
      <c r="F1289">
        <v>0.99997842311899998</v>
      </c>
      <c r="G1289">
        <f>VLOOKUP(Table1[[#This Row],[img_id2]],Table13[#All],4,FALSE)</f>
        <v>4</v>
      </c>
      <c r="H1289">
        <f>VLOOKUP(Table1[[#This Row],[img_id2]],Table13[#All],5,FALSE)</f>
        <v>4</v>
      </c>
      <c r="I1289" t="str">
        <f>IF(Table1[[#This Row],[score_abs]]&gt;0.99,"yes","no")</f>
        <v>yes</v>
      </c>
    </row>
    <row r="1290" spans="1:9" x14ac:dyDescent="0.25">
      <c r="A1290" t="str">
        <f>Table1[[#This Row],[img_id2]]&amp;"|"&amp;Table1[[#This Row],[rank]]</f>
        <v>253|4</v>
      </c>
      <c r="B1290">
        <v>253</v>
      </c>
      <c r="C1290">
        <v>4</v>
      </c>
      <c r="D1290" t="s">
        <v>831</v>
      </c>
      <c r="E1290">
        <v>9.0694457292600006E-2</v>
      </c>
      <c r="F1290">
        <v>0.99996638297999996</v>
      </c>
      <c r="G1290">
        <f>VLOOKUP(Table1[[#This Row],[img_id2]],Table13[#All],4,FALSE)</f>
        <v>4</v>
      </c>
      <c r="H1290">
        <f>VLOOKUP(Table1[[#This Row],[img_id2]],Table13[#All],5,FALSE)</f>
        <v>4</v>
      </c>
      <c r="I1290" t="str">
        <f>IF(Table1[[#This Row],[score_abs]]&gt;0.99,"yes","no")</f>
        <v>yes</v>
      </c>
    </row>
    <row r="1291" spans="1:9" x14ac:dyDescent="0.25">
      <c r="A1291" t="str">
        <f>Table1[[#This Row],[img_id2]]&amp;"|"&amp;Table1[[#This Row],[rank]]</f>
        <v>253|5</v>
      </c>
      <c r="B1291">
        <v>253</v>
      </c>
      <c r="C1291">
        <v>5</v>
      </c>
      <c r="D1291" t="s">
        <v>855</v>
      </c>
      <c r="E1291">
        <v>4.2058628052499998E-2</v>
      </c>
      <c r="F1291">
        <v>0.99992740154299997</v>
      </c>
      <c r="G1291">
        <f>VLOOKUP(Table1[[#This Row],[img_id2]],Table13[#All],4,FALSE)</f>
        <v>4</v>
      </c>
      <c r="H1291">
        <f>VLOOKUP(Table1[[#This Row],[img_id2]],Table13[#All],5,FALSE)</f>
        <v>4</v>
      </c>
      <c r="I1291" t="str">
        <f>IF(Table1[[#This Row],[score_abs]]&gt;0.99,"yes","no")</f>
        <v>yes</v>
      </c>
    </row>
    <row r="1292" spans="1:9" x14ac:dyDescent="0.25">
      <c r="A1292" t="str">
        <f>Table1[[#This Row],[img_id2]]&amp;"|"&amp;Table1[[#This Row],[rank]]</f>
        <v>254|1</v>
      </c>
      <c r="B1292">
        <v>254</v>
      </c>
      <c r="C1292">
        <v>1</v>
      </c>
      <c r="D1292" t="s">
        <v>854</v>
      </c>
      <c r="E1292">
        <v>0.258065670729</v>
      </c>
      <c r="F1292">
        <v>0.99943190813100002</v>
      </c>
      <c r="G1292">
        <f>VLOOKUP(Table1[[#This Row],[img_id2]],Table13[#All],4,FALSE)</f>
        <v>2</v>
      </c>
      <c r="H1292">
        <f>VLOOKUP(Table1[[#This Row],[img_id2]],Table13[#All],5,FALSE)</f>
        <v>2</v>
      </c>
      <c r="I1292" t="str">
        <f>IF(Table1[[#This Row],[score_abs]]&gt;0.99,"yes","no")</f>
        <v>yes</v>
      </c>
    </row>
    <row r="1293" spans="1:9" x14ac:dyDescent="0.25">
      <c r="A1293" t="str">
        <f>Table1[[#This Row],[img_id2]]&amp;"|"&amp;Table1[[#This Row],[rank]]</f>
        <v>254|2</v>
      </c>
      <c r="B1293">
        <v>254</v>
      </c>
      <c r="C1293">
        <v>2</v>
      </c>
      <c r="D1293" t="s">
        <v>860</v>
      </c>
      <c r="E1293">
        <v>0.211795225739</v>
      </c>
      <c r="F1293">
        <v>0.99930787086499995</v>
      </c>
      <c r="G1293">
        <f>VLOOKUP(Table1[[#This Row],[img_id2]],Table13[#All],4,FALSE)</f>
        <v>2</v>
      </c>
      <c r="H1293">
        <f>VLOOKUP(Table1[[#This Row],[img_id2]],Table13[#All],5,FALSE)</f>
        <v>2</v>
      </c>
      <c r="I1293" t="str">
        <f>IF(Table1[[#This Row],[score_abs]]&gt;0.99,"yes","no")</f>
        <v>yes</v>
      </c>
    </row>
    <row r="1294" spans="1:9" x14ac:dyDescent="0.25">
      <c r="A1294" t="str">
        <f>Table1[[#This Row],[img_id2]]&amp;"|"&amp;Table1[[#This Row],[rank]]</f>
        <v>254|3</v>
      </c>
      <c r="B1294">
        <v>254</v>
      </c>
      <c r="C1294">
        <v>3</v>
      </c>
      <c r="D1294" t="s">
        <v>848</v>
      </c>
      <c r="E1294">
        <v>0.11986538767799999</v>
      </c>
      <c r="F1294">
        <v>0.99877768754999996</v>
      </c>
      <c r="G1294">
        <f>VLOOKUP(Table1[[#This Row],[img_id2]],Table13[#All],4,FALSE)</f>
        <v>2</v>
      </c>
      <c r="H1294">
        <f>VLOOKUP(Table1[[#This Row],[img_id2]],Table13[#All],5,FALSE)</f>
        <v>2</v>
      </c>
      <c r="I1294" t="str">
        <f>IF(Table1[[#This Row],[score_abs]]&gt;0.99,"yes","no")</f>
        <v>yes</v>
      </c>
    </row>
    <row r="1295" spans="1:9" x14ac:dyDescent="0.25">
      <c r="A1295" t="str">
        <f>Table1[[#This Row],[img_id2]]&amp;"|"&amp;Table1[[#This Row],[rank]]</f>
        <v>254|4</v>
      </c>
      <c r="B1295">
        <v>254</v>
      </c>
      <c r="C1295">
        <v>4</v>
      </c>
      <c r="D1295" t="s">
        <v>893</v>
      </c>
      <c r="E1295">
        <v>5.22507503629E-2</v>
      </c>
      <c r="F1295">
        <v>0.99720036983500004</v>
      </c>
      <c r="G1295">
        <f>VLOOKUP(Table1[[#This Row],[img_id2]],Table13[#All],4,FALSE)</f>
        <v>2</v>
      </c>
      <c r="H1295">
        <f>VLOOKUP(Table1[[#This Row],[img_id2]],Table13[#All],5,FALSE)</f>
        <v>2</v>
      </c>
      <c r="I1295" t="str">
        <f>IF(Table1[[#This Row],[score_abs]]&gt;0.99,"yes","no")</f>
        <v>yes</v>
      </c>
    </row>
    <row r="1296" spans="1:9" x14ac:dyDescent="0.25">
      <c r="A1296" t="str">
        <f>Table1[[#This Row],[img_id2]]&amp;"|"&amp;Table1[[#This Row],[rank]]</f>
        <v>254|5</v>
      </c>
      <c r="B1296">
        <v>254</v>
      </c>
      <c r="C1296">
        <v>5</v>
      </c>
      <c r="D1296" t="s">
        <v>891</v>
      </c>
      <c r="E1296">
        <v>3.39683704078E-2</v>
      </c>
      <c r="F1296">
        <v>0.99570000171700002</v>
      </c>
      <c r="G1296">
        <f>VLOOKUP(Table1[[#This Row],[img_id2]],Table13[#All],4,FALSE)</f>
        <v>2</v>
      </c>
      <c r="H1296">
        <f>VLOOKUP(Table1[[#This Row],[img_id2]],Table13[#All],5,FALSE)</f>
        <v>2</v>
      </c>
      <c r="I1296" t="str">
        <f>IF(Table1[[#This Row],[score_abs]]&gt;0.99,"yes","no")</f>
        <v>yes</v>
      </c>
    </row>
    <row r="1297" spans="1:9" x14ac:dyDescent="0.25">
      <c r="A1297" t="str">
        <f>Table1[[#This Row],[img_id2]]&amp;"|"&amp;Table1[[#This Row],[rank]]</f>
        <v>255|1</v>
      </c>
      <c r="B1297">
        <v>255</v>
      </c>
      <c r="C1297">
        <v>1</v>
      </c>
      <c r="D1297" t="s">
        <v>848</v>
      </c>
      <c r="E1297">
        <v>0.25937017798400003</v>
      </c>
      <c r="F1297">
        <v>0.99984169006300005</v>
      </c>
      <c r="G1297">
        <f>VLOOKUP(Table1[[#This Row],[img_id2]],Table13[#All],4,FALSE)</f>
        <v>2</v>
      </c>
      <c r="H1297">
        <f>VLOOKUP(Table1[[#This Row],[img_id2]],Table13[#All],5,FALSE)</f>
        <v>2</v>
      </c>
      <c r="I1297" t="str">
        <f>IF(Table1[[#This Row],[score_abs]]&gt;0.99,"yes","no")</f>
        <v>yes</v>
      </c>
    </row>
    <row r="1298" spans="1:9" x14ac:dyDescent="0.25">
      <c r="A1298" t="str">
        <f>Table1[[#This Row],[img_id2]]&amp;"|"&amp;Table1[[#This Row],[rank]]</f>
        <v>255|2</v>
      </c>
      <c r="B1298">
        <v>255</v>
      </c>
      <c r="C1298">
        <v>2</v>
      </c>
      <c r="D1298" t="s">
        <v>858</v>
      </c>
      <c r="E1298">
        <v>0.18124647438499999</v>
      </c>
      <c r="F1298">
        <v>0.99977356195400002</v>
      </c>
      <c r="G1298">
        <f>VLOOKUP(Table1[[#This Row],[img_id2]],Table13[#All],4,FALSE)</f>
        <v>2</v>
      </c>
      <c r="H1298">
        <f>VLOOKUP(Table1[[#This Row],[img_id2]],Table13[#All],5,FALSE)</f>
        <v>2</v>
      </c>
      <c r="I1298" t="str">
        <f>IF(Table1[[#This Row],[score_abs]]&gt;0.99,"yes","no")</f>
        <v>yes</v>
      </c>
    </row>
    <row r="1299" spans="1:9" x14ac:dyDescent="0.25">
      <c r="A1299" t="str">
        <f>Table1[[#This Row],[img_id2]]&amp;"|"&amp;Table1[[#This Row],[rank]]</f>
        <v>255|3</v>
      </c>
      <c r="B1299">
        <v>255</v>
      </c>
      <c r="C1299">
        <v>3</v>
      </c>
      <c r="D1299" t="s">
        <v>854</v>
      </c>
      <c r="E1299">
        <v>0.17392893135500001</v>
      </c>
      <c r="F1299">
        <v>0.99976402521100005</v>
      </c>
      <c r="G1299">
        <f>VLOOKUP(Table1[[#This Row],[img_id2]],Table13[#All],4,FALSE)</f>
        <v>2</v>
      </c>
      <c r="H1299">
        <f>VLOOKUP(Table1[[#This Row],[img_id2]],Table13[#All],5,FALSE)</f>
        <v>2</v>
      </c>
      <c r="I1299" t="str">
        <f>IF(Table1[[#This Row],[score_abs]]&gt;0.99,"yes","no")</f>
        <v>yes</v>
      </c>
    </row>
    <row r="1300" spans="1:9" x14ac:dyDescent="0.25">
      <c r="A1300" t="str">
        <f>Table1[[#This Row],[img_id2]]&amp;"|"&amp;Table1[[#This Row],[rank]]</f>
        <v>255|4</v>
      </c>
      <c r="B1300">
        <v>255</v>
      </c>
      <c r="C1300">
        <v>4</v>
      </c>
      <c r="D1300" t="s">
        <v>853</v>
      </c>
      <c r="E1300">
        <v>0.117126300931</v>
      </c>
      <c r="F1300">
        <v>0.99964964389800004</v>
      </c>
      <c r="G1300">
        <f>VLOOKUP(Table1[[#This Row],[img_id2]],Table13[#All],4,FALSE)</f>
        <v>2</v>
      </c>
      <c r="H1300">
        <f>VLOOKUP(Table1[[#This Row],[img_id2]],Table13[#All],5,FALSE)</f>
        <v>2</v>
      </c>
      <c r="I1300" t="str">
        <f>IF(Table1[[#This Row],[score_abs]]&gt;0.99,"yes","no")</f>
        <v>yes</v>
      </c>
    </row>
    <row r="1301" spans="1:9" x14ac:dyDescent="0.25">
      <c r="A1301" t="str">
        <f>Table1[[#This Row],[img_id2]]&amp;"|"&amp;Table1[[#This Row],[rank]]</f>
        <v>255|5</v>
      </c>
      <c r="B1301">
        <v>255</v>
      </c>
      <c r="C1301">
        <v>5</v>
      </c>
      <c r="D1301" t="s">
        <v>856</v>
      </c>
      <c r="E1301">
        <v>5.5438917130200001E-2</v>
      </c>
      <c r="F1301">
        <v>0.99926012754399995</v>
      </c>
      <c r="G1301">
        <f>VLOOKUP(Table1[[#This Row],[img_id2]],Table13[#All],4,FALSE)</f>
        <v>2</v>
      </c>
      <c r="H1301">
        <f>VLOOKUP(Table1[[#This Row],[img_id2]],Table13[#All],5,FALSE)</f>
        <v>2</v>
      </c>
      <c r="I1301" t="str">
        <f>IF(Table1[[#This Row],[score_abs]]&gt;0.99,"yes","no")</f>
        <v>yes</v>
      </c>
    </row>
    <row r="1302" spans="1:9" x14ac:dyDescent="0.25">
      <c r="A1302" t="str">
        <f>Table1[[#This Row],[img_id2]]&amp;"|"&amp;Table1[[#This Row],[rank]]</f>
        <v>256|1</v>
      </c>
      <c r="B1302">
        <v>256</v>
      </c>
      <c r="C1302">
        <v>1</v>
      </c>
      <c r="D1302" t="s">
        <v>886</v>
      </c>
      <c r="E1302">
        <v>0.34442549943900003</v>
      </c>
      <c r="F1302">
        <v>0.99971908330899995</v>
      </c>
      <c r="G1302">
        <f>VLOOKUP(Table1[[#This Row],[img_id2]],Table13[#All],4,FALSE)</f>
        <v>2</v>
      </c>
      <c r="H1302">
        <f>VLOOKUP(Table1[[#This Row],[img_id2]],Table13[#All],5,FALSE)</f>
        <v>2</v>
      </c>
      <c r="I1302" t="str">
        <f>IF(Table1[[#This Row],[score_abs]]&gt;0.99,"yes","no")</f>
        <v>yes</v>
      </c>
    </row>
    <row r="1303" spans="1:9" x14ac:dyDescent="0.25">
      <c r="A1303" t="str">
        <f>Table1[[#This Row],[img_id2]]&amp;"|"&amp;Table1[[#This Row],[rank]]</f>
        <v>256|2</v>
      </c>
      <c r="B1303">
        <v>256</v>
      </c>
      <c r="C1303">
        <v>2</v>
      </c>
      <c r="D1303" t="s">
        <v>854</v>
      </c>
      <c r="E1303">
        <v>0.171213418245</v>
      </c>
      <c r="F1303">
        <v>0.99943500757199999</v>
      </c>
      <c r="G1303">
        <f>VLOOKUP(Table1[[#This Row],[img_id2]],Table13[#All],4,FALSE)</f>
        <v>2</v>
      </c>
      <c r="H1303">
        <f>VLOOKUP(Table1[[#This Row],[img_id2]],Table13[#All],5,FALSE)</f>
        <v>2</v>
      </c>
      <c r="I1303" t="str">
        <f>IF(Table1[[#This Row],[score_abs]]&gt;0.99,"yes","no")</f>
        <v>yes</v>
      </c>
    </row>
    <row r="1304" spans="1:9" x14ac:dyDescent="0.25">
      <c r="A1304" t="str">
        <f>Table1[[#This Row],[img_id2]]&amp;"|"&amp;Table1[[#This Row],[rank]]</f>
        <v>256|3</v>
      </c>
      <c r="B1304">
        <v>256</v>
      </c>
      <c r="C1304">
        <v>3</v>
      </c>
      <c r="D1304" t="s">
        <v>860</v>
      </c>
      <c r="E1304">
        <v>0.170991495252</v>
      </c>
      <c r="F1304">
        <v>0.99943429231600001</v>
      </c>
      <c r="G1304">
        <f>VLOOKUP(Table1[[#This Row],[img_id2]],Table13[#All],4,FALSE)</f>
        <v>2</v>
      </c>
      <c r="H1304">
        <f>VLOOKUP(Table1[[#This Row],[img_id2]],Table13[#All],5,FALSE)</f>
        <v>2</v>
      </c>
      <c r="I1304" t="str">
        <f>IF(Table1[[#This Row],[score_abs]]&gt;0.99,"yes","no")</f>
        <v>yes</v>
      </c>
    </row>
    <row r="1305" spans="1:9" x14ac:dyDescent="0.25">
      <c r="A1305" t="str">
        <f>Table1[[#This Row],[img_id2]]&amp;"|"&amp;Table1[[#This Row],[rank]]</f>
        <v>256|4</v>
      </c>
      <c r="B1305">
        <v>256</v>
      </c>
      <c r="C1305">
        <v>4</v>
      </c>
      <c r="D1305" t="s">
        <v>848</v>
      </c>
      <c r="E1305">
        <v>0.113985963166</v>
      </c>
      <c r="F1305">
        <v>0.99915170669599995</v>
      </c>
      <c r="G1305">
        <f>VLOOKUP(Table1[[#This Row],[img_id2]],Table13[#All],4,FALSE)</f>
        <v>2</v>
      </c>
      <c r="H1305">
        <f>VLOOKUP(Table1[[#This Row],[img_id2]],Table13[#All],5,FALSE)</f>
        <v>2</v>
      </c>
      <c r="I1305" t="str">
        <f>IF(Table1[[#This Row],[score_abs]]&gt;0.99,"yes","no")</f>
        <v>yes</v>
      </c>
    </row>
    <row r="1306" spans="1:9" x14ac:dyDescent="0.25">
      <c r="A1306" t="str">
        <f>Table1[[#This Row],[img_id2]]&amp;"|"&amp;Table1[[#This Row],[rank]]</f>
        <v>256|5</v>
      </c>
      <c r="B1306">
        <v>256</v>
      </c>
      <c r="C1306">
        <v>5</v>
      </c>
      <c r="D1306" t="s">
        <v>855</v>
      </c>
      <c r="E1306">
        <v>4.6718128025500003E-2</v>
      </c>
      <c r="F1306">
        <v>0.99793267250100004</v>
      </c>
      <c r="G1306">
        <f>VLOOKUP(Table1[[#This Row],[img_id2]],Table13[#All],4,FALSE)</f>
        <v>2</v>
      </c>
      <c r="H1306">
        <f>VLOOKUP(Table1[[#This Row],[img_id2]],Table13[#All],5,FALSE)</f>
        <v>2</v>
      </c>
      <c r="I1306" t="str">
        <f>IF(Table1[[#This Row],[score_abs]]&gt;0.99,"yes","no")</f>
        <v>yes</v>
      </c>
    </row>
    <row r="1307" spans="1:9" x14ac:dyDescent="0.25">
      <c r="A1307" t="str">
        <f>Table1[[#This Row],[img_id2]]&amp;"|"&amp;Table1[[#This Row],[rank]]</f>
        <v>257|1</v>
      </c>
      <c r="B1307">
        <v>257</v>
      </c>
      <c r="C1307">
        <v>1</v>
      </c>
      <c r="D1307" t="s">
        <v>862</v>
      </c>
      <c r="E1307">
        <v>0.482093662024</v>
      </c>
      <c r="F1307">
        <v>0.99994683265700002</v>
      </c>
      <c r="G1307">
        <f>VLOOKUP(Table1[[#This Row],[img_id2]],Table13[#All],4,FALSE)</f>
        <v>4</v>
      </c>
      <c r="H1307">
        <f>VLOOKUP(Table1[[#This Row],[img_id2]],Table13[#All],5,FALSE)</f>
        <v>4</v>
      </c>
      <c r="I1307" t="str">
        <f>IF(Table1[[#This Row],[score_abs]]&gt;0.99,"yes","no")</f>
        <v>yes</v>
      </c>
    </row>
    <row r="1308" spans="1:9" x14ac:dyDescent="0.25">
      <c r="A1308" t="str">
        <f>Table1[[#This Row],[img_id2]]&amp;"|"&amp;Table1[[#This Row],[rank]]</f>
        <v>257|2</v>
      </c>
      <c r="B1308">
        <v>257</v>
      </c>
      <c r="C1308">
        <v>2</v>
      </c>
      <c r="D1308" t="s">
        <v>861</v>
      </c>
      <c r="E1308">
        <v>9.6465453505499996E-2</v>
      </c>
      <c r="F1308">
        <v>0.99973458051700004</v>
      </c>
      <c r="G1308">
        <f>VLOOKUP(Table1[[#This Row],[img_id2]],Table13[#All],4,FALSE)</f>
        <v>4</v>
      </c>
      <c r="H1308">
        <f>VLOOKUP(Table1[[#This Row],[img_id2]],Table13[#All],5,FALSE)</f>
        <v>4</v>
      </c>
      <c r="I1308" t="str">
        <f>IF(Table1[[#This Row],[score_abs]]&gt;0.99,"yes","no")</f>
        <v>yes</v>
      </c>
    </row>
    <row r="1309" spans="1:9" x14ac:dyDescent="0.25">
      <c r="A1309" t="str">
        <f>Table1[[#This Row],[img_id2]]&amp;"|"&amp;Table1[[#This Row],[rank]]</f>
        <v>257|3</v>
      </c>
      <c r="B1309">
        <v>257</v>
      </c>
      <c r="C1309">
        <v>3</v>
      </c>
      <c r="D1309" t="s">
        <v>874</v>
      </c>
      <c r="E1309">
        <v>9.0110726654499998E-2</v>
      </c>
      <c r="F1309">
        <v>0.999715864658</v>
      </c>
      <c r="G1309">
        <f>VLOOKUP(Table1[[#This Row],[img_id2]],Table13[#All],4,FALSE)</f>
        <v>4</v>
      </c>
      <c r="H1309">
        <f>VLOOKUP(Table1[[#This Row],[img_id2]],Table13[#All],5,FALSE)</f>
        <v>4</v>
      </c>
      <c r="I1309" t="str">
        <f>IF(Table1[[#This Row],[score_abs]]&gt;0.99,"yes","no")</f>
        <v>yes</v>
      </c>
    </row>
    <row r="1310" spans="1:9" x14ac:dyDescent="0.25">
      <c r="A1310" t="str">
        <f>Table1[[#This Row],[img_id2]]&amp;"|"&amp;Table1[[#This Row],[rank]]</f>
        <v>257|4</v>
      </c>
      <c r="B1310">
        <v>257</v>
      </c>
      <c r="C1310">
        <v>4</v>
      </c>
      <c r="D1310" t="s">
        <v>846</v>
      </c>
      <c r="E1310">
        <v>7.4219152331400001E-2</v>
      </c>
      <c r="F1310">
        <v>0.99965500831599996</v>
      </c>
      <c r="G1310">
        <f>VLOOKUP(Table1[[#This Row],[img_id2]],Table13[#All],4,FALSE)</f>
        <v>4</v>
      </c>
      <c r="H1310">
        <f>VLOOKUP(Table1[[#This Row],[img_id2]],Table13[#All],5,FALSE)</f>
        <v>4</v>
      </c>
      <c r="I1310" t="str">
        <f>IF(Table1[[#This Row],[score_abs]]&gt;0.99,"yes","no")</f>
        <v>yes</v>
      </c>
    </row>
    <row r="1311" spans="1:9" x14ac:dyDescent="0.25">
      <c r="A1311" t="str">
        <f>Table1[[#This Row],[img_id2]]&amp;"|"&amp;Table1[[#This Row],[rank]]</f>
        <v>257|5</v>
      </c>
      <c r="B1311">
        <v>257</v>
      </c>
      <c r="C1311">
        <v>5</v>
      </c>
      <c r="D1311" t="s">
        <v>848</v>
      </c>
      <c r="E1311">
        <v>4.8309031873900003E-2</v>
      </c>
      <c r="F1311">
        <v>0.999470174313</v>
      </c>
      <c r="G1311">
        <f>VLOOKUP(Table1[[#This Row],[img_id2]],Table13[#All],4,FALSE)</f>
        <v>4</v>
      </c>
      <c r="H1311">
        <f>VLOOKUP(Table1[[#This Row],[img_id2]],Table13[#All],5,FALSE)</f>
        <v>4</v>
      </c>
      <c r="I1311" t="str">
        <f>IF(Table1[[#This Row],[score_abs]]&gt;0.99,"yes","no")</f>
        <v>yes</v>
      </c>
    </row>
    <row r="1312" spans="1:9" x14ac:dyDescent="0.25">
      <c r="A1312" t="str">
        <f>Table1[[#This Row],[img_id2]]&amp;"|"&amp;Table1[[#This Row],[rank]]</f>
        <v>258|1</v>
      </c>
      <c r="B1312">
        <v>258</v>
      </c>
      <c r="C1312">
        <v>1</v>
      </c>
      <c r="D1312" t="s">
        <v>878</v>
      </c>
      <c r="E1312">
        <v>0.38187140226400001</v>
      </c>
      <c r="F1312">
        <v>0.999881863594</v>
      </c>
      <c r="G1312">
        <f>VLOOKUP(Table1[[#This Row],[img_id2]],Table13[#All],4,FALSE)</f>
        <v>2</v>
      </c>
      <c r="H1312">
        <f>VLOOKUP(Table1[[#This Row],[img_id2]],Table13[#All],5,FALSE)</f>
        <v>2</v>
      </c>
      <c r="I1312" t="str">
        <f>IF(Table1[[#This Row],[score_abs]]&gt;0.99,"yes","no")</f>
        <v>yes</v>
      </c>
    </row>
    <row r="1313" spans="1:9" x14ac:dyDescent="0.25">
      <c r="A1313" t="str">
        <f>Table1[[#This Row],[img_id2]]&amp;"|"&amp;Table1[[#This Row],[rank]]</f>
        <v>258|2</v>
      </c>
      <c r="B1313">
        <v>258</v>
      </c>
      <c r="C1313">
        <v>2</v>
      </c>
      <c r="D1313" t="s">
        <v>906</v>
      </c>
      <c r="E1313">
        <v>9.3701906502200005E-2</v>
      </c>
      <c r="F1313">
        <v>0.99951899051699999</v>
      </c>
      <c r="G1313">
        <f>VLOOKUP(Table1[[#This Row],[img_id2]],Table13[#All],4,FALSE)</f>
        <v>2</v>
      </c>
      <c r="H1313">
        <f>VLOOKUP(Table1[[#This Row],[img_id2]],Table13[#All],5,FALSE)</f>
        <v>2</v>
      </c>
      <c r="I1313" t="str">
        <f>IF(Table1[[#This Row],[score_abs]]&gt;0.99,"yes","no")</f>
        <v>yes</v>
      </c>
    </row>
    <row r="1314" spans="1:9" x14ac:dyDescent="0.25">
      <c r="A1314" t="str">
        <f>Table1[[#This Row],[img_id2]]&amp;"|"&amp;Table1[[#This Row],[rank]]</f>
        <v>258|3</v>
      </c>
      <c r="B1314">
        <v>258</v>
      </c>
      <c r="C1314">
        <v>3</v>
      </c>
      <c r="D1314" t="s">
        <v>873</v>
      </c>
      <c r="E1314">
        <v>8.9251250028600002E-2</v>
      </c>
      <c r="F1314">
        <v>0.99949491024000003</v>
      </c>
      <c r="G1314">
        <f>VLOOKUP(Table1[[#This Row],[img_id2]],Table13[#All],4,FALSE)</f>
        <v>2</v>
      </c>
      <c r="H1314">
        <f>VLOOKUP(Table1[[#This Row],[img_id2]],Table13[#All],5,FALSE)</f>
        <v>2</v>
      </c>
      <c r="I1314" t="str">
        <f>IF(Table1[[#This Row],[score_abs]]&gt;0.99,"yes","no")</f>
        <v>yes</v>
      </c>
    </row>
    <row r="1315" spans="1:9" x14ac:dyDescent="0.25">
      <c r="A1315" t="str">
        <f>Table1[[#This Row],[img_id2]]&amp;"|"&amp;Table1[[#This Row],[rank]]</f>
        <v>258|4</v>
      </c>
      <c r="B1315">
        <v>258</v>
      </c>
      <c r="C1315">
        <v>4</v>
      </c>
      <c r="D1315" t="s">
        <v>886</v>
      </c>
      <c r="E1315">
        <v>7.1022920310500004E-2</v>
      </c>
      <c r="F1315">
        <v>0.99936550855600004</v>
      </c>
      <c r="G1315">
        <f>VLOOKUP(Table1[[#This Row],[img_id2]],Table13[#All],4,FALSE)</f>
        <v>2</v>
      </c>
      <c r="H1315">
        <f>VLOOKUP(Table1[[#This Row],[img_id2]],Table13[#All],5,FALSE)</f>
        <v>2</v>
      </c>
      <c r="I1315" t="str">
        <f>IF(Table1[[#This Row],[score_abs]]&gt;0.99,"yes","no")</f>
        <v>yes</v>
      </c>
    </row>
    <row r="1316" spans="1:9" x14ac:dyDescent="0.25">
      <c r="A1316" t="str">
        <f>Table1[[#This Row],[img_id2]]&amp;"|"&amp;Table1[[#This Row],[rank]]</f>
        <v>258|5</v>
      </c>
      <c r="B1316">
        <v>258</v>
      </c>
      <c r="C1316">
        <v>5</v>
      </c>
      <c r="D1316" t="s">
        <v>877</v>
      </c>
      <c r="E1316">
        <v>5.6248147040600001E-2</v>
      </c>
      <c r="F1316">
        <v>0.99919885396999997</v>
      </c>
      <c r="G1316">
        <f>VLOOKUP(Table1[[#This Row],[img_id2]],Table13[#All],4,FALSE)</f>
        <v>2</v>
      </c>
      <c r="H1316">
        <f>VLOOKUP(Table1[[#This Row],[img_id2]],Table13[#All],5,FALSE)</f>
        <v>2</v>
      </c>
      <c r="I1316" t="str">
        <f>IF(Table1[[#This Row],[score_abs]]&gt;0.99,"yes","no")</f>
        <v>yes</v>
      </c>
    </row>
    <row r="1317" spans="1:9" x14ac:dyDescent="0.25">
      <c r="A1317" t="str">
        <f>Table1[[#This Row],[img_id2]]&amp;"|"&amp;Table1[[#This Row],[rank]]</f>
        <v>259|1</v>
      </c>
      <c r="B1317">
        <v>259</v>
      </c>
      <c r="C1317">
        <v>1</v>
      </c>
      <c r="D1317" t="s">
        <v>873</v>
      </c>
      <c r="E1317">
        <v>0.13301423192</v>
      </c>
      <c r="F1317">
        <v>0.99884378910100002</v>
      </c>
      <c r="G1317">
        <f>VLOOKUP(Table1[[#This Row],[img_id2]],Table13[#All],4,FALSE)</f>
        <v>3</v>
      </c>
      <c r="H1317">
        <f>VLOOKUP(Table1[[#This Row],[img_id2]],Table13[#All],5,FALSE)</f>
        <v>3</v>
      </c>
      <c r="I1317" t="str">
        <f>IF(Table1[[#This Row],[score_abs]]&gt;0.99,"yes","no")</f>
        <v>yes</v>
      </c>
    </row>
    <row r="1318" spans="1:9" x14ac:dyDescent="0.25">
      <c r="A1318" t="str">
        <f>Table1[[#This Row],[img_id2]]&amp;"|"&amp;Table1[[#This Row],[rank]]</f>
        <v>259|2</v>
      </c>
      <c r="B1318">
        <v>259</v>
      </c>
      <c r="C1318">
        <v>2</v>
      </c>
      <c r="D1318" t="s">
        <v>874</v>
      </c>
      <c r="E1318">
        <v>0.12602719664600001</v>
      </c>
      <c r="F1318">
        <v>0.99877971410800004</v>
      </c>
      <c r="G1318">
        <f>VLOOKUP(Table1[[#This Row],[img_id2]],Table13[#All],4,FALSE)</f>
        <v>3</v>
      </c>
      <c r="H1318">
        <f>VLOOKUP(Table1[[#This Row],[img_id2]],Table13[#All],5,FALSE)</f>
        <v>3</v>
      </c>
      <c r="I1318" t="str">
        <f>IF(Table1[[#This Row],[score_abs]]&gt;0.99,"yes","no")</f>
        <v>yes</v>
      </c>
    </row>
    <row r="1319" spans="1:9" x14ac:dyDescent="0.25">
      <c r="A1319" t="str">
        <f>Table1[[#This Row],[img_id2]]&amp;"|"&amp;Table1[[#This Row],[rank]]</f>
        <v>259|3</v>
      </c>
      <c r="B1319">
        <v>259</v>
      </c>
      <c r="C1319">
        <v>3</v>
      </c>
      <c r="D1319" t="s">
        <v>861</v>
      </c>
      <c r="E1319">
        <v>9.2798657715300006E-2</v>
      </c>
      <c r="F1319">
        <v>0.998343467712</v>
      </c>
      <c r="G1319">
        <f>VLOOKUP(Table1[[#This Row],[img_id2]],Table13[#All],4,FALSE)</f>
        <v>3</v>
      </c>
      <c r="H1319">
        <f>VLOOKUP(Table1[[#This Row],[img_id2]],Table13[#All],5,FALSE)</f>
        <v>3</v>
      </c>
      <c r="I1319" t="str">
        <f>IF(Table1[[#This Row],[score_abs]]&gt;0.99,"yes","no")</f>
        <v>yes</v>
      </c>
    </row>
    <row r="1320" spans="1:9" x14ac:dyDescent="0.25">
      <c r="A1320" t="str">
        <f>Table1[[#This Row],[img_id2]]&amp;"|"&amp;Table1[[#This Row],[rank]]</f>
        <v>259|4</v>
      </c>
      <c r="B1320">
        <v>259</v>
      </c>
      <c r="C1320">
        <v>4</v>
      </c>
      <c r="D1320" t="s">
        <v>862</v>
      </c>
      <c r="E1320">
        <v>8.5172183811699997E-2</v>
      </c>
      <c r="F1320">
        <v>0.99819546937900006</v>
      </c>
      <c r="G1320">
        <f>VLOOKUP(Table1[[#This Row],[img_id2]],Table13[#All],4,FALSE)</f>
        <v>3</v>
      </c>
      <c r="H1320">
        <f>VLOOKUP(Table1[[#This Row],[img_id2]],Table13[#All],5,FALSE)</f>
        <v>3</v>
      </c>
      <c r="I1320" t="str">
        <f>IF(Table1[[#This Row],[score_abs]]&gt;0.99,"yes","no")</f>
        <v>yes</v>
      </c>
    </row>
    <row r="1321" spans="1:9" x14ac:dyDescent="0.25">
      <c r="A1321" t="str">
        <f>Table1[[#This Row],[img_id2]]&amp;"|"&amp;Table1[[#This Row],[rank]]</f>
        <v>259|5</v>
      </c>
      <c r="B1321">
        <v>259</v>
      </c>
      <c r="C1321">
        <v>5</v>
      </c>
      <c r="D1321" t="s">
        <v>884</v>
      </c>
      <c r="E1321">
        <v>6.8376548588300001E-2</v>
      </c>
      <c r="F1321">
        <v>0.99775320291500003</v>
      </c>
      <c r="G1321">
        <f>VLOOKUP(Table1[[#This Row],[img_id2]],Table13[#All],4,FALSE)</f>
        <v>3</v>
      </c>
      <c r="H1321">
        <f>VLOOKUP(Table1[[#This Row],[img_id2]],Table13[#All],5,FALSE)</f>
        <v>3</v>
      </c>
      <c r="I1321" t="str">
        <f>IF(Table1[[#This Row],[score_abs]]&gt;0.99,"yes","no")</f>
        <v>yes</v>
      </c>
    </row>
    <row r="1322" spans="1:9" x14ac:dyDescent="0.25">
      <c r="A1322" t="str">
        <f>Table1[[#This Row],[img_id2]]&amp;"|"&amp;Table1[[#This Row],[rank]]</f>
        <v>260|1</v>
      </c>
      <c r="B1322">
        <v>260</v>
      </c>
      <c r="C1322">
        <v>1</v>
      </c>
      <c r="D1322" t="s">
        <v>886</v>
      </c>
      <c r="E1322">
        <v>0.197114497423</v>
      </c>
      <c r="F1322">
        <v>0.999478161335</v>
      </c>
      <c r="G1322">
        <f>VLOOKUP(Table1[[#This Row],[img_id2]],Table13[#All],4,FALSE)</f>
        <v>2</v>
      </c>
      <c r="H1322">
        <f>VLOOKUP(Table1[[#This Row],[img_id2]],Table13[#All],5,FALSE)</f>
        <v>2</v>
      </c>
      <c r="I1322" t="str">
        <f>IF(Table1[[#This Row],[score_abs]]&gt;0.99,"yes","no")</f>
        <v>yes</v>
      </c>
    </row>
    <row r="1323" spans="1:9" x14ac:dyDescent="0.25">
      <c r="A1323" t="str">
        <f>Table1[[#This Row],[img_id2]]&amp;"|"&amp;Table1[[#This Row],[rank]]</f>
        <v>260|2</v>
      </c>
      <c r="B1323">
        <v>260</v>
      </c>
      <c r="C1323">
        <v>2</v>
      </c>
      <c r="D1323" t="s">
        <v>917</v>
      </c>
      <c r="E1323">
        <v>0.13611008226900001</v>
      </c>
      <c r="F1323">
        <v>0.99924445152300001</v>
      </c>
      <c r="G1323">
        <f>VLOOKUP(Table1[[#This Row],[img_id2]],Table13[#All],4,FALSE)</f>
        <v>2</v>
      </c>
      <c r="H1323">
        <f>VLOOKUP(Table1[[#This Row],[img_id2]],Table13[#All],5,FALSE)</f>
        <v>2</v>
      </c>
      <c r="I1323" t="str">
        <f>IF(Table1[[#This Row],[score_abs]]&gt;0.99,"yes","no")</f>
        <v>yes</v>
      </c>
    </row>
    <row r="1324" spans="1:9" x14ac:dyDescent="0.25">
      <c r="A1324" t="str">
        <f>Table1[[#This Row],[img_id2]]&amp;"|"&amp;Table1[[#This Row],[rank]]</f>
        <v>260|3</v>
      </c>
      <c r="B1324">
        <v>260</v>
      </c>
      <c r="C1324">
        <v>3</v>
      </c>
      <c r="D1324" t="s">
        <v>861</v>
      </c>
      <c r="E1324">
        <v>0.102868437767</v>
      </c>
      <c r="F1324">
        <v>0.99900048971199995</v>
      </c>
      <c r="G1324">
        <f>VLOOKUP(Table1[[#This Row],[img_id2]],Table13[#All],4,FALSE)</f>
        <v>2</v>
      </c>
      <c r="H1324">
        <f>VLOOKUP(Table1[[#This Row],[img_id2]],Table13[#All],5,FALSE)</f>
        <v>2</v>
      </c>
      <c r="I1324" t="str">
        <f>IF(Table1[[#This Row],[score_abs]]&gt;0.99,"yes","no")</f>
        <v>yes</v>
      </c>
    </row>
    <row r="1325" spans="1:9" x14ac:dyDescent="0.25">
      <c r="A1325" t="str">
        <f>Table1[[#This Row],[img_id2]]&amp;"|"&amp;Table1[[#This Row],[rank]]</f>
        <v>260|4</v>
      </c>
      <c r="B1325">
        <v>260</v>
      </c>
      <c r="C1325">
        <v>4</v>
      </c>
      <c r="D1325" t="s">
        <v>906</v>
      </c>
      <c r="E1325">
        <v>7.9749196767799999E-2</v>
      </c>
      <c r="F1325">
        <v>0.99871098995200003</v>
      </c>
      <c r="G1325">
        <f>VLOOKUP(Table1[[#This Row],[img_id2]],Table13[#All],4,FALSE)</f>
        <v>2</v>
      </c>
      <c r="H1325">
        <f>VLOOKUP(Table1[[#This Row],[img_id2]],Table13[#All],5,FALSE)</f>
        <v>2</v>
      </c>
      <c r="I1325" t="str">
        <f>IF(Table1[[#This Row],[score_abs]]&gt;0.99,"yes","no")</f>
        <v>yes</v>
      </c>
    </row>
    <row r="1326" spans="1:9" x14ac:dyDescent="0.25">
      <c r="A1326" t="str">
        <f>Table1[[#This Row],[img_id2]]&amp;"|"&amp;Table1[[#This Row],[rank]]</f>
        <v>260|5</v>
      </c>
      <c r="B1326">
        <v>260</v>
      </c>
      <c r="C1326">
        <v>5</v>
      </c>
      <c r="D1326" t="s">
        <v>873</v>
      </c>
      <c r="E1326">
        <v>7.8317724168300004E-2</v>
      </c>
      <c r="F1326">
        <v>0.99868756532699998</v>
      </c>
      <c r="G1326">
        <f>VLOOKUP(Table1[[#This Row],[img_id2]],Table13[#All],4,FALSE)</f>
        <v>2</v>
      </c>
      <c r="H1326">
        <f>VLOOKUP(Table1[[#This Row],[img_id2]],Table13[#All],5,FALSE)</f>
        <v>2</v>
      </c>
      <c r="I1326" t="str">
        <f>IF(Table1[[#This Row],[score_abs]]&gt;0.99,"yes","no")</f>
        <v>yes</v>
      </c>
    </row>
    <row r="1327" spans="1:9" x14ac:dyDescent="0.25">
      <c r="A1327" t="str">
        <f>Table1[[#This Row],[img_id2]]&amp;"|"&amp;Table1[[#This Row],[rank]]</f>
        <v>261|1</v>
      </c>
      <c r="B1327">
        <v>261</v>
      </c>
      <c r="C1327">
        <v>1</v>
      </c>
      <c r="D1327" t="s">
        <v>867</v>
      </c>
      <c r="E1327">
        <v>0.27287071943300001</v>
      </c>
      <c r="F1327">
        <v>0.99966037273399999</v>
      </c>
      <c r="G1327">
        <f>VLOOKUP(Table1[[#This Row],[img_id2]],Table13[#All],4,FALSE)</f>
        <v>2</v>
      </c>
      <c r="H1327">
        <f>VLOOKUP(Table1[[#This Row],[img_id2]],Table13[#All],5,FALSE)</f>
        <v>2</v>
      </c>
      <c r="I1327" t="str">
        <f>IF(Table1[[#This Row],[score_abs]]&gt;0.99,"yes","no")</f>
        <v>yes</v>
      </c>
    </row>
    <row r="1328" spans="1:9" x14ac:dyDescent="0.25">
      <c r="A1328" t="str">
        <f>Table1[[#This Row],[img_id2]]&amp;"|"&amp;Table1[[#This Row],[rank]]</f>
        <v>261|2</v>
      </c>
      <c r="B1328">
        <v>261</v>
      </c>
      <c r="C1328">
        <v>2</v>
      </c>
      <c r="D1328" t="s">
        <v>868</v>
      </c>
      <c r="E1328">
        <v>0.172588437796</v>
      </c>
      <c r="F1328">
        <v>0.99946302175500001</v>
      </c>
      <c r="G1328">
        <f>VLOOKUP(Table1[[#This Row],[img_id2]],Table13[#All],4,FALSE)</f>
        <v>2</v>
      </c>
      <c r="H1328">
        <f>VLOOKUP(Table1[[#This Row],[img_id2]],Table13[#All],5,FALSE)</f>
        <v>2</v>
      </c>
      <c r="I1328" t="str">
        <f>IF(Table1[[#This Row],[score_abs]]&gt;0.99,"yes","no")</f>
        <v>yes</v>
      </c>
    </row>
    <row r="1329" spans="1:9" x14ac:dyDescent="0.25">
      <c r="A1329" t="str">
        <f>Table1[[#This Row],[img_id2]]&amp;"|"&amp;Table1[[#This Row],[rank]]</f>
        <v>261|3</v>
      </c>
      <c r="B1329">
        <v>261</v>
      </c>
      <c r="C1329">
        <v>3</v>
      </c>
      <c r="D1329" t="s">
        <v>863</v>
      </c>
      <c r="E1329">
        <v>0.107137143612</v>
      </c>
      <c r="F1329">
        <v>0.99913531541800005</v>
      </c>
      <c r="G1329">
        <f>VLOOKUP(Table1[[#This Row],[img_id2]],Table13[#All],4,FALSE)</f>
        <v>2</v>
      </c>
      <c r="H1329">
        <f>VLOOKUP(Table1[[#This Row],[img_id2]],Table13[#All],5,FALSE)</f>
        <v>2</v>
      </c>
      <c r="I1329" t="str">
        <f>IF(Table1[[#This Row],[score_abs]]&gt;0.99,"yes","no")</f>
        <v>yes</v>
      </c>
    </row>
    <row r="1330" spans="1:9" x14ac:dyDescent="0.25">
      <c r="A1330" t="str">
        <f>Table1[[#This Row],[img_id2]]&amp;"|"&amp;Table1[[#This Row],[rank]]</f>
        <v>261|4</v>
      </c>
      <c r="B1330">
        <v>261</v>
      </c>
      <c r="C1330">
        <v>4</v>
      </c>
      <c r="D1330" t="s">
        <v>840</v>
      </c>
      <c r="E1330">
        <v>9.7971402108700006E-2</v>
      </c>
      <c r="F1330">
        <v>0.99905449152000003</v>
      </c>
      <c r="G1330">
        <f>VLOOKUP(Table1[[#This Row],[img_id2]],Table13[#All],4,FALSE)</f>
        <v>2</v>
      </c>
      <c r="H1330">
        <f>VLOOKUP(Table1[[#This Row],[img_id2]],Table13[#All],5,FALSE)</f>
        <v>2</v>
      </c>
      <c r="I1330" t="str">
        <f>IF(Table1[[#This Row],[score_abs]]&gt;0.99,"yes","no")</f>
        <v>yes</v>
      </c>
    </row>
    <row r="1331" spans="1:9" x14ac:dyDescent="0.25">
      <c r="A1331" t="str">
        <f>Table1[[#This Row],[img_id2]]&amp;"|"&amp;Table1[[#This Row],[rank]]</f>
        <v>261|5</v>
      </c>
      <c r="B1331">
        <v>261</v>
      </c>
      <c r="C1331">
        <v>5</v>
      </c>
      <c r="D1331" t="s">
        <v>870</v>
      </c>
      <c r="E1331">
        <v>8.0605253577199998E-2</v>
      </c>
      <c r="F1331">
        <v>0.99885106086700004</v>
      </c>
      <c r="G1331">
        <f>VLOOKUP(Table1[[#This Row],[img_id2]],Table13[#All],4,FALSE)</f>
        <v>2</v>
      </c>
      <c r="H1331">
        <f>VLOOKUP(Table1[[#This Row],[img_id2]],Table13[#All],5,FALSE)</f>
        <v>2</v>
      </c>
      <c r="I1331" t="str">
        <f>IF(Table1[[#This Row],[score_abs]]&gt;0.99,"yes","no")</f>
        <v>yes</v>
      </c>
    </row>
    <row r="1332" spans="1:9" x14ac:dyDescent="0.25">
      <c r="A1332" t="str">
        <f>Table1[[#This Row],[img_id2]]&amp;"|"&amp;Table1[[#This Row],[rank]]</f>
        <v>262|1</v>
      </c>
      <c r="B1332">
        <v>262</v>
      </c>
      <c r="C1332">
        <v>1</v>
      </c>
      <c r="D1332" t="s">
        <v>854</v>
      </c>
      <c r="E1332">
        <v>7.7881552278999996E-2</v>
      </c>
      <c r="F1332">
        <v>0.99355679750400006</v>
      </c>
      <c r="G1332">
        <f>VLOOKUP(Table1[[#This Row],[img_id2]],Table13[#All],4,FALSE)</f>
        <v>2</v>
      </c>
      <c r="H1332">
        <f>VLOOKUP(Table1[[#This Row],[img_id2]],Table13[#All],5,FALSE)</f>
        <v>2</v>
      </c>
      <c r="I1332" t="str">
        <f>IF(Table1[[#This Row],[score_abs]]&gt;0.99,"yes","no")</f>
        <v>yes</v>
      </c>
    </row>
    <row r="1333" spans="1:9" x14ac:dyDescent="0.25">
      <c r="A1333" t="str">
        <f>Table1[[#This Row],[img_id2]]&amp;"|"&amp;Table1[[#This Row],[rank]]</f>
        <v>262|2</v>
      </c>
      <c r="B1333">
        <v>262</v>
      </c>
      <c r="C1333">
        <v>2</v>
      </c>
      <c r="D1333" t="s">
        <v>830</v>
      </c>
      <c r="E1333">
        <v>6.8705260753600006E-2</v>
      </c>
      <c r="F1333">
        <v>0.99270248413100004</v>
      </c>
      <c r="G1333">
        <f>VLOOKUP(Table1[[#This Row],[img_id2]],Table13[#All],4,FALSE)</f>
        <v>2</v>
      </c>
      <c r="H1333">
        <f>VLOOKUP(Table1[[#This Row],[img_id2]],Table13[#All],5,FALSE)</f>
        <v>2</v>
      </c>
      <c r="I1333" t="str">
        <f>IF(Table1[[#This Row],[score_abs]]&gt;0.99,"yes","no")</f>
        <v>yes</v>
      </c>
    </row>
    <row r="1334" spans="1:9" x14ac:dyDescent="0.25">
      <c r="A1334" t="str">
        <f>Table1[[#This Row],[img_id2]]&amp;"|"&amp;Table1[[#This Row],[rank]]</f>
        <v>262|3</v>
      </c>
      <c r="B1334">
        <v>262</v>
      </c>
      <c r="C1334">
        <v>3</v>
      </c>
      <c r="D1334" t="s">
        <v>871</v>
      </c>
      <c r="E1334">
        <v>6.7040398716899999E-2</v>
      </c>
      <c r="F1334">
        <v>0.99252265691800001</v>
      </c>
      <c r="G1334">
        <f>VLOOKUP(Table1[[#This Row],[img_id2]],Table13[#All],4,FALSE)</f>
        <v>2</v>
      </c>
      <c r="H1334">
        <f>VLOOKUP(Table1[[#This Row],[img_id2]],Table13[#All],5,FALSE)</f>
        <v>2</v>
      </c>
      <c r="I1334" t="str">
        <f>IF(Table1[[#This Row],[score_abs]]&gt;0.99,"yes","no")</f>
        <v>yes</v>
      </c>
    </row>
    <row r="1335" spans="1:9" x14ac:dyDescent="0.25">
      <c r="A1335" t="str">
        <f>Table1[[#This Row],[img_id2]]&amp;"|"&amp;Table1[[#This Row],[rank]]</f>
        <v>262|4</v>
      </c>
      <c r="B1335">
        <v>262</v>
      </c>
      <c r="C1335">
        <v>4</v>
      </c>
      <c r="D1335" t="s">
        <v>860</v>
      </c>
      <c r="E1335">
        <v>6.3300080597399999E-2</v>
      </c>
      <c r="F1335">
        <v>0.992084264755</v>
      </c>
      <c r="G1335">
        <f>VLOOKUP(Table1[[#This Row],[img_id2]],Table13[#All],4,FALSE)</f>
        <v>2</v>
      </c>
      <c r="H1335">
        <f>VLOOKUP(Table1[[#This Row],[img_id2]],Table13[#All],5,FALSE)</f>
        <v>2</v>
      </c>
      <c r="I1335" t="str">
        <f>IF(Table1[[#This Row],[score_abs]]&gt;0.99,"yes","no")</f>
        <v>yes</v>
      </c>
    </row>
    <row r="1336" spans="1:9" x14ac:dyDescent="0.25">
      <c r="A1336" t="str">
        <f>Table1[[#This Row],[img_id2]]&amp;"|"&amp;Table1[[#This Row],[rank]]</f>
        <v>262|5</v>
      </c>
      <c r="B1336">
        <v>262</v>
      </c>
      <c r="C1336">
        <v>5</v>
      </c>
      <c r="D1336" t="s">
        <v>849</v>
      </c>
      <c r="E1336">
        <v>5.93690723181E-2</v>
      </c>
      <c r="F1336">
        <v>0.99156463146200002</v>
      </c>
      <c r="G1336">
        <f>VLOOKUP(Table1[[#This Row],[img_id2]],Table13[#All],4,FALSE)</f>
        <v>2</v>
      </c>
      <c r="H1336">
        <f>VLOOKUP(Table1[[#This Row],[img_id2]],Table13[#All],5,FALSE)</f>
        <v>2</v>
      </c>
      <c r="I1336" t="str">
        <f>IF(Table1[[#This Row],[score_abs]]&gt;0.99,"yes","no")</f>
        <v>yes</v>
      </c>
    </row>
    <row r="1337" spans="1:9" x14ac:dyDescent="0.25">
      <c r="A1337" t="str">
        <f>Table1[[#This Row],[img_id2]]&amp;"|"&amp;Table1[[#This Row],[rank]]</f>
        <v>263|1</v>
      </c>
      <c r="B1337">
        <v>263</v>
      </c>
      <c r="C1337">
        <v>1</v>
      </c>
      <c r="D1337" t="s">
        <v>886</v>
      </c>
      <c r="E1337">
        <v>0.51244461536399999</v>
      </c>
      <c r="F1337">
        <v>0.99983155727399997</v>
      </c>
      <c r="G1337">
        <f>VLOOKUP(Table1[[#This Row],[img_id2]],Table13[#All],4,FALSE)</f>
        <v>2</v>
      </c>
      <c r="H1337">
        <f>VLOOKUP(Table1[[#This Row],[img_id2]],Table13[#All],5,FALSE)</f>
        <v>2</v>
      </c>
      <c r="I1337" t="str">
        <f>IF(Table1[[#This Row],[score_abs]]&gt;0.99,"yes","no")</f>
        <v>yes</v>
      </c>
    </row>
    <row r="1338" spans="1:9" x14ac:dyDescent="0.25">
      <c r="A1338" t="str">
        <f>Table1[[#This Row],[img_id2]]&amp;"|"&amp;Table1[[#This Row],[rank]]</f>
        <v>263|2</v>
      </c>
      <c r="B1338">
        <v>263</v>
      </c>
      <c r="C1338">
        <v>2</v>
      </c>
      <c r="D1338" t="s">
        <v>860</v>
      </c>
      <c r="E1338">
        <v>0.14865717291800001</v>
      </c>
      <c r="F1338">
        <v>0.99941956996900005</v>
      </c>
      <c r="G1338">
        <f>VLOOKUP(Table1[[#This Row],[img_id2]],Table13[#All],4,FALSE)</f>
        <v>2</v>
      </c>
      <c r="H1338">
        <f>VLOOKUP(Table1[[#This Row],[img_id2]],Table13[#All],5,FALSE)</f>
        <v>2</v>
      </c>
      <c r="I1338" t="str">
        <f>IF(Table1[[#This Row],[score_abs]]&gt;0.99,"yes","no")</f>
        <v>yes</v>
      </c>
    </row>
    <row r="1339" spans="1:9" x14ac:dyDescent="0.25">
      <c r="A1339" t="str">
        <f>Table1[[#This Row],[img_id2]]&amp;"|"&amp;Table1[[#This Row],[rank]]</f>
        <v>263|3</v>
      </c>
      <c r="B1339">
        <v>263</v>
      </c>
      <c r="C1339">
        <v>3</v>
      </c>
      <c r="D1339" t="s">
        <v>855</v>
      </c>
      <c r="E1339">
        <v>0.117568135262</v>
      </c>
      <c r="F1339">
        <v>0.99926620721799997</v>
      </c>
      <c r="G1339">
        <f>VLOOKUP(Table1[[#This Row],[img_id2]],Table13[#All],4,FALSE)</f>
        <v>2</v>
      </c>
      <c r="H1339">
        <f>VLOOKUP(Table1[[#This Row],[img_id2]],Table13[#All],5,FALSE)</f>
        <v>2</v>
      </c>
      <c r="I1339" t="str">
        <f>IF(Table1[[#This Row],[score_abs]]&gt;0.99,"yes","no")</f>
        <v>yes</v>
      </c>
    </row>
    <row r="1340" spans="1:9" x14ac:dyDescent="0.25">
      <c r="A1340" t="str">
        <f>Table1[[#This Row],[img_id2]]&amp;"|"&amp;Table1[[#This Row],[rank]]</f>
        <v>263|4</v>
      </c>
      <c r="B1340">
        <v>263</v>
      </c>
      <c r="C1340">
        <v>4</v>
      </c>
      <c r="D1340" t="s">
        <v>861</v>
      </c>
      <c r="E1340">
        <v>3.28974276781E-2</v>
      </c>
      <c r="F1340">
        <v>0.99738246202500003</v>
      </c>
      <c r="G1340">
        <f>VLOOKUP(Table1[[#This Row],[img_id2]],Table13[#All],4,FALSE)</f>
        <v>2</v>
      </c>
      <c r="H1340">
        <f>VLOOKUP(Table1[[#This Row],[img_id2]],Table13[#All],5,FALSE)</f>
        <v>2</v>
      </c>
      <c r="I1340" t="str">
        <f>IF(Table1[[#This Row],[score_abs]]&gt;0.99,"yes","no")</f>
        <v>yes</v>
      </c>
    </row>
    <row r="1341" spans="1:9" x14ac:dyDescent="0.25">
      <c r="A1341" t="str">
        <f>Table1[[#This Row],[img_id2]]&amp;"|"&amp;Table1[[#This Row],[rank]]</f>
        <v>263|5</v>
      </c>
      <c r="B1341">
        <v>263</v>
      </c>
      <c r="C1341">
        <v>5</v>
      </c>
      <c r="D1341" t="s">
        <v>873</v>
      </c>
      <c r="E1341">
        <v>2.75571197271E-2</v>
      </c>
      <c r="F1341">
        <v>0.99687683582300002</v>
      </c>
      <c r="G1341">
        <f>VLOOKUP(Table1[[#This Row],[img_id2]],Table13[#All],4,FALSE)</f>
        <v>2</v>
      </c>
      <c r="H1341">
        <f>VLOOKUP(Table1[[#This Row],[img_id2]],Table13[#All],5,FALSE)</f>
        <v>2</v>
      </c>
      <c r="I1341" t="str">
        <f>IF(Table1[[#This Row],[score_abs]]&gt;0.99,"yes","no")</f>
        <v>yes</v>
      </c>
    </row>
    <row r="1342" spans="1:9" x14ac:dyDescent="0.25">
      <c r="A1342" t="str">
        <f>Table1[[#This Row],[img_id2]]&amp;"|"&amp;Table1[[#This Row],[rank]]</f>
        <v>264|1</v>
      </c>
      <c r="B1342">
        <v>264</v>
      </c>
      <c r="C1342">
        <v>1</v>
      </c>
      <c r="D1342" t="s">
        <v>864</v>
      </c>
      <c r="E1342">
        <v>0.48043188452699997</v>
      </c>
      <c r="F1342">
        <v>0.99978667497600004</v>
      </c>
      <c r="G1342">
        <f>VLOOKUP(Table1[[#This Row],[img_id2]],Table13[#All],4,FALSE)</f>
        <v>1</v>
      </c>
      <c r="H1342">
        <f>VLOOKUP(Table1[[#This Row],[img_id2]],Table13[#All],5,FALSE)</f>
        <v>2</v>
      </c>
      <c r="I1342" t="str">
        <f>IF(Table1[[#This Row],[score_abs]]&gt;0.99,"yes","no")</f>
        <v>yes</v>
      </c>
    </row>
    <row r="1343" spans="1:9" x14ac:dyDescent="0.25">
      <c r="A1343" t="str">
        <f>Table1[[#This Row],[img_id2]]&amp;"|"&amp;Table1[[#This Row],[rank]]</f>
        <v>264|2</v>
      </c>
      <c r="B1343">
        <v>264</v>
      </c>
      <c r="C1343">
        <v>2</v>
      </c>
      <c r="D1343" t="s">
        <v>840</v>
      </c>
      <c r="E1343">
        <v>8.1102542579199993E-2</v>
      </c>
      <c r="F1343">
        <v>0.99873751401900002</v>
      </c>
      <c r="G1343">
        <f>VLOOKUP(Table1[[#This Row],[img_id2]],Table13[#All],4,FALSE)</f>
        <v>1</v>
      </c>
      <c r="H1343">
        <f>VLOOKUP(Table1[[#This Row],[img_id2]],Table13[#All],5,FALSE)</f>
        <v>2</v>
      </c>
      <c r="I1343" t="str">
        <f>IF(Table1[[#This Row],[score_abs]]&gt;0.99,"yes","no")</f>
        <v>yes</v>
      </c>
    </row>
    <row r="1344" spans="1:9" x14ac:dyDescent="0.25">
      <c r="A1344" t="str">
        <f>Table1[[#This Row],[img_id2]]&amp;"|"&amp;Table1[[#This Row],[rank]]</f>
        <v>264|3</v>
      </c>
      <c r="B1344">
        <v>264</v>
      </c>
      <c r="C1344">
        <v>3</v>
      </c>
      <c r="D1344" t="s">
        <v>867</v>
      </c>
      <c r="E1344">
        <v>7.7814824879199995E-2</v>
      </c>
      <c r="F1344">
        <v>0.99868422746700003</v>
      </c>
      <c r="G1344">
        <f>VLOOKUP(Table1[[#This Row],[img_id2]],Table13[#All],4,FALSE)</f>
        <v>1</v>
      </c>
      <c r="H1344">
        <f>VLOOKUP(Table1[[#This Row],[img_id2]],Table13[#All],5,FALSE)</f>
        <v>2</v>
      </c>
      <c r="I1344" t="str">
        <f>IF(Table1[[#This Row],[score_abs]]&gt;0.99,"yes","no")</f>
        <v>yes</v>
      </c>
    </row>
    <row r="1345" spans="1:9" x14ac:dyDescent="0.25">
      <c r="A1345" t="str">
        <f>Table1[[#This Row],[img_id2]]&amp;"|"&amp;Table1[[#This Row],[rank]]</f>
        <v>264|4</v>
      </c>
      <c r="B1345">
        <v>264</v>
      </c>
      <c r="C1345">
        <v>4</v>
      </c>
      <c r="D1345" t="s">
        <v>868</v>
      </c>
      <c r="E1345">
        <v>6.3034698367100003E-2</v>
      </c>
      <c r="F1345">
        <v>0.99837613105800005</v>
      </c>
      <c r="G1345">
        <f>VLOOKUP(Table1[[#This Row],[img_id2]],Table13[#All],4,FALSE)</f>
        <v>1</v>
      </c>
      <c r="H1345">
        <f>VLOOKUP(Table1[[#This Row],[img_id2]],Table13[#All],5,FALSE)</f>
        <v>2</v>
      </c>
      <c r="I1345" t="str">
        <f>IF(Table1[[#This Row],[score_abs]]&gt;0.99,"yes","no")</f>
        <v>yes</v>
      </c>
    </row>
    <row r="1346" spans="1:9" x14ac:dyDescent="0.25">
      <c r="A1346" t="str">
        <f>Table1[[#This Row],[img_id2]]&amp;"|"&amp;Table1[[#This Row],[rank]]</f>
        <v>264|5</v>
      </c>
      <c r="B1346">
        <v>264</v>
      </c>
      <c r="C1346">
        <v>5</v>
      </c>
      <c r="D1346" t="s">
        <v>831</v>
      </c>
      <c r="E1346">
        <v>4.34911176562E-2</v>
      </c>
      <c r="F1346">
        <v>0.99764817953100005</v>
      </c>
      <c r="G1346">
        <f>VLOOKUP(Table1[[#This Row],[img_id2]],Table13[#All],4,FALSE)</f>
        <v>1</v>
      </c>
      <c r="H1346">
        <f>VLOOKUP(Table1[[#This Row],[img_id2]],Table13[#All],5,FALSE)</f>
        <v>2</v>
      </c>
      <c r="I1346" t="str">
        <f>IF(Table1[[#This Row],[score_abs]]&gt;0.99,"yes","no")</f>
        <v>yes</v>
      </c>
    </row>
    <row r="1347" spans="1:9" x14ac:dyDescent="0.25">
      <c r="A1347" t="str">
        <f>Table1[[#This Row],[img_id2]]&amp;"|"&amp;Table1[[#This Row],[rank]]</f>
        <v>265|1</v>
      </c>
      <c r="B1347">
        <v>265</v>
      </c>
      <c r="C1347">
        <v>1</v>
      </c>
      <c r="D1347" t="s">
        <v>830</v>
      </c>
      <c r="E1347">
        <v>0.98938179016100003</v>
      </c>
      <c r="F1347">
        <v>0.99999964237200001</v>
      </c>
      <c r="G1347">
        <f>VLOOKUP(Table1[[#This Row],[img_id2]],Table13[#All],4,FALSE)</f>
        <v>2</v>
      </c>
      <c r="H1347">
        <f>VLOOKUP(Table1[[#This Row],[img_id2]],Table13[#All],5,FALSE)</f>
        <v>2</v>
      </c>
      <c r="I1347" t="str">
        <f>IF(Table1[[#This Row],[score_abs]]&gt;0.99,"yes","no")</f>
        <v>yes</v>
      </c>
    </row>
    <row r="1348" spans="1:9" x14ac:dyDescent="0.25">
      <c r="A1348" t="str">
        <f>Table1[[#This Row],[img_id2]]&amp;"|"&amp;Table1[[#This Row],[rank]]</f>
        <v>265|2</v>
      </c>
      <c r="B1348">
        <v>265</v>
      </c>
      <c r="C1348">
        <v>2</v>
      </c>
      <c r="D1348" t="s">
        <v>832</v>
      </c>
      <c r="E1348">
        <v>5.5026542395399999E-3</v>
      </c>
      <c r="F1348">
        <v>0.99994611740100003</v>
      </c>
      <c r="G1348">
        <f>VLOOKUP(Table1[[#This Row],[img_id2]],Table13[#All],4,FALSE)</f>
        <v>2</v>
      </c>
      <c r="H1348">
        <f>VLOOKUP(Table1[[#This Row],[img_id2]],Table13[#All],5,FALSE)</f>
        <v>2</v>
      </c>
      <c r="I1348" t="str">
        <f>IF(Table1[[#This Row],[score_abs]]&gt;0.99,"yes","no")</f>
        <v>yes</v>
      </c>
    </row>
    <row r="1349" spans="1:9" x14ac:dyDescent="0.25">
      <c r="A1349" t="str">
        <f>Table1[[#This Row],[img_id2]]&amp;"|"&amp;Table1[[#This Row],[rank]]</f>
        <v>265|3</v>
      </c>
      <c r="B1349">
        <v>265</v>
      </c>
      <c r="C1349">
        <v>3</v>
      </c>
      <c r="D1349" t="s">
        <v>849</v>
      </c>
      <c r="E1349">
        <v>2.23603565246E-3</v>
      </c>
      <c r="F1349">
        <v>0.99986743926999999</v>
      </c>
      <c r="G1349">
        <f>VLOOKUP(Table1[[#This Row],[img_id2]],Table13[#All],4,FALSE)</f>
        <v>2</v>
      </c>
      <c r="H1349">
        <f>VLOOKUP(Table1[[#This Row],[img_id2]],Table13[#All],5,FALSE)</f>
        <v>2</v>
      </c>
      <c r="I1349" t="str">
        <f>IF(Table1[[#This Row],[score_abs]]&gt;0.99,"yes","no")</f>
        <v>yes</v>
      </c>
    </row>
    <row r="1350" spans="1:9" x14ac:dyDescent="0.25">
      <c r="A1350" t="str">
        <f>Table1[[#This Row],[img_id2]]&amp;"|"&amp;Table1[[#This Row],[rank]]</f>
        <v>265|4</v>
      </c>
      <c r="B1350">
        <v>265</v>
      </c>
      <c r="C1350">
        <v>4</v>
      </c>
      <c r="D1350" t="s">
        <v>913</v>
      </c>
      <c r="E1350">
        <v>5.91827498283E-4</v>
      </c>
      <c r="F1350">
        <v>0.99949944019299997</v>
      </c>
      <c r="G1350">
        <f>VLOOKUP(Table1[[#This Row],[img_id2]],Table13[#All],4,FALSE)</f>
        <v>2</v>
      </c>
      <c r="H1350">
        <f>VLOOKUP(Table1[[#This Row],[img_id2]],Table13[#All],5,FALSE)</f>
        <v>2</v>
      </c>
      <c r="I1350" t="str">
        <f>IF(Table1[[#This Row],[score_abs]]&gt;0.99,"yes","no")</f>
        <v>yes</v>
      </c>
    </row>
    <row r="1351" spans="1:9" x14ac:dyDescent="0.25">
      <c r="A1351" t="str">
        <f>Table1[[#This Row],[img_id2]]&amp;"|"&amp;Table1[[#This Row],[rank]]</f>
        <v>265|5</v>
      </c>
      <c r="B1351">
        <v>265</v>
      </c>
      <c r="C1351">
        <v>5</v>
      </c>
      <c r="D1351" t="s">
        <v>840</v>
      </c>
      <c r="E1351">
        <v>5.3101993398700002E-4</v>
      </c>
      <c r="F1351">
        <v>0.99944216012999998</v>
      </c>
      <c r="G1351">
        <f>VLOOKUP(Table1[[#This Row],[img_id2]],Table13[#All],4,FALSE)</f>
        <v>2</v>
      </c>
      <c r="H1351">
        <f>VLOOKUP(Table1[[#This Row],[img_id2]],Table13[#All],5,FALSE)</f>
        <v>2</v>
      </c>
      <c r="I1351" t="str">
        <f>IF(Table1[[#This Row],[score_abs]]&gt;0.99,"yes","no")</f>
        <v>yes</v>
      </c>
    </row>
    <row r="1352" spans="1:9" x14ac:dyDescent="0.25">
      <c r="A1352" t="str">
        <f>Table1[[#This Row],[img_id2]]&amp;"|"&amp;Table1[[#This Row],[rank]]</f>
        <v>266|1</v>
      </c>
      <c r="B1352">
        <v>266</v>
      </c>
      <c r="C1352">
        <v>1</v>
      </c>
      <c r="D1352" t="s">
        <v>830</v>
      </c>
      <c r="E1352">
        <v>0.297426521778</v>
      </c>
      <c r="F1352">
        <v>0.99979454278900004</v>
      </c>
      <c r="G1352">
        <f>VLOOKUP(Table1[[#This Row],[img_id2]],Table13[#All],4,FALSE)</f>
        <v>2</v>
      </c>
      <c r="H1352">
        <f>VLOOKUP(Table1[[#This Row],[img_id2]],Table13[#All],5,FALSE)</f>
        <v>2</v>
      </c>
      <c r="I1352" t="str">
        <f>IF(Table1[[#This Row],[score_abs]]&gt;0.99,"yes","no")</f>
        <v>yes</v>
      </c>
    </row>
    <row r="1353" spans="1:9" x14ac:dyDescent="0.25">
      <c r="A1353" t="str">
        <f>Table1[[#This Row],[img_id2]]&amp;"|"&amp;Table1[[#This Row],[rank]]</f>
        <v>266|2</v>
      </c>
      <c r="B1353">
        <v>266</v>
      </c>
      <c r="C1353">
        <v>2</v>
      </c>
      <c r="D1353" t="s">
        <v>831</v>
      </c>
      <c r="E1353">
        <v>0.29323649406399999</v>
      </c>
      <c r="F1353">
        <v>0.99979168176699995</v>
      </c>
      <c r="G1353">
        <f>VLOOKUP(Table1[[#This Row],[img_id2]],Table13[#All],4,FALSE)</f>
        <v>2</v>
      </c>
      <c r="H1353">
        <f>VLOOKUP(Table1[[#This Row],[img_id2]],Table13[#All],5,FALSE)</f>
        <v>2</v>
      </c>
      <c r="I1353" t="str">
        <f>IF(Table1[[#This Row],[score_abs]]&gt;0.99,"yes","no")</f>
        <v>yes</v>
      </c>
    </row>
    <row r="1354" spans="1:9" x14ac:dyDescent="0.25">
      <c r="A1354" t="str">
        <f>Table1[[#This Row],[img_id2]]&amp;"|"&amp;Table1[[#This Row],[rank]]</f>
        <v>266|3</v>
      </c>
      <c r="B1354">
        <v>266</v>
      </c>
      <c r="C1354">
        <v>3</v>
      </c>
      <c r="D1354" t="s">
        <v>891</v>
      </c>
      <c r="E1354">
        <v>0.12106282264</v>
      </c>
      <c r="F1354">
        <v>0.99949538707700003</v>
      </c>
      <c r="G1354">
        <f>VLOOKUP(Table1[[#This Row],[img_id2]],Table13[#All],4,FALSE)</f>
        <v>2</v>
      </c>
      <c r="H1354">
        <f>VLOOKUP(Table1[[#This Row],[img_id2]],Table13[#All],5,FALSE)</f>
        <v>2</v>
      </c>
      <c r="I1354" t="str">
        <f>IF(Table1[[#This Row],[score_abs]]&gt;0.99,"yes","no")</f>
        <v>yes</v>
      </c>
    </row>
    <row r="1355" spans="1:9" x14ac:dyDescent="0.25">
      <c r="A1355" t="str">
        <f>Table1[[#This Row],[img_id2]]&amp;"|"&amp;Table1[[#This Row],[rank]]</f>
        <v>266|4</v>
      </c>
      <c r="B1355">
        <v>266</v>
      </c>
      <c r="C1355">
        <v>4</v>
      </c>
      <c r="D1355" t="s">
        <v>860</v>
      </c>
      <c r="E1355">
        <v>5.3850870579499999E-2</v>
      </c>
      <c r="F1355">
        <v>0.99886643886600002</v>
      </c>
      <c r="G1355">
        <f>VLOOKUP(Table1[[#This Row],[img_id2]],Table13[#All],4,FALSE)</f>
        <v>2</v>
      </c>
      <c r="H1355">
        <f>VLOOKUP(Table1[[#This Row],[img_id2]],Table13[#All],5,FALSE)</f>
        <v>2</v>
      </c>
      <c r="I1355" t="str">
        <f>IF(Table1[[#This Row],[score_abs]]&gt;0.99,"yes","no")</f>
        <v>yes</v>
      </c>
    </row>
    <row r="1356" spans="1:9" x14ac:dyDescent="0.25">
      <c r="A1356" t="str">
        <f>Table1[[#This Row],[img_id2]]&amp;"|"&amp;Table1[[#This Row],[rank]]</f>
        <v>266|5</v>
      </c>
      <c r="B1356">
        <v>266</v>
      </c>
      <c r="C1356">
        <v>5</v>
      </c>
      <c r="D1356" t="s">
        <v>854</v>
      </c>
      <c r="E1356">
        <v>4.9254979938299998E-2</v>
      </c>
      <c r="F1356">
        <v>0.99876081943499995</v>
      </c>
      <c r="G1356">
        <f>VLOOKUP(Table1[[#This Row],[img_id2]],Table13[#All],4,FALSE)</f>
        <v>2</v>
      </c>
      <c r="H1356">
        <f>VLOOKUP(Table1[[#This Row],[img_id2]],Table13[#All],5,FALSE)</f>
        <v>2</v>
      </c>
      <c r="I1356" t="str">
        <f>IF(Table1[[#This Row],[score_abs]]&gt;0.99,"yes","no")</f>
        <v>yes</v>
      </c>
    </row>
    <row r="1357" spans="1:9" x14ac:dyDescent="0.25">
      <c r="A1357" t="str">
        <f>Table1[[#This Row],[img_id2]]&amp;"|"&amp;Table1[[#This Row],[rank]]</f>
        <v>267|1</v>
      </c>
      <c r="B1357">
        <v>267</v>
      </c>
      <c r="C1357">
        <v>1</v>
      </c>
      <c r="D1357" t="s">
        <v>830</v>
      </c>
      <c r="E1357">
        <v>0.96931129693999996</v>
      </c>
      <c r="F1357">
        <v>0.99999868869800002</v>
      </c>
      <c r="G1357">
        <f>VLOOKUP(Table1[[#This Row],[img_id2]],Table13[#All],4,FALSE)</f>
        <v>2</v>
      </c>
      <c r="H1357">
        <f>VLOOKUP(Table1[[#This Row],[img_id2]],Table13[#All],5,FALSE)</f>
        <v>2</v>
      </c>
      <c r="I1357" t="str">
        <f>IF(Table1[[#This Row],[score_abs]]&gt;0.99,"yes","no")</f>
        <v>yes</v>
      </c>
    </row>
    <row r="1358" spans="1:9" x14ac:dyDescent="0.25">
      <c r="A1358" t="str">
        <f>Table1[[#This Row],[img_id2]]&amp;"|"&amp;Table1[[#This Row],[rank]]</f>
        <v>267|2</v>
      </c>
      <c r="B1358">
        <v>267</v>
      </c>
      <c r="C1358">
        <v>2</v>
      </c>
      <c r="D1358" t="s">
        <v>849</v>
      </c>
      <c r="E1358">
        <v>1.8035732209699999E-2</v>
      </c>
      <c r="F1358">
        <v>0.99992847442599997</v>
      </c>
      <c r="G1358">
        <f>VLOOKUP(Table1[[#This Row],[img_id2]],Table13[#All],4,FALSE)</f>
        <v>2</v>
      </c>
      <c r="H1358">
        <f>VLOOKUP(Table1[[#This Row],[img_id2]],Table13[#All],5,FALSE)</f>
        <v>2</v>
      </c>
      <c r="I1358" t="str">
        <f>IF(Table1[[#This Row],[score_abs]]&gt;0.99,"yes","no")</f>
        <v>yes</v>
      </c>
    </row>
    <row r="1359" spans="1:9" x14ac:dyDescent="0.25">
      <c r="A1359" t="str">
        <f>Table1[[#This Row],[img_id2]]&amp;"|"&amp;Table1[[#This Row],[rank]]</f>
        <v>267|3</v>
      </c>
      <c r="B1359">
        <v>267</v>
      </c>
      <c r="C1359">
        <v>3</v>
      </c>
      <c r="D1359" t="s">
        <v>913</v>
      </c>
      <c r="E1359">
        <v>5.1150480285300001E-3</v>
      </c>
      <c r="F1359">
        <v>0.99974793195699996</v>
      </c>
      <c r="G1359">
        <f>VLOOKUP(Table1[[#This Row],[img_id2]],Table13[#All],4,FALSE)</f>
        <v>2</v>
      </c>
      <c r="H1359">
        <f>VLOOKUP(Table1[[#This Row],[img_id2]],Table13[#All],5,FALSE)</f>
        <v>2</v>
      </c>
      <c r="I1359" t="str">
        <f>IF(Table1[[#This Row],[score_abs]]&gt;0.99,"yes","no")</f>
        <v>yes</v>
      </c>
    </row>
    <row r="1360" spans="1:9" x14ac:dyDescent="0.25">
      <c r="A1360" t="str">
        <f>Table1[[#This Row],[img_id2]]&amp;"|"&amp;Table1[[#This Row],[rank]]</f>
        <v>267|4</v>
      </c>
      <c r="B1360">
        <v>267</v>
      </c>
      <c r="C1360">
        <v>4</v>
      </c>
      <c r="D1360" t="s">
        <v>832</v>
      </c>
      <c r="E1360">
        <v>2.73135490716E-3</v>
      </c>
      <c r="F1360">
        <v>0.99952805042299997</v>
      </c>
      <c r="G1360">
        <f>VLOOKUP(Table1[[#This Row],[img_id2]],Table13[#All],4,FALSE)</f>
        <v>2</v>
      </c>
      <c r="H1360">
        <f>VLOOKUP(Table1[[#This Row],[img_id2]],Table13[#All],5,FALSE)</f>
        <v>2</v>
      </c>
      <c r="I1360" t="str">
        <f>IF(Table1[[#This Row],[score_abs]]&gt;0.99,"yes","no")</f>
        <v>yes</v>
      </c>
    </row>
    <row r="1361" spans="1:9" x14ac:dyDescent="0.25">
      <c r="A1361" t="str">
        <f>Table1[[#This Row],[img_id2]]&amp;"|"&amp;Table1[[#This Row],[rank]]</f>
        <v>267|5</v>
      </c>
      <c r="B1361">
        <v>267</v>
      </c>
      <c r="C1361">
        <v>5</v>
      </c>
      <c r="D1361" t="s">
        <v>840</v>
      </c>
      <c r="E1361">
        <v>5.9039279585700001E-4</v>
      </c>
      <c r="F1361">
        <v>0.99782025814099995</v>
      </c>
      <c r="G1361">
        <f>VLOOKUP(Table1[[#This Row],[img_id2]],Table13[#All],4,FALSE)</f>
        <v>2</v>
      </c>
      <c r="H1361">
        <f>VLOOKUP(Table1[[#This Row],[img_id2]],Table13[#All],5,FALSE)</f>
        <v>2</v>
      </c>
      <c r="I1361" t="str">
        <f>IF(Table1[[#This Row],[score_abs]]&gt;0.99,"yes","no")</f>
        <v>yes</v>
      </c>
    </row>
    <row r="1362" spans="1:9" x14ac:dyDescent="0.25">
      <c r="A1362" t="str">
        <f>Table1[[#This Row],[img_id2]]&amp;"|"&amp;Table1[[#This Row],[rank]]</f>
        <v>268|1</v>
      </c>
      <c r="B1362">
        <v>268</v>
      </c>
      <c r="C1362">
        <v>1</v>
      </c>
      <c r="D1362" t="s">
        <v>889</v>
      </c>
      <c r="E1362">
        <v>0.33927887678099999</v>
      </c>
      <c r="F1362">
        <v>0.99981695413600002</v>
      </c>
      <c r="G1362">
        <f>VLOOKUP(Table1[[#This Row],[img_id2]],Table13[#All],4,FALSE)</f>
        <v>1</v>
      </c>
      <c r="H1362">
        <f>VLOOKUP(Table1[[#This Row],[img_id2]],Table13[#All],5,FALSE)</f>
        <v>2</v>
      </c>
      <c r="I1362" t="str">
        <f>IF(Table1[[#This Row],[score_abs]]&gt;0.99,"yes","no")</f>
        <v>yes</v>
      </c>
    </row>
    <row r="1363" spans="1:9" x14ac:dyDescent="0.25">
      <c r="A1363" t="str">
        <f>Table1[[#This Row],[img_id2]]&amp;"|"&amp;Table1[[#This Row],[rank]]</f>
        <v>268|2</v>
      </c>
      <c r="B1363">
        <v>268</v>
      </c>
      <c r="C1363">
        <v>2</v>
      </c>
      <c r="D1363" t="s">
        <v>891</v>
      </c>
      <c r="E1363">
        <v>0.243973329663</v>
      </c>
      <c r="F1363">
        <v>0.99974542856199999</v>
      </c>
      <c r="G1363">
        <f>VLOOKUP(Table1[[#This Row],[img_id2]],Table13[#All],4,FALSE)</f>
        <v>1</v>
      </c>
      <c r="H1363">
        <f>VLOOKUP(Table1[[#This Row],[img_id2]],Table13[#All],5,FALSE)</f>
        <v>2</v>
      </c>
      <c r="I1363" t="str">
        <f>IF(Table1[[#This Row],[score_abs]]&gt;0.99,"yes","no")</f>
        <v>yes</v>
      </c>
    </row>
    <row r="1364" spans="1:9" x14ac:dyDescent="0.25">
      <c r="A1364" t="str">
        <f>Table1[[#This Row],[img_id2]]&amp;"|"&amp;Table1[[#This Row],[rank]]</f>
        <v>268|3</v>
      </c>
      <c r="B1364">
        <v>268</v>
      </c>
      <c r="C1364">
        <v>3</v>
      </c>
      <c r="D1364" t="s">
        <v>830</v>
      </c>
      <c r="E1364">
        <v>0.16950957477100001</v>
      </c>
      <c r="F1364">
        <v>0.99963366985299995</v>
      </c>
      <c r="G1364">
        <f>VLOOKUP(Table1[[#This Row],[img_id2]],Table13[#All],4,FALSE)</f>
        <v>1</v>
      </c>
      <c r="H1364">
        <f>VLOOKUP(Table1[[#This Row],[img_id2]],Table13[#All],5,FALSE)</f>
        <v>2</v>
      </c>
      <c r="I1364" t="str">
        <f>IF(Table1[[#This Row],[score_abs]]&gt;0.99,"yes","no")</f>
        <v>yes</v>
      </c>
    </row>
    <row r="1365" spans="1:9" x14ac:dyDescent="0.25">
      <c r="A1365" t="str">
        <f>Table1[[#This Row],[img_id2]]&amp;"|"&amp;Table1[[#This Row],[rank]]</f>
        <v>268|4</v>
      </c>
      <c r="B1365">
        <v>268</v>
      </c>
      <c r="C1365">
        <v>4</v>
      </c>
      <c r="D1365" t="s">
        <v>831</v>
      </c>
      <c r="E1365">
        <v>3.96949872375E-2</v>
      </c>
      <c r="F1365">
        <v>0.99843734502799997</v>
      </c>
      <c r="G1365">
        <f>VLOOKUP(Table1[[#This Row],[img_id2]],Table13[#All],4,FALSE)</f>
        <v>1</v>
      </c>
      <c r="H1365">
        <f>VLOOKUP(Table1[[#This Row],[img_id2]],Table13[#All],5,FALSE)</f>
        <v>2</v>
      </c>
      <c r="I1365" t="str">
        <f>IF(Table1[[#This Row],[score_abs]]&gt;0.99,"yes","no")</f>
        <v>yes</v>
      </c>
    </row>
    <row r="1366" spans="1:9" x14ac:dyDescent="0.25">
      <c r="A1366" t="str">
        <f>Table1[[#This Row],[img_id2]]&amp;"|"&amp;Table1[[#This Row],[rank]]</f>
        <v>268|5</v>
      </c>
      <c r="B1366">
        <v>268</v>
      </c>
      <c r="C1366">
        <v>5</v>
      </c>
      <c r="D1366" t="s">
        <v>897</v>
      </c>
      <c r="E1366">
        <v>3.08074485511E-2</v>
      </c>
      <c r="F1366">
        <v>0.997987508774</v>
      </c>
      <c r="G1366">
        <f>VLOOKUP(Table1[[#This Row],[img_id2]],Table13[#All],4,FALSE)</f>
        <v>1</v>
      </c>
      <c r="H1366">
        <f>VLOOKUP(Table1[[#This Row],[img_id2]],Table13[#All],5,FALSE)</f>
        <v>2</v>
      </c>
      <c r="I1366" t="str">
        <f>IF(Table1[[#This Row],[score_abs]]&gt;0.99,"yes","no")</f>
        <v>yes</v>
      </c>
    </row>
    <row r="1367" spans="1:9" x14ac:dyDescent="0.25">
      <c r="A1367" t="str">
        <f>Table1[[#This Row],[img_id2]]&amp;"|"&amp;Table1[[#This Row],[rank]]</f>
        <v>269|1</v>
      </c>
      <c r="B1367">
        <v>269</v>
      </c>
      <c r="C1367">
        <v>1</v>
      </c>
      <c r="D1367" t="s">
        <v>830</v>
      </c>
      <c r="E1367">
        <v>0.33661016821900003</v>
      </c>
      <c r="F1367">
        <v>0.99914669990500005</v>
      </c>
      <c r="G1367">
        <f>VLOOKUP(Table1[[#This Row],[img_id2]],Table13[#All],4,FALSE)</f>
        <v>2</v>
      </c>
      <c r="H1367">
        <f>VLOOKUP(Table1[[#This Row],[img_id2]],Table13[#All],5,FALSE)</f>
        <v>2</v>
      </c>
      <c r="I1367" t="str">
        <f>IF(Table1[[#This Row],[score_abs]]&gt;0.99,"yes","no")</f>
        <v>yes</v>
      </c>
    </row>
    <row r="1368" spans="1:9" x14ac:dyDescent="0.25">
      <c r="A1368" t="str">
        <f>Table1[[#This Row],[img_id2]]&amp;"|"&amp;Table1[[#This Row],[rank]]</f>
        <v>269|2</v>
      </c>
      <c r="B1368">
        <v>269</v>
      </c>
      <c r="C1368">
        <v>2</v>
      </c>
      <c r="D1368" t="s">
        <v>829</v>
      </c>
      <c r="E1368">
        <v>0.17198163271</v>
      </c>
      <c r="F1368">
        <v>0.99833124876000001</v>
      </c>
      <c r="G1368">
        <f>VLOOKUP(Table1[[#This Row],[img_id2]],Table13[#All],4,FALSE)</f>
        <v>2</v>
      </c>
      <c r="H1368">
        <f>VLOOKUP(Table1[[#This Row],[img_id2]],Table13[#All],5,FALSE)</f>
        <v>2</v>
      </c>
      <c r="I1368" t="str">
        <f>IF(Table1[[#This Row],[score_abs]]&gt;0.99,"yes","no")</f>
        <v>yes</v>
      </c>
    </row>
    <row r="1369" spans="1:9" x14ac:dyDescent="0.25">
      <c r="A1369" t="str">
        <f>Table1[[#This Row],[img_id2]]&amp;"|"&amp;Table1[[#This Row],[rank]]</f>
        <v>269|3</v>
      </c>
      <c r="B1369">
        <v>269</v>
      </c>
      <c r="C1369">
        <v>3</v>
      </c>
      <c r="D1369" t="s">
        <v>831</v>
      </c>
      <c r="E1369">
        <v>8.2323729991900005E-2</v>
      </c>
      <c r="F1369">
        <v>0.99652004241900005</v>
      </c>
      <c r="G1369">
        <f>VLOOKUP(Table1[[#This Row],[img_id2]],Table13[#All],4,FALSE)</f>
        <v>2</v>
      </c>
      <c r="H1369">
        <f>VLOOKUP(Table1[[#This Row],[img_id2]],Table13[#All],5,FALSE)</f>
        <v>2</v>
      </c>
      <c r="I1369" t="str">
        <f>IF(Table1[[#This Row],[score_abs]]&gt;0.99,"yes","no")</f>
        <v>yes</v>
      </c>
    </row>
    <row r="1370" spans="1:9" x14ac:dyDescent="0.25">
      <c r="A1370" t="str">
        <f>Table1[[#This Row],[img_id2]]&amp;"|"&amp;Table1[[#This Row],[rank]]</f>
        <v>269|4</v>
      </c>
      <c r="B1370">
        <v>269</v>
      </c>
      <c r="C1370">
        <v>4</v>
      </c>
      <c r="D1370" t="s">
        <v>840</v>
      </c>
      <c r="E1370">
        <v>7.0336155593399993E-2</v>
      </c>
      <c r="F1370">
        <v>0.99592941999399998</v>
      </c>
      <c r="G1370">
        <f>VLOOKUP(Table1[[#This Row],[img_id2]],Table13[#All],4,FALSE)</f>
        <v>2</v>
      </c>
      <c r="H1370">
        <f>VLOOKUP(Table1[[#This Row],[img_id2]],Table13[#All],5,FALSE)</f>
        <v>2</v>
      </c>
      <c r="I1370" t="str">
        <f>IF(Table1[[#This Row],[score_abs]]&gt;0.99,"yes","no")</f>
        <v>yes</v>
      </c>
    </row>
    <row r="1371" spans="1:9" x14ac:dyDescent="0.25">
      <c r="A1371" t="str">
        <f>Table1[[#This Row],[img_id2]]&amp;"|"&amp;Table1[[#This Row],[rank]]</f>
        <v>269|5</v>
      </c>
      <c r="B1371">
        <v>269</v>
      </c>
      <c r="C1371">
        <v>5</v>
      </c>
      <c r="D1371" t="s">
        <v>900</v>
      </c>
      <c r="E1371">
        <v>2.9782986268400001E-2</v>
      </c>
      <c r="F1371">
        <v>0.99043977260600002</v>
      </c>
      <c r="G1371">
        <f>VLOOKUP(Table1[[#This Row],[img_id2]],Table13[#All],4,FALSE)</f>
        <v>2</v>
      </c>
      <c r="H1371">
        <f>VLOOKUP(Table1[[#This Row],[img_id2]],Table13[#All],5,FALSE)</f>
        <v>2</v>
      </c>
      <c r="I1371" t="str">
        <f>IF(Table1[[#This Row],[score_abs]]&gt;0.99,"yes","no")</f>
        <v>yes</v>
      </c>
    </row>
    <row r="1372" spans="1:9" x14ac:dyDescent="0.25">
      <c r="A1372" t="str">
        <f>Table1[[#This Row],[img_id2]]&amp;"|"&amp;Table1[[#This Row],[rank]]</f>
        <v>270|1</v>
      </c>
      <c r="B1372">
        <v>270</v>
      </c>
      <c r="C1372">
        <v>1</v>
      </c>
      <c r="D1372" t="s">
        <v>830</v>
      </c>
      <c r="E1372">
        <v>0.62421488761900001</v>
      </c>
      <c r="F1372">
        <v>0.99973458051700004</v>
      </c>
      <c r="G1372">
        <f>VLOOKUP(Table1[[#This Row],[img_id2]],Table13[#All],4,FALSE)</f>
        <v>2</v>
      </c>
      <c r="H1372">
        <f>VLOOKUP(Table1[[#This Row],[img_id2]],Table13[#All],5,FALSE)</f>
        <v>2</v>
      </c>
      <c r="I1372" t="str">
        <f>IF(Table1[[#This Row],[score_abs]]&gt;0.99,"yes","no")</f>
        <v>yes</v>
      </c>
    </row>
    <row r="1373" spans="1:9" x14ac:dyDescent="0.25">
      <c r="A1373" t="str">
        <f>Table1[[#This Row],[img_id2]]&amp;"|"&amp;Table1[[#This Row],[rank]]</f>
        <v>270|2</v>
      </c>
      <c r="B1373">
        <v>270</v>
      </c>
      <c r="C1373">
        <v>2</v>
      </c>
      <c r="D1373" t="s">
        <v>829</v>
      </c>
      <c r="E1373">
        <v>0.14093364775200001</v>
      </c>
      <c r="F1373">
        <v>0.99882560968400003</v>
      </c>
      <c r="G1373">
        <f>VLOOKUP(Table1[[#This Row],[img_id2]],Table13[#All],4,FALSE)</f>
        <v>2</v>
      </c>
      <c r="H1373">
        <f>VLOOKUP(Table1[[#This Row],[img_id2]],Table13[#All],5,FALSE)</f>
        <v>2</v>
      </c>
      <c r="I1373" t="str">
        <f>IF(Table1[[#This Row],[score_abs]]&gt;0.99,"yes","no")</f>
        <v>yes</v>
      </c>
    </row>
    <row r="1374" spans="1:9" x14ac:dyDescent="0.25">
      <c r="A1374" t="str">
        <f>Table1[[#This Row],[img_id2]]&amp;"|"&amp;Table1[[#This Row],[rank]]</f>
        <v>270|3</v>
      </c>
      <c r="B1374">
        <v>270</v>
      </c>
      <c r="C1374">
        <v>3</v>
      </c>
      <c r="D1374" t="s">
        <v>832</v>
      </c>
      <c r="E1374">
        <v>4.4989183545100002E-2</v>
      </c>
      <c r="F1374">
        <v>0.99633044004399995</v>
      </c>
      <c r="G1374">
        <f>VLOOKUP(Table1[[#This Row],[img_id2]],Table13[#All],4,FALSE)</f>
        <v>2</v>
      </c>
      <c r="H1374">
        <f>VLOOKUP(Table1[[#This Row],[img_id2]],Table13[#All],5,FALSE)</f>
        <v>2</v>
      </c>
      <c r="I1374" t="str">
        <f>IF(Table1[[#This Row],[score_abs]]&gt;0.99,"yes","no")</f>
        <v>yes</v>
      </c>
    </row>
    <row r="1375" spans="1:9" x14ac:dyDescent="0.25">
      <c r="A1375" t="str">
        <f>Table1[[#This Row],[img_id2]]&amp;"|"&amp;Table1[[#This Row],[rank]]</f>
        <v>270|4</v>
      </c>
      <c r="B1375">
        <v>270</v>
      </c>
      <c r="C1375">
        <v>4</v>
      </c>
      <c r="D1375" t="s">
        <v>831</v>
      </c>
      <c r="E1375">
        <v>2.0834175869799999E-2</v>
      </c>
      <c r="F1375">
        <v>0.99210947752</v>
      </c>
      <c r="G1375">
        <f>VLOOKUP(Table1[[#This Row],[img_id2]],Table13[#All],4,FALSE)</f>
        <v>2</v>
      </c>
      <c r="H1375">
        <f>VLOOKUP(Table1[[#This Row],[img_id2]],Table13[#All],5,FALSE)</f>
        <v>2</v>
      </c>
      <c r="I1375" t="str">
        <f>IF(Table1[[#This Row],[score_abs]]&gt;0.99,"yes","no")</f>
        <v>yes</v>
      </c>
    </row>
    <row r="1376" spans="1:9" x14ac:dyDescent="0.25">
      <c r="A1376" t="str">
        <f>Table1[[#This Row],[img_id2]]&amp;"|"&amp;Table1[[#This Row],[rank]]</f>
        <v>270|5</v>
      </c>
      <c r="B1376">
        <v>270</v>
      </c>
      <c r="C1376">
        <v>5</v>
      </c>
      <c r="D1376" t="s">
        <v>846</v>
      </c>
      <c r="E1376">
        <v>2.0462172105900001E-2</v>
      </c>
      <c r="F1376">
        <v>0.99196726083800002</v>
      </c>
      <c r="G1376">
        <f>VLOOKUP(Table1[[#This Row],[img_id2]],Table13[#All],4,FALSE)</f>
        <v>2</v>
      </c>
      <c r="H1376">
        <f>VLOOKUP(Table1[[#This Row],[img_id2]],Table13[#All],5,FALSE)</f>
        <v>2</v>
      </c>
      <c r="I1376" t="str">
        <f>IF(Table1[[#This Row],[score_abs]]&gt;0.99,"yes","no")</f>
        <v>yes</v>
      </c>
    </row>
    <row r="1377" spans="1:9" x14ac:dyDescent="0.25">
      <c r="A1377" t="str">
        <f>Table1[[#This Row],[img_id2]]&amp;"|"&amp;Table1[[#This Row],[rank]]</f>
        <v>271|1</v>
      </c>
      <c r="B1377">
        <v>271</v>
      </c>
      <c r="C1377">
        <v>1</v>
      </c>
      <c r="D1377" t="s">
        <v>830</v>
      </c>
      <c r="E1377">
        <v>0.63595008850099999</v>
      </c>
      <c r="F1377">
        <v>0.99978524446499994</v>
      </c>
      <c r="G1377">
        <f>VLOOKUP(Table1[[#This Row],[img_id2]],Table13[#All],4,FALSE)</f>
        <v>3</v>
      </c>
      <c r="H1377">
        <f>VLOOKUP(Table1[[#This Row],[img_id2]],Table13[#All],5,FALSE)</f>
        <v>3</v>
      </c>
      <c r="I1377" t="str">
        <f>IF(Table1[[#This Row],[score_abs]]&gt;0.99,"yes","no")</f>
        <v>yes</v>
      </c>
    </row>
    <row r="1378" spans="1:9" x14ac:dyDescent="0.25">
      <c r="A1378" t="str">
        <f>Table1[[#This Row],[img_id2]]&amp;"|"&amp;Table1[[#This Row],[rank]]</f>
        <v>271|2</v>
      </c>
      <c r="B1378">
        <v>271</v>
      </c>
      <c r="C1378">
        <v>2</v>
      </c>
      <c r="D1378" t="s">
        <v>852</v>
      </c>
      <c r="E1378">
        <v>8.16116705537E-2</v>
      </c>
      <c r="F1378">
        <v>0.99832922220200004</v>
      </c>
      <c r="G1378">
        <f>VLOOKUP(Table1[[#This Row],[img_id2]],Table13[#All],4,FALSE)</f>
        <v>3</v>
      </c>
      <c r="H1378">
        <f>VLOOKUP(Table1[[#This Row],[img_id2]],Table13[#All],5,FALSE)</f>
        <v>3</v>
      </c>
      <c r="I1378" t="str">
        <f>IF(Table1[[#This Row],[score_abs]]&gt;0.99,"yes","no")</f>
        <v>yes</v>
      </c>
    </row>
    <row r="1379" spans="1:9" x14ac:dyDescent="0.25">
      <c r="A1379" t="str">
        <f>Table1[[#This Row],[img_id2]]&amp;"|"&amp;Table1[[#This Row],[rank]]</f>
        <v>271|3</v>
      </c>
      <c r="B1379">
        <v>271</v>
      </c>
      <c r="C1379">
        <v>3</v>
      </c>
      <c r="D1379" t="s">
        <v>842</v>
      </c>
      <c r="E1379">
        <v>4.1821032762500002E-2</v>
      </c>
      <c r="F1379">
        <v>0.996744632721</v>
      </c>
      <c r="G1379">
        <f>VLOOKUP(Table1[[#This Row],[img_id2]],Table13[#All],4,FALSE)</f>
        <v>3</v>
      </c>
      <c r="H1379">
        <f>VLOOKUP(Table1[[#This Row],[img_id2]],Table13[#All],5,FALSE)</f>
        <v>3</v>
      </c>
      <c r="I1379" t="str">
        <f>IF(Table1[[#This Row],[score_abs]]&gt;0.99,"yes","no")</f>
        <v>yes</v>
      </c>
    </row>
    <row r="1380" spans="1:9" x14ac:dyDescent="0.25">
      <c r="A1380" t="str">
        <f>Table1[[#This Row],[img_id2]]&amp;"|"&amp;Table1[[#This Row],[rank]]</f>
        <v>271|4</v>
      </c>
      <c r="B1380">
        <v>271</v>
      </c>
      <c r="C1380">
        <v>4</v>
      </c>
      <c r="D1380" t="s">
        <v>831</v>
      </c>
      <c r="E1380">
        <v>2.90628727525E-2</v>
      </c>
      <c r="F1380">
        <v>0.99532228708299997</v>
      </c>
      <c r="G1380">
        <f>VLOOKUP(Table1[[#This Row],[img_id2]],Table13[#All],4,FALSE)</f>
        <v>3</v>
      </c>
      <c r="H1380">
        <f>VLOOKUP(Table1[[#This Row],[img_id2]],Table13[#All],5,FALSE)</f>
        <v>3</v>
      </c>
      <c r="I1380" t="str">
        <f>IF(Table1[[#This Row],[score_abs]]&gt;0.99,"yes","no")</f>
        <v>yes</v>
      </c>
    </row>
    <row r="1381" spans="1:9" x14ac:dyDescent="0.25">
      <c r="A1381" t="str">
        <f>Table1[[#This Row],[img_id2]]&amp;"|"&amp;Table1[[#This Row],[rank]]</f>
        <v>271|5</v>
      </c>
      <c r="B1381">
        <v>271</v>
      </c>
      <c r="C1381">
        <v>5</v>
      </c>
      <c r="D1381" t="s">
        <v>829</v>
      </c>
      <c r="E1381">
        <v>2.1235231310100001E-2</v>
      </c>
      <c r="F1381">
        <v>0.99360907077799998</v>
      </c>
      <c r="G1381">
        <f>VLOOKUP(Table1[[#This Row],[img_id2]],Table13[#All],4,FALSE)</f>
        <v>3</v>
      </c>
      <c r="H1381">
        <f>VLOOKUP(Table1[[#This Row],[img_id2]],Table13[#All],5,FALSE)</f>
        <v>3</v>
      </c>
      <c r="I1381" t="str">
        <f>IF(Table1[[#This Row],[score_abs]]&gt;0.99,"yes","no")</f>
        <v>yes</v>
      </c>
    </row>
    <row r="1382" spans="1:9" x14ac:dyDescent="0.25">
      <c r="A1382" t="str">
        <f>Table1[[#This Row],[img_id2]]&amp;"|"&amp;Table1[[#This Row],[rank]]</f>
        <v>272|1</v>
      </c>
      <c r="B1382">
        <v>272</v>
      </c>
      <c r="C1382">
        <v>1</v>
      </c>
      <c r="D1382" t="s">
        <v>830</v>
      </c>
      <c r="E1382">
        <v>0.23280027508699999</v>
      </c>
      <c r="F1382">
        <v>0.99845612049099997</v>
      </c>
      <c r="G1382">
        <f>VLOOKUP(Table1[[#This Row],[img_id2]],Table13[#All],4,FALSE)</f>
        <v>2</v>
      </c>
      <c r="H1382">
        <f>VLOOKUP(Table1[[#This Row],[img_id2]],Table13[#All],5,FALSE)</f>
        <v>2</v>
      </c>
      <c r="I1382" t="str">
        <f>IF(Table1[[#This Row],[score_abs]]&gt;0.99,"yes","no")</f>
        <v>yes</v>
      </c>
    </row>
    <row r="1383" spans="1:9" x14ac:dyDescent="0.25">
      <c r="A1383" t="str">
        <f>Table1[[#This Row],[img_id2]]&amp;"|"&amp;Table1[[#This Row],[rank]]</f>
        <v>272|2</v>
      </c>
      <c r="B1383">
        <v>272</v>
      </c>
      <c r="C1383">
        <v>2</v>
      </c>
      <c r="D1383" t="s">
        <v>829</v>
      </c>
      <c r="E1383">
        <v>9.1344743967100003E-2</v>
      </c>
      <c r="F1383">
        <v>0.99607479572299995</v>
      </c>
      <c r="G1383">
        <f>VLOOKUP(Table1[[#This Row],[img_id2]],Table13[#All],4,FALSE)</f>
        <v>2</v>
      </c>
      <c r="H1383">
        <f>VLOOKUP(Table1[[#This Row],[img_id2]],Table13[#All],5,FALSE)</f>
        <v>2</v>
      </c>
      <c r="I1383" t="str">
        <f>IF(Table1[[#This Row],[score_abs]]&gt;0.99,"yes","no")</f>
        <v>yes</v>
      </c>
    </row>
    <row r="1384" spans="1:9" x14ac:dyDescent="0.25">
      <c r="A1384" t="str">
        <f>Table1[[#This Row],[img_id2]]&amp;"|"&amp;Table1[[#This Row],[rank]]</f>
        <v>272|3</v>
      </c>
      <c r="B1384">
        <v>272</v>
      </c>
      <c r="C1384">
        <v>3</v>
      </c>
      <c r="D1384" t="s">
        <v>879</v>
      </c>
      <c r="E1384">
        <v>8.2252889871599996E-2</v>
      </c>
      <c r="F1384">
        <v>0.99564278125799999</v>
      </c>
      <c r="G1384">
        <f>VLOOKUP(Table1[[#This Row],[img_id2]],Table13[#All],4,FALSE)</f>
        <v>2</v>
      </c>
      <c r="H1384">
        <f>VLOOKUP(Table1[[#This Row],[img_id2]],Table13[#All],5,FALSE)</f>
        <v>2</v>
      </c>
      <c r="I1384" t="str">
        <f>IF(Table1[[#This Row],[score_abs]]&gt;0.99,"yes","no")</f>
        <v>yes</v>
      </c>
    </row>
    <row r="1385" spans="1:9" x14ac:dyDescent="0.25">
      <c r="A1385" t="str">
        <f>Table1[[#This Row],[img_id2]]&amp;"|"&amp;Table1[[#This Row],[rank]]</f>
        <v>272|4</v>
      </c>
      <c r="B1385">
        <v>272</v>
      </c>
      <c r="C1385">
        <v>4</v>
      </c>
      <c r="D1385" t="s">
        <v>831</v>
      </c>
      <c r="E1385">
        <v>7.5685970485199996E-2</v>
      </c>
      <c r="F1385">
        <v>0.99526643753099997</v>
      </c>
      <c r="G1385">
        <f>VLOOKUP(Table1[[#This Row],[img_id2]],Table13[#All],4,FALSE)</f>
        <v>2</v>
      </c>
      <c r="H1385">
        <f>VLOOKUP(Table1[[#This Row],[img_id2]],Table13[#All],5,FALSE)</f>
        <v>2</v>
      </c>
      <c r="I1385" t="str">
        <f>IF(Table1[[#This Row],[score_abs]]&gt;0.99,"yes","no")</f>
        <v>yes</v>
      </c>
    </row>
    <row r="1386" spans="1:9" x14ac:dyDescent="0.25">
      <c r="A1386" t="str">
        <f>Table1[[#This Row],[img_id2]]&amp;"|"&amp;Table1[[#This Row],[rank]]</f>
        <v>272|5</v>
      </c>
      <c r="B1386">
        <v>272</v>
      </c>
      <c r="C1386">
        <v>5</v>
      </c>
      <c r="D1386" t="s">
        <v>855</v>
      </c>
      <c r="E1386">
        <v>4.80779260397E-2</v>
      </c>
      <c r="F1386">
        <v>0.99256849288899995</v>
      </c>
      <c r="G1386">
        <f>VLOOKUP(Table1[[#This Row],[img_id2]],Table13[#All],4,FALSE)</f>
        <v>2</v>
      </c>
      <c r="H1386">
        <f>VLOOKUP(Table1[[#This Row],[img_id2]],Table13[#All],5,FALSE)</f>
        <v>2</v>
      </c>
      <c r="I1386" t="str">
        <f>IF(Table1[[#This Row],[score_abs]]&gt;0.99,"yes","no")</f>
        <v>yes</v>
      </c>
    </row>
    <row r="1387" spans="1:9" x14ac:dyDescent="0.25">
      <c r="A1387" t="str">
        <f>Table1[[#This Row],[img_id2]]&amp;"|"&amp;Table1[[#This Row],[rank]]</f>
        <v>273|1</v>
      </c>
      <c r="B1387">
        <v>273</v>
      </c>
      <c r="C1387">
        <v>1</v>
      </c>
      <c r="D1387" t="s">
        <v>830</v>
      </c>
      <c r="E1387">
        <v>0.77003902196899998</v>
      </c>
      <c r="F1387">
        <v>0.999992132187</v>
      </c>
      <c r="G1387">
        <f>VLOOKUP(Table1[[#This Row],[img_id2]],Table13[#All],4,FALSE)</f>
        <v>2</v>
      </c>
      <c r="H1387">
        <f>VLOOKUP(Table1[[#This Row],[img_id2]],Table13[#All],5,FALSE)</f>
        <v>2</v>
      </c>
      <c r="I1387" t="str">
        <f>IF(Table1[[#This Row],[score_abs]]&gt;0.99,"yes","no")</f>
        <v>yes</v>
      </c>
    </row>
    <row r="1388" spans="1:9" x14ac:dyDescent="0.25">
      <c r="A1388" t="str">
        <f>Table1[[#This Row],[img_id2]]&amp;"|"&amp;Table1[[#This Row],[rank]]</f>
        <v>273|2</v>
      </c>
      <c r="B1388">
        <v>273</v>
      </c>
      <c r="C1388">
        <v>2</v>
      </c>
      <c r="D1388" t="s">
        <v>862</v>
      </c>
      <c r="E1388">
        <v>0.142870083451</v>
      </c>
      <c r="F1388">
        <v>0.99995768070199997</v>
      </c>
      <c r="G1388">
        <f>VLOOKUP(Table1[[#This Row],[img_id2]],Table13[#All],4,FALSE)</f>
        <v>2</v>
      </c>
      <c r="H1388">
        <f>VLOOKUP(Table1[[#This Row],[img_id2]],Table13[#All],5,FALSE)</f>
        <v>2</v>
      </c>
      <c r="I1388" t="str">
        <f>IF(Table1[[#This Row],[score_abs]]&gt;0.99,"yes","no")</f>
        <v>yes</v>
      </c>
    </row>
    <row r="1389" spans="1:9" x14ac:dyDescent="0.25">
      <c r="A1389" t="str">
        <f>Table1[[#This Row],[img_id2]]&amp;"|"&amp;Table1[[#This Row],[rank]]</f>
        <v>273|3</v>
      </c>
      <c r="B1389">
        <v>273</v>
      </c>
      <c r="C1389">
        <v>3</v>
      </c>
      <c r="D1389" t="s">
        <v>831</v>
      </c>
      <c r="E1389">
        <v>2.9907239600999998E-2</v>
      </c>
      <c r="F1389">
        <v>0.99979799985899998</v>
      </c>
      <c r="G1389">
        <f>VLOOKUP(Table1[[#This Row],[img_id2]],Table13[#All],4,FALSE)</f>
        <v>2</v>
      </c>
      <c r="H1389">
        <f>VLOOKUP(Table1[[#This Row],[img_id2]],Table13[#All],5,FALSE)</f>
        <v>2</v>
      </c>
      <c r="I1389" t="str">
        <f>IF(Table1[[#This Row],[score_abs]]&gt;0.99,"yes","no")</f>
        <v>yes</v>
      </c>
    </row>
    <row r="1390" spans="1:9" x14ac:dyDescent="0.25">
      <c r="A1390" t="str">
        <f>Table1[[#This Row],[img_id2]]&amp;"|"&amp;Table1[[#This Row],[rank]]</f>
        <v>273|4</v>
      </c>
      <c r="B1390">
        <v>273</v>
      </c>
      <c r="C1390">
        <v>4</v>
      </c>
      <c r="D1390" t="s">
        <v>846</v>
      </c>
      <c r="E1390">
        <v>2.30150464922E-2</v>
      </c>
      <c r="F1390">
        <v>0.99973744153999999</v>
      </c>
      <c r="G1390">
        <f>VLOOKUP(Table1[[#This Row],[img_id2]],Table13[#All],4,FALSE)</f>
        <v>2</v>
      </c>
      <c r="H1390">
        <f>VLOOKUP(Table1[[#This Row],[img_id2]],Table13[#All],5,FALSE)</f>
        <v>2</v>
      </c>
      <c r="I1390" t="str">
        <f>IF(Table1[[#This Row],[score_abs]]&gt;0.99,"yes","no")</f>
        <v>yes</v>
      </c>
    </row>
    <row r="1391" spans="1:9" x14ac:dyDescent="0.25">
      <c r="A1391" t="str">
        <f>Table1[[#This Row],[img_id2]]&amp;"|"&amp;Table1[[#This Row],[rank]]</f>
        <v>273|5</v>
      </c>
      <c r="B1391">
        <v>273</v>
      </c>
      <c r="C1391">
        <v>5</v>
      </c>
      <c r="D1391" t="s">
        <v>840</v>
      </c>
      <c r="E1391">
        <v>1.94313209504E-2</v>
      </c>
      <c r="F1391">
        <v>0.999689102173</v>
      </c>
      <c r="G1391">
        <f>VLOOKUP(Table1[[#This Row],[img_id2]],Table13[#All],4,FALSE)</f>
        <v>2</v>
      </c>
      <c r="H1391">
        <f>VLOOKUP(Table1[[#This Row],[img_id2]],Table13[#All],5,FALSE)</f>
        <v>2</v>
      </c>
      <c r="I1391" t="str">
        <f>IF(Table1[[#This Row],[score_abs]]&gt;0.99,"yes","no")</f>
        <v>yes</v>
      </c>
    </row>
    <row r="1392" spans="1:9" x14ac:dyDescent="0.25">
      <c r="A1392" t="str">
        <f>Table1[[#This Row],[img_id2]]&amp;"|"&amp;Table1[[#This Row],[rank]]</f>
        <v>274|1</v>
      </c>
      <c r="B1392">
        <v>274</v>
      </c>
      <c r="C1392">
        <v>1</v>
      </c>
      <c r="D1392" t="s">
        <v>862</v>
      </c>
      <c r="E1392">
        <v>0.43227693438499998</v>
      </c>
      <c r="F1392">
        <v>0.99986135959599998</v>
      </c>
      <c r="G1392">
        <f>VLOOKUP(Table1[[#This Row],[img_id2]],Table13[#All],4,FALSE)</f>
        <v>2</v>
      </c>
      <c r="H1392">
        <f>VLOOKUP(Table1[[#This Row],[img_id2]],Table13[#All],5,FALSE)</f>
        <v>2</v>
      </c>
      <c r="I1392" t="str">
        <f>IF(Table1[[#This Row],[score_abs]]&gt;0.99,"yes","no")</f>
        <v>yes</v>
      </c>
    </row>
    <row r="1393" spans="1:9" x14ac:dyDescent="0.25">
      <c r="A1393" t="str">
        <f>Table1[[#This Row],[img_id2]]&amp;"|"&amp;Table1[[#This Row],[rank]]</f>
        <v>274|2</v>
      </c>
      <c r="B1393">
        <v>274</v>
      </c>
      <c r="C1393">
        <v>2</v>
      </c>
      <c r="D1393" t="s">
        <v>861</v>
      </c>
      <c r="E1393">
        <v>0.14147290587399999</v>
      </c>
      <c r="F1393">
        <v>0.99957650899899997</v>
      </c>
      <c r="G1393">
        <f>VLOOKUP(Table1[[#This Row],[img_id2]],Table13[#All],4,FALSE)</f>
        <v>2</v>
      </c>
      <c r="H1393">
        <f>VLOOKUP(Table1[[#This Row],[img_id2]],Table13[#All],5,FALSE)</f>
        <v>2</v>
      </c>
      <c r="I1393" t="str">
        <f>IF(Table1[[#This Row],[score_abs]]&gt;0.99,"yes","no")</f>
        <v>yes</v>
      </c>
    </row>
    <row r="1394" spans="1:9" x14ac:dyDescent="0.25">
      <c r="A1394" t="str">
        <f>Table1[[#This Row],[img_id2]]&amp;"|"&amp;Table1[[#This Row],[rank]]</f>
        <v>274|3</v>
      </c>
      <c r="B1394">
        <v>274</v>
      </c>
      <c r="C1394">
        <v>3</v>
      </c>
      <c r="D1394" t="s">
        <v>831</v>
      </c>
      <c r="E1394">
        <v>9.0460970997799997E-2</v>
      </c>
      <c r="F1394">
        <v>0.999337852001</v>
      </c>
      <c r="G1394">
        <f>VLOOKUP(Table1[[#This Row],[img_id2]],Table13[#All],4,FALSE)</f>
        <v>2</v>
      </c>
      <c r="H1394">
        <f>VLOOKUP(Table1[[#This Row],[img_id2]],Table13[#All],5,FALSE)</f>
        <v>2</v>
      </c>
      <c r="I1394" t="str">
        <f>IF(Table1[[#This Row],[score_abs]]&gt;0.99,"yes","no")</f>
        <v>yes</v>
      </c>
    </row>
    <row r="1395" spans="1:9" x14ac:dyDescent="0.25">
      <c r="A1395" t="str">
        <f>Table1[[#This Row],[img_id2]]&amp;"|"&amp;Table1[[#This Row],[rank]]</f>
        <v>274|4</v>
      </c>
      <c r="B1395">
        <v>274</v>
      </c>
      <c r="C1395">
        <v>4</v>
      </c>
      <c r="D1395" t="s">
        <v>846</v>
      </c>
      <c r="E1395">
        <v>7.8767783939799996E-2</v>
      </c>
      <c r="F1395">
        <v>0.99923968315099998</v>
      </c>
      <c r="G1395">
        <f>VLOOKUP(Table1[[#This Row],[img_id2]],Table13[#All],4,FALSE)</f>
        <v>2</v>
      </c>
      <c r="H1395">
        <f>VLOOKUP(Table1[[#This Row],[img_id2]],Table13[#All],5,FALSE)</f>
        <v>2</v>
      </c>
      <c r="I1395" t="str">
        <f>IF(Table1[[#This Row],[score_abs]]&gt;0.99,"yes","no")</f>
        <v>yes</v>
      </c>
    </row>
    <row r="1396" spans="1:9" x14ac:dyDescent="0.25">
      <c r="A1396" t="str">
        <f>Table1[[#This Row],[img_id2]]&amp;"|"&amp;Table1[[#This Row],[rank]]</f>
        <v>274|5</v>
      </c>
      <c r="B1396">
        <v>274</v>
      </c>
      <c r="C1396">
        <v>5</v>
      </c>
      <c r="D1396" t="s">
        <v>878</v>
      </c>
      <c r="E1396">
        <v>4.5670345425600001E-2</v>
      </c>
      <c r="F1396">
        <v>0.99868935346599996</v>
      </c>
      <c r="G1396">
        <f>VLOOKUP(Table1[[#This Row],[img_id2]],Table13[#All],4,FALSE)</f>
        <v>2</v>
      </c>
      <c r="H1396">
        <f>VLOOKUP(Table1[[#This Row],[img_id2]],Table13[#All],5,FALSE)</f>
        <v>2</v>
      </c>
      <c r="I1396" t="str">
        <f>IF(Table1[[#This Row],[score_abs]]&gt;0.99,"yes","no")</f>
        <v>yes</v>
      </c>
    </row>
    <row r="1397" spans="1:9" x14ac:dyDescent="0.25">
      <c r="A1397" t="str">
        <f>Table1[[#This Row],[img_id2]]&amp;"|"&amp;Table1[[#This Row],[rank]]</f>
        <v>275|1</v>
      </c>
      <c r="B1397">
        <v>275</v>
      </c>
      <c r="C1397">
        <v>1</v>
      </c>
      <c r="D1397" t="s">
        <v>862</v>
      </c>
      <c r="E1397">
        <v>0.38675710558900001</v>
      </c>
      <c r="F1397">
        <v>0.999338209629</v>
      </c>
      <c r="G1397">
        <f>VLOOKUP(Table1[[#This Row],[img_id2]],Table13[#All],4,FALSE)</f>
        <v>3</v>
      </c>
      <c r="H1397">
        <f>VLOOKUP(Table1[[#This Row],[img_id2]],Table13[#All],5,FALSE)</f>
        <v>3</v>
      </c>
      <c r="I1397" t="str">
        <f>IF(Table1[[#This Row],[score_abs]]&gt;0.99,"yes","no")</f>
        <v>yes</v>
      </c>
    </row>
    <row r="1398" spans="1:9" x14ac:dyDescent="0.25">
      <c r="A1398" t="str">
        <f>Table1[[#This Row],[img_id2]]&amp;"|"&amp;Table1[[#This Row],[rank]]</f>
        <v>275|2</v>
      </c>
      <c r="B1398">
        <v>275</v>
      </c>
      <c r="C1398">
        <v>2</v>
      </c>
      <c r="D1398" t="s">
        <v>830</v>
      </c>
      <c r="E1398">
        <v>0.108187653124</v>
      </c>
      <c r="F1398">
        <v>0.99763834476500002</v>
      </c>
      <c r="G1398">
        <f>VLOOKUP(Table1[[#This Row],[img_id2]],Table13[#All],4,FALSE)</f>
        <v>3</v>
      </c>
      <c r="H1398">
        <f>VLOOKUP(Table1[[#This Row],[img_id2]],Table13[#All],5,FALSE)</f>
        <v>3</v>
      </c>
      <c r="I1398" t="str">
        <f>IF(Table1[[#This Row],[score_abs]]&gt;0.99,"yes","no")</f>
        <v>yes</v>
      </c>
    </row>
    <row r="1399" spans="1:9" x14ac:dyDescent="0.25">
      <c r="A1399" t="str">
        <f>Table1[[#This Row],[img_id2]]&amp;"|"&amp;Table1[[#This Row],[rank]]</f>
        <v>275|3</v>
      </c>
      <c r="B1399">
        <v>275</v>
      </c>
      <c r="C1399">
        <v>3</v>
      </c>
      <c r="D1399" t="s">
        <v>831</v>
      </c>
      <c r="E1399">
        <v>8.16076919436E-2</v>
      </c>
      <c r="F1399">
        <v>0.99687153101000003</v>
      </c>
      <c r="G1399">
        <f>VLOOKUP(Table1[[#This Row],[img_id2]],Table13[#All],4,FALSE)</f>
        <v>3</v>
      </c>
      <c r="H1399">
        <f>VLOOKUP(Table1[[#This Row],[img_id2]],Table13[#All],5,FALSE)</f>
        <v>3</v>
      </c>
      <c r="I1399" t="str">
        <f>IF(Table1[[#This Row],[score_abs]]&gt;0.99,"yes","no")</f>
        <v>yes</v>
      </c>
    </row>
    <row r="1400" spans="1:9" x14ac:dyDescent="0.25">
      <c r="A1400" t="str">
        <f>Table1[[#This Row],[img_id2]]&amp;"|"&amp;Table1[[#This Row],[rank]]</f>
        <v>275|4</v>
      </c>
      <c r="B1400">
        <v>275</v>
      </c>
      <c r="C1400">
        <v>4</v>
      </c>
      <c r="D1400" t="s">
        <v>846</v>
      </c>
      <c r="E1400">
        <v>7.9064153134800003E-2</v>
      </c>
      <c r="F1400">
        <v>0.99677115678799999</v>
      </c>
      <c r="G1400">
        <f>VLOOKUP(Table1[[#This Row],[img_id2]],Table13[#All],4,FALSE)</f>
        <v>3</v>
      </c>
      <c r="H1400">
        <f>VLOOKUP(Table1[[#This Row],[img_id2]],Table13[#All],5,FALSE)</f>
        <v>3</v>
      </c>
      <c r="I1400" t="str">
        <f>IF(Table1[[#This Row],[score_abs]]&gt;0.99,"yes","no")</f>
        <v>yes</v>
      </c>
    </row>
    <row r="1401" spans="1:9" x14ac:dyDescent="0.25">
      <c r="A1401" t="str">
        <f>Table1[[#This Row],[img_id2]]&amp;"|"&amp;Table1[[#This Row],[rank]]</f>
        <v>275|5</v>
      </c>
      <c r="B1401">
        <v>275</v>
      </c>
      <c r="C1401">
        <v>5</v>
      </c>
      <c r="D1401" t="s">
        <v>855</v>
      </c>
      <c r="E1401">
        <v>6.9572970271100001E-2</v>
      </c>
      <c r="F1401">
        <v>0.99633234739300003</v>
      </c>
      <c r="G1401">
        <f>VLOOKUP(Table1[[#This Row],[img_id2]],Table13[#All],4,FALSE)</f>
        <v>3</v>
      </c>
      <c r="H1401">
        <f>VLOOKUP(Table1[[#This Row],[img_id2]],Table13[#All],5,FALSE)</f>
        <v>3</v>
      </c>
      <c r="I1401" t="str">
        <f>IF(Table1[[#This Row],[score_abs]]&gt;0.99,"yes","no")</f>
        <v>yes</v>
      </c>
    </row>
    <row r="1402" spans="1:9" x14ac:dyDescent="0.25">
      <c r="A1402" t="str">
        <f>Table1[[#This Row],[img_id2]]&amp;"|"&amp;Table1[[#This Row],[rank]]</f>
        <v>276|1</v>
      </c>
      <c r="B1402">
        <v>276</v>
      </c>
      <c r="C1402">
        <v>1</v>
      </c>
      <c r="D1402" t="s">
        <v>855</v>
      </c>
      <c r="E1402">
        <v>0.19969372451299999</v>
      </c>
      <c r="F1402">
        <v>0.99687731266000001</v>
      </c>
      <c r="G1402">
        <f>VLOOKUP(Table1[[#This Row],[img_id2]],Table13[#All],4,FALSE)</f>
        <v>4</v>
      </c>
      <c r="H1402">
        <f>VLOOKUP(Table1[[#This Row],[img_id2]],Table13[#All],5,FALSE)</f>
        <v>4</v>
      </c>
      <c r="I1402" t="str">
        <f>IF(Table1[[#This Row],[score_abs]]&gt;0.99,"yes","no")</f>
        <v>yes</v>
      </c>
    </row>
    <row r="1403" spans="1:9" x14ac:dyDescent="0.25">
      <c r="A1403" t="str">
        <f>Table1[[#This Row],[img_id2]]&amp;"|"&amp;Table1[[#This Row],[rank]]</f>
        <v>276|2</v>
      </c>
      <c r="B1403">
        <v>276</v>
      </c>
      <c r="C1403">
        <v>2</v>
      </c>
      <c r="D1403" t="s">
        <v>859</v>
      </c>
      <c r="E1403">
        <v>0.14698158204600001</v>
      </c>
      <c r="F1403">
        <v>0.99576216936100004</v>
      </c>
      <c r="G1403">
        <f>VLOOKUP(Table1[[#This Row],[img_id2]],Table13[#All],4,FALSE)</f>
        <v>4</v>
      </c>
      <c r="H1403">
        <f>VLOOKUP(Table1[[#This Row],[img_id2]],Table13[#All],5,FALSE)</f>
        <v>4</v>
      </c>
      <c r="I1403" t="str">
        <f>IF(Table1[[#This Row],[score_abs]]&gt;0.99,"yes","no")</f>
        <v>yes</v>
      </c>
    </row>
    <row r="1404" spans="1:9" x14ac:dyDescent="0.25">
      <c r="A1404" t="str">
        <f>Table1[[#This Row],[img_id2]]&amp;"|"&amp;Table1[[#This Row],[rank]]</f>
        <v>276|3</v>
      </c>
      <c r="B1404">
        <v>276</v>
      </c>
      <c r="C1404">
        <v>3</v>
      </c>
      <c r="D1404" t="s">
        <v>891</v>
      </c>
      <c r="E1404">
        <v>7.3999337851999997E-2</v>
      </c>
      <c r="F1404">
        <v>0.99161761999099995</v>
      </c>
      <c r="G1404">
        <f>VLOOKUP(Table1[[#This Row],[img_id2]],Table13[#All],4,FALSE)</f>
        <v>4</v>
      </c>
      <c r="H1404">
        <f>VLOOKUP(Table1[[#This Row],[img_id2]],Table13[#All],5,FALSE)</f>
        <v>4</v>
      </c>
      <c r="I1404" t="str">
        <f>IF(Table1[[#This Row],[score_abs]]&gt;0.99,"yes","no")</f>
        <v>yes</v>
      </c>
    </row>
    <row r="1405" spans="1:9" x14ac:dyDescent="0.25">
      <c r="A1405" t="str">
        <f>Table1[[#This Row],[img_id2]]&amp;"|"&amp;Table1[[#This Row],[rank]]</f>
        <v>276|4</v>
      </c>
      <c r="B1405">
        <v>276</v>
      </c>
      <c r="C1405">
        <v>4</v>
      </c>
      <c r="D1405" t="s">
        <v>857</v>
      </c>
      <c r="E1405">
        <v>5.9408582746999998E-2</v>
      </c>
      <c r="F1405">
        <v>0.98958033323299999</v>
      </c>
      <c r="G1405">
        <f>VLOOKUP(Table1[[#This Row],[img_id2]],Table13[#All],4,FALSE)</f>
        <v>4</v>
      </c>
      <c r="H1405">
        <f>VLOOKUP(Table1[[#This Row],[img_id2]],Table13[#All],5,FALSE)</f>
        <v>4</v>
      </c>
      <c r="I1405" t="str">
        <f>IF(Table1[[#This Row],[score_abs]]&gt;0.99,"yes","no")</f>
        <v>no</v>
      </c>
    </row>
    <row r="1406" spans="1:9" x14ac:dyDescent="0.25">
      <c r="A1406" t="str">
        <f>Table1[[#This Row],[img_id2]]&amp;"|"&amp;Table1[[#This Row],[rank]]</f>
        <v>276|5</v>
      </c>
      <c r="B1406">
        <v>276</v>
      </c>
      <c r="C1406">
        <v>5</v>
      </c>
      <c r="D1406" t="s">
        <v>831</v>
      </c>
      <c r="E1406">
        <v>4.4201053678999999E-2</v>
      </c>
      <c r="F1406">
        <v>0.98604542016999996</v>
      </c>
      <c r="G1406">
        <f>VLOOKUP(Table1[[#This Row],[img_id2]],Table13[#All],4,FALSE)</f>
        <v>4</v>
      </c>
      <c r="H1406">
        <f>VLOOKUP(Table1[[#This Row],[img_id2]],Table13[#All],5,FALSE)</f>
        <v>4</v>
      </c>
      <c r="I1406" t="str">
        <f>IF(Table1[[#This Row],[score_abs]]&gt;0.99,"yes","no")</f>
        <v>no</v>
      </c>
    </row>
    <row r="1407" spans="1:9" x14ac:dyDescent="0.25">
      <c r="A1407" t="str">
        <f>Table1[[#This Row],[img_id2]]&amp;"|"&amp;Table1[[#This Row],[rank]]</f>
        <v>277|1</v>
      </c>
      <c r="B1407">
        <v>277</v>
      </c>
      <c r="C1407">
        <v>1</v>
      </c>
      <c r="D1407" t="s">
        <v>840</v>
      </c>
      <c r="E1407">
        <v>0.28083443641700001</v>
      </c>
      <c r="F1407">
        <v>0.99962651729600005</v>
      </c>
      <c r="G1407">
        <f>VLOOKUP(Table1[[#This Row],[img_id2]],Table13[#All],4,FALSE)</f>
        <v>3</v>
      </c>
      <c r="H1407">
        <f>VLOOKUP(Table1[[#This Row],[img_id2]],Table13[#All],5,FALSE)</f>
        <v>3</v>
      </c>
      <c r="I1407" t="str">
        <f>IF(Table1[[#This Row],[score_abs]]&gt;0.99,"yes","no")</f>
        <v>yes</v>
      </c>
    </row>
    <row r="1408" spans="1:9" x14ac:dyDescent="0.25">
      <c r="A1408" t="str">
        <f>Table1[[#This Row],[img_id2]]&amp;"|"&amp;Table1[[#This Row],[rank]]</f>
        <v>277|2</v>
      </c>
      <c r="B1408">
        <v>277</v>
      </c>
      <c r="C1408">
        <v>2</v>
      </c>
      <c r="D1408" t="s">
        <v>830</v>
      </c>
      <c r="E1408">
        <v>0.16540892422199999</v>
      </c>
      <c r="F1408">
        <v>0.99936622381200002</v>
      </c>
      <c r="G1408">
        <f>VLOOKUP(Table1[[#This Row],[img_id2]],Table13[#All],4,FALSE)</f>
        <v>3</v>
      </c>
      <c r="H1408">
        <f>VLOOKUP(Table1[[#This Row],[img_id2]],Table13[#All],5,FALSE)</f>
        <v>3</v>
      </c>
      <c r="I1408" t="str">
        <f>IF(Table1[[#This Row],[score_abs]]&gt;0.99,"yes","no")</f>
        <v>yes</v>
      </c>
    </row>
    <row r="1409" spans="1:9" x14ac:dyDescent="0.25">
      <c r="A1409" t="str">
        <f>Table1[[#This Row],[img_id2]]&amp;"|"&amp;Table1[[#This Row],[rank]]</f>
        <v>277|3</v>
      </c>
      <c r="B1409">
        <v>277</v>
      </c>
      <c r="C1409">
        <v>3</v>
      </c>
      <c r="D1409" t="s">
        <v>869</v>
      </c>
      <c r="E1409">
        <v>0.15277238190199999</v>
      </c>
      <c r="F1409">
        <v>0.99931383132899998</v>
      </c>
      <c r="G1409">
        <f>VLOOKUP(Table1[[#This Row],[img_id2]],Table13[#All],4,FALSE)</f>
        <v>3</v>
      </c>
      <c r="H1409">
        <f>VLOOKUP(Table1[[#This Row],[img_id2]],Table13[#All],5,FALSE)</f>
        <v>3</v>
      </c>
      <c r="I1409" t="str">
        <f>IF(Table1[[#This Row],[score_abs]]&gt;0.99,"yes","no")</f>
        <v>yes</v>
      </c>
    </row>
    <row r="1410" spans="1:9" x14ac:dyDescent="0.25">
      <c r="A1410" t="str">
        <f>Table1[[#This Row],[img_id2]]&amp;"|"&amp;Table1[[#This Row],[rank]]</f>
        <v>277|4</v>
      </c>
      <c r="B1410">
        <v>277</v>
      </c>
      <c r="C1410">
        <v>4</v>
      </c>
      <c r="D1410" t="s">
        <v>867</v>
      </c>
      <c r="E1410">
        <v>8.9185312390300003E-2</v>
      </c>
      <c r="F1410">
        <v>0.99882501363800003</v>
      </c>
      <c r="G1410">
        <f>VLOOKUP(Table1[[#This Row],[img_id2]],Table13[#All],4,FALSE)</f>
        <v>3</v>
      </c>
      <c r="H1410">
        <f>VLOOKUP(Table1[[#This Row],[img_id2]],Table13[#All],5,FALSE)</f>
        <v>3</v>
      </c>
      <c r="I1410" t="str">
        <f>IF(Table1[[#This Row],[score_abs]]&gt;0.99,"yes","no")</f>
        <v>yes</v>
      </c>
    </row>
    <row r="1411" spans="1:9" x14ac:dyDescent="0.25">
      <c r="A1411" t="str">
        <f>Table1[[#This Row],[img_id2]]&amp;"|"&amp;Table1[[#This Row],[rank]]</f>
        <v>277|5</v>
      </c>
      <c r="B1411">
        <v>277</v>
      </c>
      <c r="C1411">
        <v>5</v>
      </c>
      <c r="D1411" t="s">
        <v>900</v>
      </c>
      <c r="E1411">
        <v>6.8379998207100001E-2</v>
      </c>
      <c r="F1411">
        <v>0.99846810102500005</v>
      </c>
      <c r="G1411">
        <f>VLOOKUP(Table1[[#This Row],[img_id2]],Table13[#All],4,FALSE)</f>
        <v>3</v>
      </c>
      <c r="H1411">
        <f>VLOOKUP(Table1[[#This Row],[img_id2]],Table13[#All],5,FALSE)</f>
        <v>3</v>
      </c>
      <c r="I1411" t="str">
        <f>IF(Table1[[#This Row],[score_abs]]&gt;0.99,"yes","no")</f>
        <v>yes</v>
      </c>
    </row>
    <row r="1412" spans="1:9" x14ac:dyDescent="0.25">
      <c r="A1412" t="str">
        <f>Table1[[#This Row],[img_id2]]&amp;"|"&amp;Table1[[#This Row],[rank]]</f>
        <v>278|1</v>
      </c>
      <c r="B1412">
        <v>278</v>
      </c>
      <c r="C1412">
        <v>1</v>
      </c>
      <c r="D1412" t="s">
        <v>840</v>
      </c>
      <c r="E1412">
        <v>0.32158115506200002</v>
      </c>
      <c r="F1412">
        <v>0.99976056814199998</v>
      </c>
      <c r="G1412">
        <f>VLOOKUP(Table1[[#This Row],[img_id2]],Table13[#All],4,FALSE)</f>
        <v>2</v>
      </c>
      <c r="H1412">
        <f>VLOOKUP(Table1[[#This Row],[img_id2]],Table13[#All],5,FALSE)</f>
        <v>2</v>
      </c>
      <c r="I1412" t="str">
        <f>IF(Table1[[#This Row],[score_abs]]&gt;0.99,"yes","no")</f>
        <v>yes</v>
      </c>
    </row>
    <row r="1413" spans="1:9" x14ac:dyDescent="0.25">
      <c r="A1413" t="str">
        <f>Table1[[#This Row],[img_id2]]&amp;"|"&amp;Table1[[#This Row],[rank]]</f>
        <v>278|2</v>
      </c>
      <c r="B1413">
        <v>278</v>
      </c>
      <c r="C1413">
        <v>2</v>
      </c>
      <c r="D1413" t="s">
        <v>863</v>
      </c>
      <c r="E1413">
        <v>0.21804220974399999</v>
      </c>
      <c r="F1413">
        <v>0.99964690208399998</v>
      </c>
      <c r="G1413">
        <f>VLOOKUP(Table1[[#This Row],[img_id2]],Table13[#All],4,FALSE)</f>
        <v>2</v>
      </c>
      <c r="H1413">
        <f>VLOOKUP(Table1[[#This Row],[img_id2]],Table13[#All],5,FALSE)</f>
        <v>2</v>
      </c>
      <c r="I1413" t="str">
        <f>IF(Table1[[#This Row],[score_abs]]&gt;0.99,"yes","no")</f>
        <v>yes</v>
      </c>
    </row>
    <row r="1414" spans="1:9" x14ac:dyDescent="0.25">
      <c r="A1414" t="str">
        <f>Table1[[#This Row],[img_id2]]&amp;"|"&amp;Table1[[#This Row],[rank]]</f>
        <v>278|3</v>
      </c>
      <c r="B1414">
        <v>278</v>
      </c>
      <c r="C1414">
        <v>3</v>
      </c>
      <c r="D1414" t="s">
        <v>870</v>
      </c>
      <c r="E1414">
        <v>9.2450834810700003E-2</v>
      </c>
      <c r="F1414">
        <v>0.99916756153099995</v>
      </c>
      <c r="G1414">
        <f>VLOOKUP(Table1[[#This Row],[img_id2]],Table13[#All],4,FALSE)</f>
        <v>2</v>
      </c>
      <c r="H1414">
        <f>VLOOKUP(Table1[[#This Row],[img_id2]],Table13[#All],5,FALSE)</f>
        <v>2</v>
      </c>
      <c r="I1414" t="str">
        <f>IF(Table1[[#This Row],[score_abs]]&gt;0.99,"yes","no")</f>
        <v>yes</v>
      </c>
    </row>
    <row r="1415" spans="1:9" x14ac:dyDescent="0.25">
      <c r="A1415" t="str">
        <f>Table1[[#This Row],[img_id2]]&amp;"|"&amp;Table1[[#This Row],[rank]]</f>
        <v>278|4</v>
      </c>
      <c r="B1415">
        <v>278</v>
      </c>
      <c r="C1415">
        <v>4</v>
      </c>
      <c r="D1415" t="s">
        <v>864</v>
      </c>
      <c r="E1415">
        <v>5.5560238659399998E-2</v>
      </c>
      <c r="F1415">
        <v>0.99861562252000002</v>
      </c>
      <c r="G1415">
        <f>VLOOKUP(Table1[[#This Row],[img_id2]],Table13[#All],4,FALSE)</f>
        <v>2</v>
      </c>
      <c r="H1415">
        <f>VLOOKUP(Table1[[#This Row],[img_id2]],Table13[#All],5,FALSE)</f>
        <v>2</v>
      </c>
      <c r="I1415" t="str">
        <f>IF(Table1[[#This Row],[score_abs]]&gt;0.99,"yes","no")</f>
        <v>yes</v>
      </c>
    </row>
    <row r="1416" spans="1:9" x14ac:dyDescent="0.25">
      <c r="A1416" t="str">
        <f>Table1[[#This Row],[img_id2]]&amp;"|"&amp;Table1[[#This Row],[rank]]</f>
        <v>278|5</v>
      </c>
      <c r="B1416">
        <v>278</v>
      </c>
      <c r="C1416">
        <v>5</v>
      </c>
      <c r="D1416" t="s">
        <v>869</v>
      </c>
      <c r="E1416">
        <v>4.69902269542E-2</v>
      </c>
      <c r="F1416">
        <v>0.99836355447799996</v>
      </c>
      <c r="G1416">
        <f>VLOOKUP(Table1[[#This Row],[img_id2]],Table13[#All],4,FALSE)</f>
        <v>2</v>
      </c>
      <c r="H1416">
        <f>VLOOKUP(Table1[[#This Row],[img_id2]],Table13[#All],5,FALSE)</f>
        <v>2</v>
      </c>
      <c r="I1416" t="str">
        <f>IF(Table1[[#This Row],[score_abs]]&gt;0.99,"yes","no")</f>
        <v>yes</v>
      </c>
    </row>
    <row r="1417" spans="1:9" x14ac:dyDescent="0.25">
      <c r="A1417" t="str">
        <f>Table1[[#This Row],[img_id2]]&amp;"|"&amp;Table1[[#This Row],[rank]]</f>
        <v>279|1</v>
      </c>
      <c r="B1417">
        <v>279</v>
      </c>
      <c r="C1417">
        <v>1</v>
      </c>
      <c r="D1417" t="s">
        <v>836</v>
      </c>
      <c r="E1417">
        <v>0.22553503513299999</v>
      </c>
      <c r="F1417">
        <v>0.99846017360700001</v>
      </c>
      <c r="G1417">
        <f>VLOOKUP(Table1[[#This Row],[img_id2]],Table13[#All],4,FALSE)</f>
        <v>4</v>
      </c>
      <c r="H1417">
        <f>VLOOKUP(Table1[[#This Row],[img_id2]],Table13[#All],5,FALSE)</f>
        <v>4</v>
      </c>
      <c r="I1417" t="str">
        <f>IF(Table1[[#This Row],[score_abs]]&gt;0.99,"yes","no")</f>
        <v>yes</v>
      </c>
    </row>
    <row r="1418" spans="1:9" x14ac:dyDescent="0.25">
      <c r="A1418" t="str">
        <f>Table1[[#This Row],[img_id2]]&amp;"|"&amp;Table1[[#This Row],[rank]]</f>
        <v>279|2</v>
      </c>
      <c r="B1418">
        <v>279</v>
      </c>
      <c r="C1418">
        <v>2</v>
      </c>
      <c r="D1418" t="s">
        <v>839</v>
      </c>
      <c r="E1418">
        <v>0.119004324079</v>
      </c>
      <c r="F1418">
        <v>0.99708575010300005</v>
      </c>
      <c r="G1418">
        <f>VLOOKUP(Table1[[#This Row],[img_id2]],Table13[#All],4,FALSE)</f>
        <v>4</v>
      </c>
      <c r="H1418">
        <f>VLOOKUP(Table1[[#This Row],[img_id2]],Table13[#All],5,FALSE)</f>
        <v>4</v>
      </c>
      <c r="I1418" t="str">
        <f>IF(Table1[[#This Row],[score_abs]]&gt;0.99,"yes","no")</f>
        <v>yes</v>
      </c>
    </row>
    <row r="1419" spans="1:9" x14ac:dyDescent="0.25">
      <c r="A1419" t="str">
        <f>Table1[[#This Row],[img_id2]]&amp;"|"&amp;Table1[[#This Row],[rank]]</f>
        <v>279|3</v>
      </c>
      <c r="B1419">
        <v>279</v>
      </c>
      <c r="C1419">
        <v>3</v>
      </c>
      <c r="D1419" t="s">
        <v>837</v>
      </c>
      <c r="E1419">
        <v>8.5841462016100004E-2</v>
      </c>
      <c r="F1419">
        <v>0.99596428871200005</v>
      </c>
      <c r="G1419">
        <f>VLOOKUP(Table1[[#This Row],[img_id2]],Table13[#All],4,FALSE)</f>
        <v>4</v>
      </c>
      <c r="H1419">
        <f>VLOOKUP(Table1[[#This Row],[img_id2]],Table13[#All],5,FALSE)</f>
        <v>4</v>
      </c>
      <c r="I1419" t="str">
        <f>IF(Table1[[#This Row],[score_abs]]&gt;0.99,"yes","no")</f>
        <v>yes</v>
      </c>
    </row>
    <row r="1420" spans="1:9" x14ac:dyDescent="0.25">
      <c r="A1420" t="str">
        <f>Table1[[#This Row],[img_id2]]&amp;"|"&amp;Table1[[#This Row],[rank]]</f>
        <v>279|4</v>
      </c>
      <c r="B1420">
        <v>279</v>
      </c>
      <c r="C1420">
        <v>4</v>
      </c>
      <c r="D1420" t="s">
        <v>838</v>
      </c>
      <c r="E1420">
        <v>6.0402598231999997E-2</v>
      </c>
      <c r="F1420">
        <v>0.99427443742800004</v>
      </c>
      <c r="G1420">
        <f>VLOOKUP(Table1[[#This Row],[img_id2]],Table13[#All],4,FALSE)</f>
        <v>4</v>
      </c>
      <c r="H1420">
        <f>VLOOKUP(Table1[[#This Row],[img_id2]],Table13[#All],5,FALSE)</f>
        <v>4</v>
      </c>
      <c r="I1420" t="str">
        <f>IF(Table1[[#This Row],[score_abs]]&gt;0.99,"yes","no")</f>
        <v>yes</v>
      </c>
    </row>
    <row r="1421" spans="1:9" x14ac:dyDescent="0.25">
      <c r="A1421" t="str">
        <f>Table1[[#This Row],[img_id2]]&amp;"|"&amp;Table1[[#This Row],[rank]]</f>
        <v>279|5</v>
      </c>
      <c r="B1421">
        <v>279</v>
      </c>
      <c r="C1421">
        <v>5</v>
      </c>
      <c r="D1421" t="s">
        <v>923</v>
      </c>
      <c r="E1421">
        <v>5.5770222097599999E-2</v>
      </c>
      <c r="F1421">
        <v>0.99380189180400003</v>
      </c>
      <c r="G1421">
        <f>VLOOKUP(Table1[[#This Row],[img_id2]],Table13[#All],4,FALSE)</f>
        <v>4</v>
      </c>
      <c r="H1421">
        <f>VLOOKUP(Table1[[#This Row],[img_id2]],Table13[#All],5,FALSE)</f>
        <v>4</v>
      </c>
      <c r="I1421" t="str">
        <f>IF(Table1[[#This Row],[score_abs]]&gt;0.99,"yes","no")</f>
        <v>yes</v>
      </c>
    </row>
    <row r="1422" spans="1:9" x14ac:dyDescent="0.25">
      <c r="A1422" t="str">
        <f>Table1[[#This Row],[img_id2]]&amp;"|"&amp;Table1[[#This Row],[rank]]</f>
        <v>280|1</v>
      </c>
      <c r="B1422">
        <v>280</v>
      </c>
      <c r="C1422">
        <v>1</v>
      </c>
      <c r="D1422" t="s">
        <v>838</v>
      </c>
      <c r="E1422">
        <v>0.21625198423899999</v>
      </c>
      <c r="F1422">
        <v>0.99974328279500002</v>
      </c>
      <c r="G1422">
        <f>VLOOKUP(Table1[[#This Row],[img_id2]],Table13[#All],4,FALSE)</f>
        <v>4</v>
      </c>
      <c r="H1422">
        <f>VLOOKUP(Table1[[#This Row],[img_id2]],Table13[#All],5,FALSE)</f>
        <v>4</v>
      </c>
      <c r="I1422" t="str">
        <f>IF(Table1[[#This Row],[score_abs]]&gt;0.99,"yes","no")</f>
        <v>yes</v>
      </c>
    </row>
    <row r="1423" spans="1:9" x14ac:dyDescent="0.25">
      <c r="A1423" t="str">
        <f>Table1[[#This Row],[img_id2]]&amp;"|"&amp;Table1[[#This Row],[rank]]</f>
        <v>280|2</v>
      </c>
      <c r="B1423">
        <v>280</v>
      </c>
      <c r="C1423">
        <v>2</v>
      </c>
      <c r="D1423" t="s">
        <v>837</v>
      </c>
      <c r="E1423">
        <v>0.20562754571399999</v>
      </c>
      <c r="F1423">
        <v>0.99973005056399999</v>
      </c>
      <c r="G1423">
        <f>VLOOKUP(Table1[[#This Row],[img_id2]],Table13[#All],4,FALSE)</f>
        <v>4</v>
      </c>
      <c r="H1423">
        <f>VLOOKUP(Table1[[#This Row],[img_id2]],Table13[#All],5,FALSE)</f>
        <v>4</v>
      </c>
      <c r="I1423" t="str">
        <f>IF(Table1[[#This Row],[score_abs]]&gt;0.99,"yes","no")</f>
        <v>yes</v>
      </c>
    </row>
    <row r="1424" spans="1:9" x14ac:dyDescent="0.25">
      <c r="A1424" t="str">
        <f>Table1[[#This Row],[img_id2]]&amp;"|"&amp;Table1[[#This Row],[rank]]</f>
        <v>280|3</v>
      </c>
      <c r="B1424">
        <v>280</v>
      </c>
      <c r="C1424">
        <v>3</v>
      </c>
      <c r="D1424" t="s">
        <v>839</v>
      </c>
      <c r="E1424">
        <v>0.12980985641500001</v>
      </c>
      <c r="F1424">
        <v>0.99957233667400003</v>
      </c>
      <c r="G1424">
        <f>VLOOKUP(Table1[[#This Row],[img_id2]],Table13[#All],4,FALSE)</f>
        <v>4</v>
      </c>
      <c r="H1424">
        <f>VLOOKUP(Table1[[#This Row],[img_id2]],Table13[#All],5,FALSE)</f>
        <v>4</v>
      </c>
      <c r="I1424" t="str">
        <f>IF(Table1[[#This Row],[score_abs]]&gt;0.99,"yes","no")</f>
        <v>yes</v>
      </c>
    </row>
    <row r="1425" spans="1:9" x14ac:dyDescent="0.25">
      <c r="A1425" t="str">
        <f>Table1[[#This Row],[img_id2]]&amp;"|"&amp;Table1[[#This Row],[rank]]</f>
        <v>280|4</v>
      </c>
      <c r="B1425">
        <v>280</v>
      </c>
      <c r="C1425">
        <v>4</v>
      </c>
      <c r="D1425" t="s">
        <v>840</v>
      </c>
      <c r="E1425">
        <v>8.3587080240200007E-2</v>
      </c>
      <c r="F1425">
        <v>0.99933606386200002</v>
      </c>
      <c r="G1425">
        <f>VLOOKUP(Table1[[#This Row],[img_id2]],Table13[#All],4,FALSE)</f>
        <v>4</v>
      </c>
      <c r="H1425">
        <f>VLOOKUP(Table1[[#This Row],[img_id2]],Table13[#All],5,FALSE)</f>
        <v>4</v>
      </c>
      <c r="I1425" t="str">
        <f>IF(Table1[[#This Row],[score_abs]]&gt;0.99,"yes","no")</f>
        <v>yes</v>
      </c>
    </row>
    <row r="1426" spans="1:9" x14ac:dyDescent="0.25">
      <c r="A1426" t="str">
        <f>Table1[[#This Row],[img_id2]]&amp;"|"&amp;Table1[[#This Row],[rank]]</f>
        <v>280|5</v>
      </c>
      <c r="B1426">
        <v>280</v>
      </c>
      <c r="C1426">
        <v>5</v>
      </c>
      <c r="D1426" t="s">
        <v>836</v>
      </c>
      <c r="E1426">
        <v>6.6623255610500004E-2</v>
      </c>
      <c r="F1426">
        <v>0.99916720390299996</v>
      </c>
      <c r="G1426">
        <f>VLOOKUP(Table1[[#This Row],[img_id2]],Table13[#All],4,FALSE)</f>
        <v>4</v>
      </c>
      <c r="H1426">
        <f>VLOOKUP(Table1[[#This Row],[img_id2]],Table13[#All],5,FALSE)</f>
        <v>4</v>
      </c>
      <c r="I1426" t="str">
        <f>IF(Table1[[#This Row],[score_abs]]&gt;0.99,"yes","no")</f>
        <v>yes</v>
      </c>
    </row>
    <row r="1427" spans="1:9" x14ac:dyDescent="0.25">
      <c r="A1427" t="str">
        <f>Table1[[#This Row],[img_id2]]&amp;"|"&amp;Table1[[#This Row],[rank]]</f>
        <v>281|1</v>
      </c>
      <c r="B1427">
        <v>281</v>
      </c>
      <c r="C1427">
        <v>1</v>
      </c>
      <c r="D1427" t="s">
        <v>831</v>
      </c>
      <c r="E1427">
        <v>0.68682855367700002</v>
      </c>
      <c r="F1427">
        <v>0.99992370605500003</v>
      </c>
      <c r="G1427">
        <f>VLOOKUP(Table1[[#This Row],[img_id2]],Table13[#All],4,FALSE)</f>
        <v>2</v>
      </c>
      <c r="H1427">
        <f>VLOOKUP(Table1[[#This Row],[img_id2]],Table13[#All],5,FALSE)</f>
        <v>2</v>
      </c>
      <c r="I1427" t="str">
        <f>IF(Table1[[#This Row],[score_abs]]&gt;0.99,"yes","no")</f>
        <v>yes</v>
      </c>
    </row>
    <row r="1428" spans="1:9" x14ac:dyDescent="0.25">
      <c r="A1428" t="str">
        <f>Table1[[#This Row],[img_id2]]&amp;"|"&amp;Table1[[#This Row],[rank]]</f>
        <v>281|2</v>
      </c>
      <c r="B1428">
        <v>281</v>
      </c>
      <c r="C1428">
        <v>2</v>
      </c>
      <c r="D1428" t="s">
        <v>864</v>
      </c>
      <c r="E1428">
        <v>0.20064339041699999</v>
      </c>
      <c r="F1428">
        <v>0.99973887205099998</v>
      </c>
      <c r="G1428">
        <f>VLOOKUP(Table1[[#This Row],[img_id2]],Table13[#All],4,FALSE)</f>
        <v>2</v>
      </c>
      <c r="H1428">
        <f>VLOOKUP(Table1[[#This Row],[img_id2]],Table13[#All],5,FALSE)</f>
        <v>2</v>
      </c>
      <c r="I1428" t="str">
        <f>IF(Table1[[#This Row],[score_abs]]&gt;0.99,"yes","no")</f>
        <v>yes</v>
      </c>
    </row>
    <row r="1429" spans="1:9" x14ac:dyDescent="0.25">
      <c r="A1429" t="str">
        <f>Table1[[#This Row],[img_id2]]&amp;"|"&amp;Table1[[#This Row],[rank]]</f>
        <v>281|3</v>
      </c>
      <c r="B1429">
        <v>281</v>
      </c>
      <c r="C1429">
        <v>3</v>
      </c>
      <c r="D1429" t="s">
        <v>877</v>
      </c>
      <c r="E1429">
        <v>3.18488776684E-2</v>
      </c>
      <c r="F1429">
        <v>0.99835699796699995</v>
      </c>
      <c r="G1429">
        <f>VLOOKUP(Table1[[#This Row],[img_id2]],Table13[#All],4,FALSE)</f>
        <v>2</v>
      </c>
      <c r="H1429">
        <f>VLOOKUP(Table1[[#This Row],[img_id2]],Table13[#All],5,FALSE)</f>
        <v>2</v>
      </c>
      <c r="I1429" t="str">
        <f>IF(Table1[[#This Row],[score_abs]]&gt;0.99,"yes","no")</f>
        <v>yes</v>
      </c>
    </row>
    <row r="1430" spans="1:9" x14ac:dyDescent="0.25">
      <c r="A1430" t="str">
        <f>Table1[[#This Row],[img_id2]]&amp;"|"&amp;Table1[[#This Row],[rank]]</f>
        <v>281|4</v>
      </c>
      <c r="B1430">
        <v>281</v>
      </c>
      <c r="C1430">
        <v>4</v>
      </c>
      <c r="D1430" t="s">
        <v>862</v>
      </c>
      <c r="E1430">
        <v>1.0604836978E-2</v>
      </c>
      <c r="F1430">
        <v>0.99508213996899997</v>
      </c>
      <c r="G1430">
        <f>VLOOKUP(Table1[[#This Row],[img_id2]],Table13[#All],4,FALSE)</f>
        <v>2</v>
      </c>
      <c r="H1430">
        <f>VLOOKUP(Table1[[#This Row],[img_id2]],Table13[#All],5,FALSE)</f>
        <v>2</v>
      </c>
      <c r="I1430" t="str">
        <f>IF(Table1[[#This Row],[score_abs]]&gt;0.99,"yes","no")</f>
        <v>yes</v>
      </c>
    </row>
    <row r="1431" spans="1:9" x14ac:dyDescent="0.25">
      <c r="A1431" t="str">
        <f>Table1[[#This Row],[img_id2]]&amp;"|"&amp;Table1[[#This Row],[rank]]</f>
        <v>281|5</v>
      </c>
      <c r="B1431">
        <v>281</v>
      </c>
      <c r="C1431">
        <v>5</v>
      </c>
      <c r="D1431" t="s">
        <v>867</v>
      </c>
      <c r="E1431">
        <v>7.6992888934900002E-3</v>
      </c>
      <c r="F1431">
        <v>0.993238687515</v>
      </c>
      <c r="G1431">
        <f>VLOOKUP(Table1[[#This Row],[img_id2]],Table13[#All],4,FALSE)</f>
        <v>2</v>
      </c>
      <c r="H1431">
        <f>VLOOKUP(Table1[[#This Row],[img_id2]],Table13[#All],5,FALSE)</f>
        <v>2</v>
      </c>
      <c r="I1431" t="str">
        <f>IF(Table1[[#This Row],[score_abs]]&gt;0.99,"yes","no")</f>
        <v>yes</v>
      </c>
    </row>
    <row r="1432" spans="1:9" x14ac:dyDescent="0.25">
      <c r="A1432" t="str">
        <f>Table1[[#This Row],[img_id2]]&amp;"|"&amp;Table1[[#This Row],[rank]]</f>
        <v>282|1</v>
      </c>
      <c r="B1432">
        <v>282</v>
      </c>
      <c r="C1432">
        <v>1</v>
      </c>
      <c r="D1432" t="s">
        <v>846</v>
      </c>
      <c r="E1432">
        <v>0.67470079660399995</v>
      </c>
      <c r="F1432">
        <v>0.99998331069900004</v>
      </c>
      <c r="G1432">
        <f>VLOOKUP(Table1[[#This Row],[img_id2]],Table13[#All],4,FALSE)</f>
        <v>2</v>
      </c>
      <c r="H1432">
        <f>VLOOKUP(Table1[[#This Row],[img_id2]],Table13[#All],5,FALSE)</f>
        <v>2</v>
      </c>
      <c r="I1432" t="str">
        <f>IF(Table1[[#This Row],[score_abs]]&gt;0.99,"yes","no")</f>
        <v>yes</v>
      </c>
    </row>
    <row r="1433" spans="1:9" x14ac:dyDescent="0.25">
      <c r="A1433" t="str">
        <f>Table1[[#This Row],[img_id2]]&amp;"|"&amp;Table1[[#This Row],[rank]]</f>
        <v>282|2</v>
      </c>
      <c r="B1433">
        <v>282</v>
      </c>
      <c r="C1433">
        <v>2</v>
      </c>
      <c r="D1433" t="s">
        <v>831</v>
      </c>
      <c r="E1433">
        <v>0.18044163286699999</v>
      </c>
      <c r="F1433">
        <v>0.99993765354200004</v>
      </c>
      <c r="G1433">
        <f>VLOOKUP(Table1[[#This Row],[img_id2]],Table13[#All],4,FALSE)</f>
        <v>2</v>
      </c>
      <c r="H1433">
        <f>VLOOKUP(Table1[[#This Row],[img_id2]],Table13[#All],5,FALSE)</f>
        <v>2</v>
      </c>
      <c r="I1433" t="str">
        <f>IF(Table1[[#This Row],[score_abs]]&gt;0.99,"yes","no")</f>
        <v>yes</v>
      </c>
    </row>
    <row r="1434" spans="1:9" x14ac:dyDescent="0.25">
      <c r="A1434" t="str">
        <f>Table1[[#This Row],[img_id2]]&amp;"|"&amp;Table1[[#This Row],[rank]]</f>
        <v>282|3</v>
      </c>
      <c r="B1434">
        <v>282</v>
      </c>
      <c r="C1434">
        <v>3</v>
      </c>
      <c r="D1434" t="s">
        <v>862</v>
      </c>
      <c r="E1434">
        <v>8.2138329744300007E-2</v>
      </c>
      <c r="F1434">
        <v>0.99986302852599995</v>
      </c>
      <c r="G1434">
        <f>VLOOKUP(Table1[[#This Row],[img_id2]],Table13[#All],4,FALSE)</f>
        <v>2</v>
      </c>
      <c r="H1434">
        <f>VLOOKUP(Table1[[#This Row],[img_id2]],Table13[#All],5,FALSE)</f>
        <v>2</v>
      </c>
      <c r="I1434" t="str">
        <f>IF(Table1[[#This Row],[score_abs]]&gt;0.99,"yes","no")</f>
        <v>yes</v>
      </c>
    </row>
    <row r="1435" spans="1:9" x14ac:dyDescent="0.25">
      <c r="A1435" t="str">
        <f>Table1[[#This Row],[img_id2]]&amp;"|"&amp;Table1[[#This Row],[rank]]</f>
        <v>282|4</v>
      </c>
      <c r="B1435">
        <v>282</v>
      </c>
      <c r="C1435">
        <v>4</v>
      </c>
      <c r="D1435" t="s">
        <v>830</v>
      </c>
      <c r="E1435">
        <v>2.8920054435700001E-2</v>
      </c>
      <c r="F1435">
        <v>0.99961131811100001</v>
      </c>
      <c r="G1435">
        <f>VLOOKUP(Table1[[#This Row],[img_id2]],Table13[#All],4,FALSE)</f>
        <v>2</v>
      </c>
      <c r="H1435">
        <f>VLOOKUP(Table1[[#This Row],[img_id2]],Table13[#All],5,FALSE)</f>
        <v>2</v>
      </c>
      <c r="I1435" t="str">
        <f>IF(Table1[[#This Row],[score_abs]]&gt;0.99,"yes","no")</f>
        <v>yes</v>
      </c>
    </row>
    <row r="1436" spans="1:9" x14ac:dyDescent="0.25">
      <c r="A1436" t="str">
        <f>Table1[[#This Row],[img_id2]]&amp;"|"&amp;Table1[[#This Row],[rank]]</f>
        <v>282|5</v>
      </c>
      <c r="B1436">
        <v>282</v>
      </c>
      <c r="C1436">
        <v>5</v>
      </c>
      <c r="D1436" t="s">
        <v>864</v>
      </c>
      <c r="E1436">
        <v>1.0987727902800001E-2</v>
      </c>
      <c r="F1436">
        <v>0.99897754192400001</v>
      </c>
      <c r="G1436">
        <f>VLOOKUP(Table1[[#This Row],[img_id2]],Table13[#All],4,FALSE)</f>
        <v>2</v>
      </c>
      <c r="H1436">
        <f>VLOOKUP(Table1[[#This Row],[img_id2]],Table13[#All],5,FALSE)</f>
        <v>2</v>
      </c>
      <c r="I1436" t="str">
        <f>IF(Table1[[#This Row],[score_abs]]&gt;0.99,"yes","no")</f>
        <v>yes</v>
      </c>
    </row>
    <row r="1437" spans="1:9" x14ac:dyDescent="0.25">
      <c r="A1437" t="str">
        <f>Table1[[#This Row],[img_id2]]&amp;"|"&amp;Table1[[#This Row],[rank]]</f>
        <v>283|1</v>
      </c>
      <c r="B1437">
        <v>283</v>
      </c>
      <c r="C1437">
        <v>1</v>
      </c>
      <c r="D1437" t="s">
        <v>864</v>
      </c>
      <c r="E1437">
        <v>0.252085745335</v>
      </c>
      <c r="F1437">
        <v>0.99868971109399995</v>
      </c>
      <c r="G1437">
        <f>VLOOKUP(Table1[[#This Row],[img_id2]],Table13[#All],4,FALSE)</f>
        <v>3</v>
      </c>
      <c r="H1437">
        <f>VLOOKUP(Table1[[#This Row],[img_id2]],Table13[#All],5,FALSE)</f>
        <v>3</v>
      </c>
      <c r="I1437" t="str">
        <f>IF(Table1[[#This Row],[score_abs]]&gt;0.99,"yes","no")</f>
        <v>yes</v>
      </c>
    </row>
    <row r="1438" spans="1:9" x14ac:dyDescent="0.25">
      <c r="A1438" t="str">
        <f>Table1[[#This Row],[img_id2]]&amp;"|"&amp;Table1[[#This Row],[rank]]</f>
        <v>283|2</v>
      </c>
      <c r="B1438">
        <v>283</v>
      </c>
      <c r="C1438">
        <v>2</v>
      </c>
      <c r="D1438" t="s">
        <v>877</v>
      </c>
      <c r="E1438">
        <v>0.17498986422999999</v>
      </c>
      <c r="F1438">
        <v>0.998113632202</v>
      </c>
      <c r="G1438">
        <f>VLOOKUP(Table1[[#This Row],[img_id2]],Table13[#All],4,FALSE)</f>
        <v>3</v>
      </c>
      <c r="H1438">
        <f>VLOOKUP(Table1[[#This Row],[img_id2]],Table13[#All],5,FALSE)</f>
        <v>3</v>
      </c>
      <c r="I1438" t="str">
        <f>IF(Table1[[#This Row],[score_abs]]&gt;0.99,"yes","no")</f>
        <v>yes</v>
      </c>
    </row>
    <row r="1439" spans="1:9" x14ac:dyDescent="0.25">
      <c r="A1439" t="str">
        <f>Table1[[#This Row],[img_id2]]&amp;"|"&amp;Table1[[#This Row],[rank]]</f>
        <v>283|3</v>
      </c>
      <c r="B1439">
        <v>283</v>
      </c>
      <c r="C1439">
        <v>3</v>
      </c>
      <c r="D1439" t="s">
        <v>891</v>
      </c>
      <c r="E1439">
        <v>8.3264693617800006E-2</v>
      </c>
      <c r="F1439">
        <v>0.99604368209799998</v>
      </c>
      <c r="G1439">
        <f>VLOOKUP(Table1[[#This Row],[img_id2]],Table13[#All],4,FALSE)</f>
        <v>3</v>
      </c>
      <c r="H1439">
        <f>VLOOKUP(Table1[[#This Row],[img_id2]],Table13[#All],5,FALSE)</f>
        <v>3</v>
      </c>
      <c r="I1439" t="str">
        <f>IF(Table1[[#This Row],[score_abs]]&gt;0.99,"yes","no")</f>
        <v>yes</v>
      </c>
    </row>
    <row r="1440" spans="1:9" x14ac:dyDescent="0.25">
      <c r="A1440" t="str">
        <f>Table1[[#This Row],[img_id2]]&amp;"|"&amp;Table1[[#This Row],[rank]]</f>
        <v>283|4</v>
      </c>
      <c r="B1440">
        <v>283</v>
      </c>
      <c r="C1440">
        <v>4</v>
      </c>
      <c r="D1440" t="s">
        <v>862</v>
      </c>
      <c r="E1440">
        <v>6.5815135836599994E-2</v>
      </c>
      <c r="F1440">
        <v>0.99500000476799999</v>
      </c>
      <c r="G1440">
        <f>VLOOKUP(Table1[[#This Row],[img_id2]],Table13[#All],4,FALSE)</f>
        <v>3</v>
      </c>
      <c r="H1440">
        <f>VLOOKUP(Table1[[#This Row],[img_id2]],Table13[#All],5,FALSE)</f>
        <v>3</v>
      </c>
      <c r="I1440" t="str">
        <f>IF(Table1[[#This Row],[score_abs]]&gt;0.99,"yes","no")</f>
        <v>yes</v>
      </c>
    </row>
    <row r="1441" spans="1:9" x14ac:dyDescent="0.25">
      <c r="A1441" t="str">
        <f>Table1[[#This Row],[img_id2]]&amp;"|"&amp;Table1[[#This Row],[rank]]</f>
        <v>283|5</v>
      </c>
      <c r="B1441">
        <v>283</v>
      </c>
      <c r="C1441">
        <v>5</v>
      </c>
      <c r="D1441" t="s">
        <v>867</v>
      </c>
      <c r="E1441">
        <v>4.4531054794799997E-2</v>
      </c>
      <c r="F1441">
        <v>0.99262791872</v>
      </c>
      <c r="G1441">
        <f>VLOOKUP(Table1[[#This Row],[img_id2]],Table13[#All],4,FALSE)</f>
        <v>3</v>
      </c>
      <c r="H1441">
        <f>VLOOKUP(Table1[[#This Row],[img_id2]],Table13[#All],5,FALSE)</f>
        <v>3</v>
      </c>
      <c r="I1441" t="str">
        <f>IF(Table1[[#This Row],[score_abs]]&gt;0.99,"yes","no")</f>
        <v>yes</v>
      </c>
    </row>
    <row r="1442" spans="1:9" x14ac:dyDescent="0.25">
      <c r="A1442" t="str">
        <f>Table1[[#This Row],[img_id2]]&amp;"|"&amp;Table1[[#This Row],[rank]]</f>
        <v>284|1</v>
      </c>
      <c r="B1442">
        <v>284</v>
      </c>
      <c r="C1442">
        <v>1</v>
      </c>
      <c r="D1442" t="s">
        <v>862</v>
      </c>
      <c r="E1442">
        <v>0.69760930538199994</v>
      </c>
      <c r="F1442">
        <v>0.99994730949400001</v>
      </c>
      <c r="G1442">
        <f>VLOOKUP(Table1[[#This Row],[img_id2]],Table13[#All],4,FALSE)</f>
        <v>3</v>
      </c>
      <c r="H1442">
        <f>VLOOKUP(Table1[[#This Row],[img_id2]],Table13[#All],5,FALSE)</f>
        <v>3</v>
      </c>
      <c r="I1442" t="str">
        <f>IF(Table1[[#This Row],[score_abs]]&gt;0.99,"yes","no")</f>
        <v>yes</v>
      </c>
    </row>
    <row r="1443" spans="1:9" x14ac:dyDescent="0.25">
      <c r="A1443" t="str">
        <f>Table1[[#This Row],[img_id2]]&amp;"|"&amp;Table1[[#This Row],[rank]]</f>
        <v>284|2</v>
      </c>
      <c r="B1443">
        <v>284</v>
      </c>
      <c r="C1443">
        <v>2</v>
      </c>
      <c r="D1443" t="s">
        <v>860</v>
      </c>
      <c r="E1443">
        <v>6.1218816787000002E-2</v>
      </c>
      <c r="F1443">
        <v>0.99939942359900003</v>
      </c>
      <c r="G1443">
        <f>VLOOKUP(Table1[[#This Row],[img_id2]],Table13[#All],4,FALSE)</f>
        <v>3</v>
      </c>
      <c r="H1443">
        <f>VLOOKUP(Table1[[#This Row],[img_id2]],Table13[#All],5,FALSE)</f>
        <v>3</v>
      </c>
      <c r="I1443" t="str">
        <f>IF(Table1[[#This Row],[score_abs]]&gt;0.99,"yes","no")</f>
        <v>yes</v>
      </c>
    </row>
    <row r="1444" spans="1:9" x14ac:dyDescent="0.25">
      <c r="A1444" t="str">
        <f>Table1[[#This Row],[img_id2]]&amp;"|"&amp;Table1[[#This Row],[rank]]</f>
        <v>284|3</v>
      </c>
      <c r="B1444">
        <v>284</v>
      </c>
      <c r="C1444">
        <v>3</v>
      </c>
      <c r="D1444" t="s">
        <v>831</v>
      </c>
      <c r="E1444">
        <v>5.2499283105099999E-2</v>
      </c>
      <c r="F1444">
        <v>0.99929976463299997</v>
      </c>
      <c r="G1444">
        <f>VLOOKUP(Table1[[#This Row],[img_id2]],Table13[#All],4,FALSE)</f>
        <v>3</v>
      </c>
      <c r="H1444">
        <f>VLOOKUP(Table1[[#This Row],[img_id2]],Table13[#All],5,FALSE)</f>
        <v>3</v>
      </c>
      <c r="I1444" t="str">
        <f>IF(Table1[[#This Row],[score_abs]]&gt;0.99,"yes","no")</f>
        <v>yes</v>
      </c>
    </row>
    <row r="1445" spans="1:9" x14ac:dyDescent="0.25">
      <c r="A1445" t="str">
        <f>Table1[[#This Row],[img_id2]]&amp;"|"&amp;Table1[[#This Row],[rank]]</f>
        <v>284|4</v>
      </c>
      <c r="B1445">
        <v>284</v>
      </c>
      <c r="C1445">
        <v>4</v>
      </c>
      <c r="D1445" t="s">
        <v>878</v>
      </c>
      <c r="E1445">
        <v>4.3916866183299999E-2</v>
      </c>
      <c r="F1445">
        <v>0.99916315078700002</v>
      </c>
      <c r="G1445">
        <f>VLOOKUP(Table1[[#This Row],[img_id2]],Table13[#All],4,FALSE)</f>
        <v>3</v>
      </c>
      <c r="H1445">
        <f>VLOOKUP(Table1[[#This Row],[img_id2]],Table13[#All],5,FALSE)</f>
        <v>3</v>
      </c>
      <c r="I1445" t="str">
        <f>IF(Table1[[#This Row],[score_abs]]&gt;0.99,"yes","no")</f>
        <v>yes</v>
      </c>
    </row>
    <row r="1446" spans="1:9" x14ac:dyDescent="0.25">
      <c r="A1446" t="str">
        <f>Table1[[#This Row],[img_id2]]&amp;"|"&amp;Table1[[#This Row],[rank]]</f>
        <v>284|5</v>
      </c>
      <c r="B1446">
        <v>284</v>
      </c>
      <c r="C1446">
        <v>5</v>
      </c>
      <c r="D1446" t="s">
        <v>873</v>
      </c>
      <c r="E1446">
        <v>2.3146742954900001E-2</v>
      </c>
      <c r="F1446">
        <v>0.99841332435600005</v>
      </c>
      <c r="G1446">
        <f>VLOOKUP(Table1[[#This Row],[img_id2]],Table13[#All],4,FALSE)</f>
        <v>3</v>
      </c>
      <c r="H1446">
        <f>VLOOKUP(Table1[[#This Row],[img_id2]],Table13[#All],5,FALSE)</f>
        <v>3</v>
      </c>
      <c r="I1446" t="str">
        <f>IF(Table1[[#This Row],[score_abs]]&gt;0.99,"yes","no")</f>
        <v>yes</v>
      </c>
    </row>
    <row r="1447" spans="1:9" x14ac:dyDescent="0.25">
      <c r="A1447" t="str">
        <f>Table1[[#This Row],[img_id2]]&amp;"|"&amp;Table1[[#This Row],[rank]]</f>
        <v>285|1</v>
      </c>
      <c r="B1447">
        <v>285</v>
      </c>
      <c r="C1447">
        <v>1</v>
      </c>
      <c r="D1447" t="s">
        <v>864</v>
      </c>
      <c r="E1447">
        <v>0.201526254416</v>
      </c>
      <c r="F1447">
        <v>0.996730446815</v>
      </c>
      <c r="G1447">
        <f>VLOOKUP(Table1[[#This Row],[img_id2]],Table13[#All],4,FALSE)</f>
        <v>3</v>
      </c>
      <c r="H1447">
        <f>VLOOKUP(Table1[[#This Row],[img_id2]],Table13[#All],5,FALSE)</f>
        <v>3</v>
      </c>
      <c r="I1447" t="str">
        <f>IF(Table1[[#This Row],[score_abs]]&gt;0.99,"yes","no")</f>
        <v>yes</v>
      </c>
    </row>
    <row r="1448" spans="1:9" x14ac:dyDescent="0.25">
      <c r="A1448" t="str">
        <f>Table1[[#This Row],[img_id2]]&amp;"|"&amp;Table1[[#This Row],[rank]]</f>
        <v>285|2</v>
      </c>
      <c r="B1448">
        <v>285</v>
      </c>
      <c r="C1448">
        <v>2</v>
      </c>
      <c r="D1448" t="s">
        <v>893</v>
      </c>
      <c r="E1448">
        <v>7.2977669537099998E-2</v>
      </c>
      <c r="F1448">
        <v>0.99102270603200004</v>
      </c>
      <c r="G1448">
        <f>VLOOKUP(Table1[[#This Row],[img_id2]],Table13[#All],4,FALSE)</f>
        <v>3</v>
      </c>
      <c r="H1448">
        <f>VLOOKUP(Table1[[#This Row],[img_id2]],Table13[#All],5,FALSE)</f>
        <v>3</v>
      </c>
      <c r="I1448" t="str">
        <f>IF(Table1[[#This Row],[score_abs]]&gt;0.99,"yes","no")</f>
        <v>yes</v>
      </c>
    </row>
    <row r="1449" spans="1:9" x14ac:dyDescent="0.25">
      <c r="A1449" t="str">
        <f>Table1[[#This Row],[img_id2]]&amp;"|"&amp;Table1[[#This Row],[rank]]</f>
        <v>285|3</v>
      </c>
      <c r="B1449">
        <v>285</v>
      </c>
      <c r="C1449">
        <v>3</v>
      </c>
      <c r="D1449" t="s">
        <v>862</v>
      </c>
      <c r="E1449">
        <v>6.2414173036799997E-2</v>
      </c>
      <c r="F1449">
        <v>0.98951935768099997</v>
      </c>
      <c r="G1449">
        <f>VLOOKUP(Table1[[#This Row],[img_id2]],Table13[#All],4,FALSE)</f>
        <v>3</v>
      </c>
      <c r="H1449">
        <f>VLOOKUP(Table1[[#This Row],[img_id2]],Table13[#All],5,FALSE)</f>
        <v>3</v>
      </c>
      <c r="I1449" t="str">
        <f>IF(Table1[[#This Row],[score_abs]]&gt;0.99,"yes","no")</f>
        <v>no</v>
      </c>
    </row>
    <row r="1450" spans="1:9" x14ac:dyDescent="0.25">
      <c r="A1450" t="str">
        <f>Table1[[#This Row],[img_id2]]&amp;"|"&amp;Table1[[#This Row],[rank]]</f>
        <v>285|4</v>
      </c>
      <c r="B1450">
        <v>285</v>
      </c>
      <c r="C1450">
        <v>4</v>
      </c>
      <c r="D1450" t="s">
        <v>888</v>
      </c>
      <c r="E1450">
        <v>6.0148127377000003E-2</v>
      </c>
      <c r="F1450">
        <v>0.98912876844399999</v>
      </c>
      <c r="G1450">
        <f>VLOOKUP(Table1[[#This Row],[img_id2]],Table13[#All],4,FALSE)</f>
        <v>3</v>
      </c>
      <c r="H1450">
        <f>VLOOKUP(Table1[[#This Row],[img_id2]],Table13[#All],5,FALSE)</f>
        <v>3</v>
      </c>
      <c r="I1450" t="str">
        <f>IF(Table1[[#This Row],[score_abs]]&gt;0.99,"yes","no")</f>
        <v>no</v>
      </c>
    </row>
    <row r="1451" spans="1:9" x14ac:dyDescent="0.25">
      <c r="A1451" t="str">
        <f>Table1[[#This Row],[img_id2]]&amp;"|"&amp;Table1[[#This Row],[rank]]</f>
        <v>285|5</v>
      </c>
      <c r="B1451">
        <v>285</v>
      </c>
      <c r="C1451">
        <v>5</v>
      </c>
      <c r="D1451" t="s">
        <v>917</v>
      </c>
      <c r="E1451">
        <v>5.6481253355699999E-2</v>
      </c>
      <c r="F1451">
        <v>0.98843121528599998</v>
      </c>
      <c r="G1451">
        <f>VLOOKUP(Table1[[#This Row],[img_id2]],Table13[#All],4,FALSE)</f>
        <v>3</v>
      </c>
      <c r="H1451">
        <f>VLOOKUP(Table1[[#This Row],[img_id2]],Table13[#All],5,FALSE)</f>
        <v>3</v>
      </c>
      <c r="I1451" t="str">
        <f>IF(Table1[[#This Row],[score_abs]]&gt;0.99,"yes","no")</f>
        <v>no</v>
      </c>
    </row>
    <row r="1452" spans="1:9" x14ac:dyDescent="0.25">
      <c r="A1452" t="str">
        <f>Table1[[#This Row],[img_id2]]&amp;"|"&amp;Table1[[#This Row],[rank]]</f>
        <v>286|1</v>
      </c>
      <c r="B1452">
        <v>286</v>
      </c>
      <c r="C1452">
        <v>1</v>
      </c>
      <c r="D1452" t="s">
        <v>840</v>
      </c>
      <c r="E1452">
        <v>0.57519346475599997</v>
      </c>
      <c r="F1452">
        <v>0.99990844726600003</v>
      </c>
      <c r="G1452">
        <f>VLOOKUP(Table1[[#This Row],[img_id2]],Table13[#All],4,FALSE)</f>
        <v>3</v>
      </c>
      <c r="H1452">
        <f>VLOOKUP(Table1[[#This Row],[img_id2]],Table13[#All],5,FALSE)</f>
        <v>3</v>
      </c>
      <c r="I1452" t="str">
        <f>IF(Table1[[#This Row],[score_abs]]&gt;0.99,"yes","no")</f>
        <v>yes</v>
      </c>
    </row>
    <row r="1453" spans="1:9" x14ac:dyDescent="0.25">
      <c r="A1453" t="str">
        <f>Table1[[#This Row],[img_id2]]&amp;"|"&amp;Table1[[#This Row],[rank]]</f>
        <v>286|2</v>
      </c>
      <c r="B1453">
        <v>286</v>
      </c>
      <c r="C1453">
        <v>2</v>
      </c>
      <c r="D1453" t="s">
        <v>863</v>
      </c>
      <c r="E1453">
        <v>0.173979610205</v>
      </c>
      <c r="F1453">
        <v>0.999697566032</v>
      </c>
      <c r="G1453">
        <f>VLOOKUP(Table1[[#This Row],[img_id2]],Table13[#All],4,FALSE)</f>
        <v>3</v>
      </c>
      <c r="H1453">
        <f>VLOOKUP(Table1[[#This Row],[img_id2]],Table13[#All],5,FALSE)</f>
        <v>3</v>
      </c>
      <c r="I1453" t="str">
        <f>IF(Table1[[#This Row],[score_abs]]&gt;0.99,"yes","no")</f>
        <v>yes</v>
      </c>
    </row>
    <row r="1454" spans="1:9" x14ac:dyDescent="0.25">
      <c r="A1454" t="str">
        <f>Table1[[#This Row],[img_id2]]&amp;"|"&amp;Table1[[#This Row],[rank]]</f>
        <v>286|3</v>
      </c>
      <c r="B1454">
        <v>286</v>
      </c>
      <c r="C1454">
        <v>3</v>
      </c>
      <c r="D1454" t="s">
        <v>864</v>
      </c>
      <c r="E1454">
        <v>0.115763731301</v>
      </c>
      <c r="F1454">
        <v>0.99954551458399998</v>
      </c>
      <c r="G1454">
        <f>VLOOKUP(Table1[[#This Row],[img_id2]],Table13[#All],4,FALSE)</f>
        <v>3</v>
      </c>
      <c r="H1454">
        <f>VLOOKUP(Table1[[#This Row],[img_id2]],Table13[#All],5,FALSE)</f>
        <v>3</v>
      </c>
      <c r="I1454" t="str">
        <f>IF(Table1[[#This Row],[score_abs]]&gt;0.99,"yes","no")</f>
        <v>yes</v>
      </c>
    </row>
    <row r="1455" spans="1:9" x14ac:dyDescent="0.25">
      <c r="A1455" t="str">
        <f>Table1[[#This Row],[img_id2]]&amp;"|"&amp;Table1[[#This Row],[rank]]</f>
        <v>286|4</v>
      </c>
      <c r="B1455">
        <v>286</v>
      </c>
      <c r="C1455">
        <v>4</v>
      </c>
      <c r="D1455" t="s">
        <v>830</v>
      </c>
      <c r="E1455">
        <v>5.7317290455099999E-2</v>
      </c>
      <c r="F1455">
        <v>0.99908244609800001</v>
      </c>
      <c r="G1455">
        <f>VLOOKUP(Table1[[#This Row],[img_id2]],Table13[#All],4,FALSE)</f>
        <v>3</v>
      </c>
      <c r="H1455">
        <f>VLOOKUP(Table1[[#This Row],[img_id2]],Table13[#All],5,FALSE)</f>
        <v>3</v>
      </c>
      <c r="I1455" t="str">
        <f>IF(Table1[[#This Row],[score_abs]]&gt;0.99,"yes","no")</f>
        <v>yes</v>
      </c>
    </row>
    <row r="1456" spans="1:9" x14ac:dyDescent="0.25">
      <c r="A1456" t="str">
        <f>Table1[[#This Row],[img_id2]]&amp;"|"&amp;Table1[[#This Row],[rank]]</f>
        <v>286|5</v>
      </c>
      <c r="B1456">
        <v>286</v>
      </c>
      <c r="C1456">
        <v>5</v>
      </c>
      <c r="D1456" t="s">
        <v>880</v>
      </c>
      <c r="E1456">
        <v>8.3430726081099998E-3</v>
      </c>
      <c r="F1456">
        <v>0.99373042583500004</v>
      </c>
      <c r="G1456">
        <f>VLOOKUP(Table1[[#This Row],[img_id2]],Table13[#All],4,FALSE)</f>
        <v>3</v>
      </c>
      <c r="H1456">
        <f>VLOOKUP(Table1[[#This Row],[img_id2]],Table13[#All],5,FALSE)</f>
        <v>3</v>
      </c>
      <c r="I1456" t="str">
        <f>IF(Table1[[#This Row],[score_abs]]&gt;0.99,"yes","no")</f>
        <v>yes</v>
      </c>
    </row>
    <row r="1457" spans="1:9" x14ac:dyDescent="0.25">
      <c r="A1457" t="str">
        <f>Table1[[#This Row],[img_id2]]&amp;"|"&amp;Table1[[#This Row],[rank]]</f>
        <v>287|1</v>
      </c>
      <c r="B1457">
        <v>287</v>
      </c>
      <c r="C1457">
        <v>1</v>
      </c>
      <c r="D1457" t="s">
        <v>880</v>
      </c>
      <c r="E1457">
        <v>0.262116461992</v>
      </c>
      <c r="F1457">
        <v>0.99964833259600006</v>
      </c>
      <c r="G1457">
        <f>VLOOKUP(Table1[[#This Row],[img_id2]],Table13[#All],4,FALSE)</f>
        <v>3</v>
      </c>
      <c r="H1457">
        <f>VLOOKUP(Table1[[#This Row],[img_id2]],Table13[#All],5,FALSE)</f>
        <v>3</v>
      </c>
      <c r="I1457" t="str">
        <f>IF(Table1[[#This Row],[score_abs]]&gt;0.99,"yes","no")</f>
        <v>yes</v>
      </c>
    </row>
    <row r="1458" spans="1:9" x14ac:dyDescent="0.25">
      <c r="A1458" t="str">
        <f>Table1[[#This Row],[img_id2]]&amp;"|"&amp;Table1[[#This Row],[rank]]</f>
        <v>287|2</v>
      </c>
      <c r="B1458">
        <v>287</v>
      </c>
      <c r="C1458">
        <v>2</v>
      </c>
      <c r="D1458" t="s">
        <v>836</v>
      </c>
      <c r="E1458">
        <v>0.22065725922599999</v>
      </c>
      <c r="F1458">
        <v>0.999582350254</v>
      </c>
      <c r="G1458">
        <f>VLOOKUP(Table1[[#This Row],[img_id2]],Table13[#All],4,FALSE)</f>
        <v>3</v>
      </c>
      <c r="H1458">
        <f>VLOOKUP(Table1[[#This Row],[img_id2]],Table13[#All],5,FALSE)</f>
        <v>3</v>
      </c>
      <c r="I1458" t="str">
        <f>IF(Table1[[#This Row],[score_abs]]&gt;0.99,"yes","no")</f>
        <v>yes</v>
      </c>
    </row>
    <row r="1459" spans="1:9" x14ac:dyDescent="0.25">
      <c r="A1459" t="str">
        <f>Table1[[#This Row],[img_id2]]&amp;"|"&amp;Table1[[#This Row],[rank]]</f>
        <v>287|3</v>
      </c>
      <c r="B1459">
        <v>287</v>
      </c>
      <c r="C1459">
        <v>3</v>
      </c>
      <c r="D1459" t="s">
        <v>895</v>
      </c>
      <c r="E1459">
        <v>0.12926197051999999</v>
      </c>
      <c r="F1459">
        <v>0.99928730726199999</v>
      </c>
      <c r="G1459">
        <f>VLOOKUP(Table1[[#This Row],[img_id2]],Table13[#All],4,FALSE)</f>
        <v>3</v>
      </c>
      <c r="H1459">
        <f>VLOOKUP(Table1[[#This Row],[img_id2]],Table13[#All],5,FALSE)</f>
        <v>3</v>
      </c>
      <c r="I1459" t="str">
        <f>IF(Table1[[#This Row],[score_abs]]&gt;0.99,"yes","no")</f>
        <v>yes</v>
      </c>
    </row>
    <row r="1460" spans="1:9" x14ac:dyDescent="0.25">
      <c r="A1460" t="str">
        <f>Table1[[#This Row],[img_id2]]&amp;"|"&amp;Table1[[#This Row],[rank]]</f>
        <v>287|4</v>
      </c>
      <c r="B1460">
        <v>287</v>
      </c>
      <c r="C1460">
        <v>4</v>
      </c>
      <c r="D1460" t="s">
        <v>838</v>
      </c>
      <c r="E1460">
        <v>9.8427765071399997E-2</v>
      </c>
      <c r="F1460">
        <v>0.99906414747200001</v>
      </c>
      <c r="G1460">
        <f>VLOOKUP(Table1[[#This Row],[img_id2]],Table13[#All],4,FALSE)</f>
        <v>3</v>
      </c>
      <c r="H1460">
        <f>VLOOKUP(Table1[[#This Row],[img_id2]],Table13[#All],5,FALSE)</f>
        <v>3</v>
      </c>
      <c r="I1460" t="str">
        <f>IF(Table1[[#This Row],[score_abs]]&gt;0.99,"yes","no")</f>
        <v>yes</v>
      </c>
    </row>
    <row r="1461" spans="1:9" x14ac:dyDescent="0.25">
      <c r="A1461" t="str">
        <f>Table1[[#This Row],[img_id2]]&amp;"|"&amp;Table1[[#This Row],[rank]]</f>
        <v>287|5</v>
      </c>
      <c r="B1461">
        <v>287</v>
      </c>
      <c r="C1461">
        <v>5</v>
      </c>
      <c r="D1461" t="s">
        <v>839</v>
      </c>
      <c r="E1461">
        <v>6.6776707768400001E-2</v>
      </c>
      <c r="F1461">
        <v>0.99862122535700004</v>
      </c>
      <c r="G1461">
        <f>VLOOKUP(Table1[[#This Row],[img_id2]],Table13[#All],4,FALSE)</f>
        <v>3</v>
      </c>
      <c r="H1461">
        <f>VLOOKUP(Table1[[#This Row],[img_id2]],Table13[#All],5,FALSE)</f>
        <v>3</v>
      </c>
      <c r="I1461" t="str">
        <f>IF(Table1[[#This Row],[score_abs]]&gt;0.99,"yes","no")</f>
        <v>yes</v>
      </c>
    </row>
    <row r="1462" spans="1:9" x14ac:dyDescent="0.25">
      <c r="A1462" t="str">
        <f>Table1[[#This Row],[img_id2]]&amp;"|"&amp;Table1[[#This Row],[rank]]</f>
        <v>288|1</v>
      </c>
      <c r="B1462">
        <v>288</v>
      </c>
      <c r="C1462">
        <v>1</v>
      </c>
      <c r="D1462" t="s">
        <v>830</v>
      </c>
      <c r="E1462">
        <v>0.603056550026</v>
      </c>
      <c r="F1462">
        <v>0.99974018335299997</v>
      </c>
      <c r="G1462">
        <f>VLOOKUP(Table1[[#This Row],[img_id2]],Table13[#All],4,FALSE)</f>
        <v>3</v>
      </c>
      <c r="H1462">
        <f>VLOOKUP(Table1[[#This Row],[img_id2]],Table13[#All],5,FALSE)</f>
        <v>3</v>
      </c>
      <c r="I1462" t="str">
        <f>IF(Table1[[#This Row],[score_abs]]&gt;0.99,"yes","no")</f>
        <v>yes</v>
      </c>
    </row>
    <row r="1463" spans="1:9" x14ac:dyDescent="0.25">
      <c r="A1463" t="str">
        <f>Table1[[#This Row],[img_id2]]&amp;"|"&amp;Table1[[#This Row],[rank]]</f>
        <v>288|2</v>
      </c>
      <c r="B1463">
        <v>288</v>
      </c>
      <c r="C1463">
        <v>2</v>
      </c>
      <c r="D1463" t="s">
        <v>840</v>
      </c>
      <c r="E1463">
        <v>6.1250537633900003E-2</v>
      </c>
      <c r="F1463">
        <v>0.99744760990100001</v>
      </c>
      <c r="G1463">
        <f>VLOOKUP(Table1[[#This Row],[img_id2]],Table13[#All],4,FALSE)</f>
        <v>3</v>
      </c>
      <c r="H1463">
        <f>VLOOKUP(Table1[[#This Row],[img_id2]],Table13[#All],5,FALSE)</f>
        <v>3</v>
      </c>
      <c r="I1463" t="str">
        <f>IF(Table1[[#This Row],[score_abs]]&gt;0.99,"yes","no")</f>
        <v>yes</v>
      </c>
    </row>
    <row r="1464" spans="1:9" x14ac:dyDescent="0.25">
      <c r="A1464" t="str">
        <f>Table1[[#This Row],[img_id2]]&amp;"|"&amp;Table1[[#This Row],[rank]]</f>
        <v>288|3</v>
      </c>
      <c r="B1464">
        <v>288</v>
      </c>
      <c r="C1464">
        <v>3</v>
      </c>
      <c r="D1464" t="s">
        <v>839</v>
      </c>
      <c r="E1464">
        <v>5.6210942566400003E-2</v>
      </c>
      <c r="F1464">
        <v>0.99721932411199998</v>
      </c>
      <c r="G1464">
        <f>VLOOKUP(Table1[[#This Row],[img_id2]],Table13[#All],4,FALSE)</f>
        <v>3</v>
      </c>
      <c r="H1464">
        <f>VLOOKUP(Table1[[#This Row],[img_id2]],Table13[#All],5,FALSE)</f>
        <v>3</v>
      </c>
      <c r="I1464" t="str">
        <f>IF(Table1[[#This Row],[score_abs]]&gt;0.99,"yes","no")</f>
        <v>yes</v>
      </c>
    </row>
    <row r="1465" spans="1:9" x14ac:dyDescent="0.25">
      <c r="A1465" t="str">
        <f>Table1[[#This Row],[img_id2]]&amp;"|"&amp;Table1[[#This Row],[rank]]</f>
        <v>288|4</v>
      </c>
      <c r="B1465">
        <v>288</v>
      </c>
      <c r="C1465">
        <v>4</v>
      </c>
      <c r="D1465" t="s">
        <v>837</v>
      </c>
      <c r="E1465">
        <v>3.5313479602300003E-2</v>
      </c>
      <c r="F1465">
        <v>0.99558109044999998</v>
      </c>
      <c r="G1465">
        <f>VLOOKUP(Table1[[#This Row],[img_id2]],Table13[#All],4,FALSE)</f>
        <v>3</v>
      </c>
      <c r="H1465">
        <f>VLOOKUP(Table1[[#This Row],[img_id2]],Table13[#All],5,FALSE)</f>
        <v>3</v>
      </c>
      <c r="I1465" t="str">
        <f>IF(Table1[[#This Row],[score_abs]]&gt;0.99,"yes","no")</f>
        <v>yes</v>
      </c>
    </row>
    <row r="1466" spans="1:9" x14ac:dyDescent="0.25">
      <c r="A1466" t="str">
        <f>Table1[[#This Row],[img_id2]]&amp;"|"&amp;Table1[[#This Row],[rank]]</f>
        <v>288|5</v>
      </c>
      <c r="B1466">
        <v>288</v>
      </c>
      <c r="C1466">
        <v>5</v>
      </c>
      <c r="D1466" t="s">
        <v>862</v>
      </c>
      <c r="E1466">
        <v>3.1801447272299999E-2</v>
      </c>
      <c r="F1466">
        <v>0.995095491409</v>
      </c>
      <c r="G1466">
        <f>VLOOKUP(Table1[[#This Row],[img_id2]],Table13[#All],4,FALSE)</f>
        <v>3</v>
      </c>
      <c r="H1466">
        <f>VLOOKUP(Table1[[#This Row],[img_id2]],Table13[#All],5,FALSE)</f>
        <v>3</v>
      </c>
      <c r="I1466" t="str">
        <f>IF(Table1[[#This Row],[score_abs]]&gt;0.99,"yes","no")</f>
        <v>yes</v>
      </c>
    </row>
    <row r="1467" spans="1:9" x14ac:dyDescent="0.25">
      <c r="A1467" t="str">
        <f>Table1[[#This Row],[img_id2]]&amp;"|"&amp;Table1[[#This Row],[rank]]</f>
        <v>289|1</v>
      </c>
      <c r="B1467">
        <v>289</v>
      </c>
      <c r="C1467">
        <v>1</v>
      </c>
      <c r="D1467" t="s">
        <v>861</v>
      </c>
      <c r="E1467">
        <v>0.40522047877299999</v>
      </c>
      <c r="F1467">
        <v>0.99992394447300004</v>
      </c>
      <c r="G1467">
        <f>VLOOKUP(Table1[[#This Row],[img_id2]],Table13[#All],4,FALSE)</f>
        <v>2</v>
      </c>
      <c r="H1467">
        <f>VLOOKUP(Table1[[#This Row],[img_id2]],Table13[#All],5,FALSE)</f>
        <v>2</v>
      </c>
      <c r="I1467" t="str">
        <f>IF(Table1[[#This Row],[score_abs]]&gt;0.99,"yes","no")</f>
        <v>yes</v>
      </c>
    </row>
    <row r="1468" spans="1:9" x14ac:dyDescent="0.25">
      <c r="A1468" t="str">
        <f>Table1[[#This Row],[img_id2]]&amp;"|"&amp;Table1[[#This Row],[rank]]</f>
        <v>289|2</v>
      </c>
      <c r="B1468">
        <v>289</v>
      </c>
      <c r="C1468">
        <v>2</v>
      </c>
      <c r="D1468" t="s">
        <v>862</v>
      </c>
      <c r="E1468">
        <v>0.16737708449399999</v>
      </c>
      <c r="F1468">
        <v>0.99981600046200003</v>
      </c>
      <c r="G1468">
        <f>VLOOKUP(Table1[[#This Row],[img_id2]],Table13[#All],4,FALSE)</f>
        <v>2</v>
      </c>
      <c r="H1468">
        <f>VLOOKUP(Table1[[#This Row],[img_id2]],Table13[#All],5,FALSE)</f>
        <v>2</v>
      </c>
      <c r="I1468" t="str">
        <f>IF(Table1[[#This Row],[score_abs]]&gt;0.99,"yes","no")</f>
        <v>yes</v>
      </c>
    </row>
    <row r="1469" spans="1:9" x14ac:dyDescent="0.25">
      <c r="A1469" t="str">
        <f>Table1[[#This Row],[img_id2]]&amp;"|"&amp;Table1[[#This Row],[rank]]</f>
        <v>289|3</v>
      </c>
      <c r="B1469">
        <v>289</v>
      </c>
      <c r="C1469">
        <v>3</v>
      </c>
      <c r="D1469" t="s">
        <v>886</v>
      </c>
      <c r="E1469">
        <v>0.12071043998</v>
      </c>
      <c r="F1469">
        <v>0.99974483251599999</v>
      </c>
      <c r="G1469">
        <f>VLOOKUP(Table1[[#This Row],[img_id2]],Table13[#All],4,FALSE)</f>
        <v>2</v>
      </c>
      <c r="H1469">
        <f>VLOOKUP(Table1[[#This Row],[img_id2]],Table13[#All],5,FALSE)</f>
        <v>2</v>
      </c>
      <c r="I1469" t="str">
        <f>IF(Table1[[#This Row],[score_abs]]&gt;0.99,"yes","no")</f>
        <v>yes</v>
      </c>
    </row>
    <row r="1470" spans="1:9" x14ac:dyDescent="0.25">
      <c r="A1470" t="str">
        <f>Table1[[#This Row],[img_id2]]&amp;"|"&amp;Table1[[#This Row],[rank]]</f>
        <v>289|4</v>
      </c>
      <c r="B1470">
        <v>289</v>
      </c>
      <c r="C1470">
        <v>4</v>
      </c>
      <c r="D1470" t="s">
        <v>856</v>
      </c>
      <c r="E1470">
        <v>0.11632158607199999</v>
      </c>
      <c r="F1470">
        <v>0.99973517656300004</v>
      </c>
      <c r="G1470">
        <f>VLOOKUP(Table1[[#This Row],[img_id2]],Table13[#All],4,FALSE)</f>
        <v>2</v>
      </c>
      <c r="H1470">
        <f>VLOOKUP(Table1[[#This Row],[img_id2]],Table13[#All],5,FALSE)</f>
        <v>2</v>
      </c>
      <c r="I1470" t="str">
        <f>IF(Table1[[#This Row],[score_abs]]&gt;0.99,"yes","no")</f>
        <v>yes</v>
      </c>
    </row>
    <row r="1471" spans="1:9" x14ac:dyDescent="0.25">
      <c r="A1471" t="str">
        <f>Table1[[#This Row],[img_id2]]&amp;"|"&amp;Table1[[#This Row],[rank]]</f>
        <v>289|5</v>
      </c>
      <c r="B1471">
        <v>289</v>
      </c>
      <c r="C1471">
        <v>5</v>
      </c>
      <c r="D1471" t="s">
        <v>848</v>
      </c>
      <c r="E1471">
        <v>5.4294008761600003E-2</v>
      </c>
      <c r="F1471">
        <v>0.99943274259600001</v>
      </c>
      <c r="G1471">
        <f>VLOOKUP(Table1[[#This Row],[img_id2]],Table13[#All],4,FALSE)</f>
        <v>2</v>
      </c>
      <c r="H1471">
        <f>VLOOKUP(Table1[[#This Row],[img_id2]],Table13[#All],5,FALSE)</f>
        <v>2</v>
      </c>
      <c r="I1471" t="str">
        <f>IF(Table1[[#This Row],[score_abs]]&gt;0.99,"yes","no")</f>
        <v>yes</v>
      </c>
    </row>
    <row r="1472" spans="1:9" x14ac:dyDescent="0.25">
      <c r="A1472" t="str">
        <f>Table1[[#This Row],[img_id2]]&amp;"|"&amp;Table1[[#This Row],[rank]]</f>
        <v>290|1</v>
      </c>
      <c r="B1472">
        <v>290</v>
      </c>
      <c r="C1472">
        <v>1</v>
      </c>
      <c r="D1472" t="s">
        <v>861</v>
      </c>
      <c r="E1472">
        <v>0.201985225081</v>
      </c>
      <c r="F1472">
        <v>0.99929356574999995</v>
      </c>
      <c r="G1472">
        <f>VLOOKUP(Table1[[#This Row],[img_id2]],Table13[#All],4,FALSE)</f>
        <v>1</v>
      </c>
      <c r="H1472">
        <f>VLOOKUP(Table1[[#This Row],[img_id2]],Table13[#All],5,FALSE)</f>
        <v>2</v>
      </c>
      <c r="I1472" t="str">
        <f>IF(Table1[[#This Row],[score_abs]]&gt;0.99,"yes","no")</f>
        <v>yes</v>
      </c>
    </row>
    <row r="1473" spans="1:9" x14ac:dyDescent="0.25">
      <c r="A1473" t="str">
        <f>Table1[[#This Row],[img_id2]]&amp;"|"&amp;Table1[[#This Row],[rank]]</f>
        <v>290|2</v>
      </c>
      <c r="B1473">
        <v>290</v>
      </c>
      <c r="C1473">
        <v>2</v>
      </c>
      <c r="D1473" t="s">
        <v>854</v>
      </c>
      <c r="E1473">
        <v>0.16608941555000001</v>
      </c>
      <c r="F1473">
        <v>0.99914109706900001</v>
      </c>
      <c r="G1473">
        <f>VLOOKUP(Table1[[#This Row],[img_id2]],Table13[#All],4,FALSE)</f>
        <v>1</v>
      </c>
      <c r="H1473">
        <f>VLOOKUP(Table1[[#This Row],[img_id2]],Table13[#All],5,FALSE)</f>
        <v>2</v>
      </c>
      <c r="I1473" t="str">
        <f>IF(Table1[[#This Row],[score_abs]]&gt;0.99,"yes","no")</f>
        <v>yes</v>
      </c>
    </row>
    <row r="1474" spans="1:9" x14ac:dyDescent="0.25">
      <c r="A1474" t="str">
        <f>Table1[[#This Row],[img_id2]]&amp;"|"&amp;Table1[[#This Row],[rank]]</f>
        <v>290|3</v>
      </c>
      <c r="B1474">
        <v>290</v>
      </c>
      <c r="C1474">
        <v>3</v>
      </c>
      <c r="D1474" t="s">
        <v>886</v>
      </c>
      <c r="E1474">
        <v>0.142259925604</v>
      </c>
      <c r="F1474">
        <v>0.99899739027000001</v>
      </c>
      <c r="G1474">
        <f>VLOOKUP(Table1[[#This Row],[img_id2]],Table13[#All],4,FALSE)</f>
        <v>1</v>
      </c>
      <c r="H1474">
        <f>VLOOKUP(Table1[[#This Row],[img_id2]],Table13[#All],5,FALSE)</f>
        <v>2</v>
      </c>
      <c r="I1474" t="str">
        <f>IF(Table1[[#This Row],[score_abs]]&gt;0.99,"yes","no")</f>
        <v>yes</v>
      </c>
    </row>
    <row r="1475" spans="1:9" x14ac:dyDescent="0.25">
      <c r="A1475" t="str">
        <f>Table1[[#This Row],[img_id2]]&amp;"|"&amp;Table1[[#This Row],[rank]]</f>
        <v>290|4</v>
      </c>
      <c r="B1475">
        <v>290</v>
      </c>
      <c r="C1475">
        <v>4</v>
      </c>
      <c r="D1475" t="s">
        <v>862</v>
      </c>
      <c r="E1475">
        <v>9.1568417847200004E-2</v>
      </c>
      <c r="F1475">
        <v>0.99844318628299999</v>
      </c>
      <c r="G1475">
        <f>VLOOKUP(Table1[[#This Row],[img_id2]],Table13[#All],4,FALSE)</f>
        <v>1</v>
      </c>
      <c r="H1475">
        <f>VLOOKUP(Table1[[#This Row],[img_id2]],Table13[#All],5,FALSE)</f>
        <v>2</v>
      </c>
      <c r="I1475" t="str">
        <f>IF(Table1[[#This Row],[score_abs]]&gt;0.99,"yes","no")</f>
        <v>yes</v>
      </c>
    </row>
    <row r="1476" spans="1:9" x14ac:dyDescent="0.25">
      <c r="A1476" t="str">
        <f>Table1[[#This Row],[img_id2]]&amp;"|"&amp;Table1[[#This Row],[rank]]</f>
        <v>290|5</v>
      </c>
      <c r="B1476">
        <v>290</v>
      </c>
      <c r="C1476">
        <v>5</v>
      </c>
      <c r="D1476" t="s">
        <v>848</v>
      </c>
      <c r="E1476">
        <v>7.6972708106000001E-2</v>
      </c>
      <c r="F1476">
        <v>0.99814856052400003</v>
      </c>
      <c r="G1476">
        <f>VLOOKUP(Table1[[#This Row],[img_id2]],Table13[#All],4,FALSE)</f>
        <v>1</v>
      </c>
      <c r="H1476">
        <f>VLOOKUP(Table1[[#This Row],[img_id2]],Table13[#All],5,FALSE)</f>
        <v>2</v>
      </c>
      <c r="I1476" t="str">
        <f>IF(Table1[[#This Row],[score_abs]]&gt;0.99,"yes","no")</f>
        <v>yes</v>
      </c>
    </row>
    <row r="1477" spans="1:9" x14ac:dyDescent="0.25">
      <c r="A1477" t="str">
        <f>Table1[[#This Row],[img_id2]]&amp;"|"&amp;Table1[[#This Row],[rank]]</f>
        <v>291|1</v>
      </c>
      <c r="B1477">
        <v>291</v>
      </c>
      <c r="C1477">
        <v>1</v>
      </c>
      <c r="D1477" t="s">
        <v>861</v>
      </c>
      <c r="E1477">
        <v>0.305003732443</v>
      </c>
      <c r="F1477">
        <v>0.99966144561799997</v>
      </c>
      <c r="G1477">
        <f>VLOOKUP(Table1[[#This Row],[img_id2]],Table13[#All],4,FALSE)</f>
        <v>3</v>
      </c>
      <c r="H1477">
        <f>VLOOKUP(Table1[[#This Row],[img_id2]],Table13[#All],5,FALSE)</f>
        <v>3</v>
      </c>
      <c r="I1477" t="str">
        <f>IF(Table1[[#This Row],[score_abs]]&gt;0.99,"yes","no")</f>
        <v>yes</v>
      </c>
    </row>
    <row r="1478" spans="1:9" x14ac:dyDescent="0.25">
      <c r="A1478" t="str">
        <f>Table1[[#This Row],[img_id2]]&amp;"|"&amp;Table1[[#This Row],[rank]]</f>
        <v>291|2</v>
      </c>
      <c r="B1478">
        <v>291</v>
      </c>
      <c r="C1478">
        <v>2</v>
      </c>
      <c r="D1478" t="s">
        <v>854</v>
      </c>
      <c r="E1478">
        <v>0.28433012962300003</v>
      </c>
      <c r="F1478">
        <v>0.99963688850400001</v>
      </c>
      <c r="G1478">
        <f>VLOOKUP(Table1[[#This Row],[img_id2]],Table13[#All],4,FALSE)</f>
        <v>3</v>
      </c>
      <c r="H1478">
        <f>VLOOKUP(Table1[[#This Row],[img_id2]],Table13[#All],5,FALSE)</f>
        <v>3</v>
      </c>
      <c r="I1478" t="str">
        <f>IF(Table1[[#This Row],[score_abs]]&gt;0.99,"yes","no")</f>
        <v>yes</v>
      </c>
    </row>
    <row r="1479" spans="1:9" x14ac:dyDescent="0.25">
      <c r="A1479" t="str">
        <f>Table1[[#This Row],[img_id2]]&amp;"|"&amp;Table1[[#This Row],[rank]]</f>
        <v>291|3</v>
      </c>
      <c r="B1479">
        <v>291</v>
      </c>
      <c r="C1479">
        <v>3</v>
      </c>
      <c r="D1479" t="s">
        <v>886</v>
      </c>
      <c r="E1479">
        <v>0.113455966115</v>
      </c>
      <c r="F1479">
        <v>0.99909055232999999</v>
      </c>
      <c r="G1479">
        <f>VLOOKUP(Table1[[#This Row],[img_id2]],Table13[#All],4,FALSE)</f>
        <v>3</v>
      </c>
      <c r="H1479">
        <f>VLOOKUP(Table1[[#This Row],[img_id2]],Table13[#All],5,FALSE)</f>
        <v>3</v>
      </c>
      <c r="I1479" t="str">
        <f>IF(Table1[[#This Row],[score_abs]]&gt;0.99,"yes","no")</f>
        <v>yes</v>
      </c>
    </row>
    <row r="1480" spans="1:9" x14ac:dyDescent="0.25">
      <c r="A1480" t="str">
        <f>Table1[[#This Row],[img_id2]]&amp;"|"&amp;Table1[[#This Row],[rank]]</f>
        <v>291|4</v>
      </c>
      <c r="B1480">
        <v>291</v>
      </c>
      <c r="C1480">
        <v>4</v>
      </c>
      <c r="D1480" t="s">
        <v>862</v>
      </c>
      <c r="E1480">
        <v>5.5931322276599998E-2</v>
      </c>
      <c r="F1480">
        <v>0.99815684556999995</v>
      </c>
      <c r="G1480">
        <f>VLOOKUP(Table1[[#This Row],[img_id2]],Table13[#All],4,FALSE)</f>
        <v>3</v>
      </c>
      <c r="H1480">
        <f>VLOOKUP(Table1[[#This Row],[img_id2]],Table13[#All],5,FALSE)</f>
        <v>3</v>
      </c>
      <c r="I1480" t="str">
        <f>IF(Table1[[#This Row],[score_abs]]&gt;0.99,"yes","no")</f>
        <v>yes</v>
      </c>
    </row>
    <row r="1481" spans="1:9" x14ac:dyDescent="0.25">
      <c r="A1481" t="str">
        <f>Table1[[#This Row],[img_id2]]&amp;"|"&amp;Table1[[#This Row],[rank]]</f>
        <v>291|5</v>
      </c>
      <c r="B1481">
        <v>291</v>
      </c>
      <c r="C1481">
        <v>5</v>
      </c>
      <c r="D1481" t="s">
        <v>848</v>
      </c>
      <c r="E1481">
        <v>4.6696908772000001E-2</v>
      </c>
      <c r="F1481">
        <v>0.99779319763200003</v>
      </c>
      <c r="G1481">
        <f>VLOOKUP(Table1[[#This Row],[img_id2]],Table13[#All],4,FALSE)</f>
        <v>3</v>
      </c>
      <c r="H1481">
        <f>VLOOKUP(Table1[[#This Row],[img_id2]],Table13[#All],5,FALSE)</f>
        <v>3</v>
      </c>
      <c r="I1481" t="str">
        <f>IF(Table1[[#This Row],[score_abs]]&gt;0.99,"yes","no")</f>
        <v>yes</v>
      </c>
    </row>
    <row r="1482" spans="1:9" x14ac:dyDescent="0.25">
      <c r="A1482" t="str">
        <f>Table1[[#This Row],[img_id2]]&amp;"|"&amp;Table1[[#This Row],[rank]]</f>
        <v>292|1</v>
      </c>
      <c r="B1482">
        <v>292</v>
      </c>
      <c r="C1482">
        <v>1</v>
      </c>
      <c r="D1482" t="s">
        <v>862</v>
      </c>
      <c r="E1482">
        <v>0.55571436882000003</v>
      </c>
      <c r="F1482">
        <v>0.99983596801800001</v>
      </c>
      <c r="G1482">
        <f>VLOOKUP(Table1[[#This Row],[img_id2]],Table13[#All],4,FALSE)</f>
        <v>2</v>
      </c>
      <c r="H1482">
        <f>VLOOKUP(Table1[[#This Row],[img_id2]],Table13[#All],5,FALSE)</f>
        <v>2</v>
      </c>
      <c r="I1482" t="str">
        <f>IF(Table1[[#This Row],[score_abs]]&gt;0.99,"yes","no")</f>
        <v>yes</v>
      </c>
    </row>
    <row r="1483" spans="1:9" x14ac:dyDescent="0.25">
      <c r="A1483" t="str">
        <f>Table1[[#This Row],[img_id2]]&amp;"|"&amp;Table1[[#This Row],[rank]]</f>
        <v>292|2</v>
      </c>
      <c r="B1483">
        <v>292</v>
      </c>
      <c r="C1483">
        <v>2</v>
      </c>
      <c r="D1483" t="s">
        <v>861</v>
      </c>
      <c r="E1483">
        <v>0.14826208353000001</v>
      </c>
      <c r="F1483">
        <v>0.99938547611200002</v>
      </c>
      <c r="G1483">
        <f>VLOOKUP(Table1[[#This Row],[img_id2]],Table13[#All],4,FALSE)</f>
        <v>2</v>
      </c>
      <c r="H1483">
        <f>VLOOKUP(Table1[[#This Row],[img_id2]],Table13[#All],5,FALSE)</f>
        <v>2</v>
      </c>
      <c r="I1483" t="str">
        <f>IF(Table1[[#This Row],[score_abs]]&gt;0.99,"yes","no")</f>
        <v>yes</v>
      </c>
    </row>
    <row r="1484" spans="1:9" x14ac:dyDescent="0.25">
      <c r="A1484" t="str">
        <f>Table1[[#This Row],[img_id2]]&amp;"|"&amp;Table1[[#This Row],[rank]]</f>
        <v>292|3</v>
      </c>
      <c r="B1484">
        <v>292</v>
      </c>
      <c r="C1484">
        <v>3</v>
      </c>
      <c r="D1484" t="s">
        <v>854</v>
      </c>
      <c r="E1484">
        <v>5.5223464965800002E-2</v>
      </c>
      <c r="F1484">
        <v>0.99835205078099998</v>
      </c>
      <c r="G1484">
        <f>VLOOKUP(Table1[[#This Row],[img_id2]],Table13[#All],4,FALSE)</f>
        <v>2</v>
      </c>
      <c r="H1484">
        <f>VLOOKUP(Table1[[#This Row],[img_id2]],Table13[#All],5,FALSE)</f>
        <v>2</v>
      </c>
      <c r="I1484" t="str">
        <f>IF(Table1[[#This Row],[score_abs]]&gt;0.99,"yes","no")</f>
        <v>yes</v>
      </c>
    </row>
    <row r="1485" spans="1:9" x14ac:dyDescent="0.25">
      <c r="A1485" t="str">
        <f>Table1[[#This Row],[img_id2]]&amp;"|"&amp;Table1[[#This Row],[rank]]</f>
        <v>292|4</v>
      </c>
      <c r="B1485">
        <v>292</v>
      </c>
      <c r="C1485">
        <v>4</v>
      </c>
      <c r="D1485" t="s">
        <v>848</v>
      </c>
      <c r="E1485">
        <v>4.4115681201199998E-2</v>
      </c>
      <c r="F1485">
        <v>0.99793797731400002</v>
      </c>
      <c r="G1485">
        <f>VLOOKUP(Table1[[#This Row],[img_id2]],Table13[#All],4,FALSE)</f>
        <v>2</v>
      </c>
      <c r="H1485">
        <f>VLOOKUP(Table1[[#This Row],[img_id2]],Table13[#All],5,FALSE)</f>
        <v>2</v>
      </c>
      <c r="I1485" t="str">
        <f>IF(Table1[[#This Row],[score_abs]]&gt;0.99,"yes","no")</f>
        <v>yes</v>
      </c>
    </row>
    <row r="1486" spans="1:9" x14ac:dyDescent="0.25">
      <c r="A1486" t="str">
        <f>Table1[[#This Row],[img_id2]]&amp;"|"&amp;Table1[[#This Row],[rank]]</f>
        <v>292|5</v>
      </c>
      <c r="B1486">
        <v>292</v>
      </c>
      <c r="C1486">
        <v>5</v>
      </c>
      <c r="D1486" t="s">
        <v>831</v>
      </c>
      <c r="E1486">
        <v>2.7443336322900001E-2</v>
      </c>
      <c r="F1486">
        <v>0.99668943882000005</v>
      </c>
      <c r="G1486">
        <f>VLOOKUP(Table1[[#This Row],[img_id2]],Table13[#All],4,FALSE)</f>
        <v>2</v>
      </c>
      <c r="H1486">
        <f>VLOOKUP(Table1[[#This Row],[img_id2]],Table13[#All],5,FALSE)</f>
        <v>2</v>
      </c>
      <c r="I1486" t="str">
        <f>IF(Table1[[#This Row],[score_abs]]&gt;0.99,"yes","no")</f>
        <v>yes</v>
      </c>
    </row>
    <row r="1487" spans="1:9" x14ac:dyDescent="0.25">
      <c r="A1487" t="str">
        <f>Table1[[#This Row],[img_id2]]&amp;"|"&amp;Table1[[#This Row],[rank]]</f>
        <v>293|1</v>
      </c>
      <c r="B1487">
        <v>293</v>
      </c>
      <c r="C1487">
        <v>1</v>
      </c>
      <c r="D1487" t="s">
        <v>830</v>
      </c>
      <c r="E1487">
        <v>0.90425139665599996</v>
      </c>
      <c r="F1487">
        <v>0.99998271465300004</v>
      </c>
      <c r="G1487">
        <f>VLOOKUP(Table1[[#This Row],[img_id2]],Table13[#All],4,FALSE)</f>
        <v>2</v>
      </c>
      <c r="H1487">
        <f>VLOOKUP(Table1[[#This Row],[img_id2]],Table13[#All],5,FALSE)</f>
        <v>2</v>
      </c>
      <c r="I1487" t="str">
        <f>IF(Table1[[#This Row],[score_abs]]&gt;0.99,"yes","no")</f>
        <v>yes</v>
      </c>
    </row>
    <row r="1488" spans="1:9" x14ac:dyDescent="0.25">
      <c r="A1488" t="str">
        <f>Table1[[#This Row],[img_id2]]&amp;"|"&amp;Table1[[#This Row],[rank]]</f>
        <v>293|2</v>
      </c>
      <c r="B1488">
        <v>293</v>
      </c>
      <c r="C1488">
        <v>2</v>
      </c>
      <c r="D1488" t="s">
        <v>840</v>
      </c>
      <c r="E1488">
        <v>2.44024246931E-2</v>
      </c>
      <c r="F1488">
        <v>0.99935966730100001</v>
      </c>
      <c r="G1488">
        <f>VLOOKUP(Table1[[#This Row],[img_id2]],Table13[#All],4,FALSE)</f>
        <v>2</v>
      </c>
      <c r="H1488">
        <f>VLOOKUP(Table1[[#This Row],[img_id2]],Table13[#All],5,FALSE)</f>
        <v>2</v>
      </c>
      <c r="I1488" t="str">
        <f>IF(Table1[[#This Row],[score_abs]]&gt;0.99,"yes","no")</f>
        <v>yes</v>
      </c>
    </row>
    <row r="1489" spans="1:9" x14ac:dyDescent="0.25">
      <c r="A1489" t="str">
        <f>Table1[[#This Row],[img_id2]]&amp;"|"&amp;Table1[[#This Row],[rank]]</f>
        <v>293|3</v>
      </c>
      <c r="B1489">
        <v>293</v>
      </c>
      <c r="C1489">
        <v>3</v>
      </c>
      <c r="D1489" t="s">
        <v>832</v>
      </c>
      <c r="E1489">
        <v>1.52311827987E-2</v>
      </c>
      <c r="F1489">
        <v>0.99897456169099996</v>
      </c>
      <c r="G1489">
        <f>VLOOKUP(Table1[[#This Row],[img_id2]],Table13[#All],4,FALSE)</f>
        <v>2</v>
      </c>
      <c r="H1489">
        <f>VLOOKUP(Table1[[#This Row],[img_id2]],Table13[#All],5,FALSE)</f>
        <v>2</v>
      </c>
      <c r="I1489" t="str">
        <f>IF(Table1[[#This Row],[score_abs]]&gt;0.99,"yes","no")</f>
        <v>yes</v>
      </c>
    </row>
    <row r="1490" spans="1:9" x14ac:dyDescent="0.25">
      <c r="A1490" t="str">
        <f>Table1[[#This Row],[img_id2]]&amp;"|"&amp;Table1[[#This Row],[rank]]</f>
        <v>293|4</v>
      </c>
      <c r="B1490">
        <v>293</v>
      </c>
      <c r="C1490">
        <v>4</v>
      </c>
      <c r="D1490" t="s">
        <v>864</v>
      </c>
      <c r="E1490">
        <v>8.0368155613500004E-3</v>
      </c>
      <c r="F1490">
        <v>0.998058259487</v>
      </c>
      <c r="G1490">
        <f>VLOOKUP(Table1[[#This Row],[img_id2]],Table13[#All],4,FALSE)</f>
        <v>2</v>
      </c>
      <c r="H1490">
        <f>VLOOKUP(Table1[[#This Row],[img_id2]],Table13[#All],5,FALSE)</f>
        <v>2</v>
      </c>
      <c r="I1490" t="str">
        <f>IF(Table1[[#This Row],[score_abs]]&gt;0.99,"yes","no")</f>
        <v>yes</v>
      </c>
    </row>
    <row r="1491" spans="1:9" x14ac:dyDescent="0.25">
      <c r="A1491" t="str">
        <f>Table1[[#This Row],[img_id2]]&amp;"|"&amp;Table1[[#This Row],[rank]]</f>
        <v>293|5</v>
      </c>
      <c r="B1491">
        <v>293</v>
      </c>
      <c r="C1491">
        <v>5</v>
      </c>
      <c r="D1491" t="s">
        <v>831</v>
      </c>
      <c r="E1491">
        <v>5.4640052840099996E-3</v>
      </c>
      <c r="F1491">
        <v>0.99714654684100001</v>
      </c>
      <c r="G1491">
        <f>VLOOKUP(Table1[[#This Row],[img_id2]],Table13[#All],4,FALSE)</f>
        <v>2</v>
      </c>
      <c r="H1491">
        <f>VLOOKUP(Table1[[#This Row],[img_id2]],Table13[#All],5,FALSE)</f>
        <v>2</v>
      </c>
      <c r="I1491" t="str">
        <f>IF(Table1[[#This Row],[score_abs]]&gt;0.99,"yes","no")</f>
        <v>yes</v>
      </c>
    </row>
    <row r="1492" spans="1:9" x14ac:dyDescent="0.25">
      <c r="A1492" t="str">
        <f>Table1[[#This Row],[img_id2]]&amp;"|"&amp;Table1[[#This Row],[rank]]</f>
        <v>294|1</v>
      </c>
      <c r="B1492">
        <v>294</v>
      </c>
      <c r="C1492">
        <v>1</v>
      </c>
      <c r="D1492" t="s">
        <v>910</v>
      </c>
      <c r="E1492">
        <v>0.70304834842700004</v>
      </c>
      <c r="F1492">
        <v>0.99996042251600004</v>
      </c>
      <c r="G1492">
        <f>VLOOKUP(Table1[[#This Row],[img_id2]],Table13[#All],4,FALSE)</f>
        <v>3</v>
      </c>
      <c r="H1492">
        <f>VLOOKUP(Table1[[#This Row],[img_id2]],Table13[#All],5,FALSE)</f>
        <v>3</v>
      </c>
      <c r="I1492" t="str">
        <f>IF(Table1[[#This Row],[score_abs]]&gt;0.99,"yes","no")</f>
        <v>yes</v>
      </c>
    </row>
    <row r="1493" spans="1:9" x14ac:dyDescent="0.25">
      <c r="A1493" t="str">
        <f>Table1[[#This Row],[img_id2]]&amp;"|"&amp;Table1[[#This Row],[rank]]</f>
        <v>294|2</v>
      </c>
      <c r="B1493">
        <v>294</v>
      </c>
      <c r="C1493">
        <v>2</v>
      </c>
      <c r="D1493" t="s">
        <v>869</v>
      </c>
      <c r="E1493">
        <v>0.11375077068800001</v>
      </c>
      <c r="F1493">
        <v>0.99975544214199996</v>
      </c>
      <c r="G1493">
        <f>VLOOKUP(Table1[[#This Row],[img_id2]],Table13[#All],4,FALSE)</f>
        <v>3</v>
      </c>
      <c r="H1493">
        <f>VLOOKUP(Table1[[#This Row],[img_id2]],Table13[#All],5,FALSE)</f>
        <v>3</v>
      </c>
      <c r="I1493" t="str">
        <f>IF(Table1[[#This Row],[score_abs]]&gt;0.99,"yes","no")</f>
        <v>yes</v>
      </c>
    </row>
    <row r="1494" spans="1:9" x14ac:dyDescent="0.25">
      <c r="A1494" t="str">
        <f>Table1[[#This Row],[img_id2]]&amp;"|"&amp;Table1[[#This Row],[rank]]</f>
        <v>294|3</v>
      </c>
      <c r="B1494">
        <v>294</v>
      </c>
      <c r="C1494">
        <v>3</v>
      </c>
      <c r="D1494" t="s">
        <v>868</v>
      </c>
      <c r="E1494">
        <v>4.6823311597100001E-2</v>
      </c>
      <c r="F1494">
        <v>0.99940621852900002</v>
      </c>
      <c r="G1494">
        <f>VLOOKUP(Table1[[#This Row],[img_id2]],Table13[#All],4,FALSE)</f>
        <v>3</v>
      </c>
      <c r="H1494">
        <f>VLOOKUP(Table1[[#This Row],[img_id2]],Table13[#All],5,FALSE)</f>
        <v>3</v>
      </c>
      <c r="I1494" t="str">
        <f>IF(Table1[[#This Row],[score_abs]]&gt;0.99,"yes","no")</f>
        <v>yes</v>
      </c>
    </row>
    <row r="1495" spans="1:9" x14ac:dyDescent="0.25">
      <c r="A1495" t="str">
        <f>Table1[[#This Row],[img_id2]]&amp;"|"&amp;Table1[[#This Row],[rank]]</f>
        <v>294|4</v>
      </c>
      <c r="B1495">
        <v>294</v>
      </c>
      <c r="C1495">
        <v>4</v>
      </c>
      <c r="D1495" t="s">
        <v>869</v>
      </c>
      <c r="E1495">
        <v>2.9317298904099998E-2</v>
      </c>
      <c r="F1495">
        <v>0.99905186891599995</v>
      </c>
      <c r="G1495">
        <f>VLOOKUP(Table1[[#This Row],[img_id2]],Table13[#All],4,FALSE)</f>
        <v>3</v>
      </c>
      <c r="H1495">
        <f>VLOOKUP(Table1[[#This Row],[img_id2]],Table13[#All],5,FALSE)</f>
        <v>3</v>
      </c>
      <c r="I1495" t="str">
        <f>IF(Table1[[#This Row],[score_abs]]&gt;0.99,"yes","no")</f>
        <v>yes</v>
      </c>
    </row>
    <row r="1496" spans="1:9" x14ac:dyDescent="0.25">
      <c r="A1496" t="str">
        <f>Table1[[#This Row],[img_id2]]&amp;"|"&amp;Table1[[#This Row],[rank]]</f>
        <v>294|5</v>
      </c>
      <c r="B1496">
        <v>294</v>
      </c>
      <c r="C1496">
        <v>5</v>
      </c>
      <c r="D1496" t="s">
        <v>867</v>
      </c>
      <c r="E1496">
        <v>1.9688230007900001E-2</v>
      </c>
      <c r="F1496">
        <v>0.99858886003500003</v>
      </c>
      <c r="G1496">
        <f>VLOOKUP(Table1[[#This Row],[img_id2]],Table13[#All],4,FALSE)</f>
        <v>3</v>
      </c>
      <c r="H1496">
        <f>VLOOKUP(Table1[[#This Row],[img_id2]],Table13[#All],5,FALSE)</f>
        <v>3</v>
      </c>
      <c r="I1496" t="str">
        <f>IF(Table1[[#This Row],[score_abs]]&gt;0.99,"yes","no")</f>
        <v>yes</v>
      </c>
    </row>
    <row r="1497" spans="1:9" x14ac:dyDescent="0.25">
      <c r="A1497" t="str">
        <f>Table1[[#This Row],[img_id2]]&amp;"|"&amp;Table1[[#This Row],[rank]]</f>
        <v>295|1</v>
      </c>
      <c r="B1497">
        <v>295</v>
      </c>
      <c r="C1497">
        <v>1</v>
      </c>
      <c r="D1497" t="s">
        <v>830</v>
      </c>
      <c r="E1497">
        <v>0.95367705822000004</v>
      </c>
      <c r="F1497">
        <v>0.99998748302499996</v>
      </c>
      <c r="G1497">
        <f>VLOOKUP(Table1[[#This Row],[img_id2]],Table13[#All],4,FALSE)</f>
        <v>2</v>
      </c>
      <c r="H1497">
        <f>VLOOKUP(Table1[[#This Row],[img_id2]],Table13[#All],5,FALSE)</f>
        <v>2</v>
      </c>
      <c r="I1497" t="str">
        <f>IF(Table1[[#This Row],[score_abs]]&gt;0.99,"yes","no")</f>
        <v>yes</v>
      </c>
    </row>
    <row r="1498" spans="1:9" x14ac:dyDescent="0.25">
      <c r="A1498" t="str">
        <f>Table1[[#This Row],[img_id2]]&amp;"|"&amp;Table1[[#This Row],[rank]]</f>
        <v>295|2</v>
      </c>
      <c r="B1498">
        <v>295</v>
      </c>
      <c r="C1498">
        <v>2</v>
      </c>
      <c r="D1498" t="s">
        <v>860</v>
      </c>
      <c r="E1498">
        <v>6.0710925608900004E-3</v>
      </c>
      <c r="F1498">
        <v>0.99802845716499999</v>
      </c>
      <c r="G1498">
        <f>VLOOKUP(Table1[[#This Row],[img_id2]],Table13[#All],4,FALSE)</f>
        <v>2</v>
      </c>
      <c r="H1498">
        <f>VLOOKUP(Table1[[#This Row],[img_id2]],Table13[#All],5,FALSE)</f>
        <v>2</v>
      </c>
      <c r="I1498" t="str">
        <f>IF(Table1[[#This Row],[score_abs]]&gt;0.99,"yes","no")</f>
        <v>yes</v>
      </c>
    </row>
    <row r="1499" spans="1:9" x14ac:dyDescent="0.25">
      <c r="A1499" t="str">
        <f>Table1[[#This Row],[img_id2]]&amp;"|"&amp;Table1[[#This Row],[rank]]</f>
        <v>295|3</v>
      </c>
      <c r="B1499">
        <v>295</v>
      </c>
      <c r="C1499">
        <v>3</v>
      </c>
      <c r="D1499" t="s">
        <v>840</v>
      </c>
      <c r="E1499">
        <v>4.8780757933900003E-3</v>
      </c>
      <c r="F1499">
        <v>0.99754744768100001</v>
      </c>
      <c r="G1499">
        <f>VLOOKUP(Table1[[#This Row],[img_id2]],Table13[#All],4,FALSE)</f>
        <v>2</v>
      </c>
      <c r="H1499">
        <f>VLOOKUP(Table1[[#This Row],[img_id2]],Table13[#All],5,FALSE)</f>
        <v>2</v>
      </c>
      <c r="I1499" t="str">
        <f>IF(Table1[[#This Row],[score_abs]]&gt;0.99,"yes","no")</f>
        <v>yes</v>
      </c>
    </row>
    <row r="1500" spans="1:9" x14ac:dyDescent="0.25">
      <c r="A1500" t="str">
        <f>Table1[[#This Row],[img_id2]]&amp;"|"&amp;Table1[[#This Row],[rank]]</f>
        <v>295|4</v>
      </c>
      <c r="B1500">
        <v>295</v>
      </c>
      <c r="C1500">
        <v>4</v>
      </c>
      <c r="D1500" t="s">
        <v>913</v>
      </c>
      <c r="E1500">
        <v>3.5637682303799999E-3</v>
      </c>
      <c r="F1500">
        <v>0.99664598703399998</v>
      </c>
      <c r="G1500">
        <f>VLOOKUP(Table1[[#This Row],[img_id2]],Table13[#All],4,FALSE)</f>
        <v>2</v>
      </c>
      <c r="H1500">
        <f>VLOOKUP(Table1[[#This Row],[img_id2]],Table13[#All],5,FALSE)</f>
        <v>2</v>
      </c>
      <c r="I1500" t="str">
        <f>IF(Table1[[#This Row],[score_abs]]&gt;0.99,"yes","no")</f>
        <v>yes</v>
      </c>
    </row>
    <row r="1501" spans="1:9" x14ac:dyDescent="0.25">
      <c r="A1501" t="str">
        <f>Table1[[#This Row],[img_id2]]&amp;"|"&amp;Table1[[#This Row],[rank]]</f>
        <v>295|5</v>
      </c>
      <c r="B1501">
        <v>295</v>
      </c>
      <c r="C1501">
        <v>5</v>
      </c>
      <c r="D1501" t="s">
        <v>849</v>
      </c>
      <c r="E1501">
        <v>3.14094102941E-3</v>
      </c>
      <c r="F1501">
        <v>0.99619626998900002</v>
      </c>
      <c r="G1501">
        <f>VLOOKUP(Table1[[#This Row],[img_id2]],Table13[#All],4,FALSE)</f>
        <v>2</v>
      </c>
      <c r="H1501">
        <f>VLOOKUP(Table1[[#This Row],[img_id2]],Table13[#All],5,FALSE)</f>
        <v>2</v>
      </c>
      <c r="I1501" t="str">
        <f>IF(Table1[[#This Row],[score_abs]]&gt;0.99,"yes","no")</f>
        <v>yes</v>
      </c>
    </row>
    <row r="1502" spans="1:9" x14ac:dyDescent="0.25">
      <c r="A1502" t="str">
        <f>Table1[[#This Row],[img_id2]]&amp;"|"&amp;Table1[[#This Row],[rank]]</f>
        <v>296|1</v>
      </c>
      <c r="B1502">
        <v>296</v>
      </c>
      <c r="C1502">
        <v>1</v>
      </c>
      <c r="D1502" t="s">
        <v>831</v>
      </c>
      <c r="E1502">
        <v>0.27091684937499999</v>
      </c>
      <c r="F1502">
        <v>0.99890816211699995</v>
      </c>
      <c r="G1502">
        <f>VLOOKUP(Table1[[#This Row],[img_id2]],Table13[#All],4,FALSE)</f>
        <v>2</v>
      </c>
      <c r="H1502">
        <f>VLOOKUP(Table1[[#This Row],[img_id2]],Table13[#All],5,FALSE)</f>
        <v>2</v>
      </c>
      <c r="I1502" t="str">
        <f>IF(Table1[[#This Row],[score_abs]]&gt;0.99,"yes","no")</f>
        <v>yes</v>
      </c>
    </row>
    <row r="1503" spans="1:9" x14ac:dyDescent="0.25">
      <c r="A1503" t="str">
        <f>Table1[[#This Row],[img_id2]]&amp;"|"&amp;Table1[[#This Row],[rank]]</f>
        <v>296|2</v>
      </c>
      <c r="B1503">
        <v>296</v>
      </c>
      <c r="C1503">
        <v>2</v>
      </c>
      <c r="D1503" t="s">
        <v>829</v>
      </c>
      <c r="E1503">
        <v>0.21387776732399999</v>
      </c>
      <c r="F1503">
        <v>0.99861741065999998</v>
      </c>
      <c r="G1503">
        <f>VLOOKUP(Table1[[#This Row],[img_id2]],Table13[#All],4,FALSE)</f>
        <v>2</v>
      </c>
      <c r="H1503">
        <f>VLOOKUP(Table1[[#This Row],[img_id2]],Table13[#All],5,FALSE)</f>
        <v>2</v>
      </c>
      <c r="I1503" t="str">
        <f>IF(Table1[[#This Row],[score_abs]]&gt;0.99,"yes","no")</f>
        <v>yes</v>
      </c>
    </row>
    <row r="1504" spans="1:9" x14ac:dyDescent="0.25">
      <c r="A1504" t="str">
        <f>Table1[[#This Row],[img_id2]]&amp;"|"&amp;Table1[[#This Row],[rank]]</f>
        <v>296|3</v>
      </c>
      <c r="B1504">
        <v>296</v>
      </c>
      <c r="C1504">
        <v>3</v>
      </c>
      <c r="D1504" t="s">
        <v>830</v>
      </c>
      <c r="E1504">
        <v>0.14803954958900001</v>
      </c>
      <c r="F1504">
        <v>0.99800366163300003</v>
      </c>
      <c r="G1504">
        <f>VLOOKUP(Table1[[#This Row],[img_id2]],Table13[#All],4,FALSE)</f>
        <v>2</v>
      </c>
      <c r="H1504">
        <f>VLOOKUP(Table1[[#This Row],[img_id2]],Table13[#All],5,FALSE)</f>
        <v>2</v>
      </c>
      <c r="I1504" t="str">
        <f>IF(Table1[[#This Row],[score_abs]]&gt;0.99,"yes","no")</f>
        <v>yes</v>
      </c>
    </row>
    <row r="1505" spans="1:9" x14ac:dyDescent="0.25">
      <c r="A1505" t="str">
        <f>Table1[[#This Row],[img_id2]]&amp;"|"&amp;Table1[[#This Row],[rank]]</f>
        <v>296|4</v>
      </c>
      <c r="B1505">
        <v>296</v>
      </c>
      <c r="C1505">
        <v>4</v>
      </c>
      <c r="D1505" t="s">
        <v>905</v>
      </c>
      <c r="E1505">
        <v>3.2052919268600003E-2</v>
      </c>
      <c r="F1505">
        <v>0.99084609746899999</v>
      </c>
      <c r="G1505">
        <f>VLOOKUP(Table1[[#This Row],[img_id2]],Table13[#All],4,FALSE)</f>
        <v>2</v>
      </c>
      <c r="H1505">
        <f>VLOOKUP(Table1[[#This Row],[img_id2]],Table13[#All],5,FALSE)</f>
        <v>2</v>
      </c>
      <c r="I1505" t="str">
        <f>IF(Table1[[#This Row],[score_abs]]&gt;0.99,"yes","no")</f>
        <v>yes</v>
      </c>
    </row>
    <row r="1506" spans="1:9" x14ac:dyDescent="0.25">
      <c r="A1506" t="str">
        <f>Table1[[#This Row],[img_id2]]&amp;"|"&amp;Table1[[#This Row],[rank]]</f>
        <v>296|5</v>
      </c>
      <c r="B1506">
        <v>296</v>
      </c>
      <c r="C1506">
        <v>5</v>
      </c>
      <c r="D1506" t="s">
        <v>903</v>
      </c>
      <c r="E1506">
        <v>2.76381019503E-2</v>
      </c>
      <c r="F1506">
        <v>0.98939931392699998</v>
      </c>
      <c r="G1506">
        <f>VLOOKUP(Table1[[#This Row],[img_id2]],Table13[#All],4,FALSE)</f>
        <v>2</v>
      </c>
      <c r="H1506">
        <f>VLOOKUP(Table1[[#This Row],[img_id2]],Table13[#All],5,FALSE)</f>
        <v>2</v>
      </c>
      <c r="I1506" t="str">
        <f>IF(Table1[[#This Row],[score_abs]]&gt;0.99,"yes","no")</f>
        <v>no</v>
      </c>
    </row>
    <row r="1507" spans="1:9" x14ac:dyDescent="0.25">
      <c r="A1507" t="str">
        <f>Table1[[#This Row],[img_id2]]&amp;"|"&amp;Table1[[#This Row],[rank]]</f>
        <v>297|1</v>
      </c>
      <c r="B1507">
        <v>297</v>
      </c>
      <c r="C1507">
        <v>1</v>
      </c>
      <c r="D1507" t="s">
        <v>864</v>
      </c>
      <c r="E1507">
        <v>0.26277342438700002</v>
      </c>
      <c r="F1507">
        <v>0.99845170974700004</v>
      </c>
      <c r="G1507">
        <f>VLOOKUP(Table1[[#This Row],[img_id2]],Table13[#All],4,FALSE)</f>
        <v>3</v>
      </c>
      <c r="H1507">
        <f>VLOOKUP(Table1[[#This Row],[img_id2]],Table13[#All],5,FALSE)</f>
        <v>3</v>
      </c>
      <c r="I1507" t="str">
        <f>IF(Table1[[#This Row],[score_abs]]&gt;0.99,"yes","no")</f>
        <v>yes</v>
      </c>
    </row>
    <row r="1508" spans="1:9" x14ac:dyDescent="0.25">
      <c r="A1508" t="str">
        <f>Table1[[#This Row],[img_id2]]&amp;"|"&amp;Table1[[#This Row],[rank]]</f>
        <v>297|2</v>
      </c>
      <c r="B1508">
        <v>297</v>
      </c>
      <c r="C1508">
        <v>2</v>
      </c>
      <c r="D1508" t="s">
        <v>840</v>
      </c>
      <c r="E1508">
        <v>9.1864965856100003E-2</v>
      </c>
      <c r="F1508">
        <v>0.99558418989200004</v>
      </c>
      <c r="G1508">
        <f>VLOOKUP(Table1[[#This Row],[img_id2]],Table13[#All],4,FALSE)</f>
        <v>3</v>
      </c>
      <c r="H1508">
        <f>VLOOKUP(Table1[[#This Row],[img_id2]],Table13[#All],5,FALSE)</f>
        <v>3</v>
      </c>
      <c r="I1508" t="str">
        <f>IF(Table1[[#This Row],[score_abs]]&gt;0.99,"yes","no")</f>
        <v>yes</v>
      </c>
    </row>
    <row r="1509" spans="1:9" x14ac:dyDescent="0.25">
      <c r="A1509" t="str">
        <f>Table1[[#This Row],[img_id2]]&amp;"|"&amp;Table1[[#This Row],[rank]]</f>
        <v>297|3</v>
      </c>
      <c r="B1509">
        <v>297</v>
      </c>
      <c r="C1509">
        <v>3</v>
      </c>
      <c r="D1509" t="s">
        <v>867</v>
      </c>
      <c r="E1509">
        <v>6.1923723667899999E-2</v>
      </c>
      <c r="F1509">
        <v>0.99346292018899995</v>
      </c>
      <c r="G1509">
        <f>VLOOKUP(Table1[[#This Row],[img_id2]],Table13[#All],4,FALSE)</f>
        <v>3</v>
      </c>
      <c r="H1509">
        <f>VLOOKUP(Table1[[#This Row],[img_id2]],Table13[#All],5,FALSE)</f>
        <v>3</v>
      </c>
      <c r="I1509" t="str">
        <f>IF(Table1[[#This Row],[score_abs]]&gt;0.99,"yes","no")</f>
        <v>yes</v>
      </c>
    </row>
    <row r="1510" spans="1:9" x14ac:dyDescent="0.25">
      <c r="A1510" t="str">
        <f>Table1[[#This Row],[img_id2]]&amp;"|"&amp;Table1[[#This Row],[rank]]</f>
        <v>297|4</v>
      </c>
      <c r="B1510">
        <v>297</v>
      </c>
      <c r="C1510">
        <v>4</v>
      </c>
      <c r="D1510" t="s">
        <v>831</v>
      </c>
      <c r="E1510">
        <v>5.37384226918E-2</v>
      </c>
      <c r="F1510">
        <v>0.99247473478299997</v>
      </c>
      <c r="G1510">
        <f>VLOOKUP(Table1[[#This Row],[img_id2]],Table13[#All],4,FALSE)</f>
        <v>3</v>
      </c>
      <c r="H1510">
        <f>VLOOKUP(Table1[[#This Row],[img_id2]],Table13[#All],5,FALSE)</f>
        <v>3</v>
      </c>
      <c r="I1510" t="str">
        <f>IF(Table1[[#This Row],[score_abs]]&gt;0.99,"yes","no")</f>
        <v>yes</v>
      </c>
    </row>
    <row r="1511" spans="1:9" x14ac:dyDescent="0.25">
      <c r="A1511" t="str">
        <f>Table1[[#This Row],[img_id2]]&amp;"|"&amp;Table1[[#This Row],[rank]]</f>
        <v>297|5</v>
      </c>
      <c r="B1511">
        <v>297</v>
      </c>
      <c r="C1511">
        <v>5</v>
      </c>
      <c r="D1511" t="s">
        <v>880</v>
      </c>
      <c r="E1511">
        <v>4.8886224627500002E-2</v>
      </c>
      <c r="F1511">
        <v>0.99173402786300002</v>
      </c>
      <c r="G1511">
        <f>VLOOKUP(Table1[[#This Row],[img_id2]],Table13[#All],4,FALSE)</f>
        <v>3</v>
      </c>
      <c r="H1511">
        <f>VLOOKUP(Table1[[#This Row],[img_id2]],Table13[#All],5,FALSE)</f>
        <v>3</v>
      </c>
      <c r="I1511" t="str">
        <f>IF(Table1[[#This Row],[score_abs]]&gt;0.99,"yes","no")</f>
        <v>yes</v>
      </c>
    </row>
    <row r="1512" spans="1:9" x14ac:dyDescent="0.25">
      <c r="A1512" t="str">
        <f>Table1[[#This Row],[img_id2]]&amp;"|"&amp;Table1[[#This Row],[rank]]</f>
        <v>298|1</v>
      </c>
      <c r="B1512">
        <v>298</v>
      </c>
      <c r="C1512">
        <v>1</v>
      </c>
      <c r="D1512" t="s">
        <v>864</v>
      </c>
      <c r="E1512">
        <v>0.26134902238800001</v>
      </c>
      <c r="F1512">
        <v>0.999714791775</v>
      </c>
      <c r="G1512">
        <f>VLOOKUP(Table1[[#This Row],[img_id2]],Table13[#All],4,FALSE)</f>
        <v>2</v>
      </c>
      <c r="H1512">
        <f>VLOOKUP(Table1[[#This Row],[img_id2]],Table13[#All],5,FALSE)</f>
        <v>2</v>
      </c>
      <c r="I1512" t="str">
        <f>IF(Table1[[#This Row],[score_abs]]&gt;0.99,"yes","no")</f>
        <v>yes</v>
      </c>
    </row>
    <row r="1513" spans="1:9" x14ac:dyDescent="0.25">
      <c r="A1513" t="str">
        <f>Table1[[#This Row],[img_id2]]&amp;"|"&amp;Table1[[#This Row],[rank]]</f>
        <v>298|2</v>
      </c>
      <c r="B1513">
        <v>298</v>
      </c>
      <c r="C1513">
        <v>2</v>
      </c>
      <c r="D1513" t="s">
        <v>840</v>
      </c>
      <c r="E1513">
        <v>0.172279775143</v>
      </c>
      <c r="F1513">
        <v>0.99956744909299999</v>
      </c>
      <c r="G1513">
        <f>VLOOKUP(Table1[[#This Row],[img_id2]],Table13[#All],4,FALSE)</f>
        <v>2</v>
      </c>
      <c r="H1513">
        <f>VLOOKUP(Table1[[#This Row],[img_id2]],Table13[#All],5,FALSE)</f>
        <v>2</v>
      </c>
      <c r="I1513" t="str">
        <f>IF(Table1[[#This Row],[score_abs]]&gt;0.99,"yes","no")</f>
        <v>yes</v>
      </c>
    </row>
    <row r="1514" spans="1:9" x14ac:dyDescent="0.25">
      <c r="A1514" t="str">
        <f>Table1[[#This Row],[img_id2]]&amp;"|"&amp;Table1[[#This Row],[rank]]</f>
        <v>298|3</v>
      </c>
      <c r="B1514">
        <v>298</v>
      </c>
      <c r="C1514">
        <v>3</v>
      </c>
      <c r="D1514" t="s">
        <v>867</v>
      </c>
      <c r="E1514">
        <v>0.12866613268900001</v>
      </c>
      <c r="F1514">
        <v>0.99942100048100002</v>
      </c>
      <c r="G1514">
        <f>VLOOKUP(Table1[[#This Row],[img_id2]],Table13[#All],4,FALSE)</f>
        <v>2</v>
      </c>
      <c r="H1514">
        <f>VLOOKUP(Table1[[#This Row],[img_id2]],Table13[#All],5,FALSE)</f>
        <v>2</v>
      </c>
      <c r="I1514" t="str">
        <f>IF(Table1[[#This Row],[score_abs]]&gt;0.99,"yes","no")</f>
        <v>yes</v>
      </c>
    </row>
    <row r="1515" spans="1:9" x14ac:dyDescent="0.25">
      <c r="A1515" t="str">
        <f>Table1[[#This Row],[img_id2]]&amp;"|"&amp;Table1[[#This Row],[rank]]</f>
        <v>298|4</v>
      </c>
      <c r="B1515">
        <v>298</v>
      </c>
      <c r="C1515">
        <v>4</v>
      </c>
      <c r="D1515" t="s">
        <v>868</v>
      </c>
      <c r="E1515">
        <v>7.8969351947299996E-2</v>
      </c>
      <c r="F1515">
        <v>0.99905687570599999</v>
      </c>
      <c r="G1515">
        <f>VLOOKUP(Table1[[#This Row],[img_id2]],Table13[#All],4,FALSE)</f>
        <v>2</v>
      </c>
      <c r="H1515">
        <f>VLOOKUP(Table1[[#This Row],[img_id2]],Table13[#All],5,FALSE)</f>
        <v>2</v>
      </c>
      <c r="I1515" t="str">
        <f>IF(Table1[[#This Row],[score_abs]]&gt;0.99,"yes","no")</f>
        <v>yes</v>
      </c>
    </row>
    <row r="1516" spans="1:9" x14ac:dyDescent="0.25">
      <c r="A1516" t="str">
        <f>Table1[[#This Row],[img_id2]]&amp;"|"&amp;Table1[[#This Row],[rank]]</f>
        <v>298|5</v>
      </c>
      <c r="B1516">
        <v>298</v>
      </c>
      <c r="C1516">
        <v>5</v>
      </c>
      <c r="D1516" t="s">
        <v>830</v>
      </c>
      <c r="E1516">
        <v>5.16433045268E-2</v>
      </c>
      <c r="F1516">
        <v>0.99855870008500003</v>
      </c>
      <c r="G1516">
        <f>VLOOKUP(Table1[[#This Row],[img_id2]],Table13[#All],4,FALSE)</f>
        <v>2</v>
      </c>
      <c r="H1516">
        <f>VLOOKUP(Table1[[#This Row],[img_id2]],Table13[#All],5,FALSE)</f>
        <v>2</v>
      </c>
      <c r="I1516" t="str">
        <f>IF(Table1[[#This Row],[score_abs]]&gt;0.99,"yes","no")</f>
        <v>yes</v>
      </c>
    </row>
    <row r="1517" spans="1:9" x14ac:dyDescent="0.25">
      <c r="A1517" t="str">
        <f>Table1[[#This Row],[img_id2]]&amp;"|"&amp;Table1[[#This Row],[rank]]</f>
        <v>299|1</v>
      </c>
      <c r="B1517">
        <v>299</v>
      </c>
      <c r="C1517">
        <v>1</v>
      </c>
      <c r="D1517" t="s">
        <v>830</v>
      </c>
      <c r="E1517">
        <v>0.202840477228</v>
      </c>
      <c r="F1517">
        <v>0.99931192398099999</v>
      </c>
      <c r="G1517">
        <f>VLOOKUP(Table1[[#This Row],[img_id2]],Table13[#All],4,FALSE)</f>
        <v>3</v>
      </c>
      <c r="H1517">
        <f>VLOOKUP(Table1[[#This Row],[img_id2]],Table13[#All],5,FALSE)</f>
        <v>3</v>
      </c>
      <c r="I1517" t="str">
        <f>IF(Table1[[#This Row],[score_abs]]&gt;0.99,"yes","no")</f>
        <v>yes</v>
      </c>
    </row>
    <row r="1518" spans="1:9" x14ac:dyDescent="0.25">
      <c r="A1518" t="str">
        <f>Table1[[#This Row],[img_id2]]&amp;"|"&amp;Table1[[#This Row],[rank]]</f>
        <v>299|2</v>
      </c>
      <c r="B1518">
        <v>299</v>
      </c>
      <c r="C1518">
        <v>2</v>
      </c>
      <c r="D1518" t="s">
        <v>840</v>
      </c>
      <c r="E1518">
        <v>0.17117448151100001</v>
      </c>
      <c r="F1518">
        <v>0.99918478727299997</v>
      </c>
      <c r="G1518">
        <f>VLOOKUP(Table1[[#This Row],[img_id2]],Table13[#All],4,FALSE)</f>
        <v>3</v>
      </c>
      <c r="H1518">
        <f>VLOOKUP(Table1[[#This Row],[img_id2]],Table13[#All],5,FALSE)</f>
        <v>3</v>
      </c>
      <c r="I1518" t="str">
        <f>IF(Table1[[#This Row],[score_abs]]&gt;0.99,"yes","no")</f>
        <v>yes</v>
      </c>
    </row>
    <row r="1519" spans="1:9" x14ac:dyDescent="0.25">
      <c r="A1519" t="str">
        <f>Table1[[#This Row],[img_id2]]&amp;"|"&amp;Table1[[#This Row],[rank]]</f>
        <v>299|3</v>
      </c>
      <c r="B1519">
        <v>299</v>
      </c>
      <c r="C1519">
        <v>3</v>
      </c>
      <c r="D1519" t="s">
        <v>867</v>
      </c>
      <c r="E1519">
        <v>0.159437790513</v>
      </c>
      <c r="F1519">
        <v>0.99912482500099997</v>
      </c>
      <c r="G1519">
        <f>VLOOKUP(Table1[[#This Row],[img_id2]],Table13[#All],4,FALSE)</f>
        <v>3</v>
      </c>
      <c r="H1519">
        <f>VLOOKUP(Table1[[#This Row],[img_id2]],Table13[#All],5,FALSE)</f>
        <v>3</v>
      </c>
      <c r="I1519" t="str">
        <f>IF(Table1[[#This Row],[score_abs]]&gt;0.99,"yes","no")</f>
        <v>yes</v>
      </c>
    </row>
    <row r="1520" spans="1:9" x14ac:dyDescent="0.25">
      <c r="A1520" t="str">
        <f>Table1[[#This Row],[img_id2]]&amp;"|"&amp;Table1[[#This Row],[rank]]</f>
        <v>299|4</v>
      </c>
      <c r="B1520">
        <v>299</v>
      </c>
      <c r="C1520">
        <v>4</v>
      </c>
      <c r="D1520" t="s">
        <v>831</v>
      </c>
      <c r="E1520">
        <v>0.138102099299</v>
      </c>
      <c r="F1520">
        <v>0.998989760876</v>
      </c>
      <c r="G1520">
        <f>VLOOKUP(Table1[[#This Row],[img_id2]],Table13[#All],4,FALSE)</f>
        <v>3</v>
      </c>
      <c r="H1520">
        <f>VLOOKUP(Table1[[#This Row],[img_id2]],Table13[#All],5,FALSE)</f>
        <v>3</v>
      </c>
      <c r="I1520" t="str">
        <f>IF(Table1[[#This Row],[score_abs]]&gt;0.99,"yes","no")</f>
        <v>yes</v>
      </c>
    </row>
    <row r="1521" spans="1:9" x14ac:dyDescent="0.25">
      <c r="A1521" t="str">
        <f>Table1[[#This Row],[img_id2]]&amp;"|"&amp;Table1[[#This Row],[rank]]</f>
        <v>299|5</v>
      </c>
      <c r="B1521">
        <v>299</v>
      </c>
      <c r="C1521">
        <v>5</v>
      </c>
      <c r="D1521" t="s">
        <v>864</v>
      </c>
      <c r="E1521">
        <v>0.121609844267</v>
      </c>
      <c r="F1521">
        <v>0.998852968216</v>
      </c>
      <c r="G1521">
        <f>VLOOKUP(Table1[[#This Row],[img_id2]],Table13[#All],4,FALSE)</f>
        <v>3</v>
      </c>
      <c r="H1521">
        <f>VLOOKUP(Table1[[#This Row],[img_id2]],Table13[#All],5,FALSE)</f>
        <v>3</v>
      </c>
      <c r="I1521" t="str">
        <f>IF(Table1[[#This Row],[score_abs]]&gt;0.99,"yes","no")</f>
        <v>yes</v>
      </c>
    </row>
    <row r="1522" spans="1:9" x14ac:dyDescent="0.25">
      <c r="A1522" t="str">
        <f>Table1[[#This Row],[img_id2]]&amp;"|"&amp;Table1[[#This Row],[rank]]</f>
        <v>300|1</v>
      </c>
      <c r="B1522">
        <v>300</v>
      </c>
      <c r="C1522">
        <v>1</v>
      </c>
      <c r="D1522" t="s">
        <v>867</v>
      </c>
      <c r="E1522">
        <v>0.58640658855399996</v>
      </c>
      <c r="F1522">
        <v>0.99990606307999996</v>
      </c>
      <c r="G1522">
        <f>VLOOKUP(Table1[[#This Row],[img_id2]],Table13[#All],4,FALSE)</f>
        <v>2</v>
      </c>
      <c r="H1522">
        <f>VLOOKUP(Table1[[#This Row],[img_id2]],Table13[#All],5,FALSE)</f>
        <v>2</v>
      </c>
      <c r="I1522" t="str">
        <f>IF(Table1[[#This Row],[score_abs]]&gt;0.99,"yes","no")</f>
        <v>yes</v>
      </c>
    </row>
    <row r="1523" spans="1:9" x14ac:dyDescent="0.25">
      <c r="A1523" t="str">
        <f>Table1[[#This Row],[img_id2]]&amp;"|"&amp;Table1[[#This Row],[rank]]</f>
        <v>300|2</v>
      </c>
      <c r="B1523">
        <v>300</v>
      </c>
      <c r="C1523">
        <v>2</v>
      </c>
      <c r="D1523" t="s">
        <v>868</v>
      </c>
      <c r="E1523">
        <v>6.8935342132999997E-2</v>
      </c>
      <c r="F1523">
        <v>0.99920147657400005</v>
      </c>
      <c r="G1523">
        <f>VLOOKUP(Table1[[#This Row],[img_id2]],Table13[#All],4,FALSE)</f>
        <v>2</v>
      </c>
      <c r="H1523">
        <f>VLOOKUP(Table1[[#This Row],[img_id2]],Table13[#All],5,FALSE)</f>
        <v>2</v>
      </c>
      <c r="I1523" t="str">
        <f>IF(Table1[[#This Row],[score_abs]]&gt;0.99,"yes","no")</f>
        <v>yes</v>
      </c>
    </row>
    <row r="1524" spans="1:9" x14ac:dyDescent="0.25">
      <c r="A1524" t="str">
        <f>Table1[[#This Row],[img_id2]]&amp;"|"&amp;Table1[[#This Row],[rank]]</f>
        <v>300|3</v>
      </c>
      <c r="B1524">
        <v>300</v>
      </c>
      <c r="C1524">
        <v>3</v>
      </c>
      <c r="D1524" t="s">
        <v>924</v>
      </c>
      <c r="E1524">
        <v>5.8412600308699998E-2</v>
      </c>
      <c r="F1524">
        <v>0.99905771017099998</v>
      </c>
      <c r="G1524">
        <f>VLOOKUP(Table1[[#This Row],[img_id2]],Table13[#All],4,FALSE)</f>
        <v>2</v>
      </c>
      <c r="H1524">
        <f>VLOOKUP(Table1[[#This Row],[img_id2]],Table13[#All],5,FALSE)</f>
        <v>2</v>
      </c>
      <c r="I1524" t="str">
        <f>IF(Table1[[#This Row],[score_abs]]&gt;0.99,"yes","no")</f>
        <v>yes</v>
      </c>
    </row>
    <row r="1525" spans="1:9" x14ac:dyDescent="0.25">
      <c r="A1525" t="str">
        <f>Table1[[#This Row],[img_id2]]&amp;"|"&amp;Table1[[#This Row],[rank]]</f>
        <v>300|4</v>
      </c>
      <c r="B1525">
        <v>300</v>
      </c>
      <c r="C1525">
        <v>4</v>
      </c>
      <c r="D1525" t="s">
        <v>925</v>
      </c>
      <c r="E1525">
        <v>3.3340502530299999E-2</v>
      </c>
      <c r="F1525">
        <v>0.998350262642</v>
      </c>
      <c r="G1525">
        <f>VLOOKUP(Table1[[#This Row],[img_id2]],Table13[#All],4,FALSE)</f>
        <v>2</v>
      </c>
      <c r="H1525">
        <f>VLOOKUP(Table1[[#This Row],[img_id2]],Table13[#All],5,FALSE)</f>
        <v>2</v>
      </c>
      <c r="I1525" t="str">
        <f>IF(Table1[[#This Row],[score_abs]]&gt;0.99,"yes","no")</f>
        <v>yes</v>
      </c>
    </row>
    <row r="1526" spans="1:9" x14ac:dyDescent="0.25">
      <c r="A1526" t="str">
        <f>Table1[[#This Row],[img_id2]]&amp;"|"&amp;Table1[[#This Row],[rank]]</f>
        <v>300|5</v>
      </c>
      <c r="B1526">
        <v>300</v>
      </c>
      <c r="C1526">
        <v>5</v>
      </c>
      <c r="D1526" t="s">
        <v>880</v>
      </c>
      <c r="E1526">
        <v>3.0271662399200001E-2</v>
      </c>
      <c r="F1526">
        <v>0.998183310032</v>
      </c>
      <c r="G1526">
        <f>VLOOKUP(Table1[[#This Row],[img_id2]],Table13[#All],4,FALSE)</f>
        <v>2</v>
      </c>
      <c r="H1526">
        <f>VLOOKUP(Table1[[#This Row],[img_id2]],Table13[#All],5,FALSE)</f>
        <v>2</v>
      </c>
      <c r="I1526" t="str">
        <f>IF(Table1[[#This Row],[score_abs]]&gt;0.99,"yes","no")</f>
        <v>yes</v>
      </c>
    </row>
    <row r="1527" spans="1:9" x14ac:dyDescent="0.25">
      <c r="A1527" t="str">
        <f>Table1[[#This Row],[img_id2]]&amp;"|"&amp;Table1[[#This Row],[rank]]</f>
        <v>301|1</v>
      </c>
      <c r="B1527">
        <v>301</v>
      </c>
      <c r="C1527">
        <v>1</v>
      </c>
      <c r="D1527" t="s">
        <v>840</v>
      </c>
      <c r="E1527">
        <v>0.36566442251199999</v>
      </c>
      <c r="F1527">
        <v>0.99963366985299995</v>
      </c>
      <c r="G1527">
        <f>VLOOKUP(Table1[[#This Row],[img_id2]],Table13[#All],4,FALSE)</f>
        <v>3</v>
      </c>
      <c r="H1527">
        <f>VLOOKUP(Table1[[#This Row],[img_id2]],Table13[#All],5,FALSE)</f>
        <v>3</v>
      </c>
      <c r="I1527" t="str">
        <f>IF(Table1[[#This Row],[score_abs]]&gt;0.99,"yes","no")</f>
        <v>yes</v>
      </c>
    </row>
    <row r="1528" spans="1:9" x14ac:dyDescent="0.25">
      <c r="A1528" t="str">
        <f>Table1[[#This Row],[img_id2]]&amp;"|"&amp;Table1[[#This Row],[rank]]</f>
        <v>301|2</v>
      </c>
      <c r="B1528">
        <v>301</v>
      </c>
      <c r="C1528">
        <v>2</v>
      </c>
      <c r="D1528" t="s">
        <v>864</v>
      </c>
      <c r="E1528">
        <v>0.13815331458999999</v>
      </c>
      <c r="F1528">
        <v>0.99903106689499999</v>
      </c>
      <c r="G1528">
        <f>VLOOKUP(Table1[[#This Row],[img_id2]],Table13[#All],4,FALSE)</f>
        <v>3</v>
      </c>
      <c r="H1528">
        <f>VLOOKUP(Table1[[#This Row],[img_id2]],Table13[#All],5,FALSE)</f>
        <v>3</v>
      </c>
      <c r="I1528" t="str">
        <f>IF(Table1[[#This Row],[score_abs]]&gt;0.99,"yes","no")</f>
        <v>yes</v>
      </c>
    </row>
    <row r="1529" spans="1:9" x14ac:dyDescent="0.25">
      <c r="A1529" t="str">
        <f>Table1[[#This Row],[img_id2]]&amp;"|"&amp;Table1[[#This Row],[rank]]</f>
        <v>301|3</v>
      </c>
      <c r="B1529">
        <v>301</v>
      </c>
      <c r="C1529">
        <v>3</v>
      </c>
      <c r="D1529" t="s">
        <v>868</v>
      </c>
      <c r="E1529">
        <v>0.108364224434</v>
      </c>
      <c r="F1529">
        <v>0.99876511096999998</v>
      </c>
      <c r="G1529">
        <f>VLOOKUP(Table1[[#This Row],[img_id2]],Table13[#All],4,FALSE)</f>
        <v>3</v>
      </c>
      <c r="H1529">
        <f>VLOOKUP(Table1[[#This Row],[img_id2]],Table13[#All],5,FALSE)</f>
        <v>3</v>
      </c>
      <c r="I1529" t="str">
        <f>IF(Table1[[#This Row],[score_abs]]&gt;0.99,"yes","no")</f>
        <v>yes</v>
      </c>
    </row>
    <row r="1530" spans="1:9" x14ac:dyDescent="0.25">
      <c r="A1530" t="str">
        <f>Table1[[#This Row],[img_id2]]&amp;"|"&amp;Table1[[#This Row],[rank]]</f>
        <v>301|4</v>
      </c>
      <c r="B1530">
        <v>301</v>
      </c>
      <c r="C1530">
        <v>4</v>
      </c>
      <c r="D1530" t="s">
        <v>830</v>
      </c>
      <c r="E1530">
        <v>9.3158870935399998E-2</v>
      </c>
      <c r="F1530">
        <v>0.99856382608399996</v>
      </c>
      <c r="G1530">
        <f>VLOOKUP(Table1[[#This Row],[img_id2]],Table13[#All],4,FALSE)</f>
        <v>3</v>
      </c>
      <c r="H1530">
        <f>VLOOKUP(Table1[[#This Row],[img_id2]],Table13[#All],5,FALSE)</f>
        <v>3</v>
      </c>
      <c r="I1530" t="str">
        <f>IF(Table1[[#This Row],[score_abs]]&gt;0.99,"yes","no")</f>
        <v>yes</v>
      </c>
    </row>
    <row r="1531" spans="1:9" x14ac:dyDescent="0.25">
      <c r="A1531" t="str">
        <f>Table1[[#This Row],[img_id2]]&amp;"|"&amp;Table1[[#This Row],[rank]]</f>
        <v>301|5</v>
      </c>
      <c r="B1531">
        <v>301</v>
      </c>
      <c r="C1531">
        <v>5</v>
      </c>
      <c r="D1531" t="s">
        <v>863</v>
      </c>
      <c r="E1531">
        <v>4.4297095388200002E-2</v>
      </c>
      <c r="F1531">
        <v>0.99698442220700001</v>
      </c>
      <c r="G1531">
        <f>VLOOKUP(Table1[[#This Row],[img_id2]],Table13[#All],4,FALSE)</f>
        <v>3</v>
      </c>
      <c r="H1531">
        <f>VLOOKUP(Table1[[#This Row],[img_id2]],Table13[#All],5,FALSE)</f>
        <v>3</v>
      </c>
      <c r="I1531" t="str">
        <f>IF(Table1[[#This Row],[score_abs]]&gt;0.99,"yes","no")</f>
        <v>yes</v>
      </c>
    </row>
    <row r="1532" spans="1:9" x14ac:dyDescent="0.25">
      <c r="A1532" t="str">
        <f>Table1[[#This Row],[img_id2]]&amp;"|"&amp;Table1[[#This Row],[rank]]</f>
        <v>302|1</v>
      </c>
      <c r="B1532">
        <v>302</v>
      </c>
      <c r="C1532">
        <v>1</v>
      </c>
      <c r="D1532" t="s">
        <v>836</v>
      </c>
      <c r="E1532">
        <v>0.236889526248</v>
      </c>
      <c r="F1532">
        <v>0.99949765205399999</v>
      </c>
      <c r="G1532">
        <f>VLOOKUP(Table1[[#This Row],[img_id2]],Table13[#All],4,FALSE)</f>
        <v>2</v>
      </c>
      <c r="H1532">
        <f>VLOOKUP(Table1[[#This Row],[img_id2]],Table13[#All],5,FALSE)</f>
        <v>2</v>
      </c>
      <c r="I1532" t="str">
        <f>IF(Table1[[#This Row],[score_abs]]&gt;0.99,"yes","no")</f>
        <v>yes</v>
      </c>
    </row>
    <row r="1533" spans="1:9" x14ac:dyDescent="0.25">
      <c r="A1533" t="str">
        <f>Table1[[#This Row],[img_id2]]&amp;"|"&amp;Table1[[#This Row],[rank]]</f>
        <v>302|2</v>
      </c>
      <c r="B1533">
        <v>302</v>
      </c>
      <c r="C1533">
        <v>2</v>
      </c>
      <c r="D1533" t="s">
        <v>895</v>
      </c>
      <c r="E1533">
        <v>0.15887229144600001</v>
      </c>
      <c r="F1533">
        <v>0.99925118684799996</v>
      </c>
      <c r="G1533">
        <f>VLOOKUP(Table1[[#This Row],[img_id2]],Table13[#All],4,FALSE)</f>
        <v>2</v>
      </c>
      <c r="H1533">
        <f>VLOOKUP(Table1[[#This Row],[img_id2]],Table13[#All],5,FALSE)</f>
        <v>2</v>
      </c>
      <c r="I1533" t="str">
        <f>IF(Table1[[#This Row],[score_abs]]&gt;0.99,"yes","no")</f>
        <v>yes</v>
      </c>
    </row>
    <row r="1534" spans="1:9" x14ac:dyDescent="0.25">
      <c r="A1534" t="str">
        <f>Table1[[#This Row],[img_id2]]&amp;"|"&amp;Table1[[#This Row],[rank]]</f>
        <v>302|3</v>
      </c>
      <c r="B1534">
        <v>302</v>
      </c>
      <c r="C1534">
        <v>3</v>
      </c>
      <c r="D1534" t="s">
        <v>837</v>
      </c>
      <c r="E1534">
        <v>0.121924117208</v>
      </c>
      <c r="F1534">
        <v>0.99902451038399998</v>
      </c>
      <c r="G1534">
        <f>VLOOKUP(Table1[[#This Row],[img_id2]],Table13[#All],4,FALSE)</f>
        <v>2</v>
      </c>
      <c r="H1534">
        <f>VLOOKUP(Table1[[#This Row],[img_id2]],Table13[#All],5,FALSE)</f>
        <v>2</v>
      </c>
      <c r="I1534" t="str">
        <f>IF(Table1[[#This Row],[score_abs]]&gt;0.99,"yes","no")</f>
        <v>yes</v>
      </c>
    </row>
    <row r="1535" spans="1:9" x14ac:dyDescent="0.25">
      <c r="A1535" t="str">
        <f>Table1[[#This Row],[img_id2]]&amp;"|"&amp;Table1[[#This Row],[rank]]</f>
        <v>302|4</v>
      </c>
      <c r="B1535">
        <v>302</v>
      </c>
      <c r="C1535">
        <v>4</v>
      </c>
      <c r="D1535" t="s">
        <v>913</v>
      </c>
      <c r="E1535">
        <v>0.119936369359</v>
      </c>
      <c r="F1535">
        <v>0.99900835752499995</v>
      </c>
      <c r="G1535">
        <f>VLOOKUP(Table1[[#This Row],[img_id2]],Table13[#All],4,FALSE)</f>
        <v>2</v>
      </c>
      <c r="H1535">
        <f>VLOOKUP(Table1[[#This Row],[img_id2]],Table13[#All],5,FALSE)</f>
        <v>2</v>
      </c>
      <c r="I1535" t="str">
        <f>IF(Table1[[#This Row],[score_abs]]&gt;0.99,"yes","no")</f>
        <v>yes</v>
      </c>
    </row>
    <row r="1536" spans="1:9" x14ac:dyDescent="0.25">
      <c r="A1536" t="str">
        <f>Table1[[#This Row],[img_id2]]&amp;"|"&amp;Table1[[#This Row],[rank]]</f>
        <v>302|5</v>
      </c>
      <c r="B1536">
        <v>302</v>
      </c>
      <c r="C1536">
        <v>5</v>
      </c>
      <c r="D1536" t="s">
        <v>849</v>
      </c>
      <c r="E1536">
        <v>6.9975376129200004E-2</v>
      </c>
      <c r="F1536">
        <v>0.99830150604199996</v>
      </c>
      <c r="G1536">
        <f>VLOOKUP(Table1[[#This Row],[img_id2]],Table13[#All],4,FALSE)</f>
        <v>2</v>
      </c>
      <c r="H1536">
        <f>VLOOKUP(Table1[[#This Row],[img_id2]],Table13[#All],5,FALSE)</f>
        <v>2</v>
      </c>
      <c r="I1536" t="str">
        <f>IF(Table1[[#This Row],[score_abs]]&gt;0.99,"yes","no")</f>
        <v>yes</v>
      </c>
    </row>
    <row r="1537" spans="1:9" x14ac:dyDescent="0.25">
      <c r="A1537" t="str">
        <f>Table1[[#This Row],[img_id2]]&amp;"|"&amp;Table1[[#This Row],[rank]]</f>
        <v>303|1</v>
      </c>
      <c r="B1537">
        <v>303</v>
      </c>
      <c r="C1537">
        <v>1</v>
      </c>
      <c r="D1537" t="s">
        <v>830</v>
      </c>
      <c r="E1537">
        <v>0.23893456161000001</v>
      </c>
      <c r="F1537">
        <v>0.99852293729800001</v>
      </c>
      <c r="G1537">
        <f>VLOOKUP(Table1[[#This Row],[img_id2]],Table13[#All],4,FALSE)</f>
        <v>3</v>
      </c>
      <c r="H1537">
        <f>VLOOKUP(Table1[[#This Row],[img_id2]],Table13[#All],5,FALSE)</f>
        <v>3</v>
      </c>
      <c r="I1537" t="str">
        <f>IF(Table1[[#This Row],[score_abs]]&gt;0.99,"yes","no")</f>
        <v>yes</v>
      </c>
    </row>
    <row r="1538" spans="1:9" x14ac:dyDescent="0.25">
      <c r="A1538" t="str">
        <f>Table1[[#This Row],[img_id2]]&amp;"|"&amp;Table1[[#This Row],[rank]]</f>
        <v>303|2</v>
      </c>
      <c r="B1538">
        <v>303</v>
      </c>
      <c r="C1538">
        <v>2</v>
      </c>
      <c r="D1538" t="s">
        <v>829</v>
      </c>
      <c r="E1538">
        <v>7.6978564262400004E-2</v>
      </c>
      <c r="F1538">
        <v>0.99542963504799997</v>
      </c>
      <c r="G1538">
        <f>VLOOKUP(Table1[[#This Row],[img_id2]],Table13[#All],4,FALSE)</f>
        <v>3</v>
      </c>
      <c r="H1538">
        <f>VLOOKUP(Table1[[#This Row],[img_id2]],Table13[#All],5,FALSE)</f>
        <v>3</v>
      </c>
      <c r="I1538" t="str">
        <f>IF(Table1[[#This Row],[score_abs]]&gt;0.99,"yes","no")</f>
        <v>yes</v>
      </c>
    </row>
    <row r="1539" spans="1:9" x14ac:dyDescent="0.25">
      <c r="A1539" t="str">
        <f>Table1[[#This Row],[img_id2]]&amp;"|"&amp;Table1[[#This Row],[rank]]</f>
        <v>303|3</v>
      </c>
      <c r="B1539">
        <v>303</v>
      </c>
      <c r="C1539">
        <v>3</v>
      </c>
      <c r="D1539" t="s">
        <v>864</v>
      </c>
      <c r="E1539">
        <v>7.2940550744499996E-2</v>
      </c>
      <c r="F1539">
        <v>0.99517786502799999</v>
      </c>
      <c r="G1539">
        <f>VLOOKUP(Table1[[#This Row],[img_id2]],Table13[#All],4,FALSE)</f>
        <v>3</v>
      </c>
      <c r="H1539">
        <f>VLOOKUP(Table1[[#This Row],[img_id2]],Table13[#All],5,FALSE)</f>
        <v>3</v>
      </c>
      <c r="I1539" t="str">
        <f>IF(Table1[[#This Row],[score_abs]]&gt;0.99,"yes","no")</f>
        <v>yes</v>
      </c>
    </row>
    <row r="1540" spans="1:9" x14ac:dyDescent="0.25">
      <c r="A1540" t="str">
        <f>Table1[[#This Row],[img_id2]]&amp;"|"&amp;Table1[[#This Row],[rank]]</f>
        <v>303|4</v>
      </c>
      <c r="B1540">
        <v>303</v>
      </c>
      <c r="C1540">
        <v>4</v>
      </c>
      <c r="D1540" t="s">
        <v>840</v>
      </c>
      <c r="E1540">
        <v>6.0713320970500001E-2</v>
      </c>
      <c r="F1540">
        <v>0.99421232938799997</v>
      </c>
      <c r="G1540">
        <f>VLOOKUP(Table1[[#This Row],[img_id2]],Table13[#All],4,FALSE)</f>
        <v>3</v>
      </c>
      <c r="H1540">
        <f>VLOOKUP(Table1[[#This Row],[img_id2]],Table13[#All],5,FALSE)</f>
        <v>3</v>
      </c>
      <c r="I1540" t="str">
        <f>IF(Table1[[#This Row],[score_abs]]&gt;0.99,"yes","no")</f>
        <v>yes</v>
      </c>
    </row>
    <row r="1541" spans="1:9" x14ac:dyDescent="0.25">
      <c r="A1541" t="str">
        <f>Table1[[#This Row],[img_id2]]&amp;"|"&amp;Table1[[#This Row],[rank]]</f>
        <v>303|5</v>
      </c>
      <c r="B1541">
        <v>303</v>
      </c>
      <c r="C1541">
        <v>5</v>
      </c>
      <c r="D1541" t="s">
        <v>869</v>
      </c>
      <c r="E1541">
        <v>5.5032670497899998E-2</v>
      </c>
      <c r="F1541">
        <v>0.99361872672999996</v>
      </c>
      <c r="G1541">
        <f>VLOOKUP(Table1[[#This Row],[img_id2]],Table13[#All],4,FALSE)</f>
        <v>3</v>
      </c>
      <c r="H1541">
        <f>VLOOKUP(Table1[[#This Row],[img_id2]],Table13[#All],5,FALSE)</f>
        <v>3</v>
      </c>
      <c r="I1541" t="str">
        <f>IF(Table1[[#This Row],[score_abs]]&gt;0.99,"yes","no")</f>
        <v>yes</v>
      </c>
    </row>
    <row r="1542" spans="1:9" x14ac:dyDescent="0.25">
      <c r="A1542" t="str">
        <f>Table1[[#This Row],[img_id2]]&amp;"|"&amp;Table1[[#This Row],[rank]]</f>
        <v>304|1</v>
      </c>
      <c r="B1542">
        <v>304</v>
      </c>
      <c r="C1542">
        <v>1</v>
      </c>
      <c r="D1542" t="s">
        <v>829</v>
      </c>
      <c r="E1542">
        <v>0.20700807869400001</v>
      </c>
      <c r="F1542">
        <v>0.99631255865099999</v>
      </c>
      <c r="G1542">
        <f>VLOOKUP(Table1[[#This Row],[img_id2]],Table13[#All],4,FALSE)</f>
        <v>2</v>
      </c>
      <c r="H1542">
        <f>VLOOKUP(Table1[[#This Row],[img_id2]],Table13[#All],5,FALSE)</f>
        <v>2</v>
      </c>
      <c r="I1542" t="str">
        <f>IF(Table1[[#This Row],[score_abs]]&gt;0.99,"yes","no")</f>
        <v>yes</v>
      </c>
    </row>
    <row r="1543" spans="1:9" x14ac:dyDescent="0.25">
      <c r="A1543" t="str">
        <f>Table1[[#This Row],[img_id2]]&amp;"|"&amp;Table1[[#This Row],[rank]]</f>
        <v>304|2</v>
      </c>
      <c r="B1543">
        <v>304</v>
      </c>
      <c r="C1543">
        <v>2</v>
      </c>
      <c r="D1543" t="s">
        <v>910</v>
      </c>
      <c r="E1543">
        <v>0.15198431909099999</v>
      </c>
      <c r="F1543">
        <v>0.99498414993299999</v>
      </c>
      <c r="G1543">
        <f>VLOOKUP(Table1[[#This Row],[img_id2]],Table13[#All],4,FALSE)</f>
        <v>2</v>
      </c>
      <c r="H1543">
        <f>VLOOKUP(Table1[[#This Row],[img_id2]],Table13[#All],5,FALSE)</f>
        <v>2</v>
      </c>
      <c r="I1543" t="str">
        <f>IF(Table1[[#This Row],[score_abs]]&gt;0.99,"yes","no")</f>
        <v>yes</v>
      </c>
    </row>
    <row r="1544" spans="1:9" x14ac:dyDescent="0.25">
      <c r="A1544" t="str">
        <f>Table1[[#This Row],[img_id2]]&amp;"|"&amp;Table1[[#This Row],[rank]]</f>
        <v>304|3</v>
      </c>
      <c r="B1544">
        <v>304</v>
      </c>
      <c r="C1544">
        <v>3</v>
      </c>
      <c r="D1544" t="s">
        <v>891</v>
      </c>
      <c r="E1544">
        <v>7.2800263762499998E-2</v>
      </c>
      <c r="F1544">
        <v>0.98958545923200003</v>
      </c>
      <c r="G1544">
        <f>VLOOKUP(Table1[[#This Row],[img_id2]],Table13[#All],4,FALSE)</f>
        <v>2</v>
      </c>
      <c r="H1544">
        <f>VLOOKUP(Table1[[#This Row],[img_id2]],Table13[#All],5,FALSE)</f>
        <v>2</v>
      </c>
      <c r="I1544" t="str">
        <f>IF(Table1[[#This Row],[score_abs]]&gt;0.99,"yes","no")</f>
        <v>no</v>
      </c>
    </row>
    <row r="1545" spans="1:9" x14ac:dyDescent="0.25">
      <c r="A1545" t="str">
        <f>Table1[[#This Row],[img_id2]]&amp;"|"&amp;Table1[[#This Row],[rank]]</f>
        <v>304|4</v>
      </c>
      <c r="B1545">
        <v>304</v>
      </c>
      <c r="C1545">
        <v>4</v>
      </c>
      <c r="D1545" t="s">
        <v>830</v>
      </c>
      <c r="E1545">
        <v>6.3246287405500007E-2</v>
      </c>
      <c r="F1545">
        <v>0.98803108930600003</v>
      </c>
      <c r="G1545">
        <f>VLOOKUP(Table1[[#This Row],[img_id2]],Table13[#All],4,FALSE)</f>
        <v>2</v>
      </c>
      <c r="H1545">
        <f>VLOOKUP(Table1[[#This Row],[img_id2]],Table13[#All],5,FALSE)</f>
        <v>2</v>
      </c>
      <c r="I1545" t="str">
        <f>IF(Table1[[#This Row],[score_abs]]&gt;0.99,"yes","no")</f>
        <v>no</v>
      </c>
    </row>
    <row r="1546" spans="1:9" x14ac:dyDescent="0.25">
      <c r="A1546" t="str">
        <f>Table1[[#This Row],[img_id2]]&amp;"|"&amp;Table1[[#This Row],[rank]]</f>
        <v>304|5</v>
      </c>
      <c r="B1546">
        <v>304</v>
      </c>
      <c r="C1546">
        <v>5</v>
      </c>
      <c r="D1546" t="s">
        <v>831</v>
      </c>
      <c r="E1546">
        <v>5.21376021206E-2</v>
      </c>
      <c r="F1546">
        <v>0.98551774025000005</v>
      </c>
      <c r="G1546">
        <f>VLOOKUP(Table1[[#This Row],[img_id2]],Table13[#All],4,FALSE)</f>
        <v>2</v>
      </c>
      <c r="H1546">
        <f>VLOOKUP(Table1[[#This Row],[img_id2]],Table13[#All],5,FALSE)</f>
        <v>2</v>
      </c>
      <c r="I1546" t="str">
        <f>IF(Table1[[#This Row],[score_abs]]&gt;0.99,"yes","no")</f>
        <v>no</v>
      </c>
    </row>
    <row r="1547" spans="1:9" x14ac:dyDescent="0.25">
      <c r="A1547" t="str">
        <f>Table1[[#This Row],[img_id2]]&amp;"|"&amp;Table1[[#This Row],[rank]]</f>
        <v>305|1</v>
      </c>
      <c r="B1547">
        <v>305</v>
      </c>
      <c r="C1547">
        <v>1</v>
      </c>
      <c r="D1547" t="s">
        <v>831</v>
      </c>
      <c r="E1547">
        <v>0.26173031330099999</v>
      </c>
      <c r="F1547">
        <v>0.999866604805</v>
      </c>
      <c r="G1547">
        <f>VLOOKUP(Table1[[#This Row],[img_id2]],Table13[#All],4,FALSE)</f>
        <v>2</v>
      </c>
      <c r="H1547">
        <f>VLOOKUP(Table1[[#This Row],[img_id2]],Table13[#All],5,FALSE)</f>
        <v>2</v>
      </c>
      <c r="I1547" t="str">
        <f>IF(Table1[[#This Row],[score_abs]]&gt;0.99,"yes","no")</f>
        <v>yes</v>
      </c>
    </row>
    <row r="1548" spans="1:9" x14ac:dyDescent="0.25">
      <c r="A1548" t="str">
        <f>Table1[[#This Row],[img_id2]]&amp;"|"&amp;Table1[[#This Row],[rank]]</f>
        <v>305|2</v>
      </c>
      <c r="B1548">
        <v>305</v>
      </c>
      <c r="C1548">
        <v>2</v>
      </c>
      <c r="D1548" t="s">
        <v>880</v>
      </c>
      <c r="E1548">
        <v>0.24974338710300001</v>
      </c>
      <c r="F1548">
        <v>0.999860167503</v>
      </c>
      <c r="G1548">
        <f>VLOOKUP(Table1[[#This Row],[img_id2]],Table13[#All],4,FALSE)</f>
        <v>2</v>
      </c>
      <c r="H1548">
        <f>VLOOKUP(Table1[[#This Row],[img_id2]],Table13[#All],5,FALSE)</f>
        <v>2</v>
      </c>
      <c r="I1548" t="str">
        <f>IF(Table1[[#This Row],[score_abs]]&gt;0.99,"yes","no")</f>
        <v>yes</v>
      </c>
    </row>
    <row r="1549" spans="1:9" x14ac:dyDescent="0.25">
      <c r="A1549" t="str">
        <f>Table1[[#This Row],[img_id2]]&amp;"|"&amp;Table1[[#This Row],[rank]]</f>
        <v>305|3</v>
      </c>
      <c r="B1549">
        <v>305</v>
      </c>
      <c r="C1549">
        <v>3</v>
      </c>
      <c r="D1549" t="s">
        <v>840</v>
      </c>
      <c r="E1549">
        <v>0.23514373600499999</v>
      </c>
      <c r="F1549">
        <v>0.999851584435</v>
      </c>
      <c r="G1549">
        <f>VLOOKUP(Table1[[#This Row],[img_id2]],Table13[#All],4,FALSE)</f>
        <v>2</v>
      </c>
      <c r="H1549">
        <f>VLOOKUP(Table1[[#This Row],[img_id2]],Table13[#All],5,FALSE)</f>
        <v>2</v>
      </c>
      <c r="I1549" t="str">
        <f>IF(Table1[[#This Row],[score_abs]]&gt;0.99,"yes","no")</f>
        <v>yes</v>
      </c>
    </row>
    <row r="1550" spans="1:9" x14ac:dyDescent="0.25">
      <c r="A1550" t="str">
        <f>Table1[[#This Row],[img_id2]]&amp;"|"&amp;Table1[[#This Row],[rank]]</f>
        <v>305|4</v>
      </c>
      <c r="B1550">
        <v>305</v>
      </c>
      <c r="C1550">
        <v>4</v>
      </c>
      <c r="D1550" t="s">
        <v>870</v>
      </c>
      <c r="E1550">
        <v>4.65965308249E-2</v>
      </c>
      <c r="F1550">
        <v>0.99925130605699997</v>
      </c>
      <c r="G1550">
        <f>VLOOKUP(Table1[[#This Row],[img_id2]],Table13[#All],4,FALSE)</f>
        <v>2</v>
      </c>
      <c r="H1550">
        <f>VLOOKUP(Table1[[#This Row],[img_id2]],Table13[#All],5,FALSE)</f>
        <v>2</v>
      </c>
      <c r="I1550" t="str">
        <f>IF(Table1[[#This Row],[score_abs]]&gt;0.99,"yes","no")</f>
        <v>yes</v>
      </c>
    </row>
    <row r="1551" spans="1:9" x14ac:dyDescent="0.25">
      <c r="A1551" t="str">
        <f>Table1[[#This Row],[img_id2]]&amp;"|"&amp;Table1[[#This Row],[rank]]</f>
        <v>305|5</v>
      </c>
      <c r="B1551">
        <v>305</v>
      </c>
      <c r="C1551">
        <v>5</v>
      </c>
      <c r="D1551" t="s">
        <v>864</v>
      </c>
      <c r="E1551">
        <v>4.1954796761299998E-2</v>
      </c>
      <c r="F1551">
        <v>0.99916851520500005</v>
      </c>
      <c r="G1551">
        <f>VLOOKUP(Table1[[#This Row],[img_id2]],Table13[#All],4,FALSE)</f>
        <v>2</v>
      </c>
      <c r="H1551">
        <f>VLOOKUP(Table1[[#This Row],[img_id2]],Table13[#All],5,FALSE)</f>
        <v>2</v>
      </c>
      <c r="I1551" t="str">
        <f>IF(Table1[[#This Row],[score_abs]]&gt;0.99,"yes","no")</f>
        <v>yes</v>
      </c>
    </row>
    <row r="1552" spans="1:9" x14ac:dyDescent="0.25">
      <c r="A1552" t="str">
        <f>Table1[[#This Row],[img_id2]]&amp;"|"&amp;Table1[[#This Row],[rank]]</f>
        <v>306|1</v>
      </c>
      <c r="B1552">
        <v>306</v>
      </c>
      <c r="C1552">
        <v>1</v>
      </c>
      <c r="D1552" t="s">
        <v>852</v>
      </c>
      <c r="E1552">
        <v>0.104335866868</v>
      </c>
      <c r="F1552">
        <v>0.99412482976899996</v>
      </c>
      <c r="G1552">
        <f>VLOOKUP(Table1[[#This Row],[img_id2]],Table13[#All],4,FALSE)</f>
        <v>2</v>
      </c>
      <c r="H1552">
        <f>VLOOKUP(Table1[[#This Row],[img_id2]],Table13[#All],5,FALSE)</f>
        <v>2</v>
      </c>
      <c r="I1552" t="str">
        <f>IF(Table1[[#This Row],[score_abs]]&gt;0.99,"yes","no")</f>
        <v>yes</v>
      </c>
    </row>
    <row r="1553" spans="1:9" x14ac:dyDescent="0.25">
      <c r="A1553" t="str">
        <f>Table1[[#This Row],[img_id2]]&amp;"|"&amp;Table1[[#This Row],[rank]]</f>
        <v>306|2</v>
      </c>
      <c r="B1553">
        <v>306</v>
      </c>
      <c r="C1553">
        <v>2</v>
      </c>
      <c r="D1553" t="s">
        <v>842</v>
      </c>
      <c r="E1553">
        <v>8.0580726265900002E-2</v>
      </c>
      <c r="F1553">
        <v>0.99240583181399999</v>
      </c>
      <c r="G1553">
        <f>VLOOKUP(Table1[[#This Row],[img_id2]],Table13[#All],4,FALSE)</f>
        <v>2</v>
      </c>
      <c r="H1553">
        <f>VLOOKUP(Table1[[#This Row],[img_id2]],Table13[#All],5,FALSE)</f>
        <v>2</v>
      </c>
      <c r="I1553" t="str">
        <f>IF(Table1[[#This Row],[score_abs]]&gt;0.99,"yes","no")</f>
        <v>yes</v>
      </c>
    </row>
    <row r="1554" spans="1:9" x14ac:dyDescent="0.25">
      <c r="A1554" t="str">
        <f>Table1[[#This Row],[img_id2]]&amp;"|"&amp;Table1[[#This Row],[rank]]</f>
        <v>306|3</v>
      </c>
      <c r="B1554">
        <v>306</v>
      </c>
      <c r="C1554">
        <v>3</v>
      </c>
      <c r="D1554" t="s">
        <v>860</v>
      </c>
      <c r="E1554">
        <v>7.5994901359100003E-2</v>
      </c>
      <c r="F1554">
        <v>0.991951346397</v>
      </c>
      <c r="G1554">
        <f>VLOOKUP(Table1[[#This Row],[img_id2]],Table13[#All],4,FALSE)</f>
        <v>2</v>
      </c>
      <c r="H1554">
        <f>VLOOKUP(Table1[[#This Row],[img_id2]],Table13[#All],5,FALSE)</f>
        <v>2</v>
      </c>
      <c r="I1554" t="str">
        <f>IF(Table1[[#This Row],[score_abs]]&gt;0.99,"yes","no")</f>
        <v>yes</v>
      </c>
    </row>
    <row r="1555" spans="1:9" x14ac:dyDescent="0.25">
      <c r="A1555" t="str">
        <f>Table1[[#This Row],[img_id2]]&amp;"|"&amp;Table1[[#This Row],[rank]]</f>
        <v>306|4</v>
      </c>
      <c r="B1555">
        <v>306</v>
      </c>
      <c r="C1555">
        <v>4</v>
      </c>
      <c r="D1555" t="s">
        <v>848</v>
      </c>
      <c r="E1555">
        <v>7.2993837297E-2</v>
      </c>
      <c r="F1555">
        <v>0.99162310361899997</v>
      </c>
      <c r="G1555">
        <f>VLOOKUP(Table1[[#This Row],[img_id2]],Table13[#All],4,FALSE)</f>
        <v>2</v>
      </c>
      <c r="H1555">
        <f>VLOOKUP(Table1[[#This Row],[img_id2]],Table13[#All],5,FALSE)</f>
        <v>2</v>
      </c>
      <c r="I1555" t="str">
        <f>IF(Table1[[#This Row],[score_abs]]&gt;0.99,"yes","no")</f>
        <v>yes</v>
      </c>
    </row>
    <row r="1556" spans="1:9" x14ac:dyDescent="0.25">
      <c r="A1556" t="str">
        <f>Table1[[#This Row],[img_id2]]&amp;"|"&amp;Table1[[#This Row],[rank]]</f>
        <v>306|5</v>
      </c>
      <c r="B1556">
        <v>306</v>
      </c>
      <c r="C1556">
        <v>5</v>
      </c>
      <c r="D1556" t="s">
        <v>856</v>
      </c>
      <c r="E1556">
        <v>6.2004681676599997E-2</v>
      </c>
      <c r="F1556">
        <v>0.99015313386899995</v>
      </c>
      <c r="G1556">
        <f>VLOOKUP(Table1[[#This Row],[img_id2]],Table13[#All],4,FALSE)</f>
        <v>2</v>
      </c>
      <c r="H1556">
        <f>VLOOKUP(Table1[[#This Row],[img_id2]],Table13[#All],5,FALSE)</f>
        <v>2</v>
      </c>
      <c r="I1556" t="str">
        <f>IF(Table1[[#This Row],[score_abs]]&gt;0.99,"yes","no")</f>
        <v>yes</v>
      </c>
    </row>
    <row r="1557" spans="1:9" x14ac:dyDescent="0.25">
      <c r="A1557" t="str">
        <f>Table1[[#This Row],[img_id2]]&amp;"|"&amp;Table1[[#This Row],[rank]]</f>
        <v>307|1</v>
      </c>
      <c r="B1557">
        <v>307</v>
      </c>
      <c r="C1557">
        <v>1</v>
      </c>
      <c r="D1557" t="s">
        <v>864</v>
      </c>
      <c r="E1557">
        <v>0.40197011828399998</v>
      </c>
      <c r="F1557">
        <v>0.999881386757</v>
      </c>
      <c r="G1557">
        <f>VLOOKUP(Table1[[#This Row],[img_id2]],Table13[#All],4,FALSE)</f>
        <v>2</v>
      </c>
      <c r="H1557">
        <f>VLOOKUP(Table1[[#This Row],[img_id2]],Table13[#All],5,FALSE)</f>
        <v>2</v>
      </c>
      <c r="I1557" t="str">
        <f>IF(Table1[[#This Row],[score_abs]]&gt;0.99,"yes","no")</f>
        <v>yes</v>
      </c>
    </row>
    <row r="1558" spans="1:9" x14ac:dyDescent="0.25">
      <c r="A1558" t="str">
        <f>Table1[[#This Row],[img_id2]]&amp;"|"&amp;Table1[[#This Row],[rank]]</f>
        <v>307|2</v>
      </c>
      <c r="B1558">
        <v>307</v>
      </c>
      <c r="C1558">
        <v>2</v>
      </c>
      <c r="D1558" t="s">
        <v>862</v>
      </c>
      <c r="E1558">
        <v>0.17146897316000001</v>
      </c>
      <c r="F1558">
        <v>0.99972194433200001</v>
      </c>
      <c r="G1558">
        <f>VLOOKUP(Table1[[#This Row],[img_id2]],Table13[#All],4,FALSE)</f>
        <v>2</v>
      </c>
      <c r="H1558">
        <f>VLOOKUP(Table1[[#This Row],[img_id2]],Table13[#All],5,FALSE)</f>
        <v>2</v>
      </c>
      <c r="I1558" t="str">
        <f>IF(Table1[[#This Row],[score_abs]]&gt;0.99,"yes","no")</f>
        <v>yes</v>
      </c>
    </row>
    <row r="1559" spans="1:9" x14ac:dyDescent="0.25">
      <c r="A1559" t="str">
        <f>Table1[[#This Row],[img_id2]]&amp;"|"&amp;Table1[[#This Row],[rank]]</f>
        <v>307|3</v>
      </c>
      <c r="B1559">
        <v>307</v>
      </c>
      <c r="C1559">
        <v>3</v>
      </c>
      <c r="D1559" t="s">
        <v>886</v>
      </c>
      <c r="E1559">
        <v>6.2472429126500001E-2</v>
      </c>
      <c r="F1559">
        <v>0.999237418175</v>
      </c>
      <c r="G1559">
        <f>VLOOKUP(Table1[[#This Row],[img_id2]],Table13[#All],4,FALSE)</f>
        <v>2</v>
      </c>
      <c r="H1559">
        <f>VLOOKUP(Table1[[#This Row],[img_id2]],Table13[#All],5,FALSE)</f>
        <v>2</v>
      </c>
      <c r="I1559" t="str">
        <f>IF(Table1[[#This Row],[score_abs]]&gt;0.99,"yes","no")</f>
        <v>yes</v>
      </c>
    </row>
    <row r="1560" spans="1:9" x14ac:dyDescent="0.25">
      <c r="A1560" t="str">
        <f>Table1[[#This Row],[img_id2]]&amp;"|"&amp;Table1[[#This Row],[rank]]</f>
        <v>307|4</v>
      </c>
      <c r="B1560">
        <v>307</v>
      </c>
      <c r="C1560">
        <v>4</v>
      </c>
      <c r="D1560" t="s">
        <v>878</v>
      </c>
      <c r="E1560">
        <v>5.8258149772900003E-2</v>
      </c>
      <c r="F1560">
        <v>0.99918228387800001</v>
      </c>
      <c r="G1560">
        <f>VLOOKUP(Table1[[#This Row],[img_id2]],Table13[#All],4,FALSE)</f>
        <v>2</v>
      </c>
      <c r="H1560">
        <f>VLOOKUP(Table1[[#This Row],[img_id2]],Table13[#All],5,FALSE)</f>
        <v>2</v>
      </c>
      <c r="I1560" t="str">
        <f>IF(Table1[[#This Row],[score_abs]]&gt;0.99,"yes","no")</f>
        <v>yes</v>
      </c>
    </row>
    <row r="1561" spans="1:9" x14ac:dyDescent="0.25">
      <c r="A1561" t="str">
        <f>Table1[[#This Row],[img_id2]]&amp;"|"&amp;Table1[[#This Row],[rank]]</f>
        <v>307|5</v>
      </c>
      <c r="B1561">
        <v>307</v>
      </c>
      <c r="C1561">
        <v>5</v>
      </c>
      <c r="D1561" t="s">
        <v>831</v>
      </c>
      <c r="E1561">
        <v>5.59822805226E-2</v>
      </c>
      <c r="F1561">
        <v>0.999148964882</v>
      </c>
      <c r="G1561">
        <f>VLOOKUP(Table1[[#This Row],[img_id2]],Table13[#All],4,FALSE)</f>
        <v>2</v>
      </c>
      <c r="H1561">
        <f>VLOOKUP(Table1[[#This Row],[img_id2]],Table13[#All],5,FALSE)</f>
        <v>2</v>
      </c>
      <c r="I1561" t="str">
        <f>IF(Table1[[#This Row],[score_abs]]&gt;0.99,"yes","no")</f>
        <v>yes</v>
      </c>
    </row>
    <row r="1562" spans="1:9" x14ac:dyDescent="0.25">
      <c r="A1562" t="str">
        <f>Table1[[#This Row],[img_id2]]&amp;"|"&amp;Table1[[#This Row],[rank]]</f>
        <v>308|1</v>
      </c>
      <c r="B1562">
        <v>308</v>
      </c>
      <c r="C1562">
        <v>1</v>
      </c>
      <c r="D1562" t="s">
        <v>880</v>
      </c>
      <c r="E1562">
        <v>0.25645494461099999</v>
      </c>
      <c r="F1562">
        <v>0.99983417987800005</v>
      </c>
      <c r="G1562">
        <f>VLOOKUP(Table1[[#This Row],[img_id2]],Table13[#All],4,FALSE)</f>
        <v>4</v>
      </c>
      <c r="H1562">
        <f>VLOOKUP(Table1[[#This Row],[img_id2]],Table13[#All],5,FALSE)</f>
        <v>4</v>
      </c>
      <c r="I1562" t="str">
        <f>IF(Table1[[#This Row],[score_abs]]&gt;0.99,"yes","no")</f>
        <v>yes</v>
      </c>
    </row>
    <row r="1563" spans="1:9" x14ac:dyDescent="0.25">
      <c r="A1563" t="str">
        <f>Table1[[#This Row],[img_id2]]&amp;"|"&amp;Table1[[#This Row],[rank]]</f>
        <v>308|2</v>
      </c>
      <c r="B1563">
        <v>308</v>
      </c>
      <c r="C1563">
        <v>2</v>
      </c>
      <c r="D1563" t="s">
        <v>870</v>
      </c>
      <c r="E1563">
        <v>0.116914503276</v>
      </c>
      <c r="F1563">
        <v>0.99963641166700001</v>
      </c>
      <c r="G1563">
        <f>VLOOKUP(Table1[[#This Row],[img_id2]],Table13[#All],4,FALSE)</f>
        <v>4</v>
      </c>
      <c r="H1563">
        <f>VLOOKUP(Table1[[#This Row],[img_id2]],Table13[#All],5,FALSE)</f>
        <v>4</v>
      </c>
      <c r="I1563" t="str">
        <f>IF(Table1[[#This Row],[score_abs]]&gt;0.99,"yes","no")</f>
        <v>yes</v>
      </c>
    </row>
    <row r="1564" spans="1:9" x14ac:dyDescent="0.25">
      <c r="A1564" t="str">
        <f>Table1[[#This Row],[img_id2]]&amp;"|"&amp;Table1[[#This Row],[rank]]</f>
        <v>308|3</v>
      </c>
      <c r="B1564">
        <v>308</v>
      </c>
      <c r="C1564">
        <v>3</v>
      </c>
      <c r="D1564" t="s">
        <v>867</v>
      </c>
      <c r="E1564">
        <v>9.3539983034099994E-2</v>
      </c>
      <c r="F1564">
        <v>0.99954551458399998</v>
      </c>
      <c r="G1564">
        <f>VLOOKUP(Table1[[#This Row],[img_id2]],Table13[#All],4,FALSE)</f>
        <v>4</v>
      </c>
      <c r="H1564">
        <f>VLOOKUP(Table1[[#This Row],[img_id2]],Table13[#All],5,FALSE)</f>
        <v>4</v>
      </c>
      <c r="I1564" t="str">
        <f>IF(Table1[[#This Row],[score_abs]]&gt;0.99,"yes","no")</f>
        <v>yes</v>
      </c>
    </row>
    <row r="1565" spans="1:9" x14ac:dyDescent="0.25">
      <c r="A1565" t="str">
        <f>Table1[[#This Row],[img_id2]]&amp;"|"&amp;Table1[[#This Row],[rank]]</f>
        <v>308|4</v>
      </c>
      <c r="B1565">
        <v>308</v>
      </c>
      <c r="C1565">
        <v>4</v>
      </c>
      <c r="D1565" t="s">
        <v>863</v>
      </c>
      <c r="E1565">
        <v>7.5542494654700004E-2</v>
      </c>
      <c r="F1565">
        <v>0.99943739175799995</v>
      </c>
      <c r="G1565">
        <f>VLOOKUP(Table1[[#This Row],[img_id2]],Table13[#All],4,FALSE)</f>
        <v>4</v>
      </c>
      <c r="H1565">
        <f>VLOOKUP(Table1[[#This Row],[img_id2]],Table13[#All],5,FALSE)</f>
        <v>4</v>
      </c>
      <c r="I1565" t="str">
        <f>IF(Table1[[#This Row],[score_abs]]&gt;0.99,"yes","no")</f>
        <v>yes</v>
      </c>
    </row>
    <row r="1566" spans="1:9" x14ac:dyDescent="0.25">
      <c r="A1566" t="str">
        <f>Table1[[#This Row],[img_id2]]&amp;"|"&amp;Table1[[#This Row],[rank]]</f>
        <v>308|5</v>
      </c>
      <c r="B1566">
        <v>308</v>
      </c>
      <c r="C1566">
        <v>5</v>
      </c>
      <c r="D1566" t="s">
        <v>925</v>
      </c>
      <c r="E1566">
        <v>7.4358090758299994E-2</v>
      </c>
      <c r="F1566">
        <v>0.99942845106099998</v>
      </c>
      <c r="G1566">
        <f>VLOOKUP(Table1[[#This Row],[img_id2]],Table13[#All],4,FALSE)</f>
        <v>4</v>
      </c>
      <c r="H1566">
        <f>VLOOKUP(Table1[[#This Row],[img_id2]],Table13[#All],5,FALSE)</f>
        <v>4</v>
      </c>
      <c r="I1566" t="str">
        <f>IF(Table1[[#This Row],[score_abs]]&gt;0.99,"yes","no")</f>
        <v>yes</v>
      </c>
    </row>
    <row r="1567" spans="1:9" x14ac:dyDescent="0.25">
      <c r="A1567" t="str">
        <f>Table1[[#This Row],[img_id2]]&amp;"|"&amp;Table1[[#This Row],[rank]]</f>
        <v>309|1</v>
      </c>
      <c r="B1567">
        <v>309</v>
      </c>
      <c r="C1567">
        <v>1</v>
      </c>
      <c r="D1567" t="s">
        <v>840</v>
      </c>
      <c r="E1567">
        <v>0.23804989457100001</v>
      </c>
      <c r="F1567">
        <v>0.99948477745099995</v>
      </c>
      <c r="G1567">
        <f>VLOOKUP(Table1[[#This Row],[img_id2]],Table13[#All],4,FALSE)</f>
        <v>2</v>
      </c>
      <c r="H1567">
        <f>VLOOKUP(Table1[[#This Row],[img_id2]],Table13[#All],5,FALSE)</f>
        <v>2</v>
      </c>
      <c r="I1567" t="str">
        <f>IF(Table1[[#This Row],[score_abs]]&gt;0.99,"yes","no")</f>
        <v>yes</v>
      </c>
    </row>
    <row r="1568" spans="1:9" x14ac:dyDescent="0.25">
      <c r="A1568" t="str">
        <f>Table1[[#This Row],[img_id2]]&amp;"|"&amp;Table1[[#This Row],[rank]]</f>
        <v>309|2</v>
      </c>
      <c r="B1568">
        <v>309</v>
      </c>
      <c r="C1568">
        <v>2</v>
      </c>
      <c r="D1568" t="s">
        <v>830</v>
      </c>
      <c r="E1568">
        <v>9.2358715832199997E-2</v>
      </c>
      <c r="F1568">
        <v>0.99867308139800004</v>
      </c>
      <c r="G1568">
        <f>VLOOKUP(Table1[[#This Row],[img_id2]],Table13[#All],4,FALSE)</f>
        <v>2</v>
      </c>
      <c r="H1568">
        <f>VLOOKUP(Table1[[#This Row],[img_id2]],Table13[#All],5,FALSE)</f>
        <v>2</v>
      </c>
      <c r="I1568" t="str">
        <f>IF(Table1[[#This Row],[score_abs]]&gt;0.99,"yes","no")</f>
        <v>yes</v>
      </c>
    </row>
    <row r="1569" spans="1:9" x14ac:dyDescent="0.25">
      <c r="A1569" t="str">
        <f>Table1[[#This Row],[img_id2]]&amp;"|"&amp;Table1[[#This Row],[rank]]</f>
        <v>309|3</v>
      </c>
      <c r="B1569">
        <v>309</v>
      </c>
      <c r="C1569">
        <v>3</v>
      </c>
      <c r="D1569" t="s">
        <v>864</v>
      </c>
      <c r="E1569">
        <v>8.4302619099600004E-2</v>
      </c>
      <c r="F1569">
        <v>0.99854642152799999</v>
      </c>
      <c r="G1569">
        <f>VLOOKUP(Table1[[#This Row],[img_id2]],Table13[#All],4,FALSE)</f>
        <v>2</v>
      </c>
      <c r="H1569">
        <f>VLOOKUP(Table1[[#This Row],[img_id2]],Table13[#All],5,FALSE)</f>
        <v>2</v>
      </c>
      <c r="I1569" t="str">
        <f>IF(Table1[[#This Row],[score_abs]]&gt;0.99,"yes","no")</f>
        <v>yes</v>
      </c>
    </row>
    <row r="1570" spans="1:9" x14ac:dyDescent="0.25">
      <c r="A1570" t="str">
        <f>Table1[[#This Row],[img_id2]]&amp;"|"&amp;Table1[[#This Row],[rank]]</f>
        <v>309|4</v>
      </c>
      <c r="B1570">
        <v>309</v>
      </c>
      <c r="C1570">
        <v>4</v>
      </c>
      <c r="D1570" t="s">
        <v>869</v>
      </c>
      <c r="E1570">
        <v>7.7622517943399999E-2</v>
      </c>
      <c r="F1570">
        <v>0.99842154979700004</v>
      </c>
      <c r="G1570">
        <f>VLOOKUP(Table1[[#This Row],[img_id2]],Table13[#All],4,FALSE)</f>
        <v>2</v>
      </c>
      <c r="H1570">
        <f>VLOOKUP(Table1[[#This Row],[img_id2]],Table13[#All],5,FALSE)</f>
        <v>2</v>
      </c>
      <c r="I1570" t="str">
        <f>IF(Table1[[#This Row],[score_abs]]&gt;0.99,"yes","no")</f>
        <v>yes</v>
      </c>
    </row>
    <row r="1571" spans="1:9" x14ac:dyDescent="0.25">
      <c r="A1571" t="str">
        <f>Table1[[#This Row],[img_id2]]&amp;"|"&amp;Table1[[#This Row],[rank]]</f>
        <v>309|5</v>
      </c>
      <c r="B1571">
        <v>309</v>
      </c>
      <c r="C1571">
        <v>5</v>
      </c>
      <c r="D1571" t="s">
        <v>867</v>
      </c>
      <c r="E1571">
        <v>5.9234343469099997E-2</v>
      </c>
      <c r="F1571">
        <v>0.99793267250100004</v>
      </c>
      <c r="G1571">
        <f>VLOOKUP(Table1[[#This Row],[img_id2]],Table13[#All],4,FALSE)</f>
        <v>2</v>
      </c>
      <c r="H1571">
        <f>VLOOKUP(Table1[[#This Row],[img_id2]],Table13[#All],5,FALSE)</f>
        <v>2</v>
      </c>
      <c r="I1571" t="str">
        <f>IF(Table1[[#This Row],[score_abs]]&gt;0.99,"yes","no")</f>
        <v>yes</v>
      </c>
    </row>
    <row r="1572" spans="1:9" x14ac:dyDescent="0.25">
      <c r="A1572" t="str">
        <f>Table1[[#This Row],[img_id2]]&amp;"|"&amp;Table1[[#This Row],[rank]]</f>
        <v>310|1</v>
      </c>
      <c r="B1572">
        <v>310</v>
      </c>
      <c r="C1572">
        <v>1</v>
      </c>
      <c r="D1572" t="s">
        <v>837</v>
      </c>
      <c r="E1572">
        <v>0.218277320266</v>
      </c>
      <c r="F1572">
        <v>0.99938642978699999</v>
      </c>
      <c r="G1572">
        <f>VLOOKUP(Table1[[#This Row],[img_id2]],Table13[#All],4,FALSE)</f>
        <v>4</v>
      </c>
      <c r="H1572">
        <f>VLOOKUP(Table1[[#This Row],[img_id2]],Table13[#All],5,FALSE)</f>
        <v>4</v>
      </c>
      <c r="I1572" t="str">
        <f>IF(Table1[[#This Row],[score_abs]]&gt;0.99,"yes","no")</f>
        <v>yes</v>
      </c>
    </row>
    <row r="1573" spans="1:9" x14ac:dyDescent="0.25">
      <c r="A1573" t="str">
        <f>Table1[[#This Row],[img_id2]]&amp;"|"&amp;Table1[[#This Row],[rank]]</f>
        <v>310|2</v>
      </c>
      <c r="B1573">
        <v>310</v>
      </c>
      <c r="C1573">
        <v>2</v>
      </c>
      <c r="D1573" t="s">
        <v>869</v>
      </c>
      <c r="E1573">
        <v>0.116467371583</v>
      </c>
      <c r="F1573">
        <v>0.99885082244900003</v>
      </c>
      <c r="G1573">
        <f>VLOOKUP(Table1[[#This Row],[img_id2]],Table13[#All],4,FALSE)</f>
        <v>4</v>
      </c>
      <c r="H1573">
        <f>VLOOKUP(Table1[[#This Row],[img_id2]],Table13[#All],5,FALSE)</f>
        <v>4</v>
      </c>
      <c r="I1573" t="str">
        <f>IF(Table1[[#This Row],[score_abs]]&gt;0.99,"yes","no")</f>
        <v>yes</v>
      </c>
    </row>
    <row r="1574" spans="1:9" x14ac:dyDescent="0.25">
      <c r="A1574" t="str">
        <f>Table1[[#This Row],[img_id2]]&amp;"|"&amp;Table1[[#This Row],[rank]]</f>
        <v>310|3</v>
      </c>
      <c r="B1574">
        <v>310</v>
      </c>
      <c r="C1574">
        <v>3</v>
      </c>
      <c r="D1574" t="s">
        <v>867</v>
      </c>
      <c r="E1574">
        <v>0.11460223794</v>
      </c>
      <c r="F1574">
        <v>0.99883204698600003</v>
      </c>
      <c r="G1574">
        <f>VLOOKUP(Table1[[#This Row],[img_id2]],Table13[#All],4,FALSE)</f>
        <v>4</v>
      </c>
      <c r="H1574">
        <f>VLOOKUP(Table1[[#This Row],[img_id2]],Table13[#All],5,FALSE)</f>
        <v>4</v>
      </c>
      <c r="I1574" t="str">
        <f>IF(Table1[[#This Row],[score_abs]]&gt;0.99,"yes","no")</f>
        <v>yes</v>
      </c>
    </row>
    <row r="1575" spans="1:9" x14ac:dyDescent="0.25">
      <c r="A1575" t="str">
        <f>Table1[[#This Row],[img_id2]]&amp;"|"&amp;Table1[[#This Row],[rank]]</f>
        <v>310|4</v>
      </c>
      <c r="B1575">
        <v>310</v>
      </c>
      <c r="C1575">
        <v>4</v>
      </c>
      <c r="D1575" t="s">
        <v>870</v>
      </c>
      <c r="E1575">
        <v>7.4956268072099999E-2</v>
      </c>
      <c r="F1575">
        <v>0.99821555614500002</v>
      </c>
      <c r="G1575">
        <f>VLOOKUP(Table1[[#This Row],[img_id2]],Table13[#All],4,FALSE)</f>
        <v>4</v>
      </c>
      <c r="H1575">
        <f>VLOOKUP(Table1[[#This Row],[img_id2]],Table13[#All],5,FALSE)</f>
        <v>4</v>
      </c>
      <c r="I1575" t="str">
        <f>IF(Table1[[#This Row],[score_abs]]&gt;0.99,"yes","no")</f>
        <v>yes</v>
      </c>
    </row>
    <row r="1576" spans="1:9" x14ac:dyDescent="0.25">
      <c r="A1576" t="str">
        <f>Table1[[#This Row],[img_id2]]&amp;"|"&amp;Table1[[#This Row],[rank]]</f>
        <v>310|5</v>
      </c>
      <c r="B1576">
        <v>310</v>
      </c>
      <c r="C1576">
        <v>5</v>
      </c>
      <c r="D1576" t="s">
        <v>832</v>
      </c>
      <c r="E1576">
        <v>4.82402071357E-2</v>
      </c>
      <c r="F1576">
        <v>0.99722987413399999</v>
      </c>
      <c r="G1576">
        <f>VLOOKUP(Table1[[#This Row],[img_id2]],Table13[#All],4,FALSE)</f>
        <v>4</v>
      </c>
      <c r="H1576">
        <f>VLOOKUP(Table1[[#This Row],[img_id2]],Table13[#All],5,FALSE)</f>
        <v>4</v>
      </c>
      <c r="I1576" t="str">
        <f>IF(Table1[[#This Row],[score_abs]]&gt;0.99,"yes","no")</f>
        <v>yes</v>
      </c>
    </row>
    <row r="1577" spans="1:9" x14ac:dyDescent="0.25">
      <c r="A1577" t="str">
        <f>Table1[[#This Row],[img_id2]]&amp;"|"&amp;Table1[[#This Row],[rank]]</f>
        <v>311|1</v>
      </c>
      <c r="B1577">
        <v>311</v>
      </c>
      <c r="C1577">
        <v>1</v>
      </c>
      <c r="D1577" t="s">
        <v>864</v>
      </c>
      <c r="E1577">
        <v>0.19022093713300001</v>
      </c>
      <c r="F1577">
        <v>0.99770325422299999</v>
      </c>
      <c r="G1577">
        <f>VLOOKUP(Table1[[#This Row],[img_id2]],Table13[#All],4,FALSE)</f>
        <v>3</v>
      </c>
      <c r="H1577">
        <f>VLOOKUP(Table1[[#This Row],[img_id2]],Table13[#All],5,FALSE)</f>
        <v>3</v>
      </c>
      <c r="I1577" t="str">
        <f>IF(Table1[[#This Row],[score_abs]]&gt;0.99,"yes","no")</f>
        <v>yes</v>
      </c>
    </row>
    <row r="1578" spans="1:9" x14ac:dyDescent="0.25">
      <c r="A1578" t="str">
        <f>Table1[[#This Row],[img_id2]]&amp;"|"&amp;Table1[[#This Row],[rank]]</f>
        <v>311|2</v>
      </c>
      <c r="B1578">
        <v>311</v>
      </c>
      <c r="C1578">
        <v>2</v>
      </c>
      <c r="D1578" t="s">
        <v>862</v>
      </c>
      <c r="E1578">
        <v>0.16741973161699999</v>
      </c>
      <c r="F1578">
        <v>0.99739122390699997</v>
      </c>
      <c r="G1578">
        <f>VLOOKUP(Table1[[#This Row],[img_id2]],Table13[#All],4,FALSE)</f>
        <v>3</v>
      </c>
      <c r="H1578">
        <f>VLOOKUP(Table1[[#This Row],[img_id2]],Table13[#All],5,FALSE)</f>
        <v>3</v>
      </c>
      <c r="I1578" t="str">
        <f>IF(Table1[[#This Row],[score_abs]]&gt;0.99,"yes","no")</f>
        <v>yes</v>
      </c>
    </row>
    <row r="1579" spans="1:9" x14ac:dyDescent="0.25">
      <c r="A1579" t="str">
        <f>Table1[[#This Row],[img_id2]]&amp;"|"&amp;Table1[[#This Row],[rank]]</f>
        <v>311|3</v>
      </c>
      <c r="B1579">
        <v>311</v>
      </c>
      <c r="C1579">
        <v>3</v>
      </c>
      <c r="D1579" t="s">
        <v>830</v>
      </c>
      <c r="E1579">
        <v>6.7431040108200002E-2</v>
      </c>
      <c r="F1579">
        <v>0.99354785680799995</v>
      </c>
      <c r="G1579">
        <f>VLOOKUP(Table1[[#This Row],[img_id2]],Table13[#All],4,FALSE)</f>
        <v>3</v>
      </c>
      <c r="H1579">
        <f>VLOOKUP(Table1[[#This Row],[img_id2]],Table13[#All],5,FALSE)</f>
        <v>3</v>
      </c>
      <c r="I1579" t="str">
        <f>IF(Table1[[#This Row],[score_abs]]&gt;0.99,"yes","no")</f>
        <v>yes</v>
      </c>
    </row>
    <row r="1580" spans="1:9" x14ac:dyDescent="0.25">
      <c r="A1580" t="str">
        <f>Table1[[#This Row],[img_id2]]&amp;"|"&amp;Table1[[#This Row],[rank]]</f>
        <v>311|4</v>
      </c>
      <c r="B1580">
        <v>311</v>
      </c>
      <c r="C1580">
        <v>4</v>
      </c>
      <c r="D1580" t="s">
        <v>840</v>
      </c>
      <c r="E1580">
        <v>6.3436523079899998E-2</v>
      </c>
      <c r="F1580">
        <v>0.99314427375799996</v>
      </c>
      <c r="G1580">
        <f>VLOOKUP(Table1[[#This Row],[img_id2]],Table13[#All],4,FALSE)</f>
        <v>3</v>
      </c>
      <c r="H1580">
        <f>VLOOKUP(Table1[[#This Row],[img_id2]],Table13[#All],5,FALSE)</f>
        <v>3</v>
      </c>
      <c r="I1580" t="str">
        <f>IF(Table1[[#This Row],[score_abs]]&gt;0.99,"yes","no")</f>
        <v>yes</v>
      </c>
    </row>
    <row r="1581" spans="1:9" x14ac:dyDescent="0.25">
      <c r="A1581" t="str">
        <f>Table1[[#This Row],[img_id2]]&amp;"|"&amp;Table1[[#This Row],[rank]]</f>
        <v>311|5</v>
      </c>
      <c r="B1581">
        <v>311</v>
      </c>
      <c r="C1581">
        <v>5</v>
      </c>
      <c r="D1581" t="s">
        <v>867</v>
      </c>
      <c r="E1581">
        <v>6.0405381023900001E-2</v>
      </c>
      <c r="F1581">
        <v>0.99280279874800004</v>
      </c>
      <c r="G1581">
        <f>VLOOKUP(Table1[[#This Row],[img_id2]],Table13[#All],4,FALSE)</f>
        <v>3</v>
      </c>
      <c r="H1581">
        <f>VLOOKUP(Table1[[#This Row],[img_id2]],Table13[#All],5,FALSE)</f>
        <v>3</v>
      </c>
      <c r="I1581" t="str">
        <f>IF(Table1[[#This Row],[score_abs]]&gt;0.99,"yes","no")</f>
        <v>yes</v>
      </c>
    </row>
    <row r="1582" spans="1:9" x14ac:dyDescent="0.25">
      <c r="A1582" t="str">
        <f>Table1[[#This Row],[img_id2]]&amp;"|"&amp;Table1[[#This Row],[rank]]</f>
        <v>312|1</v>
      </c>
      <c r="B1582">
        <v>312</v>
      </c>
      <c r="C1582">
        <v>1</v>
      </c>
      <c r="D1582" t="s">
        <v>894</v>
      </c>
      <c r="E1582">
        <v>0.50420260429399999</v>
      </c>
      <c r="F1582">
        <v>0.99993109703100003</v>
      </c>
      <c r="G1582">
        <f>VLOOKUP(Table1[[#This Row],[img_id2]],Table13[#All],4,FALSE)</f>
        <v>1</v>
      </c>
      <c r="H1582">
        <f>VLOOKUP(Table1[[#This Row],[img_id2]],Table13[#All],5,FALSE)</f>
        <v>2</v>
      </c>
      <c r="I1582" t="str">
        <f>IF(Table1[[#This Row],[score_abs]]&gt;0.99,"yes","no")</f>
        <v>yes</v>
      </c>
    </row>
    <row r="1583" spans="1:9" x14ac:dyDescent="0.25">
      <c r="A1583" t="str">
        <f>Table1[[#This Row],[img_id2]]&amp;"|"&amp;Table1[[#This Row],[rank]]</f>
        <v>312|2</v>
      </c>
      <c r="B1583">
        <v>312</v>
      </c>
      <c r="C1583">
        <v>2</v>
      </c>
      <c r="D1583" t="s">
        <v>877</v>
      </c>
      <c r="E1583">
        <v>0.21003603935199999</v>
      </c>
      <c r="F1583">
        <v>0.99983453750600004</v>
      </c>
      <c r="G1583">
        <f>VLOOKUP(Table1[[#This Row],[img_id2]],Table13[#All],4,FALSE)</f>
        <v>1</v>
      </c>
      <c r="H1583">
        <f>VLOOKUP(Table1[[#This Row],[img_id2]],Table13[#All],5,FALSE)</f>
        <v>2</v>
      </c>
      <c r="I1583" t="str">
        <f>IF(Table1[[#This Row],[score_abs]]&gt;0.99,"yes","no")</f>
        <v>yes</v>
      </c>
    </row>
    <row r="1584" spans="1:9" x14ac:dyDescent="0.25">
      <c r="A1584" t="str">
        <f>Table1[[#This Row],[img_id2]]&amp;"|"&amp;Table1[[#This Row],[rank]]</f>
        <v>312|3</v>
      </c>
      <c r="B1584">
        <v>312</v>
      </c>
      <c r="C1584">
        <v>3</v>
      </c>
      <c r="D1584" t="s">
        <v>871</v>
      </c>
      <c r="E1584">
        <v>8.9951701462299999E-2</v>
      </c>
      <c r="F1584">
        <v>0.99961370229699997</v>
      </c>
      <c r="G1584">
        <f>VLOOKUP(Table1[[#This Row],[img_id2]],Table13[#All],4,FALSE)</f>
        <v>1</v>
      </c>
      <c r="H1584">
        <f>VLOOKUP(Table1[[#This Row],[img_id2]],Table13[#All],5,FALSE)</f>
        <v>2</v>
      </c>
      <c r="I1584" t="str">
        <f>IF(Table1[[#This Row],[score_abs]]&gt;0.99,"yes","no")</f>
        <v>yes</v>
      </c>
    </row>
    <row r="1585" spans="1:9" x14ac:dyDescent="0.25">
      <c r="A1585" t="str">
        <f>Table1[[#This Row],[img_id2]]&amp;"|"&amp;Table1[[#This Row],[rank]]</f>
        <v>312|4</v>
      </c>
      <c r="B1585">
        <v>312</v>
      </c>
      <c r="C1585">
        <v>4</v>
      </c>
      <c r="D1585" t="s">
        <v>864</v>
      </c>
      <c r="E1585">
        <v>6.9221623241899996E-2</v>
      </c>
      <c r="F1585">
        <v>0.99949812889099998</v>
      </c>
      <c r="G1585">
        <f>VLOOKUP(Table1[[#This Row],[img_id2]],Table13[#All],4,FALSE)</f>
        <v>1</v>
      </c>
      <c r="H1585">
        <f>VLOOKUP(Table1[[#This Row],[img_id2]],Table13[#All],5,FALSE)</f>
        <v>2</v>
      </c>
      <c r="I1585" t="str">
        <f>IF(Table1[[#This Row],[score_abs]]&gt;0.99,"yes","no")</f>
        <v>yes</v>
      </c>
    </row>
    <row r="1586" spans="1:9" x14ac:dyDescent="0.25">
      <c r="A1586" t="str">
        <f>Table1[[#This Row],[img_id2]]&amp;"|"&amp;Table1[[#This Row],[rank]]</f>
        <v>312|5</v>
      </c>
      <c r="B1586">
        <v>312</v>
      </c>
      <c r="C1586">
        <v>5</v>
      </c>
      <c r="D1586" t="s">
        <v>862</v>
      </c>
      <c r="E1586">
        <v>1.96946151555E-2</v>
      </c>
      <c r="F1586">
        <v>0.99823808670000003</v>
      </c>
      <c r="G1586">
        <f>VLOOKUP(Table1[[#This Row],[img_id2]],Table13[#All],4,FALSE)</f>
        <v>1</v>
      </c>
      <c r="H1586">
        <f>VLOOKUP(Table1[[#This Row],[img_id2]],Table13[#All],5,FALSE)</f>
        <v>2</v>
      </c>
      <c r="I1586" t="str">
        <f>IF(Table1[[#This Row],[score_abs]]&gt;0.99,"yes","no")</f>
        <v>yes</v>
      </c>
    </row>
    <row r="1587" spans="1:9" x14ac:dyDescent="0.25">
      <c r="A1587" t="str">
        <f>Table1[[#This Row],[img_id2]]&amp;"|"&amp;Table1[[#This Row],[rank]]</f>
        <v>313|1</v>
      </c>
      <c r="B1587">
        <v>313</v>
      </c>
      <c r="C1587">
        <v>1</v>
      </c>
      <c r="D1587" t="s">
        <v>838</v>
      </c>
      <c r="E1587">
        <v>0.28150624036799998</v>
      </c>
      <c r="F1587">
        <v>0.99948489665999996</v>
      </c>
      <c r="G1587">
        <f>VLOOKUP(Table1[[#This Row],[img_id2]],Table13[#All],4,FALSE)</f>
        <v>3</v>
      </c>
      <c r="H1587">
        <f>VLOOKUP(Table1[[#This Row],[img_id2]],Table13[#All],5,FALSE)</f>
        <v>3</v>
      </c>
      <c r="I1587" t="str">
        <f>IF(Table1[[#This Row],[score_abs]]&gt;0.99,"yes","no")</f>
        <v>yes</v>
      </c>
    </row>
    <row r="1588" spans="1:9" x14ac:dyDescent="0.25">
      <c r="A1588" t="str">
        <f>Table1[[#This Row],[img_id2]]&amp;"|"&amp;Table1[[#This Row],[rank]]</f>
        <v>313|2</v>
      </c>
      <c r="B1588">
        <v>313</v>
      </c>
      <c r="C1588">
        <v>2</v>
      </c>
      <c r="D1588" t="s">
        <v>837</v>
      </c>
      <c r="E1588">
        <v>0.17084999382499999</v>
      </c>
      <c r="F1588">
        <v>0.99915158748599997</v>
      </c>
      <c r="G1588">
        <f>VLOOKUP(Table1[[#This Row],[img_id2]],Table13[#All],4,FALSE)</f>
        <v>3</v>
      </c>
      <c r="H1588">
        <f>VLOOKUP(Table1[[#This Row],[img_id2]],Table13[#All],5,FALSE)</f>
        <v>3</v>
      </c>
      <c r="I1588" t="str">
        <f>IF(Table1[[#This Row],[score_abs]]&gt;0.99,"yes","no")</f>
        <v>yes</v>
      </c>
    </row>
    <row r="1589" spans="1:9" x14ac:dyDescent="0.25">
      <c r="A1589" t="str">
        <f>Table1[[#This Row],[img_id2]]&amp;"|"&amp;Table1[[#This Row],[rank]]</f>
        <v>313|3</v>
      </c>
      <c r="B1589">
        <v>313</v>
      </c>
      <c r="C1589">
        <v>3</v>
      </c>
      <c r="D1589" t="s">
        <v>839</v>
      </c>
      <c r="E1589">
        <v>0.11127333343</v>
      </c>
      <c r="F1589">
        <v>0.99869787693000001</v>
      </c>
      <c r="G1589">
        <f>VLOOKUP(Table1[[#This Row],[img_id2]],Table13[#All],4,FALSE)</f>
        <v>3</v>
      </c>
      <c r="H1589">
        <f>VLOOKUP(Table1[[#This Row],[img_id2]],Table13[#All],5,FALSE)</f>
        <v>3</v>
      </c>
      <c r="I1589" t="str">
        <f>IF(Table1[[#This Row],[score_abs]]&gt;0.99,"yes","no")</f>
        <v>yes</v>
      </c>
    </row>
    <row r="1590" spans="1:9" x14ac:dyDescent="0.25">
      <c r="A1590" t="str">
        <f>Table1[[#This Row],[img_id2]]&amp;"|"&amp;Table1[[#This Row],[rank]]</f>
        <v>313|4</v>
      </c>
      <c r="B1590">
        <v>313</v>
      </c>
      <c r="C1590">
        <v>4</v>
      </c>
      <c r="D1590" t="s">
        <v>926</v>
      </c>
      <c r="E1590">
        <v>8.2160286605399993E-2</v>
      </c>
      <c r="F1590">
        <v>0.99823725223500004</v>
      </c>
      <c r="G1590">
        <f>VLOOKUP(Table1[[#This Row],[img_id2]],Table13[#All],4,FALSE)</f>
        <v>3</v>
      </c>
      <c r="H1590">
        <f>VLOOKUP(Table1[[#This Row],[img_id2]],Table13[#All],5,FALSE)</f>
        <v>3</v>
      </c>
      <c r="I1590" t="str">
        <f>IF(Table1[[#This Row],[score_abs]]&gt;0.99,"yes","no")</f>
        <v>yes</v>
      </c>
    </row>
    <row r="1591" spans="1:9" x14ac:dyDescent="0.25">
      <c r="A1591" t="str">
        <f>Table1[[#This Row],[img_id2]]&amp;"|"&amp;Table1[[#This Row],[rank]]</f>
        <v>313|5</v>
      </c>
      <c r="B1591">
        <v>313</v>
      </c>
      <c r="C1591">
        <v>5</v>
      </c>
      <c r="D1591" t="s">
        <v>869</v>
      </c>
      <c r="E1591">
        <v>4.7792341560100003E-2</v>
      </c>
      <c r="F1591">
        <v>0.99697363376600001</v>
      </c>
      <c r="G1591">
        <f>VLOOKUP(Table1[[#This Row],[img_id2]],Table13[#All],4,FALSE)</f>
        <v>3</v>
      </c>
      <c r="H1591">
        <f>VLOOKUP(Table1[[#This Row],[img_id2]],Table13[#All],5,FALSE)</f>
        <v>3</v>
      </c>
      <c r="I1591" t="str">
        <f>IF(Table1[[#This Row],[score_abs]]&gt;0.99,"yes","no")</f>
        <v>yes</v>
      </c>
    </row>
    <row r="1592" spans="1:9" x14ac:dyDescent="0.25">
      <c r="A1592" t="str">
        <f>Table1[[#This Row],[img_id2]]&amp;"|"&amp;Table1[[#This Row],[rank]]</f>
        <v>314|1</v>
      </c>
      <c r="B1592">
        <v>314</v>
      </c>
      <c r="C1592">
        <v>1</v>
      </c>
      <c r="D1592" t="s">
        <v>830</v>
      </c>
      <c r="E1592">
        <v>0.63891524076499995</v>
      </c>
      <c r="F1592">
        <v>0.99984395504000001</v>
      </c>
      <c r="G1592">
        <f>VLOOKUP(Table1[[#This Row],[img_id2]],Table13[#All],4,FALSE)</f>
        <v>4</v>
      </c>
      <c r="H1592">
        <f>VLOOKUP(Table1[[#This Row],[img_id2]],Table13[#All],5,FALSE)</f>
        <v>4</v>
      </c>
      <c r="I1592" t="str">
        <f>IF(Table1[[#This Row],[score_abs]]&gt;0.99,"yes","no")</f>
        <v>yes</v>
      </c>
    </row>
    <row r="1593" spans="1:9" x14ac:dyDescent="0.25">
      <c r="A1593" t="str">
        <f>Table1[[#This Row],[img_id2]]&amp;"|"&amp;Table1[[#This Row],[rank]]</f>
        <v>314|2</v>
      </c>
      <c r="B1593">
        <v>314</v>
      </c>
      <c r="C1593">
        <v>2</v>
      </c>
      <c r="D1593" t="s">
        <v>864</v>
      </c>
      <c r="E1593">
        <v>7.6820373535200007E-2</v>
      </c>
      <c r="F1593">
        <v>0.99870336055800002</v>
      </c>
      <c r="G1593">
        <f>VLOOKUP(Table1[[#This Row],[img_id2]],Table13[#All],4,FALSE)</f>
        <v>4</v>
      </c>
      <c r="H1593">
        <f>VLOOKUP(Table1[[#This Row],[img_id2]],Table13[#All],5,FALSE)</f>
        <v>4</v>
      </c>
      <c r="I1593" t="str">
        <f>IF(Table1[[#This Row],[score_abs]]&gt;0.99,"yes","no")</f>
        <v>yes</v>
      </c>
    </row>
    <row r="1594" spans="1:9" x14ac:dyDescent="0.25">
      <c r="A1594" t="str">
        <f>Table1[[#This Row],[img_id2]]&amp;"|"&amp;Table1[[#This Row],[rank]]</f>
        <v>314|3</v>
      </c>
      <c r="B1594">
        <v>314</v>
      </c>
      <c r="C1594">
        <v>3</v>
      </c>
      <c r="D1594" t="s">
        <v>840</v>
      </c>
      <c r="E1594">
        <v>7.4102245271200004E-2</v>
      </c>
      <c r="F1594">
        <v>0.99865579605099997</v>
      </c>
      <c r="G1594">
        <f>VLOOKUP(Table1[[#This Row],[img_id2]],Table13[#All],4,FALSE)</f>
        <v>4</v>
      </c>
      <c r="H1594">
        <f>VLOOKUP(Table1[[#This Row],[img_id2]],Table13[#All],5,FALSE)</f>
        <v>4</v>
      </c>
      <c r="I1594" t="str">
        <f>IF(Table1[[#This Row],[score_abs]]&gt;0.99,"yes","no")</f>
        <v>yes</v>
      </c>
    </row>
    <row r="1595" spans="1:9" x14ac:dyDescent="0.25">
      <c r="A1595" t="str">
        <f>Table1[[#This Row],[img_id2]]&amp;"|"&amp;Table1[[#This Row],[rank]]</f>
        <v>314|4</v>
      </c>
      <c r="B1595">
        <v>314</v>
      </c>
      <c r="C1595">
        <v>4</v>
      </c>
      <c r="D1595" t="s">
        <v>862</v>
      </c>
      <c r="E1595">
        <v>3.8916453719099998E-2</v>
      </c>
      <c r="F1595">
        <v>0.99744367599499995</v>
      </c>
      <c r="G1595">
        <f>VLOOKUP(Table1[[#This Row],[img_id2]],Table13[#All],4,FALSE)</f>
        <v>4</v>
      </c>
      <c r="H1595">
        <f>VLOOKUP(Table1[[#This Row],[img_id2]],Table13[#All],5,FALSE)</f>
        <v>4</v>
      </c>
      <c r="I1595" t="str">
        <f>IF(Table1[[#This Row],[score_abs]]&gt;0.99,"yes","no")</f>
        <v>yes</v>
      </c>
    </row>
    <row r="1596" spans="1:9" x14ac:dyDescent="0.25">
      <c r="A1596" t="str">
        <f>Table1[[#This Row],[img_id2]]&amp;"|"&amp;Table1[[#This Row],[rank]]</f>
        <v>314|5</v>
      </c>
      <c r="B1596">
        <v>314</v>
      </c>
      <c r="C1596">
        <v>5</v>
      </c>
      <c r="D1596" t="s">
        <v>926</v>
      </c>
      <c r="E1596">
        <v>1.8594752997199999E-2</v>
      </c>
      <c r="F1596">
        <v>0.99466490745500002</v>
      </c>
      <c r="G1596">
        <f>VLOOKUP(Table1[[#This Row],[img_id2]],Table13[#All],4,FALSE)</f>
        <v>4</v>
      </c>
      <c r="H1596">
        <f>VLOOKUP(Table1[[#This Row],[img_id2]],Table13[#All],5,FALSE)</f>
        <v>4</v>
      </c>
      <c r="I1596" t="str">
        <f>IF(Table1[[#This Row],[score_abs]]&gt;0.99,"yes","no")</f>
        <v>yes</v>
      </c>
    </row>
    <row r="1597" spans="1:9" x14ac:dyDescent="0.25">
      <c r="A1597" t="str">
        <f>Table1[[#This Row],[img_id2]]&amp;"|"&amp;Table1[[#This Row],[rank]]</f>
        <v>315|1</v>
      </c>
      <c r="B1597">
        <v>315</v>
      </c>
      <c r="C1597">
        <v>1</v>
      </c>
      <c r="D1597" t="s">
        <v>891</v>
      </c>
      <c r="E1597">
        <v>0.19114533066700001</v>
      </c>
      <c r="F1597">
        <v>0.99669146537800002</v>
      </c>
      <c r="G1597">
        <f>VLOOKUP(Table1[[#This Row],[img_id2]],Table13[#All],4,FALSE)</f>
        <v>2</v>
      </c>
      <c r="H1597">
        <f>VLOOKUP(Table1[[#This Row],[img_id2]],Table13[#All],5,FALSE)</f>
        <v>2</v>
      </c>
      <c r="I1597" t="str">
        <f>IF(Table1[[#This Row],[score_abs]]&gt;0.99,"yes","no")</f>
        <v>yes</v>
      </c>
    </row>
    <row r="1598" spans="1:9" x14ac:dyDescent="0.25">
      <c r="A1598" t="str">
        <f>Table1[[#This Row],[img_id2]]&amp;"|"&amp;Table1[[#This Row],[rank]]</f>
        <v>315|2</v>
      </c>
      <c r="B1598">
        <v>315</v>
      </c>
      <c r="C1598">
        <v>2</v>
      </c>
      <c r="D1598" t="s">
        <v>927</v>
      </c>
      <c r="E1598">
        <v>7.7873654663599995E-2</v>
      </c>
      <c r="F1598">
        <v>0.99191790819199999</v>
      </c>
      <c r="G1598">
        <f>VLOOKUP(Table1[[#This Row],[img_id2]],Table13[#All],4,FALSE)</f>
        <v>2</v>
      </c>
      <c r="H1598">
        <f>VLOOKUP(Table1[[#This Row],[img_id2]],Table13[#All],5,FALSE)</f>
        <v>2</v>
      </c>
      <c r="I1598" t="str">
        <f>IF(Table1[[#This Row],[score_abs]]&gt;0.99,"yes","no")</f>
        <v>yes</v>
      </c>
    </row>
    <row r="1599" spans="1:9" x14ac:dyDescent="0.25">
      <c r="A1599" t="str">
        <f>Table1[[#This Row],[img_id2]]&amp;"|"&amp;Table1[[#This Row],[rank]]</f>
        <v>315|3</v>
      </c>
      <c r="B1599">
        <v>315</v>
      </c>
      <c r="C1599">
        <v>3</v>
      </c>
      <c r="D1599" t="s">
        <v>833</v>
      </c>
      <c r="E1599">
        <v>7.3498003184800001E-2</v>
      </c>
      <c r="F1599">
        <v>0.99144089221999998</v>
      </c>
      <c r="G1599">
        <f>VLOOKUP(Table1[[#This Row],[img_id2]],Table13[#All],4,FALSE)</f>
        <v>2</v>
      </c>
      <c r="H1599">
        <f>VLOOKUP(Table1[[#This Row],[img_id2]],Table13[#All],5,FALSE)</f>
        <v>2</v>
      </c>
      <c r="I1599" t="str">
        <f>IF(Table1[[#This Row],[score_abs]]&gt;0.99,"yes","no")</f>
        <v>yes</v>
      </c>
    </row>
    <row r="1600" spans="1:9" x14ac:dyDescent="0.25">
      <c r="A1600" t="str">
        <f>Table1[[#This Row],[img_id2]]&amp;"|"&amp;Table1[[#This Row],[rank]]</f>
        <v>315|4</v>
      </c>
      <c r="B1600">
        <v>315</v>
      </c>
      <c r="C1600">
        <v>4</v>
      </c>
      <c r="D1600" t="s">
        <v>859</v>
      </c>
      <c r="E1600">
        <v>5.9494536369999997E-2</v>
      </c>
      <c r="F1600">
        <v>0.98944747448000003</v>
      </c>
      <c r="G1600">
        <f>VLOOKUP(Table1[[#This Row],[img_id2]],Table13[#All],4,FALSE)</f>
        <v>2</v>
      </c>
      <c r="H1600">
        <f>VLOOKUP(Table1[[#This Row],[img_id2]],Table13[#All],5,FALSE)</f>
        <v>2</v>
      </c>
      <c r="I1600" t="str">
        <f>IF(Table1[[#This Row],[score_abs]]&gt;0.99,"yes","no")</f>
        <v>no</v>
      </c>
    </row>
    <row r="1601" spans="1:9" x14ac:dyDescent="0.25">
      <c r="A1601" t="str">
        <f>Table1[[#This Row],[img_id2]]&amp;"|"&amp;Table1[[#This Row],[rank]]</f>
        <v>315|5</v>
      </c>
      <c r="B1601">
        <v>315</v>
      </c>
      <c r="C1601">
        <v>5</v>
      </c>
      <c r="D1601" t="s">
        <v>869</v>
      </c>
      <c r="E1601">
        <v>3.9766270667299999E-2</v>
      </c>
      <c r="F1601">
        <v>0.98429453372999998</v>
      </c>
      <c r="G1601">
        <f>VLOOKUP(Table1[[#This Row],[img_id2]],Table13[#All],4,FALSE)</f>
        <v>2</v>
      </c>
      <c r="H1601">
        <f>VLOOKUP(Table1[[#This Row],[img_id2]],Table13[#All],5,FALSE)</f>
        <v>2</v>
      </c>
      <c r="I1601" t="str">
        <f>IF(Table1[[#This Row],[score_abs]]&gt;0.99,"yes","no")</f>
        <v>no</v>
      </c>
    </row>
    <row r="1602" spans="1:9" x14ac:dyDescent="0.25">
      <c r="A1602" t="str">
        <f>Table1[[#This Row],[img_id2]]&amp;"|"&amp;Table1[[#This Row],[rank]]</f>
        <v>316|1</v>
      </c>
      <c r="B1602">
        <v>316</v>
      </c>
      <c r="C1602">
        <v>1</v>
      </c>
      <c r="D1602" t="s">
        <v>830</v>
      </c>
      <c r="E1602">
        <v>0.29503831267399999</v>
      </c>
      <c r="F1602">
        <v>0.99941837787599996</v>
      </c>
      <c r="G1602">
        <f>VLOOKUP(Table1[[#This Row],[img_id2]],Table13[#All],4,FALSE)</f>
        <v>3</v>
      </c>
      <c r="H1602">
        <f>VLOOKUP(Table1[[#This Row],[img_id2]],Table13[#All],5,FALSE)</f>
        <v>3</v>
      </c>
      <c r="I1602" t="str">
        <f>IF(Table1[[#This Row],[score_abs]]&gt;0.99,"yes","no")</f>
        <v>yes</v>
      </c>
    </row>
    <row r="1603" spans="1:9" x14ac:dyDescent="0.25">
      <c r="A1603" t="str">
        <f>Table1[[#This Row],[img_id2]]&amp;"|"&amp;Table1[[#This Row],[rank]]</f>
        <v>316|2</v>
      </c>
      <c r="B1603">
        <v>316</v>
      </c>
      <c r="C1603">
        <v>2</v>
      </c>
      <c r="D1603" t="s">
        <v>864</v>
      </c>
      <c r="E1603">
        <v>0.28148242831199999</v>
      </c>
      <c r="F1603">
        <v>0.99939036369300005</v>
      </c>
      <c r="G1603">
        <f>VLOOKUP(Table1[[#This Row],[img_id2]],Table13[#All],4,FALSE)</f>
        <v>3</v>
      </c>
      <c r="H1603">
        <f>VLOOKUP(Table1[[#This Row],[img_id2]],Table13[#All],5,FALSE)</f>
        <v>3</v>
      </c>
      <c r="I1603" t="str">
        <f>IF(Table1[[#This Row],[score_abs]]&gt;0.99,"yes","no")</f>
        <v>yes</v>
      </c>
    </row>
    <row r="1604" spans="1:9" x14ac:dyDescent="0.25">
      <c r="A1604" t="str">
        <f>Table1[[#This Row],[img_id2]]&amp;"|"&amp;Table1[[#This Row],[rank]]</f>
        <v>316|3</v>
      </c>
      <c r="B1604">
        <v>316</v>
      </c>
      <c r="C1604">
        <v>3</v>
      </c>
      <c r="D1604" t="s">
        <v>840</v>
      </c>
      <c r="E1604">
        <v>6.5350882708999997E-2</v>
      </c>
      <c r="F1604">
        <v>0.99737930297900002</v>
      </c>
      <c r="G1604">
        <f>VLOOKUP(Table1[[#This Row],[img_id2]],Table13[#All],4,FALSE)</f>
        <v>3</v>
      </c>
      <c r="H1604">
        <f>VLOOKUP(Table1[[#This Row],[img_id2]],Table13[#All],5,FALSE)</f>
        <v>3</v>
      </c>
      <c r="I1604" t="str">
        <f>IF(Table1[[#This Row],[score_abs]]&gt;0.99,"yes","no")</f>
        <v>yes</v>
      </c>
    </row>
    <row r="1605" spans="1:9" x14ac:dyDescent="0.25">
      <c r="A1605" t="str">
        <f>Table1[[#This Row],[img_id2]]&amp;"|"&amp;Table1[[#This Row],[rank]]</f>
        <v>316|4</v>
      </c>
      <c r="B1605">
        <v>316</v>
      </c>
      <c r="C1605">
        <v>4</v>
      </c>
      <c r="D1605" t="s">
        <v>832</v>
      </c>
      <c r="E1605">
        <v>3.8740187883400001E-2</v>
      </c>
      <c r="F1605">
        <v>0.99558711051899995</v>
      </c>
      <c r="G1605">
        <f>VLOOKUP(Table1[[#This Row],[img_id2]],Table13[#All],4,FALSE)</f>
        <v>3</v>
      </c>
      <c r="H1605">
        <f>VLOOKUP(Table1[[#This Row],[img_id2]],Table13[#All],5,FALSE)</f>
        <v>3</v>
      </c>
      <c r="I1605" t="str">
        <f>IF(Table1[[#This Row],[score_abs]]&gt;0.99,"yes","no")</f>
        <v>yes</v>
      </c>
    </row>
    <row r="1606" spans="1:9" x14ac:dyDescent="0.25">
      <c r="A1606" t="str">
        <f>Table1[[#This Row],[img_id2]]&amp;"|"&amp;Table1[[#This Row],[rank]]</f>
        <v>316|5</v>
      </c>
      <c r="B1606">
        <v>316</v>
      </c>
      <c r="C1606">
        <v>5</v>
      </c>
      <c r="D1606" t="s">
        <v>854</v>
      </c>
      <c r="E1606">
        <v>3.83283123374E-2</v>
      </c>
      <c r="F1606">
        <v>0.99553984403600004</v>
      </c>
      <c r="G1606">
        <f>VLOOKUP(Table1[[#This Row],[img_id2]],Table13[#All],4,FALSE)</f>
        <v>3</v>
      </c>
      <c r="H1606">
        <f>VLOOKUP(Table1[[#This Row],[img_id2]],Table13[#All],5,FALSE)</f>
        <v>3</v>
      </c>
      <c r="I1606" t="str">
        <f>IF(Table1[[#This Row],[score_abs]]&gt;0.99,"yes","no")</f>
        <v>yes</v>
      </c>
    </row>
    <row r="1607" spans="1:9" x14ac:dyDescent="0.25">
      <c r="A1607" t="str">
        <f>Table1[[#This Row],[img_id2]]&amp;"|"&amp;Table1[[#This Row],[rank]]</f>
        <v>317|1</v>
      </c>
      <c r="B1607">
        <v>317</v>
      </c>
      <c r="C1607">
        <v>1</v>
      </c>
      <c r="D1607" t="s">
        <v>880</v>
      </c>
      <c r="E1607">
        <v>0.62319213151899999</v>
      </c>
      <c r="F1607">
        <v>0.99994552135500003</v>
      </c>
      <c r="G1607">
        <f>VLOOKUP(Table1[[#This Row],[img_id2]],Table13[#All],4,FALSE)</f>
        <v>3</v>
      </c>
      <c r="H1607">
        <f>VLOOKUP(Table1[[#This Row],[img_id2]],Table13[#All],5,FALSE)</f>
        <v>3</v>
      </c>
      <c r="I1607" t="str">
        <f>IF(Table1[[#This Row],[score_abs]]&gt;0.99,"yes","no")</f>
        <v>yes</v>
      </c>
    </row>
    <row r="1608" spans="1:9" x14ac:dyDescent="0.25">
      <c r="A1608" t="str">
        <f>Table1[[#This Row],[img_id2]]&amp;"|"&amp;Table1[[#This Row],[rank]]</f>
        <v>317|2</v>
      </c>
      <c r="B1608">
        <v>317</v>
      </c>
      <c r="C1608">
        <v>2</v>
      </c>
      <c r="D1608" t="s">
        <v>867</v>
      </c>
      <c r="E1608">
        <v>8.1439331173899995E-2</v>
      </c>
      <c r="F1608">
        <v>0.99958330392799999</v>
      </c>
      <c r="G1608">
        <f>VLOOKUP(Table1[[#This Row],[img_id2]],Table13[#All],4,FALSE)</f>
        <v>3</v>
      </c>
      <c r="H1608">
        <f>VLOOKUP(Table1[[#This Row],[img_id2]],Table13[#All],5,FALSE)</f>
        <v>3</v>
      </c>
      <c r="I1608" t="str">
        <f>IF(Table1[[#This Row],[score_abs]]&gt;0.99,"yes","no")</f>
        <v>yes</v>
      </c>
    </row>
    <row r="1609" spans="1:9" x14ac:dyDescent="0.25">
      <c r="A1609" t="str">
        <f>Table1[[#This Row],[img_id2]]&amp;"|"&amp;Table1[[#This Row],[rank]]</f>
        <v>317|3</v>
      </c>
      <c r="B1609">
        <v>317</v>
      </c>
      <c r="C1609">
        <v>3</v>
      </c>
      <c r="D1609" t="s">
        <v>877</v>
      </c>
      <c r="E1609">
        <v>5.1721651107100003E-2</v>
      </c>
      <c r="F1609">
        <v>0.99934405088400002</v>
      </c>
      <c r="G1609">
        <f>VLOOKUP(Table1[[#This Row],[img_id2]],Table13[#All],4,FALSE)</f>
        <v>3</v>
      </c>
      <c r="H1609">
        <f>VLOOKUP(Table1[[#This Row],[img_id2]],Table13[#All],5,FALSE)</f>
        <v>3</v>
      </c>
      <c r="I1609" t="str">
        <f>IF(Table1[[#This Row],[score_abs]]&gt;0.99,"yes","no")</f>
        <v>yes</v>
      </c>
    </row>
    <row r="1610" spans="1:9" x14ac:dyDescent="0.25">
      <c r="A1610" t="str">
        <f>Table1[[#This Row],[img_id2]]&amp;"|"&amp;Table1[[#This Row],[rank]]</f>
        <v>317|4</v>
      </c>
      <c r="B1610">
        <v>317</v>
      </c>
      <c r="C1610">
        <v>4</v>
      </c>
      <c r="D1610" t="s">
        <v>870</v>
      </c>
      <c r="E1610">
        <v>5.0928570330100002E-2</v>
      </c>
      <c r="F1610">
        <v>0.99933379888499996</v>
      </c>
      <c r="G1610">
        <f>VLOOKUP(Table1[[#This Row],[img_id2]],Table13[#All],4,FALSE)</f>
        <v>3</v>
      </c>
      <c r="H1610">
        <f>VLOOKUP(Table1[[#This Row],[img_id2]],Table13[#All],5,FALSE)</f>
        <v>3</v>
      </c>
      <c r="I1610" t="str">
        <f>IF(Table1[[#This Row],[score_abs]]&gt;0.99,"yes","no")</f>
        <v>yes</v>
      </c>
    </row>
    <row r="1611" spans="1:9" x14ac:dyDescent="0.25">
      <c r="A1611" t="str">
        <f>Table1[[#This Row],[img_id2]]&amp;"|"&amp;Table1[[#This Row],[rank]]</f>
        <v>317|5</v>
      </c>
      <c r="B1611">
        <v>317</v>
      </c>
      <c r="C1611">
        <v>5</v>
      </c>
      <c r="D1611" t="s">
        <v>868</v>
      </c>
      <c r="E1611">
        <v>2.72054579109E-2</v>
      </c>
      <c r="F1611">
        <v>0.99875354766799995</v>
      </c>
      <c r="G1611">
        <f>VLOOKUP(Table1[[#This Row],[img_id2]],Table13[#All],4,FALSE)</f>
        <v>3</v>
      </c>
      <c r="H1611">
        <f>VLOOKUP(Table1[[#This Row],[img_id2]],Table13[#All],5,FALSE)</f>
        <v>3</v>
      </c>
      <c r="I1611" t="str">
        <f>IF(Table1[[#This Row],[score_abs]]&gt;0.99,"yes","no")</f>
        <v>yes</v>
      </c>
    </row>
    <row r="1612" spans="1:9" x14ac:dyDescent="0.25">
      <c r="A1612" t="str">
        <f>Table1[[#This Row],[img_id2]]&amp;"|"&amp;Table1[[#This Row],[rank]]</f>
        <v>318|1</v>
      </c>
      <c r="B1612">
        <v>318</v>
      </c>
      <c r="C1612">
        <v>1</v>
      </c>
      <c r="D1612" t="s">
        <v>848</v>
      </c>
      <c r="E1612">
        <v>0.20563288032999999</v>
      </c>
      <c r="F1612">
        <v>0.99912840127900004</v>
      </c>
      <c r="G1612">
        <f>VLOOKUP(Table1[[#This Row],[img_id2]],Table13[#All],4,FALSE)</f>
        <v>2</v>
      </c>
      <c r="H1612">
        <f>VLOOKUP(Table1[[#This Row],[img_id2]],Table13[#All],5,FALSE)</f>
        <v>2</v>
      </c>
      <c r="I1612" t="str">
        <f>IF(Table1[[#This Row],[score_abs]]&gt;0.99,"yes","no")</f>
        <v>yes</v>
      </c>
    </row>
    <row r="1613" spans="1:9" x14ac:dyDescent="0.25">
      <c r="A1613" t="str">
        <f>Table1[[#This Row],[img_id2]]&amp;"|"&amp;Table1[[#This Row],[rank]]</f>
        <v>318|2</v>
      </c>
      <c r="B1613">
        <v>318</v>
      </c>
      <c r="C1613">
        <v>2</v>
      </c>
      <c r="D1613" t="s">
        <v>884</v>
      </c>
      <c r="E1613">
        <v>0.13760250806800001</v>
      </c>
      <c r="F1613">
        <v>0.99869811534899999</v>
      </c>
      <c r="G1613">
        <f>VLOOKUP(Table1[[#This Row],[img_id2]],Table13[#All],4,FALSE)</f>
        <v>2</v>
      </c>
      <c r="H1613">
        <f>VLOOKUP(Table1[[#This Row],[img_id2]],Table13[#All],5,FALSE)</f>
        <v>2</v>
      </c>
      <c r="I1613" t="str">
        <f>IF(Table1[[#This Row],[score_abs]]&gt;0.99,"yes","no")</f>
        <v>yes</v>
      </c>
    </row>
    <row r="1614" spans="1:9" x14ac:dyDescent="0.25">
      <c r="A1614" t="str">
        <f>Table1[[#This Row],[img_id2]]&amp;"|"&amp;Table1[[#This Row],[rank]]</f>
        <v>318|3</v>
      </c>
      <c r="B1614">
        <v>318</v>
      </c>
      <c r="C1614">
        <v>3</v>
      </c>
      <c r="D1614" t="s">
        <v>856</v>
      </c>
      <c r="E1614">
        <v>0.128460198641</v>
      </c>
      <c r="F1614">
        <v>0.99860554933500001</v>
      </c>
      <c r="G1614">
        <f>VLOOKUP(Table1[[#This Row],[img_id2]],Table13[#All],4,FALSE)</f>
        <v>2</v>
      </c>
      <c r="H1614">
        <f>VLOOKUP(Table1[[#This Row],[img_id2]],Table13[#All],5,FALSE)</f>
        <v>2</v>
      </c>
      <c r="I1614" t="str">
        <f>IF(Table1[[#This Row],[score_abs]]&gt;0.99,"yes","no")</f>
        <v>yes</v>
      </c>
    </row>
    <row r="1615" spans="1:9" x14ac:dyDescent="0.25">
      <c r="A1615" t="str">
        <f>Table1[[#This Row],[img_id2]]&amp;"|"&amp;Table1[[#This Row],[rank]]</f>
        <v>318|4</v>
      </c>
      <c r="B1615">
        <v>318</v>
      </c>
      <c r="C1615">
        <v>4</v>
      </c>
      <c r="D1615" t="s">
        <v>860</v>
      </c>
      <c r="E1615">
        <v>0.114645294845</v>
      </c>
      <c r="F1615">
        <v>0.99843782186499996</v>
      </c>
      <c r="G1615">
        <f>VLOOKUP(Table1[[#This Row],[img_id2]],Table13[#All],4,FALSE)</f>
        <v>2</v>
      </c>
      <c r="H1615">
        <f>VLOOKUP(Table1[[#This Row],[img_id2]],Table13[#All],5,FALSE)</f>
        <v>2</v>
      </c>
      <c r="I1615" t="str">
        <f>IF(Table1[[#This Row],[score_abs]]&gt;0.99,"yes","no")</f>
        <v>yes</v>
      </c>
    </row>
    <row r="1616" spans="1:9" x14ac:dyDescent="0.25">
      <c r="A1616" t="str">
        <f>Table1[[#This Row],[img_id2]]&amp;"|"&amp;Table1[[#This Row],[rank]]</f>
        <v>318|5</v>
      </c>
      <c r="B1616">
        <v>318</v>
      </c>
      <c r="C1616">
        <v>5</v>
      </c>
      <c r="D1616" t="s">
        <v>854</v>
      </c>
      <c r="E1616">
        <v>8.4365293383600007E-2</v>
      </c>
      <c r="F1616">
        <v>0.99787831306499997</v>
      </c>
      <c r="G1616">
        <f>VLOOKUP(Table1[[#This Row],[img_id2]],Table13[#All],4,FALSE)</f>
        <v>2</v>
      </c>
      <c r="H1616">
        <f>VLOOKUP(Table1[[#This Row],[img_id2]],Table13[#All],5,FALSE)</f>
        <v>2</v>
      </c>
      <c r="I1616" t="str">
        <f>IF(Table1[[#This Row],[score_abs]]&gt;0.99,"yes","no")</f>
        <v>yes</v>
      </c>
    </row>
    <row r="1617" spans="1:9" x14ac:dyDescent="0.25">
      <c r="A1617" t="str">
        <f>Table1[[#This Row],[img_id2]]&amp;"|"&amp;Table1[[#This Row],[rank]]</f>
        <v>319|1</v>
      </c>
      <c r="B1617">
        <v>319</v>
      </c>
      <c r="C1617">
        <v>1</v>
      </c>
      <c r="D1617" t="s">
        <v>860</v>
      </c>
      <c r="E1617">
        <v>0.79084140062300001</v>
      </c>
      <c r="F1617">
        <v>0.99997365474699995</v>
      </c>
      <c r="G1617">
        <f>VLOOKUP(Table1[[#This Row],[img_id2]],Table13[#All],4,FALSE)</f>
        <v>2</v>
      </c>
      <c r="H1617">
        <f>VLOOKUP(Table1[[#This Row],[img_id2]],Table13[#All],5,FALSE)</f>
        <v>2</v>
      </c>
      <c r="I1617" t="str">
        <f>IF(Table1[[#This Row],[score_abs]]&gt;0.99,"yes","no")</f>
        <v>yes</v>
      </c>
    </row>
    <row r="1618" spans="1:9" x14ac:dyDescent="0.25">
      <c r="A1618" t="str">
        <f>Table1[[#This Row],[img_id2]]&amp;"|"&amp;Table1[[#This Row],[rank]]</f>
        <v>319|2</v>
      </c>
      <c r="B1618">
        <v>319</v>
      </c>
      <c r="C1618">
        <v>2</v>
      </c>
      <c r="D1618" t="s">
        <v>831</v>
      </c>
      <c r="E1618">
        <v>6.0841199010599999E-2</v>
      </c>
      <c r="F1618">
        <v>0.99965834617600002</v>
      </c>
      <c r="G1618">
        <f>VLOOKUP(Table1[[#This Row],[img_id2]],Table13[#All],4,FALSE)</f>
        <v>2</v>
      </c>
      <c r="H1618">
        <f>VLOOKUP(Table1[[#This Row],[img_id2]],Table13[#All],5,FALSE)</f>
        <v>2</v>
      </c>
      <c r="I1618" t="str">
        <f>IF(Table1[[#This Row],[score_abs]]&gt;0.99,"yes","no")</f>
        <v>yes</v>
      </c>
    </row>
    <row r="1619" spans="1:9" x14ac:dyDescent="0.25">
      <c r="A1619" t="str">
        <f>Table1[[#This Row],[img_id2]]&amp;"|"&amp;Table1[[#This Row],[rank]]</f>
        <v>319|3</v>
      </c>
      <c r="B1619">
        <v>319</v>
      </c>
      <c r="C1619">
        <v>3</v>
      </c>
      <c r="D1619" t="s">
        <v>885</v>
      </c>
      <c r="E1619">
        <v>4.46169637144E-2</v>
      </c>
      <c r="F1619">
        <v>0.99953413009600001</v>
      </c>
      <c r="G1619">
        <f>VLOOKUP(Table1[[#This Row],[img_id2]],Table13[#All],4,FALSE)</f>
        <v>2</v>
      </c>
      <c r="H1619">
        <f>VLOOKUP(Table1[[#This Row],[img_id2]],Table13[#All],5,FALSE)</f>
        <v>2</v>
      </c>
      <c r="I1619" t="str">
        <f>IF(Table1[[#This Row],[score_abs]]&gt;0.99,"yes","no")</f>
        <v>yes</v>
      </c>
    </row>
    <row r="1620" spans="1:9" x14ac:dyDescent="0.25">
      <c r="A1620" t="str">
        <f>Table1[[#This Row],[img_id2]]&amp;"|"&amp;Table1[[#This Row],[rank]]</f>
        <v>319|4</v>
      </c>
      <c r="B1620">
        <v>319</v>
      </c>
      <c r="C1620">
        <v>4</v>
      </c>
      <c r="D1620" t="s">
        <v>848</v>
      </c>
      <c r="E1620">
        <v>1.8254727125200002E-2</v>
      </c>
      <c r="F1620">
        <v>0.99886214733099998</v>
      </c>
      <c r="G1620">
        <f>VLOOKUP(Table1[[#This Row],[img_id2]],Table13[#All],4,FALSE)</f>
        <v>2</v>
      </c>
      <c r="H1620">
        <f>VLOOKUP(Table1[[#This Row],[img_id2]],Table13[#All],5,FALSE)</f>
        <v>2</v>
      </c>
      <c r="I1620" t="str">
        <f>IF(Table1[[#This Row],[score_abs]]&gt;0.99,"yes","no")</f>
        <v>yes</v>
      </c>
    </row>
    <row r="1621" spans="1:9" x14ac:dyDescent="0.25">
      <c r="A1621" t="str">
        <f>Table1[[#This Row],[img_id2]]&amp;"|"&amp;Table1[[#This Row],[rank]]</f>
        <v>319|5</v>
      </c>
      <c r="B1621">
        <v>319</v>
      </c>
      <c r="C1621">
        <v>5</v>
      </c>
      <c r="D1621" t="s">
        <v>854</v>
      </c>
      <c r="E1621">
        <v>1.08731873333E-2</v>
      </c>
      <c r="F1621">
        <v>0.99809116125099995</v>
      </c>
      <c r="G1621">
        <f>VLOOKUP(Table1[[#This Row],[img_id2]],Table13[#All],4,FALSE)</f>
        <v>2</v>
      </c>
      <c r="H1621">
        <f>VLOOKUP(Table1[[#This Row],[img_id2]],Table13[#All],5,FALSE)</f>
        <v>2</v>
      </c>
      <c r="I1621" t="str">
        <f>IF(Table1[[#This Row],[score_abs]]&gt;0.99,"yes","no")</f>
        <v>yes</v>
      </c>
    </row>
    <row r="1622" spans="1:9" x14ac:dyDescent="0.25">
      <c r="A1622" t="str">
        <f>Table1[[#This Row],[img_id2]]&amp;"|"&amp;Table1[[#This Row],[rank]]</f>
        <v>320|1</v>
      </c>
      <c r="B1622">
        <v>320</v>
      </c>
      <c r="C1622">
        <v>1</v>
      </c>
      <c r="D1622" t="s">
        <v>851</v>
      </c>
      <c r="E1622">
        <v>0.21473202109299999</v>
      </c>
      <c r="F1622">
        <v>0.99943810701400004</v>
      </c>
      <c r="G1622">
        <f>VLOOKUP(Table1[[#This Row],[img_id2]],Table13[#All],4,FALSE)</f>
        <v>2</v>
      </c>
      <c r="H1622">
        <f>VLOOKUP(Table1[[#This Row],[img_id2]],Table13[#All],5,FALSE)</f>
        <v>2</v>
      </c>
      <c r="I1622" t="str">
        <f>IF(Table1[[#This Row],[score_abs]]&gt;0.99,"yes","no")</f>
        <v>yes</v>
      </c>
    </row>
    <row r="1623" spans="1:9" x14ac:dyDescent="0.25">
      <c r="A1623" t="str">
        <f>Table1[[#This Row],[img_id2]]&amp;"|"&amp;Table1[[#This Row],[rank]]</f>
        <v>320|2</v>
      </c>
      <c r="B1623">
        <v>320</v>
      </c>
      <c r="C1623">
        <v>2</v>
      </c>
      <c r="D1623" t="s">
        <v>848</v>
      </c>
      <c r="E1623">
        <v>0.169013738632</v>
      </c>
      <c r="F1623">
        <v>0.99928623437899999</v>
      </c>
      <c r="G1623">
        <f>VLOOKUP(Table1[[#This Row],[img_id2]],Table13[#All],4,FALSE)</f>
        <v>2</v>
      </c>
      <c r="H1623">
        <f>VLOOKUP(Table1[[#This Row],[img_id2]],Table13[#All],5,FALSE)</f>
        <v>2</v>
      </c>
      <c r="I1623" t="str">
        <f>IF(Table1[[#This Row],[score_abs]]&gt;0.99,"yes","no")</f>
        <v>yes</v>
      </c>
    </row>
    <row r="1624" spans="1:9" x14ac:dyDescent="0.25">
      <c r="A1624" t="str">
        <f>Table1[[#This Row],[img_id2]]&amp;"|"&amp;Table1[[#This Row],[rank]]</f>
        <v>320|3</v>
      </c>
      <c r="B1624">
        <v>320</v>
      </c>
      <c r="C1624">
        <v>3</v>
      </c>
      <c r="D1624" t="s">
        <v>928</v>
      </c>
      <c r="E1624">
        <v>0.120655059814</v>
      </c>
      <c r="F1624">
        <v>0.99900048971199995</v>
      </c>
      <c r="G1624">
        <f>VLOOKUP(Table1[[#This Row],[img_id2]],Table13[#All],4,FALSE)</f>
        <v>2</v>
      </c>
      <c r="H1624">
        <f>VLOOKUP(Table1[[#This Row],[img_id2]],Table13[#All],5,FALSE)</f>
        <v>2</v>
      </c>
      <c r="I1624" t="str">
        <f>IF(Table1[[#This Row],[score_abs]]&gt;0.99,"yes","no")</f>
        <v>yes</v>
      </c>
    </row>
    <row r="1625" spans="1:9" x14ac:dyDescent="0.25">
      <c r="A1625" t="str">
        <f>Table1[[#This Row],[img_id2]]&amp;"|"&amp;Table1[[#This Row],[rank]]</f>
        <v>320|4</v>
      </c>
      <c r="B1625">
        <v>320</v>
      </c>
      <c r="C1625">
        <v>4</v>
      </c>
      <c r="D1625" t="s">
        <v>855</v>
      </c>
      <c r="E1625">
        <v>8.8421501219299994E-2</v>
      </c>
      <c r="F1625">
        <v>0.99863654375099997</v>
      </c>
      <c r="G1625">
        <f>VLOOKUP(Table1[[#This Row],[img_id2]],Table13[#All],4,FALSE)</f>
        <v>2</v>
      </c>
      <c r="H1625">
        <f>VLOOKUP(Table1[[#This Row],[img_id2]],Table13[#All],5,FALSE)</f>
        <v>2</v>
      </c>
      <c r="I1625" t="str">
        <f>IF(Table1[[#This Row],[score_abs]]&gt;0.99,"yes","no")</f>
        <v>yes</v>
      </c>
    </row>
    <row r="1626" spans="1:9" x14ac:dyDescent="0.25">
      <c r="A1626" t="str">
        <f>Table1[[#This Row],[img_id2]]&amp;"|"&amp;Table1[[#This Row],[rank]]</f>
        <v>320|5</v>
      </c>
      <c r="B1626">
        <v>320</v>
      </c>
      <c r="C1626">
        <v>5</v>
      </c>
      <c r="D1626" t="s">
        <v>886</v>
      </c>
      <c r="E1626">
        <v>5.2652664482600003E-2</v>
      </c>
      <c r="F1626">
        <v>0.99771249294300002</v>
      </c>
      <c r="G1626">
        <f>VLOOKUP(Table1[[#This Row],[img_id2]],Table13[#All],4,FALSE)</f>
        <v>2</v>
      </c>
      <c r="H1626">
        <f>VLOOKUP(Table1[[#This Row],[img_id2]],Table13[#All],5,FALSE)</f>
        <v>2</v>
      </c>
      <c r="I1626" t="str">
        <f>IF(Table1[[#This Row],[score_abs]]&gt;0.99,"yes","no")</f>
        <v>yes</v>
      </c>
    </row>
    <row r="1627" spans="1:9" x14ac:dyDescent="0.25">
      <c r="A1627" t="str">
        <f>Table1[[#This Row],[img_id2]]&amp;"|"&amp;Table1[[#This Row],[rank]]</f>
        <v>321|1</v>
      </c>
      <c r="B1627">
        <v>321</v>
      </c>
      <c r="C1627">
        <v>1</v>
      </c>
      <c r="D1627" t="s">
        <v>830</v>
      </c>
      <c r="E1627">
        <v>0.93684870004700005</v>
      </c>
      <c r="F1627">
        <v>0.99998784065199997</v>
      </c>
      <c r="G1627">
        <f>VLOOKUP(Table1[[#This Row],[img_id2]],Table13[#All],4,FALSE)</f>
        <v>2</v>
      </c>
      <c r="H1627">
        <f>VLOOKUP(Table1[[#This Row],[img_id2]],Table13[#All],5,FALSE)</f>
        <v>2</v>
      </c>
      <c r="I1627" t="str">
        <f>IF(Table1[[#This Row],[score_abs]]&gt;0.99,"yes","no")</f>
        <v>yes</v>
      </c>
    </row>
    <row r="1628" spans="1:9" x14ac:dyDescent="0.25">
      <c r="A1628" t="str">
        <f>Table1[[#This Row],[img_id2]]&amp;"|"&amp;Table1[[#This Row],[rank]]</f>
        <v>321|2</v>
      </c>
      <c r="B1628">
        <v>321</v>
      </c>
      <c r="C1628">
        <v>2</v>
      </c>
      <c r="D1628" t="s">
        <v>849</v>
      </c>
      <c r="E1628">
        <v>3.0153706669799999E-2</v>
      </c>
      <c r="F1628">
        <v>0.999621868134</v>
      </c>
      <c r="G1628">
        <f>VLOOKUP(Table1[[#This Row],[img_id2]],Table13[#All],4,FALSE)</f>
        <v>2</v>
      </c>
      <c r="H1628">
        <f>VLOOKUP(Table1[[#This Row],[img_id2]],Table13[#All],5,FALSE)</f>
        <v>2</v>
      </c>
      <c r="I1628" t="str">
        <f>IF(Table1[[#This Row],[score_abs]]&gt;0.99,"yes","no")</f>
        <v>yes</v>
      </c>
    </row>
    <row r="1629" spans="1:9" x14ac:dyDescent="0.25">
      <c r="A1629" t="str">
        <f>Table1[[#This Row],[img_id2]]&amp;"|"&amp;Table1[[#This Row],[rank]]</f>
        <v>321|3</v>
      </c>
      <c r="B1629">
        <v>321</v>
      </c>
      <c r="C1629">
        <v>3</v>
      </c>
      <c r="D1629" t="s">
        <v>913</v>
      </c>
      <c r="E1629">
        <v>1.11560961232E-2</v>
      </c>
      <c r="F1629">
        <v>0.99897873401600001</v>
      </c>
      <c r="G1629">
        <f>VLOOKUP(Table1[[#This Row],[img_id2]],Table13[#All],4,FALSE)</f>
        <v>2</v>
      </c>
      <c r="H1629">
        <f>VLOOKUP(Table1[[#This Row],[img_id2]],Table13[#All],5,FALSE)</f>
        <v>2</v>
      </c>
      <c r="I1629" t="str">
        <f>IF(Table1[[#This Row],[score_abs]]&gt;0.99,"yes","no")</f>
        <v>yes</v>
      </c>
    </row>
    <row r="1630" spans="1:9" x14ac:dyDescent="0.25">
      <c r="A1630" t="str">
        <f>Table1[[#This Row],[img_id2]]&amp;"|"&amp;Table1[[#This Row],[rank]]</f>
        <v>321|4</v>
      </c>
      <c r="B1630">
        <v>321</v>
      </c>
      <c r="C1630">
        <v>4</v>
      </c>
      <c r="D1630" t="s">
        <v>829</v>
      </c>
      <c r="E1630">
        <v>3.85844474658E-3</v>
      </c>
      <c r="F1630">
        <v>0.99705290794400003</v>
      </c>
      <c r="G1630">
        <f>VLOOKUP(Table1[[#This Row],[img_id2]],Table13[#All],4,FALSE)</f>
        <v>2</v>
      </c>
      <c r="H1630">
        <f>VLOOKUP(Table1[[#This Row],[img_id2]],Table13[#All],5,FALSE)</f>
        <v>2</v>
      </c>
      <c r="I1630" t="str">
        <f>IF(Table1[[#This Row],[score_abs]]&gt;0.99,"yes","no")</f>
        <v>yes</v>
      </c>
    </row>
    <row r="1631" spans="1:9" x14ac:dyDescent="0.25">
      <c r="A1631" t="str">
        <f>Table1[[#This Row],[img_id2]]&amp;"|"&amp;Table1[[#This Row],[rank]]</f>
        <v>321|5</v>
      </c>
      <c r="B1631">
        <v>321</v>
      </c>
      <c r="C1631">
        <v>5</v>
      </c>
      <c r="D1631" t="s">
        <v>840</v>
      </c>
      <c r="E1631">
        <v>3.8110113237100002E-3</v>
      </c>
      <c r="F1631">
        <v>0.99701642990100003</v>
      </c>
      <c r="G1631">
        <f>VLOOKUP(Table1[[#This Row],[img_id2]],Table13[#All],4,FALSE)</f>
        <v>2</v>
      </c>
      <c r="H1631">
        <f>VLOOKUP(Table1[[#This Row],[img_id2]],Table13[#All],5,FALSE)</f>
        <v>2</v>
      </c>
      <c r="I1631" t="str">
        <f>IF(Table1[[#This Row],[score_abs]]&gt;0.99,"yes","no")</f>
        <v>yes</v>
      </c>
    </row>
    <row r="1632" spans="1:9" x14ac:dyDescent="0.25">
      <c r="A1632" t="str">
        <f>Table1[[#This Row],[img_id2]]&amp;"|"&amp;Table1[[#This Row],[rank]]</f>
        <v>322|1</v>
      </c>
      <c r="B1632">
        <v>322</v>
      </c>
      <c r="C1632">
        <v>1</v>
      </c>
      <c r="D1632" t="s">
        <v>834</v>
      </c>
      <c r="E1632">
        <v>0.67446732521099995</v>
      </c>
      <c r="F1632">
        <v>0.99991595745100004</v>
      </c>
      <c r="G1632">
        <f>VLOOKUP(Table1[[#This Row],[img_id2]],Table13[#All],4,FALSE)</f>
        <v>2</v>
      </c>
      <c r="H1632">
        <f>VLOOKUP(Table1[[#This Row],[img_id2]],Table13[#All],5,FALSE)</f>
        <v>2</v>
      </c>
      <c r="I1632" t="str">
        <f>IF(Table1[[#This Row],[score_abs]]&gt;0.99,"yes","no")</f>
        <v>yes</v>
      </c>
    </row>
    <row r="1633" spans="1:9" x14ac:dyDescent="0.25">
      <c r="A1633" t="str">
        <f>Table1[[#This Row],[img_id2]]&amp;"|"&amp;Table1[[#This Row],[rank]]</f>
        <v>322|2</v>
      </c>
      <c r="B1633">
        <v>322</v>
      </c>
      <c r="C1633">
        <v>2</v>
      </c>
      <c r="D1633" t="s">
        <v>835</v>
      </c>
      <c r="E1633">
        <v>0.181346476078</v>
      </c>
      <c r="F1633">
        <v>0.99968767166100003</v>
      </c>
      <c r="G1633">
        <f>VLOOKUP(Table1[[#This Row],[img_id2]],Table13[#All],4,FALSE)</f>
        <v>2</v>
      </c>
      <c r="H1633">
        <f>VLOOKUP(Table1[[#This Row],[img_id2]],Table13[#All],5,FALSE)</f>
        <v>2</v>
      </c>
      <c r="I1633" t="str">
        <f>IF(Table1[[#This Row],[score_abs]]&gt;0.99,"yes","no")</f>
        <v>yes</v>
      </c>
    </row>
    <row r="1634" spans="1:9" x14ac:dyDescent="0.25">
      <c r="A1634" t="str">
        <f>Table1[[#This Row],[img_id2]]&amp;"|"&amp;Table1[[#This Row],[rank]]</f>
        <v>322|3</v>
      </c>
      <c r="B1634">
        <v>322</v>
      </c>
      <c r="C1634">
        <v>3</v>
      </c>
      <c r="D1634" t="s">
        <v>830</v>
      </c>
      <c r="E1634">
        <v>7.4261136352999996E-2</v>
      </c>
      <c r="F1634">
        <v>0.99923777580299999</v>
      </c>
      <c r="G1634">
        <f>VLOOKUP(Table1[[#This Row],[img_id2]],Table13[#All],4,FALSE)</f>
        <v>2</v>
      </c>
      <c r="H1634">
        <f>VLOOKUP(Table1[[#This Row],[img_id2]],Table13[#All],5,FALSE)</f>
        <v>2</v>
      </c>
      <c r="I1634" t="str">
        <f>IF(Table1[[#This Row],[score_abs]]&gt;0.99,"yes","no")</f>
        <v>yes</v>
      </c>
    </row>
    <row r="1635" spans="1:9" x14ac:dyDescent="0.25">
      <c r="A1635" t="str">
        <f>Table1[[#This Row],[img_id2]]&amp;"|"&amp;Table1[[#This Row],[rank]]</f>
        <v>322|4</v>
      </c>
      <c r="B1635">
        <v>322</v>
      </c>
      <c r="C1635">
        <v>4</v>
      </c>
      <c r="D1635" t="s">
        <v>829</v>
      </c>
      <c r="E1635">
        <v>6.7897192202500001E-3</v>
      </c>
      <c r="F1635">
        <v>0.99172532558399995</v>
      </c>
      <c r="G1635">
        <f>VLOOKUP(Table1[[#This Row],[img_id2]],Table13[#All],4,FALSE)</f>
        <v>2</v>
      </c>
      <c r="H1635">
        <f>VLOOKUP(Table1[[#This Row],[img_id2]],Table13[#All],5,FALSE)</f>
        <v>2</v>
      </c>
      <c r="I1635" t="str">
        <f>IF(Table1[[#This Row],[score_abs]]&gt;0.99,"yes","no")</f>
        <v>yes</v>
      </c>
    </row>
    <row r="1636" spans="1:9" x14ac:dyDescent="0.25">
      <c r="A1636" t="str">
        <f>Table1[[#This Row],[img_id2]]&amp;"|"&amp;Table1[[#This Row],[rank]]</f>
        <v>322|5</v>
      </c>
      <c r="B1636">
        <v>322</v>
      </c>
      <c r="C1636">
        <v>5</v>
      </c>
      <c r="D1636" t="s">
        <v>840</v>
      </c>
      <c r="E1636">
        <v>6.6147712059299998E-3</v>
      </c>
      <c r="F1636">
        <v>0.99150836467699999</v>
      </c>
      <c r="G1636">
        <f>VLOOKUP(Table1[[#This Row],[img_id2]],Table13[#All],4,FALSE)</f>
        <v>2</v>
      </c>
      <c r="H1636">
        <f>VLOOKUP(Table1[[#This Row],[img_id2]],Table13[#All],5,FALSE)</f>
        <v>2</v>
      </c>
      <c r="I1636" t="str">
        <f>IF(Table1[[#This Row],[score_abs]]&gt;0.99,"yes","no")</f>
        <v>yes</v>
      </c>
    </row>
    <row r="1637" spans="1:9" x14ac:dyDescent="0.25">
      <c r="A1637" t="str">
        <f>Table1[[#This Row],[img_id2]]&amp;"|"&amp;Table1[[#This Row],[rank]]</f>
        <v>323|1</v>
      </c>
      <c r="B1637">
        <v>323</v>
      </c>
      <c r="C1637">
        <v>1</v>
      </c>
      <c r="D1637" t="s">
        <v>830</v>
      </c>
      <c r="E1637">
        <v>0.90434068441399995</v>
      </c>
      <c r="F1637">
        <v>0.99999451637299996</v>
      </c>
      <c r="G1637">
        <f>VLOOKUP(Table1[[#This Row],[img_id2]],Table13[#All],4,FALSE)</f>
        <v>2</v>
      </c>
      <c r="H1637">
        <f>VLOOKUP(Table1[[#This Row],[img_id2]],Table13[#All],5,FALSE)</f>
        <v>2</v>
      </c>
      <c r="I1637" t="str">
        <f>IF(Table1[[#This Row],[score_abs]]&gt;0.99,"yes","no")</f>
        <v>yes</v>
      </c>
    </row>
    <row r="1638" spans="1:9" x14ac:dyDescent="0.25">
      <c r="A1638" t="str">
        <f>Table1[[#This Row],[img_id2]]&amp;"|"&amp;Table1[[#This Row],[rank]]</f>
        <v>323|2</v>
      </c>
      <c r="B1638">
        <v>323</v>
      </c>
      <c r="C1638">
        <v>2</v>
      </c>
      <c r="D1638" t="s">
        <v>834</v>
      </c>
      <c r="E1638">
        <v>2.6188610121599998E-2</v>
      </c>
      <c r="F1638">
        <v>0.99980908632300003</v>
      </c>
      <c r="G1638">
        <f>VLOOKUP(Table1[[#This Row],[img_id2]],Table13[#All],4,FALSE)</f>
        <v>2</v>
      </c>
      <c r="H1638">
        <f>VLOOKUP(Table1[[#This Row],[img_id2]],Table13[#All],5,FALSE)</f>
        <v>2</v>
      </c>
      <c r="I1638" t="str">
        <f>IF(Table1[[#This Row],[score_abs]]&gt;0.99,"yes","no")</f>
        <v>yes</v>
      </c>
    </row>
    <row r="1639" spans="1:9" x14ac:dyDescent="0.25">
      <c r="A1639" t="str">
        <f>Table1[[#This Row],[img_id2]]&amp;"|"&amp;Table1[[#This Row],[rank]]</f>
        <v>323|3</v>
      </c>
      <c r="B1639">
        <v>323</v>
      </c>
      <c r="C1639">
        <v>3</v>
      </c>
      <c r="D1639" t="s">
        <v>829</v>
      </c>
      <c r="E1639">
        <v>2.5122035294800001E-2</v>
      </c>
      <c r="F1639">
        <v>0.99980098009100005</v>
      </c>
      <c r="G1639">
        <f>VLOOKUP(Table1[[#This Row],[img_id2]],Table13[#All],4,FALSE)</f>
        <v>2</v>
      </c>
      <c r="H1639">
        <f>VLOOKUP(Table1[[#This Row],[img_id2]],Table13[#All],5,FALSE)</f>
        <v>2</v>
      </c>
      <c r="I1639" t="str">
        <f>IF(Table1[[#This Row],[score_abs]]&gt;0.99,"yes","no")</f>
        <v>yes</v>
      </c>
    </row>
    <row r="1640" spans="1:9" x14ac:dyDescent="0.25">
      <c r="A1640" t="str">
        <f>Table1[[#This Row],[img_id2]]&amp;"|"&amp;Table1[[#This Row],[rank]]</f>
        <v>323|4</v>
      </c>
      <c r="B1640">
        <v>323</v>
      </c>
      <c r="C1640">
        <v>4</v>
      </c>
      <c r="D1640" t="s">
        <v>835</v>
      </c>
      <c r="E1640">
        <v>2.1038986742500002E-2</v>
      </c>
      <c r="F1640">
        <v>0.99976235628099996</v>
      </c>
      <c r="G1640">
        <f>VLOOKUP(Table1[[#This Row],[img_id2]],Table13[#All],4,FALSE)</f>
        <v>2</v>
      </c>
      <c r="H1640">
        <f>VLOOKUP(Table1[[#This Row],[img_id2]],Table13[#All],5,FALSE)</f>
        <v>2</v>
      </c>
      <c r="I1640" t="str">
        <f>IF(Table1[[#This Row],[score_abs]]&gt;0.99,"yes","no")</f>
        <v>yes</v>
      </c>
    </row>
    <row r="1641" spans="1:9" x14ac:dyDescent="0.25">
      <c r="A1641" t="str">
        <f>Table1[[#This Row],[img_id2]]&amp;"|"&amp;Table1[[#This Row],[rank]]</f>
        <v>323|5</v>
      </c>
      <c r="B1641">
        <v>323</v>
      </c>
      <c r="C1641">
        <v>5</v>
      </c>
      <c r="D1641" t="s">
        <v>832</v>
      </c>
      <c r="E1641">
        <v>7.3749232105899997E-3</v>
      </c>
      <c r="F1641">
        <v>0.99932229518899995</v>
      </c>
      <c r="G1641">
        <f>VLOOKUP(Table1[[#This Row],[img_id2]],Table13[#All],4,FALSE)</f>
        <v>2</v>
      </c>
      <c r="H1641">
        <f>VLOOKUP(Table1[[#This Row],[img_id2]],Table13[#All],5,FALSE)</f>
        <v>2</v>
      </c>
      <c r="I1641" t="str">
        <f>IF(Table1[[#This Row],[score_abs]]&gt;0.99,"yes","no")</f>
        <v>yes</v>
      </c>
    </row>
    <row r="1642" spans="1:9" x14ac:dyDescent="0.25">
      <c r="A1642" t="str">
        <f>Table1[[#This Row],[img_id2]]&amp;"|"&amp;Table1[[#This Row],[rank]]</f>
        <v>324|1</v>
      </c>
      <c r="B1642">
        <v>324</v>
      </c>
      <c r="C1642">
        <v>1</v>
      </c>
      <c r="D1642" t="s">
        <v>830</v>
      </c>
      <c r="E1642">
        <v>0.83407306671100001</v>
      </c>
      <c r="F1642">
        <v>0.99993693828600005</v>
      </c>
      <c r="G1642">
        <f>VLOOKUP(Table1[[#This Row],[img_id2]],Table13[#All],4,FALSE)</f>
        <v>2</v>
      </c>
      <c r="H1642">
        <f>VLOOKUP(Table1[[#This Row],[img_id2]],Table13[#All],5,FALSE)</f>
        <v>2</v>
      </c>
      <c r="I1642" t="str">
        <f>IF(Table1[[#This Row],[score_abs]]&gt;0.99,"yes","no")</f>
        <v>yes</v>
      </c>
    </row>
    <row r="1643" spans="1:9" x14ac:dyDescent="0.25">
      <c r="A1643" t="str">
        <f>Table1[[#This Row],[img_id2]]&amp;"|"&amp;Table1[[#This Row],[rank]]</f>
        <v>324|2</v>
      </c>
      <c r="B1643">
        <v>324</v>
      </c>
      <c r="C1643">
        <v>2</v>
      </c>
      <c r="D1643" t="s">
        <v>831</v>
      </c>
      <c r="E1643">
        <v>6.1395969241900002E-2</v>
      </c>
      <c r="F1643">
        <v>0.99914455413799996</v>
      </c>
      <c r="G1643">
        <f>VLOOKUP(Table1[[#This Row],[img_id2]],Table13[#All],4,FALSE)</f>
        <v>2</v>
      </c>
      <c r="H1643">
        <f>VLOOKUP(Table1[[#This Row],[img_id2]],Table13[#All],5,FALSE)</f>
        <v>2</v>
      </c>
      <c r="I1643" t="str">
        <f>IF(Table1[[#This Row],[score_abs]]&gt;0.99,"yes","no")</f>
        <v>yes</v>
      </c>
    </row>
    <row r="1644" spans="1:9" x14ac:dyDescent="0.25">
      <c r="A1644" t="str">
        <f>Table1[[#This Row],[img_id2]]&amp;"|"&amp;Table1[[#This Row],[rank]]</f>
        <v>324|3</v>
      </c>
      <c r="B1644">
        <v>324</v>
      </c>
      <c r="C1644">
        <v>3</v>
      </c>
      <c r="D1644" t="s">
        <v>829</v>
      </c>
      <c r="E1644">
        <v>1.1153782717900001E-2</v>
      </c>
      <c r="F1644">
        <v>0.99530917406099995</v>
      </c>
      <c r="G1644">
        <f>VLOOKUP(Table1[[#This Row],[img_id2]],Table13[#All],4,FALSE)</f>
        <v>2</v>
      </c>
      <c r="H1644">
        <f>VLOOKUP(Table1[[#This Row],[img_id2]],Table13[#All],5,FALSE)</f>
        <v>2</v>
      </c>
      <c r="I1644" t="str">
        <f>IF(Table1[[#This Row],[score_abs]]&gt;0.99,"yes","no")</f>
        <v>yes</v>
      </c>
    </row>
    <row r="1645" spans="1:9" x14ac:dyDescent="0.25">
      <c r="A1645" t="str">
        <f>Table1[[#This Row],[img_id2]]&amp;"|"&amp;Table1[[#This Row],[rank]]</f>
        <v>324|4</v>
      </c>
      <c r="B1645">
        <v>324</v>
      </c>
      <c r="C1645">
        <v>4</v>
      </c>
      <c r="D1645" t="s">
        <v>852</v>
      </c>
      <c r="E1645">
        <v>1.042190101E-2</v>
      </c>
      <c r="F1645">
        <v>0.99498146772399998</v>
      </c>
      <c r="G1645">
        <f>VLOOKUP(Table1[[#This Row],[img_id2]],Table13[#All],4,FALSE)</f>
        <v>2</v>
      </c>
      <c r="H1645">
        <f>VLOOKUP(Table1[[#This Row],[img_id2]],Table13[#All],5,FALSE)</f>
        <v>2</v>
      </c>
      <c r="I1645" t="str">
        <f>IF(Table1[[#This Row],[score_abs]]&gt;0.99,"yes","no")</f>
        <v>yes</v>
      </c>
    </row>
    <row r="1646" spans="1:9" x14ac:dyDescent="0.25">
      <c r="A1646" t="str">
        <f>Table1[[#This Row],[img_id2]]&amp;"|"&amp;Table1[[#This Row],[rank]]</f>
        <v>324|5</v>
      </c>
      <c r="B1646">
        <v>324</v>
      </c>
      <c r="C1646">
        <v>5</v>
      </c>
      <c r="D1646" t="s">
        <v>842</v>
      </c>
      <c r="E1646">
        <v>8.3658639341600005E-3</v>
      </c>
      <c r="F1646">
        <v>0.993755698204</v>
      </c>
      <c r="G1646">
        <f>VLOOKUP(Table1[[#This Row],[img_id2]],Table13[#All],4,FALSE)</f>
        <v>2</v>
      </c>
      <c r="H1646">
        <f>VLOOKUP(Table1[[#This Row],[img_id2]],Table13[#All],5,FALSE)</f>
        <v>2</v>
      </c>
      <c r="I1646" t="str">
        <f>IF(Table1[[#This Row],[score_abs]]&gt;0.99,"yes","no")</f>
        <v>yes</v>
      </c>
    </row>
    <row r="1647" spans="1:9" x14ac:dyDescent="0.25">
      <c r="A1647" t="str">
        <f>Table1[[#This Row],[img_id2]]&amp;"|"&amp;Table1[[#This Row],[rank]]</f>
        <v>325|1</v>
      </c>
      <c r="B1647">
        <v>325</v>
      </c>
      <c r="C1647">
        <v>1</v>
      </c>
      <c r="D1647" t="s">
        <v>848</v>
      </c>
      <c r="E1647">
        <v>0.24812705814800001</v>
      </c>
      <c r="F1647">
        <v>0.99925810098599999</v>
      </c>
      <c r="G1647">
        <f>VLOOKUP(Table1[[#This Row],[img_id2]],Table13[#All],4,FALSE)</f>
        <v>3</v>
      </c>
      <c r="H1647">
        <f>VLOOKUP(Table1[[#This Row],[img_id2]],Table13[#All],5,FALSE)</f>
        <v>3</v>
      </c>
      <c r="I1647" t="str">
        <f>IF(Table1[[#This Row],[score_abs]]&gt;0.99,"yes","no")</f>
        <v>yes</v>
      </c>
    </row>
    <row r="1648" spans="1:9" x14ac:dyDescent="0.25">
      <c r="A1648" t="str">
        <f>Table1[[#This Row],[img_id2]]&amp;"|"&amp;Table1[[#This Row],[rank]]</f>
        <v>325|2</v>
      </c>
      <c r="B1648">
        <v>325</v>
      </c>
      <c r="C1648">
        <v>2</v>
      </c>
      <c r="D1648" t="s">
        <v>860</v>
      </c>
      <c r="E1648">
        <v>0.14423485100299999</v>
      </c>
      <c r="F1648">
        <v>0.99872440099699999</v>
      </c>
      <c r="G1648">
        <f>VLOOKUP(Table1[[#This Row],[img_id2]],Table13[#All],4,FALSE)</f>
        <v>3</v>
      </c>
      <c r="H1648">
        <f>VLOOKUP(Table1[[#This Row],[img_id2]],Table13[#All],5,FALSE)</f>
        <v>3</v>
      </c>
      <c r="I1648" t="str">
        <f>IF(Table1[[#This Row],[score_abs]]&gt;0.99,"yes","no")</f>
        <v>yes</v>
      </c>
    </row>
    <row r="1649" spans="1:9" x14ac:dyDescent="0.25">
      <c r="A1649" t="str">
        <f>Table1[[#This Row],[img_id2]]&amp;"|"&amp;Table1[[#This Row],[rank]]</f>
        <v>325|3</v>
      </c>
      <c r="B1649">
        <v>325</v>
      </c>
      <c r="C1649">
        <v>3</v>
      </c>
      <c r="D1649" t="s">
        <v>884</v>
      </c>
      <c r="E1649">
        <v>9.96307209134E-2</v>
      </c>
      <c r="F1649">
        <v>0.99815434217499999</v>
      </c>
      <c r="G1649">
        <f>VLOOKUP(Table1[[#This Row],[img_id2]],Table13[#All],4,FALSE)</f>
        <v>3</v>
      </c>
      <c r="H1649">
        <f>VLOOKUP(Table1[[#This Row],[img_id2]],Table13[#All],5,FALSE)</f>
        <v>3</v>
      </c>
      <c r="I1649" t="str">
        <f>IF(Table1[[#This Row],[score_abs]]&gt;0.99,"yes","no")</f>
        <v>yes</v>
      </c>
    </row>
    <row r="1650" spans="1:9" x14ac:dyDescent="0.25">
      <c r="A1650" t="str">
        <f>Table1[[#This Row],[img_id2]]&amp;"|"&amp;Table1[[#This Row],[rank]]</f>
        <v>325|4</v>
      </c>
      <c r="B1650">
        <v>325</v>
      </c>
      <c r="C1650">
        <v>4</v>
      </c>
      <c r="D1650" t="s">
        <v>854</v>
      </c>
      <c r="E1650">
        <v>9.8676569759800006E-2</v>
      </c>
      <c r="F1650">
        <v>0.99813652038599998</v>
      </c>
      <c r="G1650">
        <f>VLOOKUP(Table1[[#This Row],[img_id2]],Table13[#All],4,FALSE)</f>
        <v>3</v>
      </c>
      <c r="H1650">
        <f>VLOOKUP(Table1[[#This Row],[img_id2]],Table13[#All],5,FALSE)</f>
        <v>3</v>
      </c>
      <c r="I1650" t="str">
        <f>IF(Table1[[#This Row],[score_abs]]&gt;0.99,"yes","no")</f>
        <v>yes</v>
      </c>
    </row>
    <row r="1651" spans="1:9" x14ac:dyDescent="0.25">
      <c r="A1651" t="str">
        <f>Table1[[#This Row],[img_id2]]&amp;"|"&amp;Table1[[#This Row],[rank]]</f>
        <v>325|5</v>
      </c>
      <c r="B1651">
        <v>325</v>
      </c>
      <c r="C1651">
        <v>5</v>
      </c>
      <c r="D1651" t="s">
        <v>861</v>
      </c>
      <c r="E1651">
        <v>9.43873226643E-2</v>
      </c>
      <c r="F1651">
        <v>0.99805200099900004</v>
      </c>
      <c r="G1651">
        <f>VLOOKUP(Table1[[#This Row],[img_id2]],Table13[#All],4,FALSE)</f>
        <v>3</v>
      </c>
      <c r="H1651">
        <f>VLOOKUP(Table1[[#This Row],[img_id2]],Table13[#All],5,FALSE)</f>
        <v>3</v>
      </c>
      <c r="I1651" t="str">
        <f>IF(Table1[[#This Row],[score_abs]]&gt;0.99,"yes","no")</f>
        <v>yes</v>
      </c>
    </row>
    <row r="1652" spans="1:9" x14ac:dyDescent="0.25">
      <c r="A1652" t="str">
        <f>Table1[[#This Row],[img_id2]]&amp;"|"&amp;Table1[[#This Row],[rank]]</f>
        <v>326|1</v>
      </c>
      <c r="B1652">
        <v>326</v>
      </c>
      <c r="C1652">
        <v>1</v>
      </c>
      <c r="D1652" t="s">
        <v>861</v>
      </c>
      <c r="E1652">
        <v>0.203317925334</v>
      </c>
      <c r="F1652">
        <v>0.99935048818600003</v>
      </c>
      <c r="G1652">
        <f>VLOOKUP(Table1[[#This Row],[img_id2]],Table13[#All],4,FALSE)</f>
        <v>2</v>
      </c>
      <c r="H1652">
        <f>VLOOKUP(Table1[[#This Row],[img_id2]],Table13[#All],5,FALSE)</f>
        <v>2</v>
      </c>
      <c r="I1652" t="str">
        <f>IF(Table1[[#This Row],[score_abs]]&gt;0.99,"yes","no")</f>
        <v>yes</v>
      </c>
    </row>
    <row r="1653" spans="1:9" x14ac:dyDescent="0.25">
      <c r="A1653" t="str">
        <f>Table1[[#This Row],[img_id2]]&amp;"|"&amp;Table1[[#This Row],[rank]]</f>
        <v>326|2</v>
      </c>
      <c r="B1653">
        <v>326</v>
      </c>
      <c r="C1653">
        <v>2</v>
      </c>
      <c r="D1653" t="s">
        <v>886</v>
      </c>
      <c r="E1653">
        <v>0.16076579690000001</v>
      </c>
      <c r="F1653">
        <v>0.99917870760000005</v>
      </c>
      <c r="G1653">
        <f>VLOOKUP(Table1[[#This Row],[img_id2]],Table13[#All],4,FALSE)</f>
        <v>2</v>
      </c>
      <c r="H1653">
        <f>VLOOKUP(Table1[[#This Row],[img_id2]],Table13[#All],5,FALSE)</f>
        <v>2</v>
      </c>
      <c r="I1653" t="str">
        <f>IF(Table1[[#This Row],[score_abs]]&gt;0.99,"yes","no")</f>
        <v>yes</v>
      </c>
    </row>
    <row r="1654" spans="1:9" x14ac:dyDescent="0.25">
      <c r="A1654" t="str">
        <f>Table1[[#This Row],[img_id2]]&amp;"|"&amp;Table1[[#This Row],[rank]]</f>
        <v>326|3</v>
      </c>
      <c r="B1654">
        <v>326</v>
      </c>
      <c r="C1654">
        <v>3</v>
      </c>
      <c r="D1654" t="s">
        <v>884</v>
      </c>
      <c r="E1654">
        <v>0.10841358453</v>
      </c>
      <c r="F1654">
        <v>0.99878269434</v>
      </c>
      <c r="G1654">
        <f>VLOOKUP(Table1[[#This Row],[img_id2]],Table13[#All],4,FALSE)</f>
        <v>2</v>
      </c>
      <c r="H1654">
        <f>VLOOKUP(Table1[[#This Row],[img_id2]],Table13[#All],5,FALSE)</f>
        <v>2</v>
      </c>
      <c r="I1654" t="str">
        <f>IF(Table1[[#This Row],[score_abs]]&gt;0.99,"yes","no")</f>
        <v>yes</v>
      </c>
    </row>
    <row r="1655" spans="1:9" x14ac:dyDescent="0.25">
      <c r="A1655" t="str">
        <f>Table1[[#This Row],[img_id2]]&amp;"|"&amp;Table1[[#This Row],[rank]]</f>
        <v>326|4</v>
      </c>
      <c r="B1655">
        <v>326</v>
      </c>
      <c r="C1655">
        <v>4</v>
      </c>
      <c r="D1655" t="s">
        <v>873</v>
      </c>
      <c r="E1655">
        <v>9.4426453113599998E-2</v>
      </c>
      <c r="F1655">
        <v>0.99860256910300005</v>
      </c>
      <c r="G1655">
        <f>VLOOKUP(Table1[[#This Row],[img_id2]],Table13[#All],4,FALSE)</f>
        <v>2</v>
      </c>
      <c r="H1655">
        <f>VLOOKUP(Table1[[#This Row],[img_id2]],Table13[#All],5,FALSE)</f>
        <v>2</v>
      </c>
      <c r="I1655" t="str">
        <f>IF(Table1[[#This Row],[score_abs]]&gt;0.99,"yes","no")</f>
        <v>yes</v>
      </c>
    </row>
    <row r="1656" spans="1:9" x14ac:dyDescent="0.25">
      <c r="A1656" t="str">
        <f>Table1[[#This Row],[img_id2]]&amp;"|"&amp;Table1[[#This Row],[rank]]</f>
        <v>326|5</v>
      </c>
      <c r="B1656">
        <v>326</v>
      </c>
      <c r="C1656">
        <v>5</v>
      </c>
      <c r="D1656" t="s">
        <v>855</v>
      </c>
      <c r="E1656">
        <v>7.3091141879600002E-2</v>
      </c>
      <c r="F1656">
        <v>0.99819546937900006</v>
      </c>
      <c r="G1656">
        <f>VLOOKUP(Table1[[#This Row],[img_id2]],Table13[#All],4,FALSE)</f>
        <v>2</v>
      </c>
      <c r="H1656">
        <f>VLOOKUP(Table1[[#This Row],[img_id2]],Table13[#All],5,FALSE)</f>
        <v>2</v>
      </c>
      <c r="I1656" t="str">
        <f>IF(Table1[[#This Row],[score_abs]]&gt;0.99,"yes","no")</f>
        <v>yes</v>
      </c>
    </row>
    <row r="1657" spans="1:9" x14ac:dyDescent="0.25">
      <c r="A1657" t="str">
        <f>Table1[[#This Row],[img_id2]]&amp;"|"&amp;Table1[[#This Row],[rank]]</f>
        <v>327|1</v>
      </c>
      <c r="B1657">
        <v>327</v>
      </c>
      <c r="C1657">
        <v>1</v>
      </c>
      <c r="D1657" t="s">
        <v>848</v>
      </c>
      <c r="E1657">
        <v>0.26951050758400003</v>
      </c>
      <c r="F1657">
        <v>0.99893206357999997</v>
      </c>
      <c r="G1657">
        <f>VLOOKUP(Table1[[#This Row],[img_id2]],Table13[#All],4,FALSE)</f>
        <v>3</v>
      </c>
      <c r="H1657">
        <f>VLOOKUP(Table1[[#This Row],[img_id2]],Table13[#All],5,FALSE)</f>
        <v>3</v>
      </c>
      <c r="I1657" t="str">
        <f>IF(Table1[[#This Row],[score_abs]]&gt;0.99,"yes","no")</f>
        <v>yes</v>
      </c>
    </row>
    <row r="1658" spans="1:9" x14ac:dyDescent="0.25">
      <c r="A1658" t="str">
        <f>Table1[[#This Row],[img_id2]]&amp;"|"&amp;Table1[[#This Row],[rank]]</f>
        <v>327|2</v>
      </c>
      <c r="B1658">
        <v>327</v>
      </c>
      <c r="C1658">
        <v>2</v>
      </c>
      <c r="D1658" t="s">
        <v>873</v>
      </c>
      <c r="E1658">
        <v>8.1057086587000005E-2</v>
      </c>
      <c r="F1658">
        <v>0.99645799398400003</v>
      </c>
      <c r="G1658">
        <f>VLOOKUP(Table1[[#This Row],[img_id2]],Table13[#All],4,FALSE)</f>
        <v>3</v>
      </c>
      <c r="H1658">
        <f>VLOOKUP(Table1[[#This Row],[img_id2]],Table13[#All],5,FALSE)</f>
        <v>3</v>
      </c>
      <c r="I1658" t="str">
        <f>IF(Table1[[#This Row],[score_abs]]&gt;0.99,"yes","no")</f>
        <v>yes</v>
      </c>
    </row>
    <row r="1659" spans="1:9" x14ac:dyDescent="0.25">
      <c r="A1659" t="str">
        <f>Table1[[#This Row],[img_id2]]&amp;"|"&amp;Table1[[#This Row],[rank]]</f>
        <v>327|3</v>
      </c>
      <c r="B1659">
        <v>327</v>
      </c>
      <c r="C1659">
        <v>3</v>
      </c>
      <c r="D1659" t="s">
        <v>856</v>
      </c>
      <c r="E1659">
        <v>7.9088084399699998E-2</v>
      </c>
      <c r="F1659">
        <v>0.99637019634199997</v>
      </c>
      <c r="G1659">
        <f>VLOOKUP(Table1[[#This Row],[img_id2]],Table13[#All],4,FALSE)</f>
        <v>3</v>
      </c>
      <c r="H1659">
        <f>VLOOKUP(Table1[[#This Row],[img_id2]],Table13[#All],5,FALSE)</f>
        <v>3</v>
      </c>
      <c r="I1659" t="str">
        <f>IF(Table1[[#This Row],[score_abs]]&gt;0.99,"yes","no")</f>
        <v>yes</v>
      </c>
    </row>
    <row r="1660" spans="1:9" x14ac:dyDescent="0.25">
      <c r="A1660" t="str">
        <f>Table1[[#This Row],[img_id2]]&amp;"|"&amp;Table1[[#This Row],[rank]]</f>
        <v>327|4</v>
      </c>
      <c r="B1660">
        <v>327</v>
      </c>
      <c r="C1660">
        <v>4</v>
      </c>
      <c r="D1660" t="s">
        <v>854</v>
      </c>
      <c r="E1660">
        <v>7.4065119028099993E-2</v>
      </c>
      <c r="F1660">
        <v>0.99612504243900002</v>
      </c>
      <c r="G1660">
        <f>VLOOKUP(Table1[[#This Row],[img_id2]],Table13[#All],4,FALSE)</f>
        <v>3</v>
      </c>
      <c r="H1660">
        <f>VLOOKUP(Table1[[#This Row],[img_id2]],Table13[#All],5,FALSE)</f>
        <v>3</v>
      </c>
      <c r="I1660" t="str">
        <f>IF(Table1[[#This Row],[score_abs]]&gt;0.99,"yes","no")</f>
        <v>yes</v>
      </c>
    </row>
    <row r="1661" spans="1:9" x14ac:dyDescent="0.25">
      <c r="A1661" t="str">
        <f>Table1[[#This Row],[img_id2]]&amp;"|"&amp;Table1[[#This Row],[rank]]</f>
        <v>327|5</v>
      </c>
      <c r="B1661">
        <v>327</v>
      </c>
      <c r="C1661">
        <v>5</v>
      </c>
      <c r="D1661" t="s">
        <v>861</v>
      </c>
      <c r="E1661">
        <v>6.1710897833099999E-2</v>
      </c>
      <c r="F1661">
        <v>0.99535286426500003</v>
      </c>
      <c r="G1661">
        <f>VLOOKUP(Table1[[#This Row],[img_id2]],Table13[#All],4,FALSE)</f>
        <v>3</v>
      </c>
      <c r="H1661">
        <f>VLOOKUP(Table1[[#This Row],[img_id2]],Table13[#All],5,FALSE)</f>
        <v>3</v>
      </c>
      <c r="I1661" t="str">
        <f>IF(Table1[[#This Row],[score_abs]]&gt;0.99,"yes","no")</f>
        <v>yes</v>
      </c>
    </row>
    <row r="1662" spans="1:9" x14ac:dyDescent="0.25">
      <c r="A1662" t="str">
        <f>Table1[[#This Row],[img_id2]]&amp;"|"&amp;Table1[[#This Row],[rank]]</f>
        <v>328|1</v>
      </c>
      <c r="B1662">
        <v>328</v>
      </c>
      <c r="C1662">
        <v>1</v>
      </c>
      <c r="D1662" t="s">
        <v>879</v>
      </c>
      <c r="E1662">
        <v>0.209192737937</v>
      </c>
      <c r="F1662">
        <v>0.99701070785500001</v>
      </c>
      <c r="G1662">
        <f>VLOOKUP(Table1[[#This Row],[img_id2]],Table13[#All],4,FALSE)</f>
        <v>3</v>
      </c>
      <c r="H1662">
        <f>VLOOKUP(Table1[[#This Row],[img_id2]],Table13[#All],5,FALSE)</f>
        <v>3</v>
      </c>
      <c r="I1662" t="str">
        <f>IF(Table1[[#This Row],[score_abs]]&gt;0.99,"yes","no")</f>
        <v>yes</v>
      </c>
    </row>
    <row r="1663" spans="1:9" x14ac:dyDescent="0.25">
      <c r="A1663" t="str">
        <f>Table1[[#This Row],[img_id2]]&amp;"|"&amp;Table1[[#This Row],[rank]]</f>
        <v>328|2</v>
      </c>
      <c r="B1663">
        <v>328</v>
      </c>
      <c r="C1663">
        <v>2</v>
      </c>
      <c r="D1663" t="s">
        <v>877</v>
      </c>
      <c r="E1663">
        <v>7.4174843728500001E-2</v>
      </c>
      <c r="F1663">
        <v>0.99161523580599997</v>
      </c>
      <c r="G1663">
        <f>VLOOKUP(Table1[[#This Row],[img_id2]],Table13[#All],4,FALSE)</f>
        <v>3</v>
      </c>
      <c r="H1663">
        <f>VLOOKUP(Table1[[#This Row],[img_id2]],Table13[#All],5,FALSE)</f>
        <v>3</v>
      </c>
      <c r="I1663" t="str">
        <f>IF(Table1[[#This Row],[score_abs]]&gt;0.99,"yes","no")</f>
        <v>yes</v>
      </c>
    </row>
    <row r="1664" spans="1:9" x14ac:dyDescent="0.25">
      <c r="A1664" t="str">
        <f>Table1[[#This Row],[img_id2]]&amp;"|"&amp;Table1[[#This Row],[rank]]</f>
        <v>328|3</v>
      </c>
      <c r="B1664">
        <v>328</v>
      </c>
      <c r="C1664">
        <v>3</v>
      </c>
      <c r="D1664" t="s">
        <v>880</v>
      </c>
      <c r="E1664">
        <v>6.3805446028700002E-2</v>
      </c>
      <c r="F1664">
        <v>0.99026578664800002</v>
      </c>
      <c r="G1664">
        <f>VLOOKUP(Table1[[#This Row],[img_id2]],Table13[#All],4,FALSE)</f>
        <v>3</v>
      </c>
      <c r="H1664">
        <f>VLOOKUP(Table1[[#This Row],[img_id2]],Table13[#All],5,FALSE)</f>
        <v>3</v>
      </c>
      <c r="I1664" t="str">
        <f>IF(Table1[[#This Row],[score_abs]]&gt;0.99,"yes","no")</f>
        <v>yes</v>
      </c>
    </row>
    <row r="1665" spans="1:9" x14ac:dyDescent="0.25">
      <c r="A1665" t="str">
        <f>Table1[[#This Row],[img_id2]]&amp;"|"&amp;Table1[[#This Row],[rank]]</f>
        <v>328|4</v>
      </c>
      <c r="B1665">
        <v>328</v>
      </c>
      <c r="C1665">
        <v>4</v>
      </c>
      <c r="D1665" t="s">
        <v>855</v>
      </c>
      <c r="E1665">
        <v>6.3679002225400003E-2</v>
      </c>
      <c r="F1665">
        <v>0.99024677276600004</v>
      </c>
      <c r="G1665">
        <f>VLOOKUP(Table1[[#This Row],[img_id2]],Table13[#All],4,FALSE)</f>
        <v>3</v>
      </c>
      <c r="H1665">
        <f>VLOOKUP(Table1[[#This Row],[img_id2]],Table13[#All],5,FALSE)</f>
        <v>3</v>
      </c>
      <c r="I1665" t="str">
        <f>IF(Table1[[#This Row],[score_abs]]&gt;0.99,"yes","no")</f>
        <v>yes</v>
      </c>
    </row>
    <row r="1666" spans="1:9" x14ac:dyDescent="0.25">
      <c r="A1666" t="str">
        <f>Table1[[#This Row],[img_id2]]&amp;"|"&amp;Table1[[#This Row],[rank]]</f>
        <v>328|5</v>
      </c>
      <c r="B1666">
        <v>328</v>
      </c>
      <c r="C1666">
        <v>5</v>
      </c>
      <c r="D1666" t="s">
        <v>883</v>
      </c>
      <c r="E1666">
        <v>6.17819055915E-2</v>
      </c>
      <c r="F1666">
        <v>0.98995029926300004</v>
      </c>
      <c r="G1666">
        <f>VLOOKUP(Table1[[#This Row],[img_id2]],Table13[#All],4,FALSE)</f>
        <v>3</v>
      </c>
      <c r="H1666">
        <f>VLOOKUP(Table1[[#This Row],[img_id2]],Table13[#All],5,FALSE)</f>
        <v>3</v>
      </c>
      <c r="I1666" t="str">
        <f>IF(Table1[[#This Row],[score_abs]]&gt;0.99,"yes","no")</f>
        <v>no</v>
      </c>
    </row>
    <row r="1667" spans="1:9" x14ac:dyDescent="0.25">
      <c r="A1667" t="str">
        <f>Table1[[#This Row],[img_id2]]&amp;"|"&amp;Table1[[#This Row],[rank]]</f>
        <v>329|1</v>
      </c>
      <c r="B1667">
        <v>329</v>
      </c>
      <c r="C1667">
        <v>1</v>
      </c>
      <c r="D1667" t="s">
        <v>877</v>
      </c>
      <c r="E1667">
        <v>0.21767333149900001</v>
      </c>
      <c r="F1667">
        <v>0.99967753887199995</v>
      </c>
      <c r="G1667">
        <f>VLOOKUP(Table1[[#This Row],[img_id2]],Table13[#All],4,FALSE)</f>
        <v>3</v>
      </c>
      <c r="H1667">
        <f>VLOOKUP(Table1[[#This Row],[img_id2]],Table13[#All],5,FALSE)</f>
        <v>3</v>
      </c>
      <c r="I1667" t="str">
        <f>IF(Table1[[#This Row],[score_abs]]&gt;0.99,"yes","no")</f>
        <v>yes</v>
      </c>
    </row>
    <row r="1668" spans="1:9" x14ac:dyDescent="0.25">
      <c r="A1668" t="str">
        <f>Table1[[#This Row],[img_id2]]&amp;"|"&amp;Table1[[#This Row],[rank]]</f>
        <v>329|2</v>
      </c>
      <c r="B1668">
        <v>329</v>
      </c>
      <c r="C1668">
        <v>2</v>
      </c>
      <c r="D1668" t="s">
        <v>864</v>
      </c>
      <c r="E1668">
        <v>0.206483215094</v>
      </c>
      <c r="F1668">
        <v>0.999660015106</v>
      </c>
      <c r="G1668">
        <f>VLOOKUP(Table1[[#This Row],[img_id2]],Table13[#All],4,FALSE)</f>
        <v>3</v>
      </c>
      <c r="H1668">
        <f>VLOOKUP(Table1[[#This Row],[img_id2]],Table13[#All],5,FALSE)</f>
        <v>3</v>
      </c>
      <c r="I1668" t="str">
        <f>IF(Table1[[#This Row],[score_abs]]&gt;0.99,"yes","no")</f>
        <v>yes</v>
      </c>
    </row>
    <row r="1669" spans="1:9" x14ac:dyDescent="0.25">
      <c r="A1669" t="str">
        <f>Table1[[#This Row],[img_id2]]&amp;"|"&amp;Table1[[#This Row],[rank]]</f>
        <v>329|3</v>
      </c>
      <c r="B1669">
        <v>329</v>
      </c>
      <c r="C1669">
        <v>3</v>
      </c>
      <c r="D1669" t="s">
        <v>924</v>
      </c>
      <c r="E1669">
        <v>8.0732583999599997E-2</v>
      </c>
      <c r="F1669">
        <v>0.99913090467499999</v>
      </c>
      <c r="G1669">
        <f>VLOOKUP(Table1[[#This Row],[img_id2]],Table13[#All],4,FALSE)</f>
        <v>3</v>
      </c>
      <c r="H1669">
        <f>VLOOKUP(Table1[[#This Row],[img_id2]],Table13[#All],5,FALSE)</f>
        <v>3</v>
      </c>
      <c r="I1669" t="str">
        <f>IF(Table1[[#This Row],[score_abs]]&gt;0.99,"yes","no")</f>
        <v>yes</v>
      </c>
    </row>
    <row r="1670" spans="1:9" x14ac:dyDescent="0.25">
      <c r="A1670" t="str">
        <f>Table1[[#This Row],[img_id2]]&amp;"|"&amp;Table1[[#This Row],[rank]]</f>
        <v>329|4</v>
      </c>
      <c r="B1670">
        <v>329</v>
      </c>
      <c r="C1670">
        <v>4</v>
      </c>
      <c r="D1670" t="s">
        <v>925</v>
      </c>
      <c r="E1670">
        <v>7.6797239482399998E-2</v>
      </c>
      <c r="F1670">
        <v>0.99908638000500005</v>
      </c>
      <c r="G1670">
        <f>VLOOKUP(Table1[[#This Row],[img_id2]],Table13[#All],4,FALSE)</f>
        <v>3</v>
      </c>
      <c r="H1670">
        <f>VLOOKUP(Table1[[#This Row],[img_id2]],Table13[#All],5,FALSE)</f>
        <v>3</v>
      </c>
      <c r="I1670" t="str">
        <f>IF(Table1[[#This Row],[score_abs]]&gt;0.99,"yes","no")</f>
        <v>yes</v>
      </c>
    </row>
    <row r="1671" spans="1:9" x14ac:dyDescent="0.25">
      <c r="A1671" t="str">
        <f>Table1[[#This Row],[img_id2]]&amp;"|"&amp;Table1[[#This Row],[rank]]</f>
        <v>329|5</v>
      </c>
      <c r="B1671">
        <v>329</v>
      </c>
      <c r="C1671">
        <v>5</v>
      </c>
      <c r="D1671" t="s">
        <v>917</v>
      </c>
      <c r="E1671">
        <v>6.8248033523599996E-2</v>
      </c>
      <c r="F1671">
        <v>0.998972177505</v>
      </c>
      <c r="G1671">
        <f>VLOOKUP(Table1[[#This Row],[img_id2]],Table13[#All],4,FALSE)</f>
        <v>3</v>
      </c>
      <c r="H1671">
        <f>VLOOKUP(Table1[[#This Row],[img_id2]],Table13[#All],5,FALSE)</f>
        <v>3</v>
      </c>
      <c r="I1671" t="str">
        <f>IF(Table1[[#This Row],[score_abs]]&gt;0.99,"yes","no")</f>
        <v>yes</v>
      </c>
    </row>
    <row r="1672" spans="1:9" x14ac:dyDescent="0.25">
      <c r="A1672" t="str">
        <f>Table1[[#This Row],[img_id2]]&amp;"|"&amp;Table1[[#This Row],[rank]]</f>
        <v>330|1</v>
      </c>
      <c r="B1672">
        <v>330</v>
      </c>
      <c r="C1672">
        <v>1</v>
      </c>
      <c r="D1672" t="s">
        <v>846</v>
      </c>
      <c r="E1672">
        <v>0.38482126593600002</v>
      </c>
      <c r="F1672">
        <v>0.99954932928100004</v>
      </c>
      <c r="G1672">
        <f>VLOOKUP(Table1[[#This Row],[img_id2]],Table13[#All],4,FALSE)</f>
        <v>3</v>
      </c>
      <c r="H1672">
        <f>VLOOKUP(Table1[[#This Row],[img_id2]],Table13[#All],5,FALSE)</f>
        <v>3</v>
      </c>
      <c r="I1672" t="str">
        <f>IF(Table1[[#This Row],[score_abs]]&gt;0.99,"yes","no")</f>
        <v>yes</v>
      </c>
    </row>
    <row r="1673" spans="1:9" x14ac:dyDescent="0.25">
      <c r="A1673" t="str">
        <f>Table1[[#This Row],[img_id2]]&amp;"|"&amp;Table1[[#This Row],[rank]]</f>
        <v>330|2</v>
      </c>
      <c r="B1673">
        <v>330</v>
      </c>
      <c r="C1673">
        <v>2</v>
      </c>
      <c r="D1673" t="s">
        <v>862</v>
      </c>
      <c r="E1673">
        <v>8.7451912462699996E-2</v>
      </c>
      <c r="F1673">
        <v>0.99801981449099997</v>
      </c>
      <c r="G1673">
        <f>VLOOKUP(Table1[[#This Row],[img_id2]],Table13[#All],4,FALSE)</f>
        <v>3</v>
      </c>
      <c r="H1673">
        <f>VLOOKUP(Table1[[#This Row],[img_id2]],Table13[#All],5,FALSE)</f>
        <v>3</v>
      </c>
      <c r="I1673" t="str">
        <f>IF(Table1[[#This Row],[score_abs]]&gt;0.99,"yes","no")</f>
        <v>yes</v>
      </c>
    </row>
    <row r="1674" spans="1:9" x14ac:dyDescent="0.25">
      <c r="A1674" t="str">
        <f>Table1[[#This Row],[img_id2]]&amp;"|"&amp;Table1[[#This Row],[rank]]</f>
        <v>330|3</v>
      </c>
      <c r="B1674">
        <v>330</v>
      </c>
      <c r="C1674">
        <v>3</v>
      </c>
      <c r="D1674" t="s">
        <v>830</v>
      </c>
      <c r="E1674">
        <v>8.0166131257999998E-2</v>
      </c>
      <c r="F1674">
        <v>0.997840285301</v>
      </c>
      <c r="G1674">
        <f>VLOOKUP(Table1[[#This Row],[img_id2]],Table13[#All],4,FALSE)</f>
        <v>3</v>
      </c>
      <c r="H1674">
        <f>VLOOKUP(Table1[[#This Row],[img_id2]],Table13[#All],5,FALSE)</f>
        <v>3</v>
      </c>
      <c r="I1674" t="str">
        <f>IF(Table1[[#This Row],[score_abs]]&gt;0.99,"yes","no")</f>
        <v>yes</v>
      </c>
    </row>
    <row r="1675" spans="1:9" x14ac:dyDescent="0.25">
      <c r="A1675" t="str">
        <f>Table1[[#This Row],[img_id2]]&amp;"|"&amp;Table1[[#This Row],[rank]]</f>
        <v>330|4</v>
      </c>
      <c r="B1675">
        <v>330</v>
      </c>
      <c r="C1675">
        <v>4</v>
      </c>
      <c r="D1675" t="s">
        <v>848</v>
      </c>
      <c r="E1675">
        <v>4.9306984990800003E-2</v>
      </c>
      <c r="F1675">
        <v>0.99649327993400005</v>
      </c>
      <c r="G1675">
        <f>VLOOKUP(Table1[[#This Row],[img_id2]],Table13[#All],4,FALSE)</f>
        <v>3</v>
      </c>
      <c r="H1675">
        <f>VLOOKUP(Table1[[#This Row],[img_id2]],Table13[#All],5,FALSE)</f>
        <v>3</v>
      </c>
      <c r="I1675" t="str">
        <f>IF(Table1[[#This Row],[score_abs]]&gt;0.99,"yes","no")</f>
        <v>yes</v>
      </c>
    </row>
    <row r="1676" spans="1:9" x14ac:dyDescent="0.25">
      <c r="A1676" t="str">
        <f>Table1[[#This Row],[img_id2]]&amp;"|"&amp;Table1[[#This Row],[rank]]</f>
        <v>330|5</v>
      </c>
      <c r="B1676">
        <v>330</v>
      </c>
      <c r="C1676">
        <v>5</v>
      </c>
      <c r="D1676" t="s">
        <v>912</v>
      </c>
      <c r="E1676">
        <v>3.6349892616299999E-2</v>
      </c>
      <c r="F1676">
        <v>0.99524927139300001</v>
      </c>
      <c r="G1676">
        <f>VLOOKUP(Table1[[#This Row],[img_id2]],Table13[#All],4,FALSE)</f>
        <v>3</v>
      </c>
      <c r="H1676">
        <f>VLOOKUP(Table1[[#This Row],[img_id2]],Table13[#All],5,FALSE)</f>
        <v>3</v>
      </c>
      <c r="I1676" t="str">
        <f>IF(Table1[[#This Row],[score_abs]]&gt;0.99,"yes","no")</f>
        <v>yes</v>
      </c>
    </row>
    <row r="1677" spans="1:9" x14ac:dyDescent="0.25">
      <c r="A1677" t="str">
        <f>Table1[[#This Row],[img_id2]]&amp;"|"&amp;Table1[[#This Row],[rank]]</f>
        <v>331|1</v>
      </c>
      <c r="B1677">
        <v>331</v>
      </c>
      <c r="C1677">
        <v>1</v>
      </c>
      <c r="D1677" t="s">
        <v>856</v>
      </c>
      <c r="E1677">
        <v>0.16380670666700001</v>
      </c>
      <c r="F1677">
        <v>0.99838018417399998</v>
      </c>
      <c r="G1677">
        <f>VLOOKUP(Table1[[#This Row],[img_id2]],Table13[#All],4,FALSE)</f>
        <v>3</v>
      </c>
      <c r="H1677">
        <f>VLOOKUP(Table1[[#This Row],[img_id2]],Table13[#All],5,FALSE)</f>
        <v>3</v>
      </c>
      <c r="I1677" t="str">
        <f>IF(Table1[[#This Row],[score_abs]]&gt;0.99,"yes","no")</f>
        <v>yes</v>
      </c>
    </row>
    <row r="1678" spans="1:9" x14ac:dyDescent="0.25">
      <c r="A1678" t="str">
        <f>Table1[[#This Row],[img_id2]]&amp;"|"&amp;Table1[[#This Row],[rank]]</f>
        <v>331|2</v>
      </c>
      <c r="B1678">
        <v>331</v>
      </c>
      <c r="C1678">
        <v>2</v>
      </c>
      <c r="D1678" t="s">
        <v>848</v>
      </c>
      <c r="E1678">
        <v>0.148003742099</v>
      </c>
      <c r="F1678">
        <v>0.99820756912200004</v>
      </c>
      <c r="G1678">
        <f>VLOOKUP(Table1[[#This Row],[img_id2]],Table13[#All],4,FALSE)</f>
        <v>3</v>
      </c>
      <c r="H1678">
        <f>VLOOKUP(Table1[[#This Row],[img_id2]],Table13[#All],5,FALSE)</f>
        <v>3</v>
      </c>
      <c r="I1678" t="str">
        <f>IF(Table1[[#This Row],[score_abs]]&gt;0.99,"yes","no")</f>
        <v>yes</v>
      </c>
    </row>
    <row r="1679" spans="1:9" x14ac:dyDescent="0.25">
      <c r="A1679" t="str">
        <f>Table1[[#This Row],[img_id2]]&amp;"|"&amp;Table1[[#This Row],[rank]]</f>
        <v>331|3</v>
      </c>
      <c r="B1679">
        <v>331</v>
      </c>
      <c r="C1679">
        <v>3</v>
      </c>
      <c r="D1679" t="s">
        <v>846</v>
      </c>
      <c r="E1679">
        <v>0.11163932085</v>
      </c>
      <c r="F1679">
        <v>0.99762505292899994</v>
      </c>
      <c r="G1679">
        <f>VLOOKUP(Table1[[#This Row],[img_id2]],Table13[#All],4,FALSE)</f>
        <v>3</v>
      </c>
      <c r="H1679">
        <f>VLOOKUP(Table1[[#This Row],[img_id2]],Table13[#All],5,FALSE)</f>
        <v>3</v>
      </c>
      <c r="I1679" t="str">
        <f>IF(Table1[[#This Row],[score_abs]]&gt;0.99,"yes","no")</f>
        <v>yes</v>
      </c>
    </row>
    <row r="1680" spans="1:9" x14ac:dyDescent="0.25">
      <c r="A1680" t="str">
        <f>Table1[[#This Row],[img_id2]]&amp;"|"&amp;Table1[[#This Row],[rank]]</f>
        <v>331|4</v>
      </c>
      <c r="B1680">
        <v>331</v>
      </c>
      <c r="C1680">
        <v>4</v>
      </c>
      <c r="D1680" t="s">
        <v>861</v>
      </c>
      <c r="E1680">
        <v>5.4388817399700001E-2</v>
      </c>
      <c r="F1680">
        <v>0.99513739347499997</v>
      </c>
      <c r="G1680">
        <f>VLOOKUP(Table1[[#This Row],[img_id2]],Table13[#All],4,FALSE)</f>
        <v>3</v>
      </c>
      <c r="H1680">
        <f>VLOOKUP(Table1[[#This Row],[img_id2]],Table13[#All],5,FALSE)</f>
        <v>3</v>
      </c>
      <c r="I1680" t="str">
        <f>IF(Table1[[#This Row],[score_abs]]&gt;0.99,"yes","no")</f>
        <v>yes</v>
      </c>
    </row>
    <row r="1681" spans="1:9" x14ac:dyDescent="0.25">
      <c r="A1681" t="str">
        <f>Table1[[#This Row],[img_id2]]&amp;"|"&amp;Table1[[#This Row],[rank]]</f>
        <v>331|5</v>
      </c>
      <c r="B1681">
        <v>331</v>
      </c>
      <c r="C1681">
        <v>5</v>
      </c>
      <c r="D1681" t="s">
        <v>929</v>
      </c>
      <c r="E1681">
        <v>4.4561475515399997E-2</v>
      </c>
      <c r="F1681">
        <v>0.99407130479799999</v>
      </c>
      <c r="G1681">
        <f>VLOOKUP(Table1[[#This Row],[img_id2]],Table13[#All],4,FALSE)</f>
        <v>3</v>
      </c>
      <c r="H1681">
        <f>VLOOKUP(Table1[[#This Row],[img_id2]],Table13[#All],5,FALSE)</f>
        <v>3</v>
      </c>
      <c r="I1681" t="str">
        <f>IF(Table1[[#This Row],[score_abs]]&gt;0.99,"yes","no")</f>
        <v>yes</v>
      </c>
    </row>
    <row r="1682" spans="1:9" x14ac:dyDescent="0.25">
      <c r="A1682" t="str">
        <f>Table1[[#This Row],[img_id2]]&amp;"|"&amp;Table1[[#This Row],[rank]]</f>
        <v>332|1</v>
      </c>
      <c r="B1682">
        <v>332</v>
      </c>
      <c r="C1682">
        <v>1</v>
      </c>
      <c r="D1682" t="s">
        <v>846</v>
      </c>
      <c r="E1682">
        <v>0.48392423987400002</v>
      </c>
      <c r="F1682">
        <v>0.99978095293000002</v>
      </c>
      <c r="G1682">
        <f>VLOOKUP(Table1[[#This Row],[img_id2]],Table13[#All],4,FALSE)</f>
        <v>3</v>
      </c>
      <c r="H1682">
        <f>VLOOKUP(Table1[[#This Row],[img_id2]],Table13[#All],5,FALSE)</f>
        <v>3</v>
      </c>
      <c r="I1682" t="str">
        <f>IF(Table1[[#This Row],[score_abs]]&gt;0.99,"yes","no")</f>
        <v>yes</v>
      </c>
    </row>
    <row r="1683" spans="1:9" x14ac:dyDescent="0.25">
      <c r="A1683" t="str">
        <f>Table1[[#This Row],[img_id2]]&amp;"|"&amp;Table1[[#This Row],[rank]]</f>
        <v>332|2</v>
      </c>
      <c r="B1683">
        <v>332</v>
      </c>
      <c r="C1683">
        <v>2</v>
      </c>
      <c r="D1683" t="s">
        <v>830</v>
      </c>
      <c r="E1683">
        <v>0.19297085702399999</v>
      </c>
      <c r="F1683">
        <v>0.99945098161699997</v>
      </c>
      <c r="G1683">
        <f>VLOOKUP(Table1[[#This Row],[img_id2]],Table13[#All],4,FALSE)</f>
        <v>3</v>
      </c>
      <c r="H1683">
        <f>VLOOKUP(Table1[[#This Row],[img_id2]],Table13[#All],5,FALSE)</f>
        <v>3</v>
      </c>
      <c r="I1683" t="str">
        <f>IF(Table1[[#This Row],[score_abs]]&gt;0.99,"yes","no")</f>
        <v>yes</v>
      </c>
    </row>
    <row r="1684" spans="1:9" x14ac:dyDescent="0.25">
      <c r="A1684" t="str">
        <f>Table1[[#This Row],[img_id2]]&amp;"|"&amp;Table1[[#This Row],[rank]]</f>
        <v>332|3</v>
      </c>
      <c r="B1684">
        <v>332</v>
      </c>
      <c r="C1684">
        <v>3</v>
      </c>
      <c r="D1684" t="s">
        <v>862</v>
      </c>
      <c r="E1684">
        <v>0.131183817983</v>
      </c>
      <c r="F1684">
        <v>0.99919253587699997</v>
      </c>
      <c r="G1684">
        <f>VLOOKUP(Table1[[#This Row],[img_id2]],Table13[#All],4,FALSE)</f>
        <v>3</v>
      </c>
      <c r="H1684">
        <f>VLOOKUP(Table1[[#This Row],[img_id2]],Table13[#All],5,FALSE)</f>
        <v>3</v>
      </c>
      <c r="I1684" t="str">
        <f>IF(Table1[[#This Row],[score_abs]]&gt;0.99,"yes","no")</f>
        <v>yes</v>
      </c>
    </row>
    <row r="1685" spans="1:9" x14ac:dyDescent="0.25">
      <c r="A1685" t="str">
        <f>Table1[[#This Row],[img_id2]]&amp;"|"&amp;Table1[[#This Row],[rank]]</f>
        <v>332|4</v>
      </c>
      <c r="B1685">
        <v>332</v>
      </c>
      <c r="C1685">
        <v>4</v>
      </c>
      <c r="D1685" t="s">
        <v>831</v>
      </c>
      <c r="E1685">
        <v>6.5013110637700003E-2</v>
      </c>
      <c r="F1685">
        <v>0.99837201833699996</v>
      </c>
      <c r="G1685">
        <f>VLOOKUP(Table1[[#This Row],[img_id2]],Table13[#All],4,FALSE)</f>
        <v>3</v>
      </c>
      <c r="H1685">
        <f>VLOOKUP(Table1[[#This Row],[img_id2]],Table13[#All],5,FALSE)</f>
        <v>3</v>
      </c>
      <c r="I1685" t="str">
        <f>IF(Table1[[#This Row],[score_abs]]&gt;0.99,"yes","no")</f>
        <v>yes</v>
      </c>
    </row>
    <row r="1686" spans="1:9" x14ac:dyDescent="0.25">
      <c r="A1686" t="str">
        <f>Table1[[#This Row],[img_id2]]&amp;"|"&amp;Table1[[#This Row],[rank]]</f>
        <v>332|5</v>
      </c>
      <c r="B1686">
        <v>332</v>
      </c>
      <c r="C1686">
        <v>5</v>
      </c>
      <c r="D1686" t="s">
        <v>855</v>
      </c>
      <c r="E1686">
        <v>1.9815638661400001E-2</v>
      </c>
      <c r="F1686">
        <v>0.99467849731400004</v>
      </c>
      <c r="G1686">
        <f>VLOOKUP(Table1[[#This Row],[img_id2]],Table13[#All],4,FALSE)</f>
        <v>3</v>
      </c>
      <c r="H1686">
        <f>VLOOKUP(Table1[[#This Row],[img_id2]],Table13[#All],5,FALSE)</f>
        <v>3</v>
      </c>
      <c r="I1686" t="str">
        <f>IF(Table1[[#This Row],[score_abs]]&gt;0.99,"yes","no")</f>
        <v>yes</v>
      </c>
    </row>
    <row r="1687" spans="1:9" x14ac:dyDescent="0.25">
      <c r="A1687" t="str">
        <f>Table1[[#This Row],[img_id2]]&amp;"|"&amp;Table1[[#This Row],[rank]]</f>
        <v>333|1</v>
      </c>
      <c r="B1687">
        <v>333</v>
      </c>
      <c r="C1687">
        <v>1</v>
      </c>
      <c r="D1687" t="s">
        <v>840</v>
      </c>
      <c r="E1687">
        <v>0.54806667566300005</v>
      </c>
      <c r="F1687">
        <v>0.99999237060500001</v>
      </c>
      <c r="G1687">
        <f>VLOOKUP(Table1[[#This Row],[img_id2]],Table13[#All],4,FALSE)</f>
        <v>3</v>
      </c>
      <c r="H1687">
        <f>VLOOKUP(Table1[[#This Row],[img_id2]],Table13[#All],5,FALSE)</f>
        <v>3</v>
      </c>
      <c r="I1687" t="str">
        <f>IF(Table1[[#This Row],[score_abs]]&gt;0.99,"yes","no")</f>
        <v>yes</v>
      </c>
    </row>
    <row r="1688" spans="1:9" x14ac:dyDescent="0.25">
      <c r="A1688" t="str">
        <f>Table1[[#This Row],[img_id2]]&amp;"|"&amp;Table1[[#This Row],[rank]]</f>
        <v>333|2</v>
      </c>
      <c r="B1688">
        <v>333</v>
      </c>
      <c r="C1688">
        <v>2</v>
      </c>
      <c r="D1688" t="s">
        <v>830</v>
      </c>
      <c r="E1688">
        <v>0.242185652256</v>
      </c>
      <c r="F1688">
        <v>0.99998259544400003</v>
      </c>
      <c r="G1688">
        <f>VLOOKUP(Table1[[#This Row],[img_id2]],Table13[#All],4,FALSE)</f>
        <v>3</v>
      </c>
      <c r="H1688">
        <f>VLOOKUP(Table1[[#This Row],[img_id2]],Table13[#All],5,FALSE)</f>
        <v>3</v>
      </c>
      <c r="I1688" t="str">
        <f>IF(Table1[[#This Row],[score_abs]]&gt;0.99,"yes","no")</f>
        <v>yes</v>
      </c>
    </row>
    <row r="1689" spans="1:9" x14ac:dyDescent="0.25">
      <c r="A1689" t="str">
        <f>Table1[[#This Row],[img_id2]]&amp;"|"&amp;Table1[[#This Row],[rank]]</f>
        <v>333|3</v>
      </c>
      <c r="B1689">
        <v>333</v>
      </c>
      <c r="C1689">
        <v>3</v>
      </c>
      <c r="D1689" t="s">
        <v>869</v>
      </c>
      <c r="E1689">
        <v>5.1455937325999998E-2</v>
      </c>
      <c r="F1689">
        <v>0.99991810321800001</v>
      </c>
      <c r="G1689">
        <f>VLOOKUP(Table1[[#This Row],[img_id2]],Table13[#All],4,FALSE)</f>
        <v>3</v>
      </c>
      <c r="H1689">
        <f>VLOOKUP(Table1[[#This Row],[img_id2]],Table13[#All],5,FALSE)</f>
        <v>3</v>
      </c>
      <c r="I1689" t="str">
        <f>IF(Table1[[#This Row],[score_abs]]&gt;0.99,"yes","no")</f>
        <v>yes</v>
      </c>
    </row>
    <row r="1690" spans="1:9" x14ac:dyDescent="0.25">
      <c r="A1690" t="str">
        <f>Table1[[#This Row],[img_id2]]&amp;"|"&amp;Table1[[#This Row],[rank]]</f>
        <v>333|4</v>
      </c>
      <c r="B1690">
        <v>333</v>
      </c>
      <c r="C1690">
        <v>4</v>
      </c>
      <c r="D1690" t="s">
        <v>868</v>
      </c>
      <c r="E1690">
        <v>2.7057973668000002E-2</v>
      </c>
      <c r="F1690">
        <v>0.999844312668</v>
      </c>
      <c r="G1690">
        <f>VLOOKUP(Table1[[#This Row],[img_id2]],Table13[#All],4,FALSE)</f>
        <v>3</v>
      </c>
      <c r="H1690">
        <f>VLOOKUP(Table1[[#This Row],[img_id2]],Table13[#All],5,FALSE)</f>
        <v>3</v>
      </c>
      <c r="I1690" t="str">
        <f>IF(Table1[[#This Row],[score_abs]]&gt;0.99,"yes","no")</f>
        <v>yes</v>
      </c>
    </row>
    <row r="1691" spans="1:9" x14ac:dyDescent="0.25">
      <c r="A1691" t="str">
        <f>Table1[[#This Row],[img_id2]]&amp;"|"&amp;Table1[[#This Row],[rank]]</f>
        <v>333|5</v>
      </c>
      <c r="B1691">
        <v>333</v>
      </c>
      <c r="C1691">
        <v>5</v>
      </c>
      <c r="D1691" t="s">
        <v>863</v>
      </c>
      <c r="E1691">
        <v>2.5870829820599999E-2</v>
      </c>
      <c r="F1691">
        <v>0.99983727931999999</v>
      </c>
      <c r="G1691">
        <f>VLOOKUP(Table1[[#This Row],[img_id2]],Table13[#All],4,FALSE)</f>
        <v>3</v>
      </c>
      <c r="H1691">
        <f>VLOOKUP(Table1[[#This Row],[img_id2]],Table13[#All],5,FALSE)</f>
        <v>3</v>
      </c>
      <c r="I1691" t="str">
        <f>IF(Table1[[#This Row],[score_abs]]&gt;0.99,"yes","no")</f>
        <v>yes</v>
      </c>
    </row>
    <row r="1692" spans="1:9" x14ac:dyDescent="0.25">
      <c r="A1692" t="str">
        <f>Table1[[#This Row],[img_id2]]&amp;"|"&amp;Table1[[#This Row],[rank]]</f>
        <v>334|1</v>
      </c>
      <c r="B1692">
        <v>334</v>
      </c>
      <c r="C1692">
        <v>1</v>
      </c>
      <c r="D1692" t="s">
        <v>869</v>
      </c>
      <c r="E1692">
        <v>0.50437664985700004</v>
      </c>
      <c r="F1692">
        <v>0.99997997283899998</v>
      </c>
      <c r="G1692">
        <f>VLOOKUP(Table1[[#This Row],[img_id2]],Table13[#All],4,FALSE)</f>
        <v>3</v>
      </c>
      <c r="H1692">
        <f>VLOOKUP(Table1[[#This Row],[img_id2]],Table13[#All],5,FALSE)</f>
        <v>3</v>
      </c>
      <c r="I1692" t="str">
        <f>IF(Table1[[#This Row],[score_abs]]&gt;0.99,"yes","no")</f>
        <v>yes</v>
      </c>
    </row>
    <row r="1693" spans="1:9" x14ac:dyDescent="0.25">
      <c r="A1693" t="str">
        <f>Table1[[#This Row],[img_id2]]&amp;"|"&amp;Table1[[#This Row],[rank]]</f>
        <v>334|2</v>
      </c>
      <c r="B1693">
        <v>334</v>
      </c>
      <c r="C1693">
        <v>2</v>
      </c>
      <c r="D1693" t="s">
        <v>900</v>
      </c>
      <c r="E1693">
        <v>0.198197901249</v>
      </c>
      <c r="F1693">
        <v>0.99994909763299999</v>
      </c>
      <c r="G1693">
        <f>VLOOKUP(Table1[[#This Row],[img_id2]],Table13[#All],4,FALSE)</f>
        <v>3</v>
      </c>
      <c r="H1693">
        <f>VLOOKUP(Table1[[#This Row],[img_id2]],Table13[#All],5,FALSE)</f>
        <v>3</v>
      </c>
      <c r="I1693" t="str">
        <f>IF(Table1[[#This Row],[score_abs]]&gt;0.99,"yes","no")</f>
        <v>yes</v>
      </c>
    </row>
    <row r="1694" spans="1:9" x14ac:dyDescent="0.25">
      <c r="A1694" t="str">
        <f>Table1[[#This Row],[img_id2]]&amp;"|"&amp;Table1[[#This Row],[rank]]</f>
        <v>334|3</v>
      </c>
      <c r="B1694">
        <v>334</v>
      </c>
      <c r="C1694">
        <v>3</v>
      </c>
      <c r="D1694" t="s">
        <v>837</v>
      </c>
      <c r="E1694">
        <v>7.1898721158500004E-2</v>
      </c>
      <c r="F1694">
        <v>0.999859571457</v>
      </c>
      <c r="G1694">
        <f>VLOOKUP(Table1[[#This Row],[img_id2]],Table13[#All],4,FALSE)</f>
        <v>3</v>
      </c>
      <c r="H1694">
        <f>VLOOKUP(Table1[[#This Row],[img_id2]],Table13[#All],5,FALSE)</f>
        <v>3</v>
      </c>
      <c r="I1694" t="str">
        <f>IF(Table1[[#This Row],[score_abs]]&gt;0.99,"yes","no")</f>
        <v>yes</v>
      </c>
    </row>
    <row r="1695" spans="1:9" x14ac:dyDescent="0.25">
      <c r="A1695" t="str">
        <f>Table1[[#This Row],[img_id2]]&amp;"|"&amp;Table1[[#This Row],[rank]]</f>
        <v>334|4</v>
      </c>
      <c r="B1695">
        <v>334</v>
      </c>
      <c r="C1695">
        <v>4</v>
      </c>
      <c r="D1695" t="s">
        <v>838</v>
      </c>
      <c r="E1695">
        <v>3.5693913698199999E-2</v>
      </c>
      <c r="F1695">
        <v>0.99971729516999996</v>
      </c>
      <c r="G1695">
        <f>VLOOKUP(Table1[[#This Row],[img_id2]],Table13[#All],4,FALSE)</f>
        <v>3</v>
      </c>
      <c r="H1695">
        <f>VLOOKUP(Table1[[#This Row],[img_id2]],Table13[#All],5,FALSE)</f>
        <v>3</v>
      </c>
      <c r="I1695" t="str">
        <f>IF(Table1[[#This Row],[score_abs]]&gt;0.99,"yes","no")</f>
        <v>yes</v>
      </c>
    </row>
    <row r="1696" spans="1:9" x14ac:dyDescent="0.25">
      <c r="A1696" t="str">
        <f>Table1[[#This Row],[img_id2]]&amp;"|"&amp;Table1[[#This Row],[rank]]</f>
        <v>334|5</v>
      </c>
      <c r="B1696">
        <v>334</v>
      </c>
      <c r="C1696">
        <v>5</v>
      </c>
      <c r="D1696" t="s">
        <v>869</v>
      </c>
      <c r="E1696">
        <v>3.3600345253900002E-2</v>
      </c>
      <c r="F1696">
        <v>0.99969971179999995</v>
      </c>
      <c r="G1696">
        <f>VLOOKUP(Table1[[#This Row],[img_id2]],Table13[#All],4,FALSE)</f>
        <v>3</v>
      </c>
      <c r="H1696">
        <f>VLOOKUP(Table1[[#This Row],[img_id2]],Table13[#All],5,FALSE)</f>
        <v>3</v>
      </c>
      <c r="I1696" t="str">
        <f>IF(Table1[[#This Row],[score_abs]]&gt;0.99,"yes","no")</f>
        <v>yes</v>
      </c>
    </row>
    <row r="1697" spans="1:9" x14ac:dyDescent="0.25">
      <c r="A1697" t="str">
        <f>Table1[[#This Row],[img_id2]]&amp;"|"&amp;Table1[[#This Row],[rank]]</f>
        <v>335|1</v>
      </c>
      <c r="B1697">
        <v>335</v>
      </c>
      <c r="C1697">
        <v>1</v>
      </c>
      <c r="D1697" t="s">
        <v>830</v>
      </c>
      <c r="E1697">
        <v>0.75631976127599998</v>
      </c>
      <c r="F1697">
        <v>0.99998366832700003</v>
      </c>
      <c r="G1697">
        <f>VLOOKUP(Table1[[#This Row],[img_id2]],Table13[#All],4,FALSE)</f>
        <v>3</v>
      </c>
      <c r="H1697">
        <f>VLOOKUP(Table1[[#This Row],[img_id2]],Table13[#All],5,FALSE)</f>
        <v>3</v>
      </c>
      <c r="I1697" t="str">
        <f>IF(Table1[[#This Row],[score_abs]]&gt;0.99,"yes","no")</f>
        <v>yes</v>
      </c>
    </row>
    <row r="1698" spans="1:9" x14ac:dyDescent="0.25">
      <c r="A1698" t="str">
        <f>Table1[[#This Row],[img_id2]]&amp;"|"&amp;Table1[[#This Row],[rank]]</f>
        <v>335|2</v>
      </c>
      <c r="B1698">
        <v>335</v>
      </c>
      <c r="C1698">
        <v>2</v>
      </c>
      <c r="D1698" t="s">
        <v>840</v>
      </c>
      <c r="E1698">
        <v>0.17411617934699999</v>
      </c>
      <c r="F1698">
        <v>0.99992907047299995</v>
      </c>
      <c r="G1698">
        <f>VLOOKUP(Table1[[#This Row],[img_id2]],Table13[#All],4,FALSE)</f>
        <v>3</v>
      </c>
      <c r="H1698">
        <f>VLOOKUP(Table1[[#This Row],[img_id2]],Table13[#All],5,FALSE)</f>
        <v>3</v>
      </c>
      <c r="I1698" t="str">
        <f>IF(Table1[[#This Row],[score_abs]]&gt;0.99,"yes","no")</f>
        <v>yes</v>
      </c>
    </row>
    <row r="1699" spans="1:9" x14ac:dyDescent="0.25">
      <c r="A1699" t="str">
        <f>Table1[[#This Row],[img_id2]]&amp;"|"&amp;Table1[[#This Row],[rank]]</f>
        <v>335|3</v>
      </c>
      <c r="B1699">
        <v>335</v>
      </c>
      <c r="C1699">
        <v>3</v>
      </c>
      <c r="D1699" t="s">
        <v>868</v>
      </c>
      <c r="E1699">
        <v>9.9873961880800003E-3</v>
      </c>
      <c r="F1699">
        <v>0.99876403808600001</v>
      </c>
      <c r="G1699">
        <f>VLOOKUP(Table1[[#This Row],[img_id2]],Table13[#All],4,FALSE)</f>
        <v>3</v>
      </c>
      <c r="H1699">
        <f>VLOOKUP(Table1[[#This Row],[img_id2]],Table13[#All],5,FALSE)</f>
        <v>3</v>
      </c>
      <c r="I1699" t="str">
        <f>IF(Table1[[#This Row],[score_abs]]&gt;0.99,"yes","no")</f>
        <v>yes</v>
      </c>
    </row>
    <row r="1700" spans="1:9" x14ac:dyDescent="0.25">
      <c r="A1700" t="str">
        <f>Table1[[#This Row],[img_id2]]&amp;"|"&amp;Table1[[#This Row],[rank]]</f>
        <v>335|4</v>
      </c>
      <c r="B1700">
        <v>335</v>
      </c>
      <c r="C1700">
        <v>4</v>
      </c>
      <c r="D1700" t="s">
        <v>867</v>
      </c>
      <c r="E1700">
        <v>8.7715759873399999E-3</v>
      </c>
      <c r="F1700">
        <v>0.99859291315099996</v>
      </c>
      <c r="G1700">
        <f>VLOOKUP(Table1[[#This Row],[img_id2]],Table13[#All],4,FALSE)</f>
        <v>3</v>
      </c>
      <c r="H1700">
        <f>VLOOKUP(Table1[[#This Row],[img_id2]],Table13[#All],5,FALSE)</f>
        <v>3</v>
      </c>
      <c r="I1700" t="str">
        <f>IF(Table1[[#This Row],[score_abs]]&gt;0.99,"yes","no")</f>
        <v>yes</v>
      </c>
    </row>
    <row r="1701" spans="1:9" x14ac:dyDescent="0.25">
      <c r="A1701" t="str">
        <f>Table1[[#This Row],[img_id2]]&amp;"|"&amp;Table1[[#This Row],[rank]]</f>
        <v>335|5</v>
      </c>
      <c r="B1701">
        <v>335</v>
      </c>
      <c r="C1701">
        <v>5</v>
      </c>
      <c r="D1701" t="s">
        <v>869</v>
      </c>
      <c r="E1701">
        <v>6.3254199922099996E-3</v>
      </c>
      <c r="F1701">
        <v>0.99804973602299996</v>
      </c>
      <c r="G1701">
        <f>VLOOKUP(Table1[[#This Row],[img_id2]],Table13[#All],4,FALSE)</f>
        <v>3</v>
      </c>
      <c r="H1701">
        <f>VLOOKUP(Table1[[#This Row],[img_id2]],Table13[#All],5,FALSE)</f>
        <v>3</v>
      </c>
      <c r="I1701" t="str">
        <f>IF(Table1[[#This Row],[score_abs]]&gt;0.99,"yes","no")</f>
        <v>yes</v>
      </c>
    </row>
    <row r="1702" spans="1:9" x14ac:dyDescent="0.25">
      <c r="A1702" t="str">
        <f>Table1[[#This Row],[img_id2]]&amp;"|"&amp;Table1[[#This Row],[rank]]</f>
        <v>336|1</v>
      </c>
      <c r="B1702">
        <v>336</v>
      </c>
      <c r="C1702">
        <v>1</v>
      </c>
      <c r="D1702" t="s">
        <v>869</v>
      </c>
      <c r="E1702">
        <v>0.16384239494799999</v>
      </c>
      <c r="F1702">
        <v>0.99966096878099997</v>
      </c>
      <c r="G1702">
        <f>VLOOKUP(Table1[[#This Row],[img_id2]],Table13[#All],4,FALSE)</f>
        <v>2</v>
      </c>
      <c r="H1702">
        <f>VLOOKUP(Table1[[#This Row],[img_id2]],Table13[#All],5,FALSE)</f>
        <v>2</v>
      </c>
      <c r="I1702" t="str">
        <f>IF(Table1[[#This Row],[score_abs]]&gt;0.99,"yes","no")</f>
        <v>yes</v>
      </c>
    </row>
    <row r="1703" spans="1:9" x14ac:dyDescent="0.25">
      <c r="A1703" t="str">
        <f>Table1[[#This Row],[img_id2]]&amp;"|"&amp;Table1[[#This Row],[rank]]</f>
        <v>336|2</v>
      </c>
      <c r="B1703">
        <v>336</v>
      </c>
      <c r="C1703">
        <v>2</v>
      </c>
      <c r="D1703" t="s">
        <v>910</v>
      </c>
      <c r="E1703">
        <v>0.14269255101700001</v>
      </c>
      <c r="F1703">
        <v>0.99961072206500001</v>
      </c>
      <c r="G1703">
        <f>VLOOKUP(Table1[[#This Row],[img_id2]],Table13[#All],4,FALSE)</f>
        <v>2</v>
      </c>
      <c r="H1703">
        <f>VLOOKUP(Table1[[#This Row],[img_id2]],Table13[#All],5,FALSE)</f>
        <v>2</v>
      </c>
      <c r="I1703" t="str">
        <f>IF(Table1[[#This Row],[score_abs]]&gt;0.99,"yes","no")</f>
        <v>yes</v>
      </c>
    </row>
    <row r="1704" spans="1:9" x14ac:dyDescent="0.25">
      <c r="A1704" t="str">
        <f>Table1[[#This Row],[img_id2]]&amp;"|"&amp;Table1[[#This Row],[rank]]</f>
        <v>336|3</v>
      </c>
      <c r="B1704">
        <v>336</v>
      </c>
      <c r="C1704">
        <v>3</v>
      </c>
      <c r="D1704" t="s">
        <v>869</v>
      </c>
      <c r="E1704">
        <v>0.12590987980400001</v>
      </c>
      <c r="F1704">
        <v>0.99955874681500001</v>
      </c>
      <c r="G1704">
        <f>VLOOKUP(Table1[[#This Row],[img_id2]],Table13[#All],4,FALSE)</f>
        <v>2</v>
      </c>
      <c r="H1704">
        <f>VLOOKUP(Table1[[#This Row],[img_id2]],Table13[#All],5,FALSE)</f>
        <v>2</v>
      </c>
      <c r="I1704" t="str">
        <f>IF(Table1[[#This Row],[score_abs]]&gt;0.99,"yes","no")</f>
        <v>yes</v>
      </c>
    </row>
    <row r="1705" spans="1:9" x14ac:dyDescent="0.25">
      <c r="A1705" t="str">
        <f>Table1[[#This Row],[img_id2]]&amp;"|"&amp;Table1[[#This Row],[rank]]</f>
        <v>336|4</v>
      </c>
      <c r="B1705">
        <v>336</v>
      </c>
      <c r="C1705">
        <v>4</v>
      </c>
      <c r="D1705" t="s">
        <v>926</v>
      </c>
      <c r="E1705">
        <v>0.12021676451</v>
      </c>
      <c r="F1705">
        <v>0.99953794479400004</v>
      </c>
      <c r="G1705">
        <f>VLOOKUP(Table1[[#This Row],[img_id2]],Table13[#All],4,FALSE)</f>
        <v>2</v>
      </c>
      <c r="H1705">
        <f>VLOOKUP(Table1[[#This Row],[img_id2]],Table13[#All],5,FALSE)</f>
        <v>2</v>
      </c>
      <c r="I1705" t="str">
        <f>IF(Table1[[#This Row],[score_abs]]&gt;0.99,"yes","no")</f>
        <v>yes</v>
      </c>
    </row>
    <row r="1706" spans="1:9" x14ac:dyDescent="0.25">
      <c r="A1706" t="str">
        <f>Table1[[#This Row],[img_id2]]&amp;"|"&amp;Table1[[#This Row],[rank]]</f>
        <v>336|5</v>
      </c>
      <c r="B1706">
        <v>336</v>
      </c>
      <c r="C1706">
        <v>5</v>
      </c>
      <c r="D1706" t="s">
        <v>900</v>
      </c>
      <c r="E1706">
        <v>0.119102366269</v>
      </c>
      <c r="F1706">
        <v>0.99953365325900001</v>
      </c>
      <c r="G1706">
        <f>VLOOKUP(Table1[[#This Row],[img_id2]],Table13[#All],4,FALSE)</f>
        <v>2</v>
      </c>
      <c r="H1706">
        <f>VLOOKUP(Table1[[#This Row],[img_id2]],Table13[#All],5,FALSE)</f>
        <v>2</v>
      </c>
      <c r="I1706" t="str">
        <f>IF(Table1[[#This Row],[score_abs]]&gt;0.99,"yes","no")</f>
        <v>yes</v>
      </c>
    </row>
    <row r="1707" spans="1:9" x14ac:dyDescent="0.25">
      <c r="A1707" t="str">
        <f>Table1[[#This Row],[img_id2]]&amp;"|"&amp;Table1[[#This Row],[rank]]</f>
        <v>337|1</v>
      </c>
      <c r="B1707">
        <v>337</v>
      </c>
      <c r="C1707">
        <v>1</v>
      </c>
      <c r="D1707" t="s">
        <v>864</v>
      </c>
      <c r="E1707">
        <v>0.45486068725599998</v>
      </c>
      <c r="F1707">
        <v>0.99970549345000004</v>
      </c>
      <c r="G1707">
        <f>VLOOKUP(Table1[[#This Row],[img_id2]],Table13[#All],4,FALSE)</f>
        <v>2</v>
      </c>
      <c r="H1707">
        <f>VLOOKUP(Table1[[#This Row],[img_id2]],Table13[#All],5,FALSE)</f>
        <v>2</v>
      </c>
      <c r="I1707" t="str">
        <f>IF(Table1[[#This Row],[score_abs]]&gt;0.99,"yes","no")</f>
        <v>yes</v>
      </c>
    </row>
    <row r="1708" spans="1:9" x14ac:dyDescent="0.25">
      <c r="A1708" t="str">
        <f>Table1[[#This Row],[img_id2]]&amp;"|"&amp;Table1[[#This Row],[rank]]</f>
        <v>337|2</v>
      </c>
      <c r="B1708">
        <v>337</v>
      </c>
      <c r="C1708">
        <v>2</v>
      </c>
      <c r="D1708" t="s">
        <v>840</v>
      </c>
      <c r="E1708">
        <v>0.14946487546000001</v>
      </c>
      <c r="F1708">
        <v>0.99910432100299995</v>
      </c>
      <c r="G1708">
        <f>VLOOKUP(Table1[[#This Row],[img_id2]],Table13[#All],4,FALSE)</f>
        <v>2</v>
      </c>
      <c r="H1708">
        <f>VLOOKUP(Table1[[#This Row],[img_id2]],Table13[#All],5,FALSE)</f>
        <v>2</v>
      </c>
      <c r="I1708" t="str">
        <f>IF(Table1[[#This Row],[score_abs]]&gt;0.99,"yes","no")</f>
        <v>yes</v>
      </c>
    </row>
    <row r="1709" spans="1:9" x14ac:dyDescent="0.25">
      <c r="A1709" t="str">
        <f>Table1[[#This Row],[img_id2]]&amp;"|"&amp;Table1[[#This Row],[rank]]</f>
        <v>337|3</v>
      </c>
      <c r="B1709">
        <v>337</v>
      </c>
      <c r="C1709">
        <v>3</v>
      </c>
      <c r="D1709" t="s">
        <v>830</v>
      </c>
      <c r="E1709">
        <v>6.5627835691000003E-2</v>
      </c>
      <c r="F1709">
        <v>0.99796247482300005</v>
      </c>
      <c r="G1709">
        <f>VLOOKUP(Table1[[#This Row],[img_id2]],Table13[#All],4,FALSE)</f>
        <v>2</v>
      </c>
      <c r="H1709">
        <f>VLOOKUP(Table1[[#This Row],[img_id2]],Table13[#All],5,FALSE)</f>
        <v>2</v>
      </c>
      <c r="I1709" t="str">
        <f>IF(Table1[[#This Row],[score_abs]]&gt;0.99,"yes","no")</f>
        <v>yes</v>
      </c>
    </row>
    <row r="1710" spans="1:9" x14ac:dyDescent="0.25">
      <c r="A1710" t="str">
        <f>Table1[[#This Row],[img_id2]]&amp;"|"&amp;Table1[[#This Row],[rank]]</f>
        <v>337|4</v>
      </c>
      <c r="B1710">
        <v>337</v>
      </c>
      <c r="C1710">
        <v>4</v>
      </c>
      <c r="D1710" t="s">
        <v>831</v>
      </c>
      <c r="E1710">
        <v>4.72003780305E-2</v>
      </c>
      <c r="F1710">
        <v>0.99716931581500001</v>
      </c>
      <c r="G1710">
        <f>VLOOKUP(Table1[[#This Row],[img_id2]],Table13[#All],4,FALSE)</f>
        <v>2</v>
      </c>
      <c r="H1710">
        <f>VLOOKUP(Table1[[#This Row],[img_id2]],Table13[#All],5,FALSE)</f>
        <v>2</v>
      </c>
      <c r="I1710" t="str">
        <f>IF(Table1[[#This Row],[score_abs]]&gt;0.99,"yes","no")</f>
        <v>yes</v>
      </c>
    </row>
    <row r="1711" spans="1:9" x14ac:dyDescent="0.25">
      <c r="A1711" t="str">
        <f>Table1[[#This Row],[img_id2]]&amp;"|"&amp;Table1[[#This Row],[rank]]</f>
        <v>337|5</v>
      </c>
      <c r="B1711">
        <v>337</v>
      </c>
      <c r="C1711">
        <v>5</v>
      </c>
      <c r="D1711" t="s">
        <v>877</v>
      </c>
      <c r="E1711">
        <v>4.1271917521999997E-2</v>
      </c>
      <c r="F1711">
        <v>0.99676406383500005</v>
      </c>
      <c r="G1711">
        <f>VLOOKUP(Table1[[#This Row],[img_id2]],Table13[#All],4,FALSE)</f>
        <v>2</v>
      </c>
      <c r="H1711">
        <f>VLOOKUP(Table1[[#This Row],[img_id2]],Table13[#All],5,FALSE)</f>
        <v>2</v>
      </c>
      <c r="I1711" t="str">
        <f>IF(Table1[[#This Row],[score_abs]]&gt;0.99,"yes","no")</f>
        <v>yes</v>
      </c>
    </row>
    <row r="1712" spans="1:9" x14ac:dyDescent="0.25">
      <c r="A1712" t="str">
        <f>Table1[[#This Row],[img_id2]]&amp;"|"&amp;Table1[[#This Row],[rank]]</f>
        <v>338|1</v>
      </c>
      <c r="B1712">
        <v>338</v>
      </c>
      <c r="C1712">
        <v>1</v>
      </c>
      <c r="D1712" t="s">
        <v>862</v>
      </c>
      <c r="E1712">
        <v>0.25969219207799998</v>
      </c>
      <c r="F1712">
        <v>0.99871349334699999</v>
      </c>
      <c r="G1712">
        <f>VLOOKUP(Table1[[#This Row],[img_id2]],Table13[#All],4,FALSE)</f>
        <v>3</v>
      </c>
      <c r="H1712">
        <f>VLOOKUP(Table1[[#This Row],[img_id2]],Table13[#All],5,FALSE)</f>
        <v>3</v>
      </c>
      <c r="I1712" t="str">
        <f>IF(Table1[[#This Row],[score_abs]]&gt;0.99,"yes","no")</f>
        <v>yes</v>
      </c>
    </row>
    <row r="1713" spans="1:9" x14ac:dyDescent="0.25">
      <c r="A1713" t="str">
        <f>Table1[[#This Row],[img_id2]]&amp;"|"&amp;Table1[[#This Row],[rank]]</f>
        <v>338|2</v>
      </c>
      <c r="B1713">
        <v>338</v>
      </c>
      <c r="C1713">
        <v>2</v>
      </c>
      <c r="D1713" t="s">
        <v>861</v>
      </c>
      <c r="E1713">
        <v>0.22937752306500001</v>
      </c>
      <c r="F1713">
        <v>0.99854373931899998</v>
      </c>
      <c r="G1713">
        <f>VLOOKUP(Table1[[#This Row],[img_id2]],Table13[#All],4,FALSE)</f>
        <v>3</v>
      </c>
      <c r="H1713">
        <f>VLOOKUP(Table1[[#This Row],[img_id2]],Table13[#All],5,FALSE)</f>
        <v>3</v>
      </c>
      <c r="I1713" t="str">
        <f>IF(Table1[[#This Row],[score_abs]]&gt;0.99,"yes","no")</f>
        <v>yes</v>
      </c>
    </row>
    <row r="1714" spans="1:9" x14ac:dyDescent="0.25">
      <c r="A1714" t="str">
        <f>Table1[[#This Row],[img_id2]]&amp;"|"&amp;Table1[[#This Row],[rank]]</f>
        <v>338|3</v>
      </c>
      <c r="B1714">
        <v>338</v>
      </c>
      <c r="C1714">
        <v>3</v>
      </c>
      <c r="D1714" t="s">
        <v>877</v>
      </c>
      <c r="E1714">
        <v>9.8150148987800001E-2</v>
      </c>
      <c r="F1714">
        <v>0.996603250504</v>
      </c>
      <c r="G1714">
        <f>VLOOKUP(Table1[[#This Row],[img_id2]],Table13[#All],4,FALSE)</f>
        <v>3</v>
      </c>
      <c r="H1714">
        <f>VLOOKUP(Table1[[#This Row],[img_id2]],Table13[#All],5,FALSE)</f>
        <v>3</v>
      </c>
      <c r="I1714" t="str">
        <f>IF(Table1[[#This Row],[score_abs]]&gt;0.99,"yes","no")</f>
        <v>yes</v>
      </c>
    </row>
    <row r="1715" spans="1:9" x14ac:dyDescent="0.25">
      <c r="A1715" t="str">
        <f>Table1[[#This Row],[img_id2]]&amp;"|"&amp;Table1[[#This Row],[rank]]</f>
        <v>338|4</v>
      </c>
      <c r="B1715">
        <v>338</v>
      </c>
      <c r="C1715">
        <v>4</v>
      </c>
      <c r="D1715" t="s">
        <v>864</v>
      </c>
      <c r="E1715">
        <v>4.7242589294900002E-2</v>
      </c>
      <c r="F1715">
        <v>0.992968857288</v>
      </c>
      <c r="G1715">
        <f>VLOOKUP(Table1[[#This Row],[img_id2]],Table13[#All],4,FALSE)</f>
        <v>3</v>
      </c>
      <c r="H1715">
        <f>VLOOKUP(Table1[[#This Row],[img_id2]],Table13[#All],5,FALSE)</f>
        <v>3</v>
      </c>
      <c r="I1715" t="str">
        <f>IF(Table1[[#This Row],[score_abs]]&gt;0.99,"yes","no")</f>
        <v>yes</v>
      </c>
    </row>
    <row r="1716" spans="1:9" x14ac:dyDescent="0.25">
      <c r="A1716" t="str">
        <f>Table1[[#This Row],[img_id2]]&amp;"|"&amp;Table1[[#This Row],[rank]]</f>
        <v>338|5</v>
      </c>
      <c r="B1716">
        <v>338</v>
      </c>
      <c r="C1716">
        <v>5</v>
      </c>
      <c r="D1716" t="s">
        <v>831</v>
      </c>
      <c r="E1716">
        <v>3.0607841908900001E-2</v>
      </c>
      <c r="F1716">
        <v>0.98918879032100004</v>
      </c>
      <c r="G1716">
        <f>VLOOKUP(Table1[[#This Row],[img_id2]],Table13[#All],4,FALSE)</f>
        <v>3</v>
      </c>
      <c r="H1716">
        <f>VLOOKUP(Table1[[#This Row],[img_id2]],Table13[#All],5,FALSE)</f>
        <v>3</v>
      </c>
      <c r="I1716" t="str">
        <f>IF(Table1[[#This Row],[score_abs]]&gt;0.99,"yes","no")</f>
        <v>no</v>
      </c>
    </row>
    <row r="1717" spans="1:9" x14ac:dyDescent="0.25">
      <c r="A1717" t="str">
        <f>Table1[[#This Row],[img_id2]]&amp;"|"&amp;Table1[[#This Row],[rank]]</f>
        <v>339|1</v>
      </c>
      <c r="B1717">
        <v>339</v>
      </c>
      <c r="C1717">
        <v>1</v>
      </c>
      <c r="D1717" t="s">
        <v>862</v>
      </c>
      <c r="E1717">
        <v>0.31014874577500001</v>
      </c>
      <c r="F1717">
        <v>0.99987673759499995</v>
      </c>
      <c r="G1717">
        <f>VLOOKUP(Table1[[#This Row],[img_id2]],Table13[#All],4,FALSE)</f>
        <v>3</v>
      </c>
      <c r="H1717">
        <f>VLOOKUP(Table1[[#This Row],[img_id2]],Table13[#All],5,FALSE)</f>
        <v>3</v>
      </c>
      <c r="I1717" t="str">
        <f>IF(Table1[[#This Row],[score_abs]]&gt;0.99,"yes","no")</f>
        <v>yes</v>
      </c>
    </row>
    <row r="1718" spans="1:9" x14ac:dyDescent="0.25">
      <c r="A1718" t="str">
        <f>Table1[[#This Row],[img_id2]]&amp;"|"&amp;Table1[[#This Row],[rank]]</f>
        <v>339|2</v>
      </c>
      <c r="B1718">
        <v>339</v>
      </c>
      <c r="C1718">
        <v>2</v>
      </c>
      <c r="D1718" t="s">
        <v>854</v>
      </c>
      <c r="E1718">
        <v>0.216939121485</v>
      </c>
      <c r="F1718">
        <v>0.99982386827500003</v>
      </c>
      <c r="G1718">
        <f>VLOOKUP(Table1[[#This Row],[img_id2]],Table13[#All],4,FALSE)</f>
        <v>3</v>
      </c>
      <c r="H1718">
        <f>VLOOKUP(Table1[[#This Row],[img_id2]],Table13[#All],5,FALSE)</f>
        <v>3</v>
      </c>
      <c r="I1718" t="str">
        <f>IF(Table1[[#This Row],[score_abs]]&gt;0.99,"yes","no")</f>
        <v>yes</v>
      </c>
    </row>
    <row r="1719" spans="1:9" x14ac:dyDescent="0.25">
      <c r="A1719" t="str">
        <f>Table1[[#This Row],[img_id2]]&amp;"|"&amp;Table1[[#This Row],[rank]]</f>
        <v>339|3</v>
      </c>
      <c r="B1719">
        <v>339</v>
      </c>
      <c r="C1719">
        <v>3</v>
      </c>
      <c r="D1719" t="s">
        <v>831</v>
      </c>
      <c r="E1719">
        <v>0.146829381585</v>
      </c>
      <c r="F1719">
        <v>0.99973982572599995</v>
      </c>
      <c r="G1719">
        <f>VLOOKUP(Table1[[#This Row],[img_id2]],Table13[#All],4,FALSE)</f>
        <v>3</v>
      </c>
      <c r="H1719">
        <f>VLOOKUP(Table1[[#This Row],[img_id2]],Table13[#All],5,FALSE)</f>
        <v>3</v>
      </c>
      <c r="I1719" t="str">
        <f>IF(Table1[[#This Row],[score_abs]]&gt;0.99,"yes","no")</f>
        <v>yes</v>
      </c>
    </row>
    <row r="1720" spans="1:9" x14ac:dyDescent="0.25">
      <c r="A1720" t="str">
        <f>Table1[[#This Row],[img_id2]]&amp;"|"&amp;Table1[[#This Row],[rank]]</f>
        <v>339|4</v>
      </c>
      <c r="B1720">
        <v>339</v>
      </c>
      <c r="C1720">
        <v>4</v>
      </c>
      <c r="D1720" t="s">
        <v>861</v>
      </c>
      <c r="E1720">
        <v>9.5405206084300004E-2</v>
      </c>
      <c r="F1720">
        <v>0.99959963560099996</v>
      </c>
      <c r="G1720">
        <f>VLOOKUP(Table1[[#This Row],[img_id2]],Table13[#All],4,FALSE)</f>
        <v>3</v>
      </c>
      <c r="H1720">
        <f>VLOOKUP(Table1[[#This Row],[img_id2]],Table13[#All],5,FALSE)</f>
        <v>3</v>
      </c>
      <c r="I1720" t="str">
        <f>IF(Table1[[#This Row],[score_abs]]&gt;0.99,"yes","no")</f>
        <v>yes</v>
      </c>
    </row>
    <row r="1721" spans="1:9" x14ac:dyDescent="0.25">
      <c r="A1721" t="str">
        <f>Table1[[#This Row],[img_id2]]&amp;"|"&amp;Table1[[#This Row],[rank]]</f>
        <v>339|5</v>
      </c>
      <c r="B1721">
        <v>339</v>
      </c>
      <c r="C1721">
        <v>5</v>
      </c>
      <c r="D1721" t="s">
        <v>848</v>
      </c>
      <c r="E1721">
        <v>6.1750449240199998E-2</v>
      </c>
      <c r="F1721">
        <v>0.99938142299699995</v>
      </c>
      <c r="G1721">
        <f>VLOOKUP(Table1[[#This Row],[img_id2]],Table13[#All],4,FALSE)</f>
        <v>3</v>
      </c>
      <c r="H1721">
        <f>VLOOKUP(Table1[[#This Row],[img_id2]],Table13[#All],5,FALSE)</f>
        <v>3</v>
      </c>
      <c r="I1721" t="str">
        <f>IF(Table1[[#This Row],[score_abs]]&gt;0.99,"yes","no")</f>
        <v>yes</v>
      </c>
    </row>
    <row r="1722" spans="1:9" x14ac:dyDescent="0.25">
      <c r="A1722" t="str">
        <f>Table1[[#This Row],[img_id2]]&amp;"|"&amp;Table1[[#This Row],[rank]]</f>
        <v>340|1</v>
      </c>
      <c r="B1722">
        <v>340</v>
      </c>
      <c r="C1722">
        <v>1</v>
      </c>
      <c r="D1722" t="s">
        <v>830</v>
      </c>
      <c r="E1722">
        <v>0.47393131256100002</v>
      </c>
      <c r="F1722">
        <v>0.99988043308300001</v>
      </c>
      <c r="G1722">
        <f>VLOOKUP(Table1[[#This Row],[img_id2]],Table13[#All],4,FALSE)</f>
        <v>3</v>
      </c>
      <c r="H1722">
        <f>VLOOKUP(Table1[[#This Row],[img_id2]],Table13[#All],5,FALSE)</f>
        <v>3</v>
      </c>
      <c r="I1722" t="str">
        <f>IF(Table1[[#This Row],[score_abs]]&gt;0.99,"yes","no")</f>
        <v>yes</v>
      </c>
    </row>
    <row r="1723" spans="1:9" x14ac:dyDescent="0.25">
      <c r="A1723" t="str">
        <f>Table1[[#This Row],[img_id2]]&amp;"|"&amp;Table1[[#This Row],[rank]]</f>
        <v>340|2</v>
      </c>
      <c r="B1723">
        <v>340</v>
      </c>
      <c r="C1723">
        <v>2</v>
      </c>
      <c r="D1723" t="s">
        <v>846</v>
      </c>
      <c r="E1723">
        <v>0.19649536907699999</v>
      </c>
      <c r="F1723">
        <v>0.99971157312400005</v>
      </c>
      <c r="G1723">
        <f>VLOOKUP(Table1[[#This Row],[img_id2]],Table13[#All],4,FALSE)</f>
        <v>3</v>
      </c>
      <c r="H1723">
        <f>VLOOKUP(Table1[[#This Row],[img_id2]],Table13[#All],5,FALSE)</f>
        <v>3</v>
      </c>
      <c r="I1723" t="str">
        <f>IF(Table1[[#This Row],[score_abs]]&gt;0.99,"yes","no")</f>
        <v>yes</v>
      </c>
    </row>
    <row r="1724" spans="1:9" x14ac:dyDescent="0.25">
      <c r="A1724" t="str">
        <f>Table1[[#This Row],[img_id2]]&amp;"|"&amp;Table1[[#This Row],[rank]]</f>
        <v>340|3</v>
      </c>
      <c r="B1724">
        <v>340</v>
      </c>
      <c r="C1724">
        <v>3</v>
      </c>
      <c r="D1724" t="s">
        <v>862</v>
      </c>
      <c r="E1724">
        <v>0.101148158312</v>
      </c>
      <c r="F1724">
        <v>0.99943989515300002</v>
      </c>
      <c r="G1724">
        <f>VLOOKUP(Table1[[#This Row],[img_id2]],Table13[#All],4,FALSE)</f>
        <v>3</v>
      </c>
      <c r="H1724">
        <f>VLOOKUP(Table1[[#This Row],[img_id2]],Table13[#All],5,FALSE)</f>
        <v>3</v>
      </c>
      <c r="I1724" t="str">
        <f>IF(Table1[[#This Row],[score_abs]]&gt;0.99,"yes","no")</f>
        <v>yes</v>
      </c>
    </row>
    <row r="1725" spans="1:9" x14ac:dyDescent="0.25">
      <c r="A1725" t="str">
        <f>Table1[[#This Row],[img_id2]]&amp;"|"&amp;Table1[[#This Row],[rank]]</f>
        <v>340|4</v>
      </c>
      <c r="B1725">
        <v>340</v>
      </c>
      <c r="C1725">
        <v>4</v>
      </c>
      <c r="D1725" t="s">
        <v>831</v>
      </c>
      <c r="E1725">
        <v>7.5039803981800005E-2</v>
      </c>
      <c r="F1725">
        <v>0.99924516677899999</v>
      </c>
      <c r="G1725">
        <f>VLOOKUP(Table1[[#This Row],[img_id2]],Table13[#All],4,FALSE)</f>
        <v>3</v>
      </c>
      <c r="H1725">
        <f>VLOOKUP(Table1[[#This Row],[img_id2]],Table13[#All],5,FALSE)</f>
        <v>3</v>
      </c>
      <c r="I1725" t="str">
        <f>IF(Table1[[#This Row],[score_abs]]&gt;0.99,"yes","no")</f>
        <v>yes</v>
      </c>
    </row>
    <row r="1726" spans="1:9" x14ac:dyDescent="0.25">
      <c r="A1726" t="str">
        <f>Table1[[#This Row],[img_id2]]&amp;"|"&amp;Table1[[#This Row],[rank]]</f>
        <v>340|5</v>
      </c>
      <c r="B1726">
        <v>340</v>
      </c>
      <c r="C1726">
        <v>5</v>
      </c>
      <c r="D1726" t="s">
        <v>864</v>
      </c>
      <c r="E1726">
        <v>3.14921587706E-2</v>
      </c>
      <c r="F1726">
        <v>0.99820315837899998</v>
      </c>
      <c r="G1726">
        <f>VLOOKUP(Table1[[#This Row],[img_id2]],Table13[#All],4,FALSE)</f>
        <v>3</v>
      </c>
      <c r="H1726">
        <f>VLOOKUP(Table1[[#This Row],[img_id2]],Table13[#All],5,FALSE)</f>
        <v>3</v>
      </c>
      <c r="I1726" t="str">
        <f>IF(Table1[[#This Row],[score_abs]]&gt;0.99,"yes","no")</f>
        <v>yes</v>
      </c>
    </row>
    <row r="1727" spans="1:9" x14ac:dyDescent="0.25">
      <c r="A1727" t="str">
        <f>Table1[[#This Row],[img_id2]]&amp;"|"&amp;Table1[[#This Row],[rank]]</f>
        <v>341|1</v>
      </c>
      <c r="B1727">
        <v>341</v>
      </c>
      <c r="C1727">
        <v>1</v>
      </c>
      <c r="D1727" t="s">
        <v>846</v>
      </c>
      <c r="E1727">
        <v>0.93078100681300002</v>
      </c>
      <c r="F1727">
        <v>0.99998891353599995</v>
      </c>
      <c r="G1727">
        <f>VLOOKUP(Table1[[#This Row],[img_id2]],Table13[#All],4,FALSE)</f>
        <v>3</v>
      </c>
      <c r="H1727">
        <f>VLOOKUP(Table1[[#This Row],[img_id2]],Table13[#All],5,FALSE)</f>
        <v>3</v>
      </c>
      <c r="I1727" t="str">
        <f>IF(Table1[[#This Row],[score_abs]]&gt;0.99,"yes","no")</f>
        <v>yes</v>
      </c>
    </row>
    <row r="1728" spans="1:9" x14ac:dyDescent="0.25">
      <c r="A1728" t="str">
        <f>Table1[[#This Row],[img_id2]]&amp;"|"&amp;Table1[[#This Row],[rank]]</f>
        <v>341|2</v>
      </c>
      <c r="B1728">
        <v>341</v>
      </c>
      <c r="C1728">
        <v>2</v>
      </c>
      <c r="D1728" t="s">
        <v>830</v>
      </c>
      <c r="E1728">
        <v>3.146456182E-2</v>
      </c>
      <c r="F1728">
        <v>0.99967229366300003</v>
      </c>
      <c r="G1728">
        <f>VLOOKUP(Table1[[#This Row],[img_id2]],Table13[#All],4,FALSE)</f>
        <v>3</v>
      </c>
      <c r="H1728">
        <f>VLOOKUP(Table1[[#This Row],[img_id2]],Table13[#All],5,FALSE)</f>
        <v>3</v>
      </c>
      <c r="I1728" t="str">
        <f>IF(Table1[[#This Row],[score_abs]]&gt;0.99,"yes","no")</f>
        <v>yes</v>
      </c>
    </row>
    <row r="1729" spans="1:9" x14ac:dyDescent="0.25">
      <c r="A1729" t="str">
        <f>Table1[[#This Row],[img_id2]]&amp;"|"&amp;Table1[[#This Row],[rank]]</f>
        <v>341|3</v>
      </c>
      <c r="B1729">
        <v>341</v>
      </c>
      <c r="C1729">
        <v>3</v>
      </c>
      <c r="D1729" t="s">
        <v>831</v>
      </c>
      <c r="E1729">
        <v>7.5017334893300001E-3</v>
      </c>
      <c r="F1729">
        <v>0.99862706661199996</v>
      </c>
      <c r="G1729">
        <f>VLOOKUP(Table1[[#This Row],[img_id2]],Table13[#All],4,FALSE)</f>
        <v>3</v>
      </c>
      <c r="H1729">
        <f>VLOOKUP(Table1[[#This Row],[img_id2]],Table13[#All],5,FALSE)</f>
        <v>3</v>
      </c>
      <c r="I1729" t="str">
        <f>IF(Table1[[#This Row],[score_abs]]&gt;0.99,"yes","no")</f>
        <v>yes</v>
      </c>
    </row>
    <row r="1730" spans="1:9" x14ac:dyDescent="0.25">
      <c r="A1730" t="str">
        <f>Table1[[#This Row],[img_id2]]&amp;"|"&amp;Table1[[#This Row],[rank]]</f>
        <v>341|4</v>
      </c>
      <c r="B1730">
        <v>341</v>
      </c>
      <c r="C1730">
        <v>4</v>
      </c>
      <c r="D1730" t="s">
        <v>848</v>
      </c>
      <c r="E1730">
        <v>4.5787454582800003E-3</v>
      </c>
      <c r="F1730">
        <v>0.99775248765900004</v>
      </c>
      <c r="G1730">
        <f>VLOOKUP(Table1[[#This Row],[img_id2]],Table13[#All],4,FALSE)</f>
        <v>3</v>
      </c>
      <c r="H1730">
        <f>VLOOKUP(Table1[[#This Row],[img_id2]],Table13[#All],5,FALSE)</f>
        <v>3</v>
      </c>
      <c r="I1730" t="str">
        <f>IF(Table1[[#This Row],[score_abs]]&gt;0.99,"yes","no")</f>
        <v>yes</v>
      </c>
    </row>
    <row r="1731" spans="1:9" x14ac:dyDescent="0.25">
      <c r="A1731" t="str">
        <f>Table1[[#This Row],[img_id2]]&amp;"|"&amp;Table1[[#This Row],[rank]]</f>
        <v>341|5</v>
      </c>
      <c r="B1731">
        <v>341</v>
      </c>
      <c r="C1731">
        <v>5</v>
      </c>
      <c r="D1731" t="s">
        <v>855</v>
      </c>
      <c r="E1731">
        <v>4.3046241626100001E-3</v>
      </c>
      <c r="F1731">
        <v>0.99760973453500001</v>
      </c>
      <c r="G1731">
        <f>VLOOKUP(Table1[[#This Row],[img_id2]],Table13[#All],4,FALSE)</f>
        <v>3</v>
      </c>
      <c r="H1731">
        <f>VLOOKUP(Table1[[#This Row],[img_id2]],Table13[#All],5,FALSE)</f>
        <v>3</v>
      </c>
      <c r="I1731" t="str">
        <f>IF(Table1[[#This Row],[score_abs]]&gt;0.99,"yes","no")</f>
        <v>yes</v>
      </c>
    </row>
    <row r="1732" spans="1:9" x14ac:dyDescent="0.25">
      <c r="A1732" t="str">
        <f>Table1[[#This Row],[img_id2]]&amp;"|"&amp;Table1[[#This Row],[rank]]</f>
        <v>342|1</v>
      </c>
      <c r="B1732">
        <v>342</v>
      </c>
      <c r="C1732">
        <v>1</v>
      </c>
      <c r="D1732" t="s">
        <v>829</v>
      </c>
      <c r="E1732">
        <v>0.29688701033600001</v>
      </c>
      <c r="F1732">
        <v>0.99969553947400003</v>
      </c>
      <c r="G1732">
        <f>VLOOKUP(Table1[[#This Row],[img_id2]],Table13[#All],4,FALSE)</f>
        <v>2</v>
      </c>
      <c r="H1732">
        <f>VLOOKUP(Table1[[#This Row],[img_id2]],Table13[#All],5,FALSE)</f>
        <v>2</v>
      </c>
      <c r="I1732" t="str">
        <f>IF(Table1[[#This Row],[score_abs]]&gt;0.99,"yes","no")</f>
        <v>yes</v>
      </c>
    </row>
    <row r="1733" spans="1:9" x14ac:dyDescent="0.25">
      <c r="A1733" t="str">
        <f>Table1[[#This Row],[img_id2]]&amp;"|"&amp;Table1[[#This Row],[rank]]</f>
        <v>342|2</v>
      </c>
      <c r="B1733">
        <v>342</v>
      </c>
      <c r="C1733">
        <v>2</v>
      </c>
      <c r="D1733" t="s">
        <v>830</v>
      </c>
      <c r="E1733">
        <v>0.22536218166399999</v>
      </c>
      <c r="F1733">
        <v>0.99959892034499997</v>
      </c>
      <c r="G1733">
        <f>VLOOKUP(Table1[[#This Row],[img_id2]],Table13[#All],4,FALSE)</f>
        <v>2</v>
      </c>
      <c r="H1733">
        <f>VLOOKUP(Table1[[#This Row],[img_id2]],Table13[#All],5,FALSE)</f>
        <v>2</v>
      </c>
      <c r="I1733" t="str">
        <f>IF(Table1[[#This Row],[score_abs]]&gt;0.99,"yes","no")</f>
        <v>yes</v>
      </c>
    </row>
    <row r="1734" spans="1:9" x14ac:dyDescent="0.25">
      <c r="A1734" t="str">
        <f>Table1[[#This Row],[img_id2]]&amp;"|"&amp;Table1[[#This Row],[rank]]</f>
        <v>342|3</v>
      </c>
      <c r="B1734">
        <v>342</v>
      </c>
      <c r="C1734">
        <v>3</v>
      </c>
      <c r="D1734" t="s">
        <v>831</v>
      </c>
      <c r="E1734">
        <v>0.167588308454</v>
      </c>
      <c r="F1734">
        <v>0.99946075677900004</v>
      </c>
      <c r="G1734">
        <f>VLOOKUP(Table1[[#This Row],[img_id2]],Table13[#All],4,FALSE)</f>
        <v>2</v>
      </c>
      <c r="H1734">
        <f>VLOOKUP(Table1[[#This Row],[img_id2]],Table13[#All],5,FALSE)</f>
        <v>2</v>
      </c>
      <c r="I1734" t="str">
        <f>IF(Table1[[#This Row],[score_abs]]&gt;0.99,"yes","no")</f>
        <v>yes</v>
      </c>
    </row>
    <row r="1735" spans="1:9" x14ac:dyDescent="0.25">
      <c r="A1735" t="str">
        <f>Table1[[#This Row],[img_id2]]&amp;"|"&amp;Table1[[#This Row],[rank]]</f>
        <v>342|4</v>
      </c>
      <c r="B1735">
        <v>342</v>
      </c>
      <c r="C1735">
        <v>4</v>
      </c>
      <c r="D1735" t="s">
        <v>846</v>
      </c>
      <c r="E1735">
        <v>0.10778859257700001</v>
      </c>
      <c r="F1735">
        <v>0.99916183948500004</v>
      </c>
      <c r="G1735">
        <f>VLOOKUP(Table1[[#This Row],[img_id2]],Table13[#All],4,FALSE)</f>
        <v>2</v>
      </c>
      <c r="H1735">
        <f>VLOOKUP(Table1[[#This Row],[img_id2]],Table13[#All],5,FALSE)</f>
        <v>2</v>
      </c>
      <c r="I1735" t="str">
        <f>IF(Table1[[#This Row],[score_abs]]&gt;0.99,"yes","no")</f>
        <v>yes</v>
      </c>
    </row>
    <row r="1736" spans="1:9" x14ac:dyDescent="0.25">
      <c r="A1736" t="str">
        <f>Table1[[#This Row],[img_id2]]&amp;"|"&amp;Table1[[#This Row],[rank]]</f>
        <v>342|5</v>
      </c>
      <c r="B1736">
        <v>342</v>
      </c>
      <c r="C1736">
        <v>5</v>
      </c>
      <c r="D1736" t="s">
        <v>891</v>
      </c>
      <c r="E1736">
        <v>3.05559765548E-2</v>
      </c>
      <c r="F1736">
        <v>0.99704957008399997</v>
      </c>
      <c r="G1736">
        <f>VLOOKUP(Table1[[#This Row],[img_id2]],Table13[#All],4,FALSE)</f>
        <v>2</v>
      </c>
      <c r="H1736">
        <f>VLOOKUP(Table1[[#This Row],[img_id2]],Table13[#All],5,FALSE)</f>
        <v>2</v>
      </c>
      <c r="I1736" t="str">
        <f>IF(Table1[[#This Row],[score_abs]]&gt;0.99,"yes","no")</f>
        <v>yes</v>
      </c>
    </row>
    <row r="1737" spans="1:9" x14ac:dyDescent="0.25">
      <c r="A1737" t="str">
        <f>Table1[[#This Row],[img_id2]]&amp;"|"&amp;Table1[[#This Row],[rank]]</f>
        <v>343|1</v>
      </c>
      <c r="B1737">
        <v>343</v>
      </c>
      <c r="C1737">
        <v>1</v>
      </c>
      <c r="D1737" t="s">
        <v>831</v>
      </c>
      <c r="E1737">
        <v>0.63224762678099999</v>
      </c>
      <c r="F1737">
        <v>0.99993968009900003</v>
      </c>
      <c r="G1737">
        <f>VLOOKUP(Table1[[#This Row],[img_id2]],Table13[#All],4,FALSE)</f>
        <v>2</v>
      </c>
      <c r="H1737">
        <f>VLOOKUP(Table1[[#This Row],[img_id2]],Table13[#All],5,FALSE)</f>
        <v>2</v>
      </c>
      <c r="I1737" t="str">
        <f>IF(Table1[[#This Row],[score_abs]]&gt;0.99,"yes","no")</f>
        <v>yes</v>
      </c>
    </row>
    <row r="1738" spans="1:9" x14ac:dyDescent="0.25">
      <c r="A1738" t="str">
        <f>Table1[[#This Row],[img_id2]]&amp;"|"&amp;Table1[[#This Row],[rank]]</f>
        <v>343|2</v>
      </c>
      <c r="B1738">
        <v>343</v>
      </c>
      <c r="C1738">
        <v>2</v>
      </c>
      <c r="D1738" t="s">
        <v>854</v>
      </c>
      <c r="E1738">
        <v>0.131013557315</v>
      </c>
      <c r="F1738">
        <v>0.99970918893799998</v>
      </c>
      <c r="G1738">
        <f>VLOOKUP(Table1[[#This Row],[img_id2]],Table13[#All],4,FALSE)</f>
        <v>2</v>
      </c>
      <c r="H1738">
        <f>VLOOKUP(Table1[[#This Row],[img_id2]],Table13[#All],5,FALSE)</f>
        <v>2</v>
      </c>
      <c r="I1738" t="str">
        <f>IF(Table1[[#This Row],[score_abs]]&gt;0.99,"yes","no")</f>
        <v>yes</v>
      </c>
    </row>
    <row r="1739" spans="1:9" x14ac:dyDescent="0.25">
      <c r="A1739" t="str">
        <f>Table1[[#This Row],[img_id2]]&amp;"|"&amp;Table1[[#This Row],[rank]]</f>
        <v>343|3</v>
      </c>
      <c r="B1739">
        <v>343</v>
      </c>
      <c r="C1739">
        <v>3</v>
      </c>
      <c r="D1739" t="s">
        <v>830</v>
      </c>
      <c r="E1739">
        <v>6.0865428298700001E-2</v>
      </c>
      <c r="F1739">
        <v>0.999374210835</v>
      </c>
      <c r="G1739">
        <f>VLOOKUP(Table1[[#This Row],[img_id2]],Table13[#All],4,FALSE)</f>
        <v>2</v>
      </c>
      <c r="H1739">
        <f>VLOOKUP(Table1[[#This Row],[img_id2]],Table13[#All],5,FALSE)</f>
        <v>2</v>
      </c>
      <c r="I1739" t="str">
        <f>IF(Table1[[#This Row],[score_abs]]&gt;0.99,"yes","no")</f>
        <v>yes</v>
      </c>
    </row>
    <row r="1740" spans="1:9" x14ac:dyDescent="0.25">
      <c r="A1740" t="str">
        <f>Table1[[#This Row],[img_id2]]&amp;"|"&amp;Table1[[#This Row],[rank]]</f>
        <v>343|4</v>
      </c>
      <c r="B1740">
        <v>343</v>
      </c>
      <c r="C1740">
        <v>4</v>
      </c>
      <c r="D1740" t="s">
        <v>860</v>
      </c>
      <c r="E1740">
        <v>3.8962271064500002E-2</v>
      </c>
      <c r="F1740">
        <v>0.99902272224400002</v>
      </c>
      <c r="G1740">
        <f>VLOOKUP(Table1[[#This Row],[img_id2]],Table13[#All],4,FALSE)</f>
        <v>2</v>
      </c>
      <c r="H1740">
        <f>VLOOKUP(Table1[[#This Row],[img_id2]],Table13[#All],5,FALSE)</f>
        <v>2</v>
      </c>
      <c r="I1740" t="str">
        <f>IF(Table1[[#This Row],[score_abs]]&gt;0.99,"yes","no")</f>
        <v>yes</v>
      </c>
    </row>
    <row r="1741" spans="1:9" x14ac:dyDescent="0.25">
      <c r="A1741" t="str">
        <f>Table1[[#This Row],[img_id2]]&amp;"|"&amp;Table1[[#This Row],[rank]]</f>
        <v>343|5</v>
      </c>
      <c r="B1741">
        <v>343</v>
      </c>
      <c r="C1741">
        <v>5</v>
      </c>
      <c r="D1741" t="s">
        <v>891</v>
      </c>
      <c r="E1741">
        <v>3.8702186196999999E-2</v>
      </c>
      <c r="F1741">
        <v>0.99901616573300001</v>
      </c>
      <c r="G1741">
        <f>VLOOKUP(Table1[[#This Row],[img_id2]],Table13[#All],4,FALSE)</f>
        <v>2</v>
      </c>
      <c r="H1741">
        <f>VLOOKUP(Table1[[#This Row],[img_id2]],Table13[#All],5,FALSE)</f>
        <v>2</v>
      </c>
      <c r="I1741" t="str">
        <f>IF(Table1[[#This Row],[score_abs]]&gt;0.99,"yes","no")</f>
        <v>yes</v>
      </c>
    </row>
    <row r="1742" spans="1:9" x14ac:dyDescent="0.25">
      <c r="A1742" t="str">
        <f>Table1[[#This Row],[img_id2]]&amp;"|"&amp;Table1[[#This Row],[rank]]</f>
        <v>344|1</v>
      </c>
      <c r="B1742">
        <v>344</v>
      </c>
      <c r="C1742">
        <v>1</v>
      </c>
      <c r="D1742" t="s">
        <v>846</v>
      </c>
      <c r="E1742">
        <v>0.88005214929599995</v>
      </c>
      <c r="F1742">
        <v>0.99998676776899997</v>
      </c>
      <c r="G1742">
        <f>VLOOKUP(Table1[[#This Row],[img_id2]],Table13[#All],4,FALSE)</f>
        <v>2</v>
      </c>
      <c r="H1742">
        <f>VLOOKUP(Table1[[#This Row],[img_id2]],Table13[#All],5,FALSE)</f>
        <v>2</v>
      </c>
      <c r="I1742" t="str">
        <f>IF(Table1[[#This Row],[score_abs]]&gt;0.99,"yes","no")</f>
        <v>yes</v>
      </c>
    </row>
    <row r="1743" spans="1:9" x14ac:dyDescent="0.25">
      <c r="A1743" t="str">
        <f>Table1[[#This Row],[img_id2]]&amp;"|"&amp;Table1[[#This Row],[rank]]</f>
        <v>344|2</v>
      </c>
      <c r="B1743">
        <v>344</v>
      </c>
      <c r="C1743">
        <v>2</v>
      </c>
      <c r="D1743" t="s">
        <v>830</v>
      </c>
      <c r="E1743">
        <v>4.5941691845700003E-2</v>
      </c>
      <c r="F1743">
        <v>0.999745547771</v>
      </c>
      <c r="G1743">
        <f>VLOOKUP(Table1[[#This Row],[img_id2]],Table13[#All],4,FALSE)</f>
        <v>2</v>
      </c>
      <c r="H1743">
        <f>VLOOKUP(Table1[[#This Row],[img_id2]],Table13[#All],5,FALSE)</f>
        <v>2</v>
      </c>
      <c r="I1743" t="str">
        <f>IF(Table1[[#This Row],[score_abs]]&gt;0.99,"yes","no")</f>
        <v>yes</v>
      </c>
    </row>
    <row r="1744" spans="1:9" x14ac:dyDescent="0.25">
      <c r="A1744" t="str">
        <f>Table1[[#This Row],[img_id2]]&amp;"|"&amp;Table1[[#This Row],[rank]]</f>
        <v>344|3</v>
      </c>
      <c r="B1744">
        <v>344</v>
      </c>
      <c r="C1744">
        <v>3</v>
      </c>
      <c r="D1744" t="s">
        <v>831</v>
      </c>
      <c r="E1744">
        <v>2.85640936345E-2</v>
      </c>
      <c r="F1744">
        <v>0.99959081411399997</v>
      </c>
      <c r="G1744">
        <f>VLOOKUP(Table1[[#This Row],[img_id2]],Table13[#All],4,FALSE)</f>
        <v>2</v>
      </c>
      <c r="H1744">
        <f>VLOOKUP(Table1[[#This Row],[img_id2]],Table13[#All],5,FALSE)</f>
        <v>2</v>
      </c>
      <c r="I1744" t="str">
        <f>IF(Table1[[#This Row],[score_abs]]&gt;0.99,"yes","no")</f>
        <v>yes</v>
      </c>
    </row>
    <row r="1745" spans="1:9" x14ac:dyDescent="0.25">
      <c r="A1745" t="str">
        <f>Table1[[#This Row],[img_id2]]&amp;"|"&amp;Table1[[#This Row],[rank]]</f>
        <v>344|4</v>
      </c>
      <c r="B1745">
        <v>344</v>
      </c>
      <c r="C1745">
        <v>4</v>
      </c>
      <c r="D1745" t="s">
        <v>882</v>
      </c>
      <c r="E1745">
        <v>1.20444800705E-2</v>
      </c>
      <c r="F1745">
        <v>0.99902999401100001</v>
      </c>
      <c r="G1745">
        <f>VLOOKUP(Table1[[#This Row],[img_id2]],Table13[#All],4,FALSE)</f>
        <v>2</v>
      </c>
      <c r="H1745">
        <f>VLOOKUP(Table1[[#This Row],[img_id2]],Table13[#All],5,FALSE)</f>
        <v>2</v>
      </c>
      <c r="I1745" t="str">
        <f>IF(Table1[[#This Row],[score_abs]]&gt;0.99,"yes","no")</f>
        <v>yes</v>
      </c>
    </row>
    <row r="1746" spans="1:9" x14ac:dyDescent="0.25">
      <c r="A1746" t="str">
        <f>Table1[[#This Row],[img_id2]]&amp;"|"&amp;Table1[[#This Row],[rank]]</f>
        <v>344|5</v>
      </c>
      <c r="B1746">
        <v>344</v>
      </c>
      <c r="C1746">
        <v>5</v>
      </c>
      <c r="D1746" t="s">
        <v>847</v>
      </c>
      <c r="E1746">
        <v>4.9907988868699996E-3</v>
      </c>
      <c r="F1746">
        <v>0.997662305832</v>
      </c>
      <c r="G1746">
        <f>VLOOKUP(Table1[[#This Row],[img_id2]],Table13[#All],4,FALSE)</f>
        <v>2</v>
      </c>
      <c r="H1746">
        <f>VLOOKUP(Table1[[#This Row],[img_id2]],Table13[#All],5,FALSE)</f>
        <v>2</v>
      </c>
      <c r="I1746" t="str">
        <f>IF(Table1[[#This Row],[score_abs]]&gt;0.99,"yes","no")</f>
        <v>yes</v>
      </c>
    </row>
    <row r="1747" spans="1:9" x14ac:dyDescent="0.25">
      <c r="A1747" t="str">
        <f>Table1[[#This Row],[img_id2]]&amp;"|"&amp;Table1[[#This Row],[rank]]</f>
        <v>345|1</v>
      </c>
      <c r="B1747">
        <v>345</v>
      </c>
      <c r="C1747">
        <v>1</v>
      </c>
      <c r="D1747" t="s">
        <v>830</v>
      </c>
      <c r="E1747">
        <v>0.60471630096399998</v>
      </c>
      <c r="F1747">
        <v>0.99993407726299999</v>
      </c>
      <c r="G1747">
        <f>VLOOKUP(Table1[[#This Row],[img_id2]],Table13[#All],4,FALSE)</f>
        <v>2</v>
      </c>
      <c r="H1747">
        <f>VLOOKUP(Table1[[#This Row],[img_id2]],Table13[#All],5,FALSE)</f>
        <v>2</v>
      </c>
      <c r="I1747" t="str">
        <f>IF(Table1[[#This Row],[score_abs]]&gt;0.99,"yes","no")</f>
        <v>yes</v>
      </c>
    </row>
    <row r="1748" spans="1:9" x14ac:dyDescent="0.25">
      <c r="A1748" t="str">
        <f>Table1[[#This Row],[img_id2]]&amp;"|"&amp;Table1[[#This Row],[rank]]</f>
        <v>345|2</v>
      </c>
      <c r="B1748">
        <v>345</v>
      </c>
      <c r="C1748">
        <v>2</v>
      </c>
      <c r="D1748" t="s">
        <v>864</v>
      </c>
      <c r="E1748">
        <v>0.137566387653</v>
      </c>
      <c r="F1748">
        <v>0.99971038103099996</v>
      </c>
      <c r="G1748">
        <f>VLOOKUP(Table1[[#This Row],[img_id2]],Table13[#All],4,FALSE)</f>
        <v>2</v>
      </c>
      <c r="H1748">
        <f>VLOOKUP(Table1[[#This Row],[img_id2]],Table13[#All],5,FALSE)</f>
        <v>2</v>
      </c>
      <c r="I1748" t="str">
        <f>IF(Table1[[#This Row],[score_abs]]&gt;0.99,"yes","no")</f>
        <v>yes</v>
      </c>
    </row>
    <row r="1749" spans="1:9" x14ac:dyDescent="0.25">
      <c r="A1749" t="str">
        <f>Table1[[#This Row],[img_id2]]&amp;"|"&amp;Table1[[#This Row],[rank]]</f>
        <v>345|3</v>
      </c>
      <c r="B1749">
        <v>345</v>
      </c>
      <c r="C1749">
        <v>3</v>
      </c>
      <c r="D1749" t="s">
        <v>840</v>
      </c>
      <c r="E1749">
        <v>0.104610286653</v>
      </c>
      <c r="F1749">
        <v>0.99961924552899994</v>
      </c>
      <c r="G1749">
        <f>VLOOKUP(Table1[[#This Row],[img_id2]],Table13[#All],4,FALSE)</f>
        <v>2</v>
      </c>
      <c r="H1749">
        <f>VLOOKUP(Table1[[#This Row],[img_id2]],Table13[#All],5,FALSE)</f>
        <v>2</v>
      </c>
      <c r="I1749" t="str">
        <f>IF(Table1[[#This Row],[score_abs]]&gt;0.99,"yes","no")</f>
        <v>yes</v>
      </c>
    </row>
    <row r="1750" spans="1:9" x14ac:dyDescent="0.25">
      <c r="A1750" t="str">
        <f>Table1[[#This Row],[img_id2]]&amp;"|"&amp;Table1[[#This Row],[rank]]</f>
        <v>345|4</v>
      </c>
      <c r="B1750">
        <v>345</v>
      </c>
      <c r="C1750">
        <v>4</v>
      </c>
      <c r="D1750" t="s">
        <v>831</v>
      </c>
      <c r="E1750">
        <v>6.9567248225199996E-2</v>
      </c>
      <c r="F1750">
        <v>0.99942755699200003</v>
      </c>
      <c r="G1750">
        <f>VLOOKUP(Table1[[#This Row],[img_id2]],Table13[#All],4,FALSE)</f>
        <v>2</v>
      </c>
      <c r="H1750">
        <f>VLOOKUP(Table1[[#This Row],[img_id2]],Table13[#All],5,FALSE)</f>
        <v>2</v>
      </c>
      <c r="I1750" t="str">
        <f>IF(Table1[[#This Row],[score_abs]]&gt;0.99,"yes","no")</f>
        <v>yes</v>
      </c>
    </row>
    <row r="1751" spans="1:9" x14ac:dyDescent="0.25">
      <c r="A1751" t="str">
        <f>Table1[[#This Row],[img_id2]]&amp;"|"&amp;Table1[[#This Row],[rank]]</f>
        <v>345|5</v>
      </c>
      <c r="B1751">
        <v>345</v>
      </c>
      <c r="C1751">
        <v>5</v>
      </c>
      <c r="D1751" t="s">
        <v>868</v>
      </c>
      <c r="E1751">
        <v>1.7605833709199999E-2</v>
      </c>
      <c r="F1751">
        <v>0.99774181842800003</v>
      </c>
      <c r="G1751">
        <f>VLOOKUP(Table1[[#This Row],[img_id2]],Table13[#All],4,FALSE)</f>
        <v>2</v>
      </c>
      <c r="H1751">
        <f>VLOOKUP(Table1[[#This Row],[img_id2]],Table13[#All],5,FALSE)</f>
        <v>2</v>
      </c>
      <c r="I1751" t="str">
        <f>IF(Table1[[#This Row],[score_abs]]&gt;0.99,"yes","no")</f>
        <v>yes</v>
      </c>
    </row>
    <row r="1752" spans="1:9" x14ac:dyDescent="0.25">
      <c r="A1752" t="str">
        <f>Table1[[#This Row],[img_id2]]&amp;"|"&amp;Table1[[#This Row],[rank]]</f>
        <v>346|1</v>
      </c>
      <c r="B1752">
        <v>346</v>
      </c>
      <c r="C1752">
        <v>1</v>
      </c>
      <c r="D1752" t="s">
        <v>830</v>
      </c>
      <c r="E1752">
        <v>0.89413392543799997</v>
      </c>
      <c r="F1752">
        <v>0.99998819827999996</v>
      </c>
      <c r="G1752">
        <f>VLOOKUP(Table1[[#This Row],[img_id2]],Table13[#All],4,FALSE)</f>
        <v>3</v>
      </c>
      <c r="H1752">
        <f>VLOOKUP(Table1[[#This Row],[img_id2]],Table13[#All],5,FALSE)</f>
        <v>3</v>
      </c>
      <c r="I1752" t="str">
        <f>IF(Table1[[#This Row],[score_abs]]&gt;0.99,"yes","no")</f>
        <v>yes</v>
      </c>
    </row>
    <row r="1753" spans="1:9" x14ac:dyDescent="0.25">
      <c r="A1753" t="str">
        <f>Table1[[#This Row],[img_id2]]&amp;"|"&amp;Table1[[#This Row],[rank]]</f>
        <v>346|2</v>
      </c>
      <c r="B1753">
        <v>346</v>
      </c>
      <c r="C1753">
        <v>2</v>
      </c>
      <c r="D1753" t="s">
        <v>840</v>
      </c>
      <c r="E1753">
        <v>3.4582950174800002E-2</v>
      </c>
      <c r="F1753">
        <v>0.999696016312</v>
      </c>
      <c r="G1753">
        <f>VLOOKUP(Table1[[#This Row],[img_id2]],Table13[#All],4,FALSE)</f>
        <v>3</v>
      </c>
      <c r="H1753">
        <f>VLOOKUP(Table1[[#This Row],[img_id2]],Table13[#All],5,FALSE)</f>
        <v>3</v>
      </c>
      <c r="I1753" t="str">
        <f>IF(Table1[[#This Row],[score_abs]]&gt;0.99,"yes","no")</f>
        <v>yes</v>
      </c>
    </row>
    <row r="1754" spans="1:9" x14ac:dyDescent="0.25">
      <c r="A1754" t="str">
        <f>Table1[[#This Row],[img_id2]]&amp;"|"&amp;Table1[[#This Row],[rank]]</f>
        <v>346|3</v>
      </c>
      <c r="B1754">
        <v>346</v>
      </c>
      <c r="C1754">
        <v>3</v>
      </c>
      <c r="D1754" t="s">
        <v>831</v>
      </c>
      <c r="E1754">
        <v>1.5163390897200001E-2</v>
      </c>
      <c r="F1754">
        <v>0.99930691719099995</v>
      </c>
      <c r="G1754">
        <f>VLOOKUP(Table1[[#This Row],[img_id2]],Table13[#All],4,FALSE)</f>
        <v>3</v>
      </c>
      <c r="H1754">
        <f>VLOOKUP(Table1[[#This Row],[img_id2]],Table13[#All],5,FALSE)</f>
        <v>3</v>
      </c>
      <c r="I1754" t="str">
        <f>IF(Table1[[#This Row],[score_abs]]&gt;0.99,"yes","no")</f>
        <v>yes</v>
      </c>
    </row>
    <row r="1755" spans="1:9" x14ac:dyDescent="0.25">
      <c r="A1755" t="str">
        <f>Table1[[#This Row],[img_id2]]&amp;"|"&amp;Table1[[#This Row],[rank]]</f>
        <v>346|4</v>
      </c>
      <c r="B1755">
        <v>346</v>
      </c>
      <c r="C1755">
        <v>4</v>
      </c>
      <c r="D1755" t="s">
        <v>864</v>
      </c>
      <c r="E1755">
        <v>1.31259001791E-2</v>
      </c>
      <c r="F1755">
        <v>0.99919945001599997</v>
      </c>
      <c r="G1755">
        <f>VLOOKUP(Table1[[#This Row],[img_id2]],Table13[#All],4,FALSE)</f>
        <v>3</v>
      </c>
      <c r="H1755">
        <f>VLOOKUP(Table1[[#This Row],[img_id2]],Table13[#All],5,FALSE)</f>
        <v>3</v>
      </c>
      <c r="I1755" t="str">
        <f>IF(Table1[[#This Row],[score_abs]]&gt;0.99,"yes","no")</f>
        <v>yes</v>
      </c>
    </row>
    <row r="1756" spans="1:9" x14ac:dyDescent="0.25">
      <c r="A1756" t="str">
        <f>Table1[[#This Row],[img_id2]]&amp;"|"&amp;Table1[[#This Row],[rank]]</f>
        <v>346|5</v>
      </c>
      <c r="B1756">
        <v>346</v>
      </c>
      <c r="C1756">
        <v>5</v>
      </c>
      <c r="D1756" t="s">
        <v>862</v>
      </c>
      <c r="E1756">
        <v>1.03262346238E-2</v>
      </c>
      <c r="F1756">
        <v>0.998982489109</v>
      </c>
      <c r="G1756">
        <f>VLOOKUP(Table1[[#This Row],[img_id2]],Table13[#All],4,FALSE)</f>
        <v>3</v>
      </c>
      <c r="H1756">
        <f>VLOOKUP(Table1[[#This Row],[img_id2]],Table13[#All],5,FALSE)</f>
        <v>3</v>
      </c>
      <c r="I1756" t="str">
        <f>IF(Table1[[#This Row],[score_abs]]&gt;0.99,"yes","no")</f>
        <v>yes</v>
      </c>
    </row>
    <row r="1757" spans="1:9" x14ac:dyDescent="0.25">
      <c r="A1757" t="str">
        <f>Table1[[#This Row],[img_id2]]&amp;"|"&amp;Table1[[#This Row],[rank]]</f>
        <v>347|1</v>
      </c>
      <c r="B1757">
        <v>347</v>
      </c>
      <c r="C1757">
        <v>1</v>
      </c>
      <c r="D1757" t="s">
        <v>848</v>
      </c>
      <c r="E1757">
        <v>0.40047252178199999</v>
      </c>
      <c r="F1757">
        <v>0.99990117549900004</v>
      </c>
      <c r="G1757">
        <f>VLOOKUP(Table1[[#This Row],[img_id2]],Table13[#All],4,FALSE)</f>
        <v>2</v>
      </c>
      <c r="H1757">
        <f>VLOOKUP(Table1[[#This Row],[img_id2]],Table13[#All],5,FALSE)</f>
        <v>2</v>
      </c>
      <c r="I1757" t="str">
        <f>IF(Table1[[#This Row],[score_abs]]&gt;0.99,"yes","no")</f>
        <v>yes</v>
      </c>
    </row>
    <row r="1758" spans="1:9" x14ac:dyDescent="0.25">
      <c r="A1758" t="str">
        <f>Table1[[#This Row],[img_id2]]&amp;"|"&amp;Table1[[#This Row],[rank]]</f>
        <v>347|2</v>
      </c>
      <c r="B1758">
        <v>347</v>
      </c>
      <c r="C1758">
        <v>2</v>
      </c>
      <c r="D1758" t="s">
        <v>854</v>
      </c>
      <c r="E1758">
        <v>0.33169955015199998</v>
      </c>
      <c r="F1758">
        <v>0.99988079071000002</v>
      </c>
      <c r="G1758">
        <f>VLOOKUP(Table1[[#This Row],[img_id2]],Table13[#All],4,FALSE)</f>
        <v>2</v>
      </c>
      <c r="H1758">
        <f>VLOOKUP(Table1[[#This Row],[img_id2]],Table13[#All],5,FALSE)</f>
        <v>2</v>
      </c>
      <c r="I1758" t="str">
        <f>IF(Table1[[#This Row],[score_abs]]&gt;0.99,"yes","no")</f>
        <v>yes</v>
      </c>
    </row>
    <row r="1759" spans="1:9" x14ac:dyDescent="0.25">
      <c r="A1759" t="str">
        <f>Table1[[#This Row],[img_id2]]&amp;"|"&amp;Table1[[#This Row],[rank]]</f>
        <v>347|3</v>
      </c>
      <c r="B1759">
        <v>347</v>
      </c>
      <c r="C1759">
        <v>3</v>
      </c>
      <c r="D1759" t="s">
        <v>856</v>
      </c>
      <c r="E1759">
        <v>8.5456587374200005E-2</v>
      </c>
      <c r="F1759">
        <v>0.99953734874699995</v>
      </c>
      <c r="G1759">
        <f>VLOOKUP(Table1[[#This Row],[img_id2]],Table13[#All],4,FALSE)</f>
        <v>2</v>
      </c>
      <c r="H1759">
        <f>VLOOKUP(Table1[[#This Row],[img_id2]],Table13[#All],5,FALSE)</f>
        <v>2</v>
      </c>
      <c r="I1759" t="str">
        <f>IF(Table1[[#This Row],[score_abs]]&gt;0.99,"yes","no")</f>
        <v>yes</v>
      </c>
    </row>
    <row r="1760" spans="1:9" x14ac:dyDescent="0.25">
      <c r="A1760" t="str">
        <f>Table1[[#This Row],[img_id2]]&amp;"|"&amp;Table1[[#This Row],[rank]]</f>
        <v>347|4</v>
      </c>
      <c r="B1760">
        <v>347</v>
      </c>
      <c r="C1760">
        <v>4</v>
      </c>
      <c r="D1760" t="s">
        <v>861</v>
      </c>
      <c r="E1760">
        <v>5.8165609836599998E-2</v>
      </c>
      <c r="F1760">
        <v>0.99932038783999999</v>
      </c>
      <c r="G1760">
        <f>VLOOKUP(Table1[[#This Row],[img_id2]],Table13[#All],4,FALSE)</f>
        <v>2</v>
      </c>
      <c r="H1760">
        <f>VLOOKUP(Table1[[#This Row],[img_id2]],Table13[#All],5,FALSE)</f>
        <v>2</v>
      </c>
      <c r="I1760" t="str">
        <f>IF(Table1[[#This Row],[score_abs]]&gt;0.99,"yes","no")</f>
        <v>yes</v>
      </c>
    </row>
    <row r="1761" spans="1:9" x14ac:dyDescent="0.25">
      <c r="A1761" t="str">
        <f>Table1[[#This Row],[img_id2]]&amp;"|"&amp;Table1[[#This Row],[rank]]</f>
        <v>347|5</v>
      </c>
      <c r="B1761">
        <v>347</v>
      </c>
      <c r="C1761">
        <v>5</v>
      </c>
      <c r="D1761" t="s">
        <v>864</v>
      </c>
      <c r="E1761">
        <v>1.83339100331E-2</v>
      </c>
      <c r="F1761">
        <v>0.99784708023099999</v>
      </c>
      <c r="G1761">
        <f>VLOOKUP(Table1[[#This Row],[img_id2]],Table13[#All],4,FALSE)</f>
        <v>2</v>
      </c>
      <c r="H1761">
        <f>VLOOKUP(Table1[[#This Row],[img_id2]],Table13[#All],5,FALSE)</f>
        <v>2</v>
      </c>
      <c r="I1761" t="str">
        <f>IF(Table1[[#This Row],[score_abs]]&gt;0.99,"yes","no")</f>
        <v>yes</v>
      </c>
    </row>
    <row r="1762" spans="1:9" x14ac:dyDescent="0.25">
      <c r="A1762" t="str">
        <f>Table1[[#This Row],[img_id2]]&amp;"|"&amp;Table1[[#This Row],[rank]]</f>
        <v>348|1</v>
      </c>
      <c r="B1762">
        <v>348</v>
      </c>
      <c r="C1762">
        <v>1</v>
      </c>
      <c r="D1762" t="s">
        <v>830</v>
      </c>
      <c r="E1762">
        <v>0.77754926681500003</v>
      </c>
      <c r="F1762">
        <v>0.99998450279200002</v>
      </c>
      <c r="G1762">
        <f>VLOOKUP(Table1[[#This Row],[img_id2]],Table13[#All],4,FALSE)</f>
        <v>2</v>
      </c>
      <c r="H1762">
        <f>VLOOKUP(Table1[[#This Row],[img_id2]],Table13[#All],5,FALSE)</f>
        <v>2</v>
      </c>
      <c r="I1762" t="str">
        <f>IF(Table1[[#This Row],[score_abs]]&gt;0.99,"yes","no")</f>
        <v>yes</v>
      </c>
    </row>
    <row r="1763" spans="1:9" x14ac:dyDescent="0.25">
      <c r="A1763" t="str">
        <f>Table1[[#This Row],[img_id2]]&amp;"|"&amp;Table1[[#This Row],[rank]]</f>
        <v>348|2</v>
      </c>
      <c r="B1763">
        <v>348</v>
      </c>
      <c r="C1763">
        <v>2</v>
      </c>
      <c r="D1763" t="s">
        <v>846</v>
      </c>
      <c r="E1763">
        <v>7.6073527336099997E-2</v>
      </c>
      <c r="F1763">
        <v>0.99984109401700005</v>
      </c>
      <c r="G1763">
        <f>VLOOKUP(Table1[[#This Row],[img_id2]],Table13[#All],4,FALSE)</f>
        <v>2</v>
      </c>
      <c r="H1763">
        <f>VLOOKUP(Table1[[#This Row],[img_id2]],Table13[#All],5,FALSE)</f>
        <v>2</v>
      </c>
      <c r="I1763" t="str">
        <f>IF(Table1[[#This Row],[score_abs]]&gt;0.99,"yes","no")</f>
        <v>yes</v>
      </c>
    </row>
    <row r="1764" spans="1:9" x14ac:dyDescent="0.25">
      <c r="A1764" t="str">
        <f>Table1[[#This Row],[img_id2]]&amp;"|"&amp;Table1[[#This Row],[rank]]</f>
        <v>348|3</v>
      </c>
      <c r="B1764">
        <v>348</v>
      </c>
      <c r="C1764">
        <v>3</v>
      </c>
      <c r="D1764" t="s">
        <v>840</v>
      </c>
      <c r="E1764">
        <v>5.48047348857E-2</v>
      </c>
      <c r="F1764">
        <v>0.99977952241900003</v>
      </c>
      <c r="G1764">
        <f>VLOOKUP(Table1[[#This Row],[img_id2]],Table13[#All],4,FALSE)</f>
        <v>2</v>
      </c>
      <c r="H1764">
        <f>VLOOKUP(Table1[[#This Row],[img_id2]],Table13[#All],5,FALSE)</f>
        <v>2</v>
      </c>
      <c r="I1764" t="str">
        <f>IF(Table1[[#This Row],[score_abs]]&gt;0.99,"yes","no")</f>
        <v>yes</v>
      </c>
    </row>
    <row r="1765" spans="1:9" x14ac:dyDescent="0.25">
      <c r="A1765" t="str">
        <f>Table1[[#This Row],[img_id2]]&amp;"|"&amp;Table1[[#This Row],[rank]]</f>
        <v>348|4</v>
      </c>
      <c r="B1765">
        <v>348</v>
      </c>
      <c r="C1765">
        <v>4</v>
      </c>
      <c r="D1765" t="s">
        <v>862</v>
      </c>
      <c r="E1765">
        <v>4.6746481210000003E-2</v>
      </c>
      <c r="F1765">
        <v>0.99974149465600004</v>
      </c>
      <c r="G1765">
        <f>VLOOKUP(Table1[[#This Row],[img_id2]],Table13[#All],4,FALSE)</f>
        <v>2</v>
      </c>
      <c r="H1765">
        <f>VLOOKUP(Table1[[#This Row],[img_id2]],Table13[#All],5,FALSE)</f>
        <v>2</v>
      </c>
      <c r="I1765" t="str">
        <f>IF(Table1[[#This Row],[score_abs]]&gt;0.99,"yes","no")</f>
        <v>yes</v>
      </c>
    </row>
    <row r="1766" spans="1:9" x14ac:dyDescent="0.25">
      <c r="A1766" t="str">
        <f>Table1[[#This Row],[img_id2]]&amp;"|"&amp;Table1[[#This Row],[rank]]</f>
        <v>348|5</v>
      </c>
      <c r="B1766">
        <v>348</v>
      </c>
      <c r="C1766">
        <v>5</v>
      </c>
      <c r="D1766" t="s">
        <v>831</v>
      </c>
      <c r="E1766">
        <v>1.2431583367300001E-2</v>
      </c>
      <c r="F1766">
        <v>0.99902856349900004</v>
      </c>
      <c r="G1766">
        <f>VLOOKUP(Table1[[#This Row],[img_id2]],Table13[#All],4,FALSE)</f>
        <v>2</v>
      </c>
      <c r="H1766">
        <f>VLOOKUP(Table1[[#This Row],[img_id2]],Table13[#All],5,FALSE)</f>
        <v>2</v>
      </c>
      <c r="I1766" t="str">
        <f>IF(Table1[[#This Row],[score_abs]]&gt;0.99,"yes","no")</f>
        <v>yes</v>
      </c>
    </row>
    <row r="1767" spans="1:9" x14ac:dyDescent="0.25">
      <c r="A1767" t="str">
        <f>Table1[[#This Row],[img_id2]]&amp;"|"&amp;Table1[[#This Row],[rank]]</f>
        <v>349|1</v>
      </c>
      <c r="B1767">
        <v>349</v>
      </c>
      <c r="C1767">
        <v>1</v>
      </c>
      <c r="D1767" t="s">
        <v>831</v>
      </c>
      <c r="E1767">
        <v>0.64055740833300001</v>
      </c>
      <c r="F1767">
        <v>0.99991214275399998</v>
      </c>
      <c r="G1767">
        <f>VLOOKUP(Table1[[#This Row],[img_id2]],Table13[#All],4,FALSE)</f>
        <v>2</v>
      </c>
      <c r="H1767">
        <f>VLOOKUP(Table1[[#This Row],[img_id2]],Table13[#All],5,FALSE)</f>
        <v>2</v>
      </c>
      <c r="I1767" t="str">
        <f>IF(Table1[[#This Row],[score_abs]]&gt;0.99,"yes","no")</f>
        <v>yes</v>
      </c>
    </row>
    <row r="1768" spans="1:9" x14ac:dyDescent="0.25">
      <c r="A1768" t="str">
        <f>Table1[[#This Row],[img_id2]]&amp;"|"&amp;Table1[[#This Row],[rank]]</f>
        <v>349|2</v>
      </c>
      <c r="B1768">
        <v>349</v>
      </c>
      <c r="C1768">
        <v>2</v>
      </c>
      <c r="D1768" t="s">
        <v>862</v>
      </c>
      <c r="E1768">
        <v>9.8540090024499996E-2</v>
      </c>
      <c r="F1768">
        <v>0.99942892789799997</v>
      </c>
      <c r="G1768">
        <f>VLOOKUP(Table1[[#This Row],[img_id2]],Table13[#All],4,FALSE)</f>
        <v>2</v>
      </c>
      <c r="H1768">
        <f>VLOOKUP(Table1[[#This Row],[img_id2]],Table13[#All],5,FALSE)</f>
        <v>2</v>
      </c>
      <c r="I1768" t="str">
        <f>IF(Table1[[#This Row],[score_abs]]&gt;0.99,"yes","no")</f>
        <v>yes</v>
      </c>
    </row>
    <row r="1769" spans="1:9" x14ac:dyDescent="0.25">
      <c r="A1769" t="str">
        <f>Table1[[#This Row],[img_id2]]&amp;"|"&amp;Table1[[#This Row],[rank]]</f>
        <v>349|3</v>
      </c>
      <c r="B1769">
        <v>349</v>
      </c>
      <c r="C1769">
        <v>3</v>
      </c>
      <c r="D1769" t="s">
        <v>848</v>
      </c>
      <c r="E1769">
        <v>4.1978482157000001E-2</v>
      </c>
      <c r="F1769">
        <v>0.998660564423</v>
      </c>
      <c r="G1769">
        <f>VLOOKUP(Table1[[#This Row],[img_id2]],Table13[#All],4,FALSE)</f>
        <v>2</v>
      </c>
      <c r="H1769">
        <f>VLOOKUP(Table1[[#This Row],[img_id2]],Table13[#All],5,FALSE)</f>
        <v>2</v>
      </c>
      <c r="I1769" t="str">
        <f>IF(Table1[[#This Row],[score_abs]]&gt;0.99,"yes","no")</f>
        <v>yes</v>
      </c>
    </row>
    <row r="1770" spans="1:9" x14ac:dyDescent="0.25">
      <c r="A1770" t="str">
        <f>Table1[[#This Row],[img_id2]]&amp;"|"&amp;Table1[[#This Row],[rank]]</f>
        <v>349|4</v>
      </c>
      <c r="B1770">
        <v>349</v>
      </c>
      <c r="C1770">
        <v>4</v>
      </c>
      <c r="D1770" t="s">
        <v>864</v>
      </c>
      <c r="E1770">
        <v>3.7515182048099997E-2</v>
      </c>
      <c r="F1770">
        <v>0.99850153922999996</v>
      </c>
      <c r="G1770">
        <f>VLOOKUP(Table1[[#This Row],[img_id2]],Table13[#All],4,FALSE)</f>
        <v>2</v>
      </c>
      <c r="H1770">
        <f>VLOOKUP(Table1[[#This Row],[img_id2]],Table13[#All],5,FALSE)</f>
        <v>2</v>
      </c>
      <c r="I1770" t="str">
        <f>IF(Table1[[#This Row],[score_abs]]&gt;0.99,"yes","no")</f>
        <v>yes</v>
      </c>
    </row>
    <row r="1771" spans="1:9" x14ac:dyDescent="0.25">
      <c r="A1771" t="str">
        <f>Table1[[#This Row],[img_id2]]&amp;"|"&amp;Table1[[#This Row],[rank]]</f>
        <v>349|5</v>
      </c>
      <c r="B1771">
        <v>349</v>
      </c>
      <c r="C1771">
        <v>5</v>
      </c>
      <c r="D1771" t="s">
        <v>854</v>
      </c>
      <c r="E1771">
        <v>3.0919270589899999E-2</v>
      </c>
      <c r="F1771">
        <v>0.99818241596199997</v>
      </c>
      <c r="G1771">
        <f>VLOOKUP(Table1[[#This Row],[img_id2]],Table13[#All],4,FALSE)</f>
        <v>2</v>
      </c>
      <c r="H1771">
        <f>VLOOKUP(Table1[[#This Row],[img_id2]],Table13[#All],5,FALSE)</f>
        <v>2</v>
      </c>
      <c r="I1771" t="str">
        <f>IF(Table1[[#This Row],[score_abs]]&gt;0.99,"yes","no")</f>
        <v>yes</v>
      </c>
    </row>
    <row r="1772" spans="1:9" x14ac:dyDescent="0.25">
      <c r="A1772" t="str">
        <f>Table1[[#This Row],[img_id2]]&amp;"|"&amp;Table1[[#This Row],[rank]]</f>
        <v>350|1</v>
      </c>
      <c r="B1772">
        <v>350</v>
      </c>
      <c r="C1772">
        <v>1</v>
      </c>
      <c r="D1772" t="s">
        <v>864</v>
      </c>
      <c r="E1772">
        <v>0.12953706085700001</v>
      </c>
      <c r="F1772">
        <v>0.993681430817</v>
      </c>
      <c r="G1772">
        <f>VLOOKUP(Table1[[#This Row],[img_id2]],Table13[#All],4,FALSE)</f>
        <v>3</v>
      </c>
      <c r="H1772">
        <f>VLOOKUP(Table1[[#This Row],[img_id2]],Table13[#All],5,FALSE)</f>
        <v>3</v>
      </c>
      <c r="I1772" t="str">
        <f>IF(Table1[[#This Row],[score_abs]]&gt;0.99,"yes","no")</f>
        <v>yes</v>
      </c>
    </row>
    <row r="1773" spans="1:9" x14ac:dyDescent="0.25">
      <c r="A1773" t="str">
        <f>Table1[[#This Row],[img_id2]]&amp;"|"&amp;Table1[[#This Row],[rank]]</f>
        <v>350|2</v>
      </c>
      <c r="B1773">
        <v>350</v>
      </c>
      <c r="C1773">
        <v>2</v>
      </c>
      <c r="D1773" t="s">
        <v>906</v>
      </c>
      <c r="E1773">
        <v>8.6433269083500006E-2</v>
      </c>
      <c r="F1773">
        <v>0.99056011438400005</v>
      </c>
      <c r="G1773">
        <f>VLOOKUP(Table1[[#This Row],[img_id2]],Table13[#All],4,FALSE)</f>
        <v>3</v>
      </c>
      <c r="H1773">
        <f>VLOOKUP(Table1[[#This Row],[img_id2]],Table13[#All],5,FALSE)</f>
        <v>3</v>
      </c>
      <c r="I1773" t="str">
        <f>IF(Table1[[#This Row],[score_abs]]&gt;0.99,"yes","no")</f>
        <v>yes</v>
      </c>
    </row>
    <row r="1774" spans="1:9" x14ac:dyDescent="0.25">
      <c r="A1774" t="str">
        <f>Table1[[#This Row],[img_id2]]&amp;"|"&amp;Table1[[#This Row],[rank]]</f>
        <v>350|3</v>
      </c>
      <c r="B1774">
        <v>350</v>
      </c>
      <c r="C1774">
        <v>3</v>
      </c>
      <c r="D1774" t="s">
        <v>877</v>
      </c>
      <c r="E1774">
        <v>7.5707174837600005E-2</v>
      </c>
      <c r="F1774">
        <v>0.98923701047900003</v>
      </c>
      <c r="G1774">
        <f>VLOOKUP(Table1[[#This Row],[img_id2]],Table13[#All],4,FALSE)</f>
        <v>3</v>
      </c>
      <c r="H1774">
        <f>VLOOKUP(Table1[[#This Row],[img_id2]],Table13[#All],5,FALSE)</f>
        <v>3</v>
      </c>
      <c r="I1774" t="str">
        <f>IF(Table1[[#This Row],[score_abs]]&gt;0.99,"yes","no")</f>
        <v>no</v>
      </c>
    </row>
    <row r="1775" spans="1:9" x14ac:dyDescent="0.25">
      <c r="A1775" t="str">
        <f>Table1[[#This Row],[img_id2]]&amp;"|"&amp;Table1[[#This Row],[rank]]</f>
        <v>350|4</v>
      </c>
      <c r="B1775">
        <v>350</v>
      </c>
      <c r="C1775">
        <v>4</v>
      </c>
      <c r="D1775" t="s">
        <v>873</v>
      </c>
      <c r="E1775">
        <v>7.1990951895699998E-2</v>
      </c>
      <c r="F1775">
        <v>0.98868775367700001</v>
      </c>
      <c r="G1775">
        <f>VLOOKUP(Table1[[#This Row],[img_id2]],Table13[#All],4,FALSE)</f>
        <v>3</v>
      </c>
      <c r="H1775">
        <f>VLOOKUP(Table1[[#This Row],[img_id2]],Table13[#All],5,FALSE)</f>
        <v>3</v>
      </c>
      <c r="I1775" t="str">
        <f>IF(Table1[[#This Row],[score_abs]]&gt;0.99,"yes","no")</f>
        <v>no</v>
      </c>
    </row>
    <row r="1776" spans="1:9" x14ac:dyDescent="0.25">
      <c r="A1776" t="str">
        <f>Table1[[#This Row],[img_id2]]&amp;"|"&amp;Table1[[#This Row],[rank]]</f>
        <v>350|5</v>
      </c>
      <c r="B1776">
        <v>350</v>
      </c>
      <c r="C1776">
        <v>5</v>
      </c>
      <c r="D1776" t="s">
        <v>888</v>
      </c>
      <c r="E1776">
        <v>7.1936242282400004E-2</v>
      </c>
      <c r="F1776">
        <v>0.98867923021299997</v>
      </c>
      <c r="G1776">
        <f>VLOOKUP(Table1[[#This Row],[img_id2]],Table13[#All],4,FALSE)</f>
        <v>3</v>
      </c>
      <c r="H1776">
        <f>VLOOKUP(Table1[[#This Row],[img_id2]],Table13[#All],5,FALSE)</f>
        <v>3</v>
      </c>
      <c r="I1776" t="str">
        <f>IF(Table1[[#This Row],[score_abs]]&gt;0.99,"yes","no")</f>
        <v>no</v>
      </c>
    </row>
    <row r="1777" spans="1:9" x14ac:dyDescent="0.25">
      <c r="A1777" t="str">
        <f>Table1[[#This Row],[img_id2]]&amp;"|"&amp;Table1[[#This Row],[rank]]</f>
        <v>351|1</v>
      </c>
      <c r="B1777">
        <v>351</v>
      </c>
      <c r="C1777">
        <v>1</v>
      </c>
      <c r="D1777" t="s">
        <v>886</v>
      </c>
      <c r="E1777">
        <v>0.27050620317500002</v>
      </c>
      <c r="F1777">
        <v>0.99933618307100003</v>
      </c>
      <c r="G1777">
        <f>VLOOKUP(Table1[[#This Row],[img_id2]],Table13[#All],4,FALSE)</f>
        <v>3</v>
      </c>
      <c r="H1777">
        <f>VLOOKUP(Table1[[#This Row],[img_id2]],Table13[#All],5,FALSE)</f>
        <v>3</v>
      </c>
      <c r="I1777" t="str">
        <f>IF(Table1[[#This Row],[score_abs]]&gt;0.99,"yes","no")</f>
        <v>yes</v>
      </c>
    </row>
    <row r="1778" spans="1:9" x14ac:dyDescent="0.25">
      <c r="A1778" t="str">
        <f>Table1[[#This Row],[img_id2]]&amp;"|"&amp;Table1[[#This Row],[rank]]</f>
        <v>351|2</v>
      </c>
      <c r="B1778">
        <v>351</v>
      </c>
      <c r="C1778">
        <v>2</v>
      </c>
      <c r="D1778" t="s">
        <v>878</v>
      </c>
      <c r="E1778">
        <v>9.8472036421299994E-2</v>
      </c>
      <c r="F1778">
        <v>0.99817872047400003</v>
      </c>
      <c r="G1778">
        <f>VLOOKUP(Table1[[#This Row],[img_id2]],Table13[#All],4,FALSE)</f>
        <v>3</v>
      </c>
      <c r="H1778">
        <f>VLOOKUP(Table1[[#This Row],[img_id2]],Table13[#All],5,FALSE)</f>
        <v>3</v>
      </c>
      <c r="I1778" t="str">
        <f>IF(Table1[[#This Row],[score_abs]]&gt;0.99,"yes","no")</f>
        <v>yes</v>
      </c>
    </row>
    <row r="1779" spans="1:9" x14ac:dyDescent="0.25">
      <c r="A1779" t="str">
        <f>Table1[[#This Row],[img_id2]]&amp;"|"&amp;Table1[[#This Row],[rank]]</f>
        <v>351|3</v>
      </c>
      <c r="B1779">
        <v>351</v>
      </c>
      <c r="C1779">
        <v>3</v>
      </c>
      <c r="D1779" t="s">
        <v>862</v>
      </c>
      <c r="E1779">
        <v>8.4572300314899998E-2</v>
      </c>
      <c r="F1779">
        <v>0.99787998199500005</v>
      </c>
      <c r="G1779">
        <f>VLOOKUP(Table1[[#This Row],[img_id2]],Table13[#All],4,FALSE)</f>
        <v>3</v>
      </c>
      <c r="H1779">
        <f>VLOOKUP(Table1[[#This Row],[img_id2]],Table13[#All],5,FALSE)</f>
        <v>3</v>
      </c>
      <c r="I1779" t="str">
        <f>IF(Table1[[#This Row],[score_abs]]&gt;0.99,"yes","no")</f>
        <v>yes</v>
      </c>
    </row>
    <row r="1780" spans="1:9" x14ac:dyDescent="0.25">
      <c r="A1780" t="str">
        <f>Table1[[#This Row],[img_id2]]&amp;"|"&amp;Table1[[#This Row],[rank]]</f>
        <v>351|4</v>
      </c>
      <c r="B1780">
        <v>351</v>
      </c>
      <c r="C1780">
        <v>4</v>
      </c>
      <c r="D1780" t="s">
        <v>873</v>
      </c>
      <c r="E1780">
        <v>6.1989616602699998E-2</v>
      </c>
      <c r="F1780">
        <v>0.99710994958900001</v>
      </c>
      <c r="G1780">
        <f>VLOOKUP(Table1[[#This Row],[img_id2]],Table13[#All],4,FALSE)</f>
        <v>3</v>
      </c>
      <c r="H1780">
        <f>VLOOKUP(Table1[[#This Row],[img_id2]],Table13[#All],5,FALSE)</f>
        <v>3</v>
      </c>
      <c r="I1780" t="str">
        <f>IF(Table1[[#This Row],[score_abs]]&gt;0.99,"yes","no")</f>
        <v>yes</v>
      </c>
    </row>
    <row r="1781" spans="1:9" x14ac:dyDescent="0.25">
      <c r="A1781" t="str">
        <f>Table1[[#This Row],[img_id2]]&amp;"|"&amp;Table1[[#This Row],[rank]]</f>
        <v>351|5</v>
      </c>
      <c r="B1781">
        <v>351</v>
      </c>
      <c r="C1781">
        <v>5</v>
      </c>
      <c r="D1781" t="s">
        <v>864</v>
      </c>
      <c r="E1781">
        <v>5.0568860024200003E-2</v>
      </c>
      <c r="F1781">
        <v>0.996459424496</v>
      </c>
      <c r="G1781">
        <f>VLOOKUP(Table1[[#This Row],[img_id2]],Table13[#All],4,FALSE)</f>
        <v>3</v>
      </c>
      <c r="H1781">
        <f>VLOOKUP(Table1[[#This Row],[img_id2]],Table13[#All],5,FALSE)</f>
        <v>3</v>
      </c>
      <c r="I1781" t="str">
        <f>IF(Table1[[#This Row],[score_abs]]&gt;0.99,"yes","no")</f>
        <v>yes</v>
      </c>
    </row>
    <row r="1782" spans="1:9" x14ac:dyDescent="0.25">
      <c r="A1782" t="str">
        <f>Table1[[#This Row],[img_id2]]&amp;"|"&amp;Table1[[#This Row],[rank]]</f>
        <v>352|1</v>
      </c>
      <c r="B1782">
        <v>352</v>
      </c>
      <c r="C1782">
        <v>1</v>
      </c>
      <c r="D1782" t="s">
        <v>831</v>
      </c>
      <c r="E1782">
        <v>0.226762473583</v>
      </c>
      <c r="F1782">
        <v>0.99959009885799999</v>
      </c>
      <c r="G1782">
        <f>VLOOKUP(Table1[[#This Row],[img_id2]],Table13[#All],4,FALSE)</f>
        <v>3</v>
      </c>
      <c r="H1782">
        <f>VLOOKUP(Table1[[#This Row],[img_id2]],Table13[#All],5,FALSE)</f>
        <v>3</v>
      </c>
      <c r="I1782" t="str">
        <f>IF(Table1[[#This Row],[score_abs]]&gt;0.99,"yes","no")</f>
        <v>yes</v>
      </c>
    </row>
    <row r="1783" spans="1:9" x14ac:dyDescent="0.25">
      <c r="A1783" t="str">
        <f>Table1[[#This Row],[img_id2]]&amp;"|"&amp;Table1[[#This Row],[rank]]</f>
        <v>352|2</v>
      </c>
      <c r="B1783">
        <v>352</v>
      </c>
      <c r="C1783">
        <v>2</v>
      </c>
      <c r="D1783" t="s">
        <v>854</v>
      </c>
      <c r="E1783">
        <v>0.149673447013</v>
      </c>
      <c r="F1783">
        <v>0.99937915801999999</v>
      </c>
      <c r="G1783">
        <f>VLOOKUP(Table1[[#This Row],[img_id2]],Table13[#All],4,FALSE)</f>
        <v>3</v>
      </c>
      <c r="H1783">
        <f>VLOOKUP(Table1[[#This Row],[img_id2]],Table13[#All],5,FALSE)</f>
        <v>3</v>
      </c>
      <c r="I1783" t="str">
        <f>IF(Table1[[#This Row],[score_abs]]&gt;0.99,"yes","no")</f>
        <v>yes</v>
      </c>
    </row>
    <row r="1784" spans="1:9" x14ac:dyDescent="0.25">
      <c r="A1784" t="str">
        <f>Table1[[#This Row],[img_id2]]&amp;"|"&amp;Table1[[#This Row],[rank]]</f>
        <v>352|3</v>
      </c>
      <c r="B1784">
        <v>352</v>
      </c>
      <c r="C1784">
        <v>3</v>
      </c>
      <c r="D1784" t="s">
        <v>860</v>
      </c>
      <c r="E1784">
        <v>0.12944313883799999</v>
      </c>
      <c r="F1784">
        <v>0.99928230047199995</v>
      </c>
      <c r="G1784">
        <f>VLOOKUP(Table1[[#This Row],[img_id2]],Table13[#All],4,FALSE)</f>
        <v>3</v>
      </c>
      <c r="H1784">
        <f>VLOOKUP(Table1[[#This Row],[img_id2]],Table13[#All],5,FALSE)</f>
        <v>3</v>
      </c>
      <c r="I1784" t="str">
        <f>IF(Table1[[#This Row],[score_abs]]&gt;0.99,"yes","no")</f>
        <v>yes</v>
      </c>
    </row>
    <row r="1785" spans="1:9" x14ac:dyDescent="0.25">
      <c r="A1785" t="str">
        <f>Table1[[#This Row],[img_id2]]&amp;"|"&amp;Table1[[#This Row],[rank]]</f>
        <v>352|4</v>
      </c>
      <c r="B1785">
        <v>352</v>
      </c>
      <c r="C1785">
        <v>4</v>
      </c>
      <c r="D1785" t="s">
        <v>862</v>
      </c>
      <c r="E1785">
        <v>0.109355084598</v>
      </c>
      <c r="F1785">
        <v>0.99915051460299997</v>
      </c>
      <c r="G1785">
        <f>VLOOKUP(Table1[[#This Row],[img_id2]],Table13[#All],4,FALSE)</f>
        <v>3</v>
      </c>
      <c r="H1785">
        <f>VLOOKUP(Table1[[#This Row],[img_id2]],Table13[#All],5,FALSE)</f>
        <v>3</v>
      </c>
      <c r="I1785" t="str">
        <f>IF(Table1[[#This Row],[score_abs]]&gt;0.99,"yes","no")</f>
        <v>yes</v>
      </c>
    </row>
    <row r="1786" spans="1:9" x14ac:dyDescent="0.25">
      <c r="A1786" t="str">
        <f>Table1[[#This Row],[img_id2]]&amp;"|"&amp;Table1[[#This Row],[rank]]</f>
        <v>352|5</v>
      </c>
      <c r="B1786">
        <v>352</v>
      </c>
      <c r="C1786">
        <v>5</v>
      </c>
      <c r="D1786" t="s">
        <v>861</v>
      </c>
      <c r="E1786">
        <v>0.106476217508</v>
      </c>
      <c r="F1786">
        <v>0.99912756681399995</v>
      </c>
      <c r="G1786">
        <f>VLOOKUP(Table1[[#This Row],[img_id2]],Table13[#All],4,FALSE)</f>
        <v>3</v>
      </c>
      <c r="H1786">
        <f>VLOOKUP(Table1[[#This Row],[img_id2]],Table13[#All],5,FALSE)</f>
        <v>3</v>
      </c>
      <c r="I1786" t="str">
        <f>IF(Table1[[#This Row],[score_abs]]&gt;0.99,"yes","no")</f>
        <v>yes</v>
      </c>
    </row>
    <row r="1787" spans="1:9" x14ac:dyDescent="0.25">
      <c r="A1787" t="str">
        <f>Table1[[#This Row],[img_id2]]&amp;"|"&amp;Table1[[#This Row],[rank]]</f>
        <v>353|1</v>
      </c>
      <c r="B1787">
        <v>353</v>
      </c>
      <c r="C1787">
        <v>1</v>
      </c>
      <c r="D1787" t="s">
        <v>830</v>
      </c>
      <c r="E1787">
        <v>0.59817796945599999</v>
      </c>
      <c r="F1787">
        <v>0.99995136260999995</v>
      </c>
      <c r="G1787">
        <f>VLOOKUP(Table1[[#This Row],[img_id2]],Table13[#All],4,FALSE)</f>
        <v>3</v>
      </c>
      <c r="H1787">
        <f>VLOOKUP(Table1[[#This Row],[img_id2]],Table13[#All],5,FALSE)</f>
        <v>3</v>
      </c>
      <c r="I1787" t="str">
        <f>IF(Table1[[#This Row],[score_abs]]&gt;0.99,"yes","no")</f>
        <v>yes</v>
      </c>
    </row>
    <row r="1788" spans="1:9" x14ac:dyDescent="0.25">
      <c r="A1788" t="str">
        <f>Table1[[#This Row],[img_id2]]&amp;"|"&amp;Table1[[#This Row],[rank]]</f>
        <v>353|2</v>
      </c>
      <c r="B1788">
        <v>353</v>
      </c>
      <c r="C1788">
        <v>2</v>
      </c>
      <c r="D1788" t="s">
        <v>840</v>
      </c>
      <c r="E1788">
        <v>0.26171290874499997</v>
      </c>
      <c r="F1788">
        <v>0.999888658524</v>
      </c>
      <c r="G1788">
        <f>VLOOKUP(Table1[[#This Row],[img_id2]],Table13[#All],4,FALSE)</f>
        <v>3</v>
      </c>
      <c r="H1788">
        <f>VLOOKUP(Table1[[#This Row],[img_id2]],Table13[#All],5,FALSE)</f>
        <v>3</v>
      </c>
      <c r="I1788" t="str">
        <f>IF(Table1[[#This Row],[score_abs]]&gt;0.99,"yes","no")</f>
        <v>yes</v>
      </c>
    </row>
    <row r="1789" spans="1:9" x14ac:dyDescent="0.25">
      <c r="A1789" t="str">
        <f>Table1[[#This Row],[img_id2]]&amp;"|"&amp;Table1[[#This Row],[rank]]</f>
        <v>353|3</v>
      </c>
      <c r="B1789">
        <v>353</v>
      </c>
      <c r="C1789">
        <v>3</v>
      </c>
      <c r="D1789" t="s">
        <v>867</v>
      </c>
      <c r="E1789">
        <v>3.1025784090200001E-2</v>
      </c>
      <c r="F1789">
        <v>0.99906212091400004</v>
      </c>
      <c r="G1789">
        <f>VLOOKUP(Table1[[#This Row],[img_id2]],Table13[#All],4,FALSE)</f>
        <v>3</v>
      </c>
      <c r="H1789">
        <f>VLOOKUP(Table1[[#This Row],[img_id2]],Table13[#All],5,FALSE)</f>
        <v>3</v>
      </c>
      <c r="I1789" t="str">
        <f>IF(Table1[[#This Row],[score_abs]]&gt;0.99,"yes","no")</f>
        <v>yes</v>
      </c>
    </row>
    <row r="1790" spans="1:9" x14ac:dyDescent="0.25">
      <c r="A1790" t="str">
        <f>Table1[[#This Row],[img_id2]]&amp;"|"&amp;Table1[[#This Row],[rank]]</f>
        <v>353|4</v>
      </c>
      <c r="B1790">
        <v>353</v>
      </c>
      <c r="C1790">
        <v>4</v>
      </c>
      <c r="D1790" t="s">
        <v>868</v>
      </c>
      <c r="E1790">
        <v>1.8915591761500001E-2</v>
      </c>
      <c r="F1790">
        <v>0.99846255779299997</v>
      </c>
      <c r="G1790">
        <f>VLOOKUP(Table1[[#This Row],[img_id2]],Table13[#All],4,FALSE)</f>
        <v>3</v>
      </c>
      <c r="H1790">
        <f>VLOOKUP(Table1[[#This Row],[img_id2]],Table13[#All],5,FALSE)</f>
        <v>3</v>
      </c>
      <c r="I1790" t="str">
        <f>IF(Table1[[#This Row],[score_abs]]&gt;0.99,"yes","no")</f>
        <v>yes</v>
      </c>
    </row>
    <row r="1791" spans="1:9" x14ac:dyDescent="0.25">
      <c r="A1791" t="str">
        <f>Table1[[#This Row],[img_id2]]&amp;"|"&amp;Table1[[#This Row],[rank]]</f>
        <v>353|5</v>
      </c>
      <c r="B1791">
        <v>353</v>
      </c>
      <c r="C1791">
        <v>5</v>
      </c>
      <c r="D1791" t="s">
        <v>864</v>
      </c>
      <c r="E1791">
        <v>1.82926822454E-2</v>
      </c>
      <c r="F1791">
        <v>0.99841022491499998</v>
      </c>
      <c r="G1791">
        <f>VLOOKUP(Table1[[#This Row],[img_id2]],Table13[#All],4,FALSE)</f>
        <v>3</v>
      </c>
      <c r="H1791">
        <f>VLOOKUP(Table1[[#This Row],[img_id2]],Table13[#All],5,FALSE)</f>
        <v>3</v>
      </c>
      <c r="I1791" t="str">
        <f>IF(Table1[[#This Row],[score_abs]]&gt;0.99,"yes","no")</f>
        <v>yes</v>
      </c>
    </row>
    <row r="1792" spans="1:9" x14ac:dyDescent="0.25">
      <c r="A1792" t="str">
        <f>Table1[[#This Row],[img_id2]]&amp;"|"&amp;Table1[[#This Row],[rank]]</f>
        <v>354|1</v>
      </c>
      <c r="B1792">
        <v>354</v>
      </c>
      <c r="C1792">
        <v>1</v>
      </c>
      <c r="D1792" t="s">
        <v>867</v>
      </c>
      <c r="E1792">
        <v>0.30353367328600001</v>
      </c>
      <c r="F1792">
        <v>0.99955457448999996</v>
      </c>
      <c r="G1792">
        <f>VLOOKUP(Table1[[#This Row],[img_id2]],Table13[#All],4,FALSE)</f>
        <v>2</v>
      </c>
      <c r="H1792">
        <f>VLOOKUP(Table1[[#This Row],[img_id2]],Table13[#All],5,FALSE)</f>
        <v>2</v>
      </c>
      <c r="I1792" t="str">
        <f>IF(Table1[[#This Row],[score_abs]]&gt;0.99,"yes","no")</f>
        <v>yes</v>
      </c>
    </row>
    <row r="1793" spans="1:9" x14ac:dyDescent="0.25">
      <c r="A1793" t="str">
        <f>Table1[[#This Row],[img_id2]]&amp;"|"&amp;Table1[[#This Row],[rank]]</f>
        <v>354|2</v>
      </c>
      <c r="B1793">
        <v>354</v>
      </c>
      <c r="C1793">
        <v>2</v>
      </c>
      <c r="D1793" t="s">
        <v>834</v>
      </c>
      <c r="E1793">
        <v>0.232008352876</v>
      </c>
      <c r="F1793">
        <v>0.99941742420199997</v>
      </c>
      <c r="G1793">
        <f>VLOOKUP(Table1[[#This Row],[img_id2]],Table13[#All],4,FALSE)</f>
        <v>2</v>
      </c>
      <c r="H1793">
        <f>VLOOKUP(Table1[[#This Row],[img_id2]],Table13[#All],5,FALSE)</f>
        <v>2</v>
      </c>
      <c r="I1793" t="str">
        <f>IF(Table1[[#This Row],[score_abs]]&gt;0.99,"yes","no")</f>
        <v>yes</v>
      </c>
    </row>
    <row r="1794" spans="1:9" x14ac:dyDescent="0.25">
      <c r="A1794" t="str">
        <f>Table1[[#This Row],[img_id2]]&amp;"|"&amp;Table1[[#This Row],[rank]]</f>
        <v>354|3</v>
      </c>
      <c r="B1794">
        <v>354</v>
      </c>
      <c r="C1794">
        <v>3</v>
      </c>
      <c r="D1794" t="s">
        <v>835</v>
      </c>
      <c r="E1794">
        <v>0.13237716257599999</v>
      </c>
      <c r="F1794">
        <v>0.99897938966800004</v>
      </c>
      <c r="G1794">
        <f>VLOOKUP(Table1[[#This Row],[img_id2]],Table13[#All],4,FALSE)</f>
        <v>2</v>
      </c>
      <c r="H1794">
        <f>VLOOKUP(Table1[[#This Row],[img_id2]],Table13[#All],5,FALSE)</f>
        <v>2</v>
      </c>
      <c r="I1794" t="str">
        <f>IF(Table1[[#This Row],[score_abs]]&gt;0.99,"yes","no")</f>
        <v>yes</v>
      </c>
    </row>
    <row r="1795" spans="1:9" x14ac:dyDescent="0.25">
      <c r="A1795" t="str">
        <f>Table1[[#This Row],[img_id2]]&amp;"|"&amp;Table1[[#This Row],[rank]]</f>
        <v>354|4</v>
      </c>
      <c r="B1795">
        <v>354</v>
      </c>
      <c r="C1795">
        <v>4</v>
      </c>
      <c r="D1795" t="s">
        <v>930</v>
      </c>
      <c r="E1795">
        <v>5.2048128098200003E-2</v>
      </c>
      <c r="F1795">
        <v>0.99740833044099997</v>
      </c>
      <c r="G1795">
        <f>VLOOKUP(Table1[[#This Row],[img_id2]],Table13[#All],4,FALSE)</f>
        <v>2</v>
      </c>
      <c r="H1795">
        <f>VLOOKUP(Table1[[#This Row],[img_id2]],Table13[#All],5,FALSE)</f>
        <v>2</v>
      </c>
      <c r="I1795" t="str">
        <f>IF(Table1[[#This Row],[score_abs]]&gt;0.99,"yes","no")</f>
        <v>yes</v>
      </c>
    </row>
    <row r="1796" spans="1:9" x14ac:dyDescent="0.25">
      <c r="A1796" t="str">
        <f>Table1[[#This Row],[img_id2]]&amp;"|"&amp;Table1[[#This Row],[rank]]</f>
        <v>354|5</v>
      </c>
      <c r="B1796">
        <v>354</v>
      </c>
      <c r="C1796">
        <v>5</v>
      </c>
      <c r="D1796" t="s">
        <v>868</v>
      </c>
      <c r="E1796">
        <v>3.8268677890300001E-2</v>
      </c>
      <c r="F1796">
        <v>0.99647837877300005</v>
      </c>
      <c r="G1796">
        <f>VLOOKUP(Table1[[#This Row],[img_id2]],Table13[#All],4,FALSE)</f>
        <v>2</v>
      </c>
      <c r="H1796">
        <f>VLOOKUP(Table1[[#This Row],[img_id2]],Table13[#All],5,FALSE)</f>
        <v>2</v>
      </c>
      <c r="I1796" t="str">
        <f>IF(Table1[[#This Row],[score_abs]]&gt;0.99,"yes","no")</f>
        <v>yes</v>
      </c>
    </row>
    <row r="1797" spans="1:9" x14ac:dyDescent="0.25">
      <c r="A1797" t="str">
        <f>Table1[[#This Row],[img_id2]]&amp;"|"&amp;Table1[[#This Row],[rank]]</f>
        <v>355|1</v>
      </c>
      <c r="B1797">
        <v>355</v>
      </c>
      <c r="C1797">
        <v>1</v>
      </c>
      <c r="D1797" t="s">
        <v>830</v>
      </c>
      <c r="E1797">
        <v>0.72789537906599999</v>
      </c>
      <c r="F1797">
        <v>0.99998617172199999</v>
      </c>
      <c r="G1797">
        <f>VLOOKUP(Table1[[#This Row],[img_id2]],Table13[#All],4,FALSE)</f>
        <v>3</v>
      </c>
      <c r="H1797">
        <f>VLOOKUP(Table1[[#This Row],[img_id2]],Table13[#All],5,FALSE)</f>
        <v>3</v>
      </c>
      <c r="I1797" t="str">
        <f>IF(Table1[[#This Row],[score_abs]]&gt;0.99,"yes","no")</f>
        <v>yes</v>
      </c>
    </row>
    <row r="1798" spans="1:9" x14ac:dyDescent="0.25">
      <c r="A1798" t="str">
        <f>Table1[[#This Row],[img_id2]]&amp;"|"&amp;Table1[[#This Row],[rank]]</f>
        <v>355|2</v>
      </c>
      <c r="B1798">
        <v>355</v>
      </c>
      <c r="C1798">
        <v>2</v>
      </c>
      <c r="D1798" t="s">
        <v>840</v>
      </c>
      <c r="E1798">
        <v>0.16890060901599999</v>
      </c>
      <c r="F1798">
        <v>0.99994027614600001</v>
      </c>
      <c r="G1798">
        <f>VLOOKUP(Table1[[#This Row],[img_id2]],Table13[#All],4,FALSE)</f>
        <v>3</v>
      </c>
      <c r="H1798">
        <f>VLOOKUP(Table1[[#This Row],[img_id2]],Table13[#All],5,FALSE)</f>
        <v>3</v>
      </c>
      <c r="I1798" t="str">
        <f>IF(Table1[[#This Row],[score_abs]]&gt;0.99,"yes","no")</f>
        <v>yes</v>
      </c>
    </row>
    <row r="1799" spans="1:9" x14ac:dyDescent="0.25">
      <c r="A1799" t="str">
        <f>Table1[[#This Row],[img_id2]]&amp;"|"&amp;Table1[[#This Row],[rank]]</f>
        <v>355|3</v>
      </c>
      <c r="B1799">
        <v>355</v>
      </c>
      <c r="C1799">
        <v>3</v>
      </c>
      <c r="D1799" t="s">
        <v>868</v>
      </c>
      <c r="E1799">
        <v>2.9099881649000001E-2</v>
      </c>
      <c r="F1799">
        <v>0.99965369701399998</v>
      </c>
      <c r="G1799">
        <f>VLOOKUP(Table1[[#This Row],[img_id2]],Table13[#All],4,FALSE)</f>
        <v>3</v>
      </c>
      <c r="H1799">
        <f>VLOOKUP(Table1[[#This Row],[img_id2]],Table13[#All],5,FALSE)</f>
        <v>3</v>
      </c>
      <c r="I1799" t="str">
        <f>IF(Table1[[#This Row],[score_abs]]&gt;0.99,"yes","no")</f>
        <v>yes</v>
      </c>
    </row>
    <row r="1800" spans="1:9" x14ac:dyDescent="0.25">
      <c r="A1800" t="str">
        <f>Table1[[#This Row],[img_id2]]&amp;"|"&amp;Table1[[#This Row],[rank]]</f>
        <v>355|4</v>
      </c>
      <c r="B1800">
        <v>355</v>
      </c>
      <c r="C1800">
        <v>4</v>
      </c>
      <c r="D1800" t="s">
        <v>864</v>
      </c>
      <c r="E1800">
        <v>1.5159628354000001E-2</v>
      </c>
      <c r="F1800">
        <v>0.99933534860600004</v>
      </c>
      <c r="G1800">
        <f>VLOOKUP(Table1[[#This Row],[img_id2]],Table13[#All],4,FALSE)</f>
        <v>3</v>
      </c>
      <c r="H1800">
        <f>VLOOKUP(Table1[[#This Row],[img_id2]],Table13[#All],5,FALSE)</f>
        <v>3</v>
      </c>
      <c r="I1800" t="str">
        <f>IF(Table1[[#This Row],[score_abs]]&gt;0.99,"yes","no")</f>
        <v>yes</v>
      </c>
    </row>
    <row r="1801" spans="1:9" x14ac:dyDescent="0.25">
      <c r="A1801" t="str">
        <f>Table1[[#This Row],[img_id2]]&amp;"|"&amp;Table1[[#This Row],[rank]]</f>
        <v>355|5</v>
      </c>
      <c r="B1801">
        <v>355</v>
      </c>
      <c r="C1801">
        <v>5</v>
      </c>
      <c r="D1801" t="s">
        <v>867</v>
      </c>
      <c r="E1801">
        <v>9.76351927966E-3</v>
      </c>
      <c r="F1801">
        <v>0.99896848201800004</v>
      </c>
      <c r="G1801">
        <f>VLOOKUP(Table1[[#This Row],[img_id2]],Table13[#All],4,FALSE)</f>
        <v>3</v>
      </c>
      <c r="H1801">
        <f>VLOOKUP(Table1[[#This Row],[img_id2]],Table13[#All],5,FALSE)</f>
        <v>3</v>
      </c>
      <c r="I1801" t="str">
        <f>IF(Table1[[#This Row],[score_abs]]&gt;0.99,"yes","no")</f>
        <v>yes</v>
      </c>
    </row>
    <row r="1802" spans="1:9" x14ac:dyDescent="0.25">
      <c r="A1802" t="str">
        <f>Table1[[#This Row],[img_id2]]&amp;"|"&amp;Table1[[#This Row],[rank]]</f>
        <v>356|1</v>
      </c>
      <c r="B1802">
        <v>356</v>
      </c>
      <c r="C1802">
        <v>1</v>
      </c>
      <c r="D1802" t="s">
        <v>840</v>
      </c>
      <c r="E1802">
        <v>0.18532522022699999</v>
      </c>
      <c r="F1802">
        <v>0.99930119514500004</v>
      </c>
      <c r="G1802">
        <f>VLOOKUP(Table1[[#This Row],[img_id2]],Table13[#All],4,FALSE)</f>
        <v>2</v>
      </c>
      <c r="H1802">
        <f>VLOOKUP(Table1[[#This Row],[img_id2]],Table13[#All],5,FALSE)</f>
        <v>2</v>
      </c>
      <c r="I1802" t="str">
        <f>IF(Table1[[#This Row],[score_abs]]&gt;0.99,"yes","no")</f>
        <v>yes</v>
      </c>
    </row>
    <row r="1803" spans="1:9" x14ac:dyDescent="0.25">
      <c r="A1803" t="str">
        <f>Table1[[#This Row],[img_id2]]&amp;"|"&amp;Table1[[#This Row],[rank]]</f>
        <v>356|2</v>
      </c>
      <c r="B1803">
        <v>356</v>
      </c>
      <c r="C1803">
        <v>2</v>
      </c>
      <c r="D1803" t="s">
        <v>866</v>
      </c>
      <c r="E1803">
        <v>0.124965690076</v>
      </c>
      <c r="F1803">
        <v>0.998964071274</v>
      </c>
      <c r="G1803">
        <f>VLOOKUP(Table1[[#This Row],[img_id2]],Table13[#All],4,FALSE)</f>
        <v>2</v>
      </c>
      <c r="H1803">
        <f>VLOOKUP(Table1[[#This Row],[img_id2]],Table13[#All],5,FALSE)</f>
        <v>2</v>
      </c>
      <c r="I1803" t="str">
        <f>IF(Table1[[#This Row],[score_abs]]&gt;0.99,"yes","no")</f>
        <v>yes</v>
      </c>
    </row>
    <row r="1804" spans="1:9" x14ac:dyDescent="0.25">
      <c r="A1804" t="str">
        <f>Table1[[#This Row],[img_id2]]&amp;"|"&amp;Table1[[#This Row],[rank]]</f>
        <v>356|3</v>
      </c>
      <c r="B1804">
        <v>356</v>
      </c>
      <c r="C1804">
        <v>3</v>
      </c>
      <c r="D1804" t="s">
        <v>837</v>
      </c>
      <c r="E1804">
        <v>0.105701975524</v>
      </c>
      <c r="F1804">
        <v>0.99877554178200001</v>
      </c>
      <c r="G1804">
        <f>VLOOKUP(Table1[[#This Row],[img_id2]],Table13[#All],4,FALSE)</f>
        <v>2</v>
      </c>
      <c r="H1804">
        <f>VLOOKUP(Table1[[#This Row],[img_id2]],Table13[#All],5,FALSE)</f>
        <v>2</v>
      </c>
      <c r="I1804" t="str">
        <f>IF(Table1[[#This Row],[score_abs]]&gt;0.99,"yes","no")</f>
        <v>yes</v>
      </c>
    </row>
    <row r="1805" spans="1:9" x14ac:dyDescent="0.25">
      <c r="A1805" t="str">
        <f>Table1[[#This Row],[img_id2]]&amp;"|"&amp;Table1[[#This Row],[rank]]</f>
        <v>356|4</v>
      </c>
      <c r="B1805">
        <v>356</v>
      </c>
      <c r="C1805">
        <v>4</v>
      </c>
      <c r="D1805" t="s">
        <v>910</v>
      </c>
      <c r="E1805">
        <v>6.18008226156E-2</v>
      </c>
      <c r="F1805">
        <v>0.99790763854999998</v>
      </c>
      <c r="G1805">
        <f>VLOOKUP(Table1[[#This Row],[img_id2]],Table13[#All],4,FALSE)</f>
        <v>2</v>
      </c>
      <c r="H1805">
        <f>VLOOKUP(Table1[[#This Row],[img_id2]],Table13[#All],5,FALSE)</f>
        <v>2</v>
      </c>
      <c r="I1805" t="str">
        <f>IF(Table1[[#This Row],[score_abs]]&gt;0.99,"yes","no")</f>
        <v>yes</v>
      </c>
    </row>
    <row r="1806" spans="1:9" x14ac:dyDescent="0.25">
      <c r="A1806" t="str">
        <f>Table1[[#This Row],[img_id2]]&amp;"|"&amp;Table1[[#This Row],[rank]]</f>
        <v>356|5</v>
      </c>
      <c r="B1806">
        <v>356</v>
      </c>
      <c r="C1806">
        <v>5</v>
      </c>
      <c r="D1806" t="s">
        <v>923</v>
      </c>
      <c r="E1806">
        <v>5.6923162192100002E-2</v>
      </c>
      <c r="F1806">
        <v>0.99772864580200005</v>
      </c>
      <c r="G1806">
        <f>VLOOKUP(Table1[[#This Row],[img_id2]],Table13[#All],4,FALSE)</f>
        <v>2</v>
      </c>
      <c r="H1806">
        <f>VLOOKUP(Table1[[#This Row],[img_id2]],Table13[#All],5,FALSE)</f>
        <v>2</v>
      </c>
      <c r="I1806" t="str">
        <f>IF(Table1[[#This Row],[score_abs]]&gt;0.99,"yes","no")</f>
        <v>yes</v>
      </c>
    </row>
    <row r="1807" spans="1:9" x14ac:dyDescent="0.25">
      <c r="A1807" t="str">
        <f>Table1[[#This Row],[img_id2]]&amp;"|"&amp;Table1[[#This Row],[rank]]</f>
        <v>357|1</v>
      </c>
      <c r="B1807">
        <v>357</v>
      </c>
      <c r="C1807">
        <v>1</v>
      </c>
      <c r="D1807" t="s">
        <v>891</v>
      </c>
      <c r="E1807">
        <v>0.54992836713799997</v>
      </c>
      <c r="F1807">
        <v>0.999970436096</v>
      </c>
      <c r="G1807">
        <f>VLOOKUP(Table1[[#This Row],[img_id2]],Table13[#All],4,FALSE)</f>
        <v>2</v>
      </c>
      <c r="H1807">
        <f>VLOOKUP(Table1[[#This Row],[img_id2]],Table13[#All],5,FALSE)</f>
        <v>2</v>
      </c>
      <c r="I1807" t="str">
        <f>IF(Table1[[#This Row],[score_abs]]&gt;0.99,"yes","no")</f>
        <v>yes</v>
      </c>
    </row>
    <row r="1808" spans="1:9" x14ac:dyDescent="0.25">
      <c r="A1808" t="str">
        <f>Table1[[#This Row],[img_id2]]&amp;"|"&amp;Table1[[#This Row],[rank]]</f>
        <v>357|2</v>
      </c>
      <c r="B1808">
        <v>357</v>
      </c>
      <c r="C1808">
        <v>2</v>
      </c>
      <c r="D1808" t="s">
        <v>927</v>
      </c>
      <c r="E1808">
        <v>0.22037923336000001</v>
      </c>
      <c r="F1808">
        <v>0.99992609024000001</v>
      </c>
      <c r="G1808">
        <f>VLOOKUP(Table1[[#This Row],[img_id2]],Table13[#All],4,FALSE)</f>
        <v>2</v>
      </c>
      <c r="H1808">
        <f>VLOOKUP(Table1[[#This Row],[img_id2]],Table13[#All],5,FALSE)</f>
        <v>2</v>
      </c>
      <c r="I1808" t="str">
        <f>IF(Table1[[#This Row],[score_abs]]&gt;0.99,"yes","no")</f>
        <v>yes</v>
      </c>
    </row>
    <row r="1809" spans="1:9" x14ac:dyDescent="0.25">
      <c r="A1809" t="str">
        <f>Table1[[#This Row],[img_id2]]&amp;"|"&amp;Table1[[#This Row],[rank]]</f>
        <v>357|3</v>
      </c>
      <c r="B1809">
        <v>357</v>
      </c>
      <c r="C1809">
        <v>3</v>
      </c>
      <c r="D1809" t="s">
        <v>931</v>
      </c>
      <c r="E1809">
        <v>3.34555096924E-2</v>
      </c>
      <c r="F1809">
        <v>0.99951326847099997</v>
      </c>
      <c r="G1809">
        <f>VLOOKUP(Table1[[#This Row],[img_id2]],Table13[#All],4,FALSE)</f>
        <v>2</v>
      </c>
      <c r="H1809">
        <f>VLOOKUP(Table1[[#This Row],[img_id2]],Table13[#All],5,FALSE)</f>
        <v>2</v>
      </c>
      <c r="I1809" t="str">
        <f>IF(Table1[[#This Row],[score_abs]]&gt;0.99,"yes","no")</f>
        <v>yes</v>
      </c>
    </row>
    <row r="1810" spans="1:9" x14ac:dyDescent="0.25">
      <c r="A1810" t="str">
        <f>Table1[[#This Row],[img_id2]]&amp;"|"&amp;Table1[[#This Row],[rank]]</f>
        <v>357|4</v>
      </c>
      <c r="B1810">
        <v>357</v>
      </c>
      <c r="C1810">
        <v>4</v>
      </c>
      <c r="D1810" t="s">
        <v>831</v>
      </c>
      <c r="E1810">
        <v>2.8467940166599998E-2</v>
      </c>
      <c r="F1810">
        <v>0.99942809343299999</v>
      </c>
      <c r="G1810">
        <f>VLOOKUP(Table1[[#This Row],[img_id2]],Table13[#All],4,FALSE)</f>
        <v>2</v>
      </c>
      <c r="H1810">
        <f>VLOOKUP(Table1[[#This Row],[img_id2]],Table13[#All],5,FALSE)</f>
        <v>2</v>
      </c>
      <c r="I1810" t="str">
        <f>IF(Table1[[#This Row],[score_abs]]&gt;0.99,"yes","no")</f>
        <v>yes</v>
      </c>
    </row>
    <row r="1811" spans="1:9" x14ac:dyDescent="0.25">
      <c r="A1811" t="str">
        <f>Table1[[#This Row],[img_id2]]&amp;"|"&amp;Table1[[#This Row],[rank]]</f>
        <v>357|5</v>
      </c>
      <c r="B1811">
        <v>357</v>
      </c>
      <c r="C1811">
        <v>5</v>
      </c>
      <c r="D1811" t="s">
        <v>848</v>
      </c>
      <c r="E1811">
        <v>2.6971865445399999E-2</v>
      </c>
      <c r="F1811">
        <v>0.99939632415799995</v>
      </c>
      <c r="G1811">
        <f>VLOOKUP(Table1[[#This Row],[img_id2]],Table13[#All],4,FALSE)</f>
        <v>2</v>
      </c>
      <c r="H1811">
        <f>VLOOKUP(Table1[[#This Row],[img_id2]],Table13[#All],5,FALSE)</f>
        <v>2</v>
      </c>
      <c r="I1811" t="str">
        <f>IF(Table1[[#This Row],[score_abs]]&gt;0.99,"yes","no")</f>
        <v>yes</v>
      </c>
    </row>
    <row r="1812" spans="1:9" x14ac:dyDescent="0.25">
      <c r="A1812" t="str">
        <f>Table1[[#This Row],[img_id2]]&amp;"|"&amp;Table1[[#This Row],[rank]]</f>
        <v>358|1</v>
      </c>
      <c r="B1812">
        <v>358</v>
      </c>
      <c r="C1812">
        <v>1</v>
      </c>
      <c r="D1812" t="s">
        <v>891</v>
      </c>
      <c r="E1812">
        <v>0.96719056367900003</v>
      </c>
      <c r="F1812">
        <v>0.99999630451199994</v>
      </c>
      <c r="G1812">
        <f>VLOOKUP(Table1[[#This Row],[img_id2]],Table13[#All],4,FALSE)</f>
        <v>2</v>
      </c>
      <c r="H1812">
        <f>VLOOKUP(Table1[[#This Row],[img_id2]],Table13[#All],5,FALSE)</f>
        <v>2</v>
      </c>
      <c r="I1812" t="str">
        <f>IF(Table1[[#This Row],[score_abs]]&gt;0.99,"yes","no")</f>
        <v>yes</v>
      </c>
    </row>
    <row r="1813" spans="1:9" x14ac:dyDescent="0.25">
      <c r="A1813" t="str">
        <f>Table1[[#This Row],[img_id2]]&amp;"|"&amp;Table1[[#This Row],[rank]]</f>
        <v>358|2</v>
      </c>
      <c r="B1813">
        <v>358</v>
      </c>
      <c r="C1813">
        <v>2</v>
      </c>
      <c r="D1813" t="s">
        <v>848</v>
      </c>
      <c r="E1813">
        <v>1.20681095868E-2</v>
      </c>
      <c r="F1813">
        <v>0.99970585107800003</v>
      </c>
      <c r="G1813">
        <f>VLOOKUP(Table1[[#This Row],[img_id2]],Table13[#All],4,FALSE)</f>
        <v>2</v>
      </c>
      <c r="H1813">
        <f>VLOOKUP(Table1[[#This Row],[img_id2]],Table13[#All],5,FALSE)</f>
        <v>2</v>
      </c>
      <c r="I1813" t="str">
        <f>IF(Table1[[#This Row],[score_abs]]&gt;0.99,"yes","no")</f>
        <v>yes</v>
      </c>
    </row>
    <row r="1814" spans="1:9" x14ac:dyDescent="0.25">
      <c r="A1814" t="str">
        <f>Table1[[#This Row],[img_id2]]&amp;"|"&amp;Table1[[#This Row],[rank]]</f>
        <v>358|3</v>
      </c>
      <c r="B1814">
        <v>358</v>
      </c>
      <c r="C1814">
        <v>3</v>
      </c>
      <c r="D1814" t="s">
        <v>854</v>
      </c>
      <c r="E1814">
        <v>9.99951083213E-3</v>
      </c>
      <c r="F1814">
        <v>0.99964499473599999</v>
      </c>
      <c r="G1814">
        <f>VLOOKUP(Table1[[#This Row],[img_id2]],Table13[#All],4,FALSE)</f>
        <v>2</v>
      </c>
      <c r="H1814">
        <f>VLOOKUP(Table1[[#This Row],[img_id2]],Table13[#All],5,FALSE)</f>
        <v>2</v>
      </c>
      <c r="I1814" t="str">
        <f>IF(Table1[[#This Row],[score_abs]]&gt;0.99,"yes","no")</f>
        <v>yes</v>
      </c>
    </row>
    <row r="1815" spans="1:9" x14ac:dyDescent="0.25">
      <c r="A1815" t="str">
        <f>Table1[[#This Row],[img_id2]]&amp;"|"&amp;Table1[[#This Row],[rank]]</f>
        <v>358|4</v>
      </c>
      <c r="B1815">
        <v>358</v>
      </c>
      <c r="C1815">
        <v>4</v>
      </c>
      <c r="D1815" t="s">
        <v>861</v>
      </c>
      <c r="E1815">
        <v>3.9650513790500004E-3</v>
      </c>
      <c r="F1815">
        <v>0.99910515546800005</v>
      </c>
      <c r="G1815">
        <f>VLOOKUP(Table1[[#This Row],[img_id2]],Table13[#All],4,FALSE)</f>
        <v>2</v>
      </c>
      <c r="H1815">
        <f>VLOOKUP(Table1[[#This Row],[img_id2]],Table13[#All],5,FALSE)</f>
        <v>2</v>
      </c>
      <c r="I1815" t="str">
        <f>IF(Table1[[#This Row],[score_abs]]&gt;0.99,"yes","no")</f>
        <v>yes</v>
      </c>
    </row>
    <row r="1816" spans="1:9" x14ac:dyDescent="0.25">
      <c r="A1816" t="str">
        <f>Table1[[#This Row],[img_id2]]&amp;"|"&amp;Table1[[#This Row],[rank]]</f>
        <v>358|5</v>
      </c>
      <c r="B1816">
        <v>358</v>
      </c>
      <c r="C1816">
        <v>5</v>
      </c>
      <c r="D1816" t="s">
        <v>856</v>
      </c>
      <c r="E1816">
        <v>1.84901629109E-3</v>
      </c>
      <c r="F1816">
        <v>0.99808323383300002</v>
      </c>
      <c r="G1816">
        <f>VLOOKUP(Table1[[#This Row],[img_id2]],Table13[#All],4,FALSE)</f>
        <v>2</v>
      </c>
      <c r="H1816">
        <f>VLOOKUP(Table1[[#This Row],[img_id2]],Table13[#All],5,FALSE)</f>
        <v>2</v>
      </c>
      <c r="I1816" t="str">
        <f>IF(Table1[[#This Row],[score_abs]]&gt;0.99,"yes","no")</f>
        <v>yes</v>
      </c>
    </row>
    <row r="1817" spans="1:9" x14ac:dyDescent="0.25">
      <c r="A1817" t="str">
        <f>Table1[[#This Row],[img_id2]]&amp;"|"&amp;Table1[[#This Row],[rank]]</f>
        <v>359|1</v>
      </c>
      <c r="B1817">
        <v>359</v>
      </c>
      <c r="C1817">
        <v>1</v>
      </c>
      <c r="D1817" t="s">
        <v>831</v>
      </c>
      <c r="E1817">
        <v>0.21825458109400001</v>
      </c>
      <c r="F1817">
        <v>0.99953258037600001</v>
      </c>
      <c r="G1817">
        <f>VLOOKUP(Table1[[#This Row],[img_id2]],Table13[#All],4,FALSE)</f>
        <v>2</v>
      </c>
      <c r="H1817">
        <f>VLOOKUP(Table1[[#This Row],[img_id2]],Table13[#All],5,FALSE)</f>
        <v>2</v>
      </c>
      <c r="I1817" t="str">
        <f>IF(Table1[[#This Row],[score_abs]]&gt;0.99,"yes","no")</f>
        <v>yes</v>
      </c>
    </row>
    <row r="1818" spans="1:9" x14ac:dyDescent="0.25">
      <c r="A1818" t="str">
        <f>Table1[[#This Row],[img_id2]]&amp;"|"&amp;Table1[[#This Row],[rank]]</f>
        <v>359|2</v>
      </c>
      <c r="B1818">
        <v>359</v>
      </c>
      <c r="C1818">
        <v>2</v>
      </c>
      <c r="D1818" t="s">
        <v>862</v>
      </c>
      <c r="E1818">
        <v>0.19780234992500001</v>
      </c>
      <c r="F1818">
        <v>0.99948418140399997</v>
      </c>
      <c r="G1818">
        <f>VLOOKUP(Table1[[#This Row],[img_id2]],Table13[#All],4,FALSE)</f>
        <v>2</v>
      </c>
      <c r="H1818">
        <f>VLOOKUP(Table1[[#This Row],[img_id2]],Table13[#All],5,FALSE)</f>
        <v>2</v>
      </c>
      <c r="I1818" t="str">
        <f>IF(Table1[[#This Row],[score_abs]]&gt;0.99,"yes","no")</f>
        <v>yes</v>
      </c>
    </row>
    <row r="1819" spans="1:9" x14ac:dyDescent="0.25">
      <c r="A1819" t="str">
        <f>Table1[[#This Row],[img_id2]]&amp;"|"&amp;Table1[[#This Row],[rank]]</f>
        <v>359|3</v>
      </c>
      <c r="B1819">
        <v>359</v>
      </c>
      <c r="C1819">
        <v>3</v>
      </c>
      <c r="D1819" t="s">
        <v>854</v>
      </c>
      <c r="E1819">
        <v>0.14074423909200001</v>
      </c>
      <c r="F1819">
        <v>0.99927526712400006</v>
      </c>
      <c r="G1819">
        <f>VLOOKUP(Table1[[#This Row],[img_id2]],Table13[#All],4,FALSE)</f>
        <v>2</v>
      </c>
      <c r="H1819">
        <f>VLOOKUP(Table1[[#This Row],[img_id2]],Table13[#All],5,FALSE)</f>
        <v>2</v>
      </c>
      <c r="I1819" t="str">
        <f>IF(Table1[[#This Row],[score_abs]]&gt;0.99,"yes","no")</f>
        <v>yes</v>
      </c>
    </row>
    <row r="1820" spans="1:9" x14ac:dyDescent="0.25">
      <c r="A1820" t="str">
        <f>Table1[[#This Row],[img_id2]]&amp;"|"&amp;Table1[[#This Row],[rank]]</f>
        <v>359|4</v>
      </c>
      <c r="B1820">
        <v>359</v>
      </c>
      <c r="C1820">
        <v>4</v>
      </c>
      <c r="D1820" t="s">
        <v>861</v>
      </c>
      <c r="E1820">
        <v>0.109448872507</v>
      </c>
      <c r="F1820">
        <v>0.99906820058800005</v>
      </c>
      <c r="G1820">
        <f>VLOOKUP(Table1[[#This Row],[img_id2]],Table13[#All],4,FALSE)</f>
        <v>2</v>
      </c>
      <c r="H1820">
        <f>VLOOKUP(Table1[[#This Row],[img_id2]],Table13[#All],5,FALSE)</f>
        <v>2</v>
      </c>
      <c r="I1820" t="str">
        <f>IF(Table1[[#This Row],[score_abs]]&gt;0.99,"yes","no")</f>
        <v>yes</v>
      </c>
    </row>
    <row r="1821" spans="1:9" x14ac:dyDescent="0.25">
      <c r="A1821" t="str">
        <f>Table1[[#This Row],[img_id2]]&amp;"|"&amp;Table1[[#This Row],[rank]]</f>
        <v>359|5</v>
      </c>
      <c r="B1821">
        <v>359</v>
      </c>
      <c r="C1821">
        <v>5</v>
      </c>
      <c r="D1821" t="s">
        <v>848</v>
      </c>
      <c r="E1821">
        <v>8.6409449577299999E-2</v>
      </c>
      <c r="F1821">
        <v>0.99882000684700001</v>
      </c>
      <c r="G1821">
        <f>VLOOKUP(Table1[[#This Row],[img_id2]],Table13[#All],4,FALSE)</f>
        <v>2</v>
      </c>
      <c r="H1821">
        <f>VLOOKUP(Table1[[#This Row],[img_id2]],Table13[#All],5,FALSE)</f>
        <v>2</v>
      </c>
      <c r="I1821" t="str">
        <f>IF(Table1[[#This Row],[score_abs]]&gt;0.99,"yes","no")</f>
        <v>yes</v>
      </c>
    </row>
    <row r="1822" spans="1:9" x14ac:dyDescent="0.25">
      <c r="A1822" t="str">
        <f>Table1[[#This Row],[img_id2]]&amp;"|"&amp;Table1[[#This Row],[rank]]</f>
        <v>360|1</v>
      </c>
      <c r="B1822">
        <v>360</v>
      </c>
      <c r="C1822">
        <v>1</v>
      </c>
      <c r="D1822" t="s">
        <v>831</v>
      </c>
      <c r="E1822">
        <v>0.36043411493299998</v>
      </c>
      <c r="F1822">
        <v>0.99980193376500004</v>
      </c>
      <c r="G1822">
        <f>VLOOKUP(Table1[[#This Row],[img_id2]],Table13[#All],4,FALSE)</f>
        <v>3</v>
      </c>
      <c r="H1822">
        <f>VLOOKUP(Table1[[#This Row],[img_id2]],Table13[#All],5,FALSE)</f>
        <v>3</v>
      </c>
      <c r="I1822" t="str">
        <f>IF(Table1[[#This Row],[score_abs]]&gt;0.99,"yes","no")</f>
        <v>yes</v>
      </c>
    </row>
    <row r="1823" spans="1:9" x14ac:dyDescent="0.25">
      <c r="A1823" t="str">
        <f>Table1[[#This Row],[img_id2]]&amp;"|"&amp;Table1[[#This Row],[rank]]</f>
        <v>360|2</v>
      </c>
      <c r="B1823">
        <v>360</v>
      </c>
      <c r="C1823">
        <v>2</v>
      </c>
      <c r="D1823" t="s">
        <v>860</v>
      </c>
      <c r="E1823">
        <v>0.124725610018</v>
      </c>
      <c r="F1823">
        <v>0.99942773580599997</v>
      </c>
      <c r="G1823">
        <f>VLOOKUP(Table1[[#This Row],[img_id2]],Table13[#All],4,FALSE)</f>
        <v>3</v>
      </c>
      <c r="H1823">
        <f>VLOOKUP(Table1[[#This Row],[img_id2]],Table13[#All],5,FALSE)</f>
        <v>3</v>
      </c>
      <c r="I1823" t="str">
        <f>IF(Table1[[#This Row],[score_abs]]&gt;0.99,"yes","no")</f>
        <v>yes</v>
      </c>
    </row>
    <row r="1824" spans="1:9" x14ac:dyDescent="0.25">
      <c r="A1824" t="str">
        <f>Table1[[#This Row],[img_id2]]&amp;"|"&amp;Table1[[#This Row],[rank]]</f>
        <v>360|3</v>
      </c>
      <c r="B1824">
        <v>360</v>
      </c>
      <c r="C1824">
        <v>3</v>
      </c>
      <c r="D1824" t="s">
        <v>862</v>
      </c>
      <c r="E1824">
        <v>0.11005589366</v>
      </c>
      <c r="F1824">
        <v>0.99935156106900003</v>
      </c>
      <c r="G1824">
        <f>VLOOKUP(Table1[[#This Row],[img_id2]],Table13[#All],4,FALSE)</f>
        <v>3</v>
      </c>
      <c r="H1824">
        <f>VLOOKUP(Table1[[#This Row],[img_id2]],Table13[#All],5,FALSE)</f>
        <v>3</v>
      </c>
      <c r="I1824" t="str">
        <f>IF(Table1[[#This Row],[score_abs]]&gt;0.99,"yes","no")</f>
        <v>yes</v>
      </c>
    </row>
    <row r="1825" spans="1:9" x14ac:dyDescent="0.25">
      <c r="A1825" t="str">
        <f>Table1[[#This Row],[img_id2]]&amp;"|"&amp;Table1[[#This Row],[rank]]</f>
        <v>360|4</v>
      </c>
      <c r="B1825">
        <v>360</v>
      </c>
      <c r="C1825">
        <v>4</v>
      </c>
      <c r="D1825" t="s">
        <v>864</v>
      </c>
      <c r="E1825">
        <v>9.5159195363499996E-2</v>
      </c>
      <c r="F1825">
        <v>0.99925011396399999</v>
      </c>
      <c r="G1825">
        <f>VLOOKUP(Table1[[#This Row],[img_id2]],Table13[#All],4,FALSE)</f>
        <v>3</v>
      </c>
      <c r="H1825">
        <f>VLOOKUP(Table1[[#This Row],[img_id2]],Table13[#All],5,FALSE)</f>
        <v>3</v>
      </c>
      <c r="I1825" t="str">
        <f>IF(Table1[[#This Row],[score_abs]]&gt;0.99,"yes","no")</f>
        <v>yes</v>
      </c>
    </row>
    <row r="1826" spans="1:9" x14ac:dyDescent="0.25">
      <c r="A1826" t="str">
        <f>Table1[[#This Row],[img_id2]]&amp;"|"&amp;Table1[[#This Row],[rank]]</f>
        <v>360|5</v>
      </c>
      <c r="B1826">
        <v>360</v>
      </c>
      <c r="C1826">
        <v>5</v>
      </c>
      <c r="D1826" t="s">
        <v>861</v>
      </c>
      <c r="E1826">
        <v>9.0025983750799995E-2</v>
      </c>
      <c r="F1826">
        <v>0.99920743703799997</v>
      </c>
      <c r="G1826">
        <f>VLOOKUP(Table1[[#This Row],[img_id2]],Table13[#All],4,FALSE)</f>
        <v>3</v>
      </c>
      <c r="H1826">
        <f>VLOOKUP(Table1[[#This Row],[img_id2]],Table13[#All],5,FALSE)</f>
        <v>3</v>
      </c>
      <c r="I1826" t="str">
        <f>IF(Table1[[#This Row],[score_abs]]&gt;0.99,"yes","no")</f>
        <v>yes</v>
      </c>
    </row>
    <row r="1827" spans="1:9" x14ac:dyDescent="0.25">
      <c r="A1827" t="str">
        <f>Table1[[#This Row],[img_id2]]&amp;"|"&amp;Table1[[#This Row],[rank]]</f>
        <v>361|1</v>
      </c>
      <c r="B1827">
        <v>361</v>
      </c>
      <c r="C1827">
        <v>1</v>
      </c>
      <c r="D1827" t="s">
        <v>886</v>
      </c>
      <c r="E1827">
        <v>0.16798397898699999</v>
      </c>
      <c r="F1827">
        <v>0.99632900953299997</v>
      </c>
      <c r="G1827">
        <f>VLOOKUP(Table1[[#This Row],[img_id2]],Table13[#All],4,FALSE)</f>
        <v>2</v>
      </c>
      <c r="H1827">
        <f>VLOOKUP(Table1[[#This Row],[img_id2]],Table13[#All],5,FALSE)</f>
        <v>2</v>
      </c>
      <c r="I1827" t="str">
        <f>IF(Table1[[#This Row],[score_abs]]&gt;0.99,"yes","no")</f>
        <v>yes</v>
      </c>
    </row>
    <row r="1828" spans="1:9" x14ac:dyDescent="0.25">
      <c r="A1828" t="str">
        <f>Table1[[#This Row],[img_id2]]&amp;"|"&amp;Table1[[#This Row],[rank]]</f>
        <v>361|2</v>
      </c>
      <c r="B1828">
        <v>361</v>
      </c>
      <c r="C1828">
        <v>2</v>
      </c>
      <c r="D1828" t="s">
        <v>854</v>
      </c>
      <c r="E1828">
        <v>9.1771826148000002E-2</v>
      </c>
      <c r="F1828">
        <v>0.99330067634600006</v>
      </c>
      <c r="G1828">
        <f>VLOOKUP(Table1[[#This Row],[img_id2]],Table13[#All],4,FALSE)</f>
        <v>2</v>
      </c>
      <c r="H1828">
        <f>VLOOKUP(Table1[[#This Row],[img_id2]],Table13[#All],5,FALSE)</f>
        <v>2</v>
      </c>
      <c r="I1828" t="str">
        <f>IF(Table1[[#This Row],[score_abs]]&gt;0.99,"yes","no")</f>
        <v>yes</v>
      </c>
    </row>
    <row r="1829" spans="1:9" x14ac:dyDescent="0.25">
      <c r="A1829" t="str">
        <f>Table1[[#This Row],[img_id2]]&amp;"|"&amp;Table1[[#This Row],[rank]]</f>
        <v>361|3</v>
      </c>
      <c r="B1829">
        <v>361</v>
      </c>
      <c r="C1829">
        <v>3</v>
      </c>
      <c r="D1829" t="s">
        <v>861</v>
      </c>
      <c r="E1829">
        <v>9.1402627527699995E-2</v>
      </c>
      <c r="F1829">
        <v>0.99327385425600001</v>
      </c>
      <c r="G1829">
        <f>VLOOKUP(Table1[[#This Row],[img_id2]],Table13[#All],4,FALSE)</f>
        <v>2</v>
      </c>
      <c r="H1829">
        <f>VLOOKUP(Table1[[#This Row],[img_id2]],Table13[#All],5,FALSE)</f>
        <v>2</v>
      </c>
      <c r="I1829" t="str">
        <f>IF(Table1[[#This Row],[score_abs]]&gt;0.99,"yes","no")</f>
        <v>yes</v>
      </c>
    </row>
    <row r="1830" spans="1:9" x14ac:dyDescent="0.25">
      <c r="A1830" t="str">
        <f>Table1[[#This Row],[img_id2]]&amp;"|"&amp;Table1[[#This Row],[rank]]</f>
        <v>361|4</v>
      </c>
      <c r="B1830">
        <v>361</v>
      </c>
      <c r="C1830">
        <v>4</v>
      </c>
      <c r="D1830" t="s">
        <v>873</v>
      </c>
      <c r="E1830">
        <v>7.5142197310899994E-2</v>
      </c>
      <c r="F1830">
        <v>0.99183028936399997</v>
      </c>
      <c r="G1830">
        <f>VLOOKUP(Table1[[#This Row],[img_id2]],Table13[#All],4,FALSE)</f>
        <v>2</v>
      </c>
      <c r="H1830">
        <f>VLOOKUP(Table1[[#This Row],[img_id2]],Table13[#All],5,FALSE)</f>
        <v>2</v>
      </c>
      <c r="I1830" t="str">
        <f>IF(Table1[[#This Row],[score_abs]]&gt;0.99,"yes","no")</f>
        <v>yes</v>
      </c>
    </row>
    <row r="1831" spans="1:9" x14ac:dyDescent="0.25">
      <c r="A1831" t="str">
        <f>Table1[[#This Row],[img_id2]]&amp;"|"&amp;Table1[[#This Row],[rank]]</f>
        <v>361|5</v>
      </c>
      <c r="B1831">
        <v>361</v>
      </c>
      <c r="C1831">
        <v>5</v>
      </c>
      <c r="D1831" t="s">
        <v>878</v>
      </c>
      <c r="E1831">
        <v>6.9386631250399997E-2</v>
      </c>
      <c r="F1831">
        <v>0.99115854501699996</v>
      </c>
      <c r="G1831">
        <f>VLOOKUP(Table1[[#This Row],[img_id2]],Table13[#All],4,FALSE)</f>
        <v>2</v>
      </c>
      <c r="H1831">
        <f>VLOOKUP(Table1[[#This Row],[img_id2]],Table13[#All],5,FALSE)</f>
        <v>2</v>
      </c>
      <c r="I1831" t="str">
        <f>IF(Table1[[#This Row],[score_abs]]&gt;0.99,"yes","no")</f>
        <v>yes</v>
      </c>
    </row>
    <row r="1832" spans="1:9" x14ac:dyDescent="0.25">
      <c r="A1832" t="str">
        <f>Table1[[#This Row],[img_id2]]&amp;"|"&amp;Table1[[#This Row],[rank]]</f>
        <v>362|1</v>
      </c>
      <c r="B1832">
        <v>362</v>
      </c>
      <c r="C1832">
        <v>1</v>
      </c>
      <c r="D1832" t="s">
        <v>831</v>
      </c>
      <c r="E1832">
        <v>0.33429861068700001</v>
      </c>
      <c r="F1832">
        <v>0.99949216842699995</v>
      </c>
      <c r="G1832">
        <f>VLOOKUP(Table1[[#This Row],[img_id2]],Table13[#All],4,FALSE)</f>
        <v>3</v>
      </c>
      <c r="H1832">
        <f>VLOOKUP(Table1[[#This Row],[img_id2]],Table13[#All],5,FALSE)</f>
        <v>3</v>
      </c>
      <c r="I1832" t="str">
        <f>IF(Table1[[#This Row],[score_abs]]&gt;0.99,"yes","no")</f>
        <v>yes</v>
      </c>
    </row>
    <row r="1833" spans="1:9" x14ac:dyDescent="0.25">
      <c r="A1833" t="str">
        <f>Table1[[#This Row],[img_id2]]&amp;"|"&amp;Table1[[#This Row],[rank]]</f>
        <v>362|2</v>
      </c>
      <c r="B1833">
        <v>362</v>
      </c>
      <c r="C1833">
        <v>2</v>
      </c>
      <c r="D1833" t="s">
        <v>860</v>
      </c>
      <c r="E1833">
        <v>0.15551623702</v>
      </c>
      <c r="F1833">
        <v>0.99890899658200005</v>
      </c>
      <c r="G1833">
        <f>VLOOKUP(Table1[[#This Row],[img_id2]],Table13[#All],4,FALSE)</f>
        <v>3</v>
      </c>
      <c r="H1833">
        <f>VLOOKUP(Table1[[#This Row],[img_id2]],Table13[#All],5,FALSE)</f>
        <v>3</v>
      </c>
      <c r="I1833" t="str">
        <f>IF(Table1[[#This Row],[score_abs]]&gt;0.99,"yes","no")</f>
        <v>yes</v>
      </c>
    </row>
    <row r="1834" spans="1:9" x14ac:dyDescent="0.25">
      <c r="A1834" t="str">
        <f>Table1[[#This Row],[img_id2]]&amp;"|"&amp;Table1[[#This Row],[rank]]</f>
        <v>362|3</v>
      </c>
      <c r="B1834">
        <v>362</v>
      </c>
      <c r="C1834">
        <v>3</v>
      </c>
      <c r="D1834" t="s">
        <v>854</v>
      </c>
      <c r="E1834">
        <v>0.100223705173</v>
      </c>
      <c r="F1834">
        <v>0.99830806255299998</v>
      </c>
      <c r="G1834">
        <f>VLOOKUP(Table1[[#This Row],[img_id2]],Table13[#All],4,FALSE)</f>
        <v>3</v>
      </c>
      <c r="H1834">
        <f>VLOOKUP(Table1[[#This Row],[img_id2]],Table13[#All],5,FALSE)</f>
        <v>3</v>
      </c>
      <c r="I1834" t="str">
        <f>IF(Table1[[#This Row],[score_abs]]&gt;0.99,"yes","no")</f>
        <v>yes</v>
      </c>
    </row>
    <row r="1835" spans="1:9" x14ac:dyDescent="0.25">
      <c r="A1835" t="str">
        <f>Table1[[#This Row],[img_id2]]&amp;"|"&amp;Table1[[#This Row],[rank]]</f>
        <v>362|4</v>
      </c>
      <c r="B1835">
        <v>362</v>
      </c>
      <c r="C1835">
        <v>4</v>
      </c>
      <c r="D1835" t="s">
        <v>862</v>
      </c>
      <c r="E1835">
        <v>7.0458978414499995E-2</v>
      </c>
      <c r="F1835">
        <v>0.99759501218799995</v>
      </c>
      <c r="G1835">
        <f>VLOOKUP(Table1[[#This Row],[img_id2]],Table13[#All],4,FALSE)</f>
        <v>3</v>
      </c>
      <c r="H1835">
        <f>VLOOKUP(Table1[[#This Row],[img_id2]],Table13[#All],5,FALSE)</f>
        <v>3</v>
      </c>
      <c r="I1835" t="str">
        <f>IF(Table1[[#This Row],[score_abs]]&gt;0.99,"yes","no")</f>
        <v>yes</v>
      </c>
    </row>
    <row r="1836" spans="1:9" x14ac:dyDescent="0.25">
      <c r="A1836" t="str">
        <f>Table1[[#This Row],[img_id2]]&amp;"|"&amp;Table1[[#This Row],[rank]]</f>
        <v>362|5</v>
      </c>
      <c r="B1836">
        <v>362</v>
      </c>
      <c r="C1836">
        <v>5</v>
      </c>
      <c r="D1836" t="s">
        <v>873</v>
      </c>
      <c r="E1836">
        <v>6.5491668880000006E-2</v>
      </c>
      <c r="F1836">
        <v>0.99741309881200002</v>
      </c>
      <c r="G1836">
        <f>VLOOKUP(Table1[[#This Row],[img_id2]],Table13[#All],4,FALSE)</f>
        <v>3</v>
      </c>
      <c r="H1836">
        <f>VLOOKUP(Table1[[#This Row],[img_id2]],Table13[#All],5,FALSE)</f>
        <v>3</v>
      </c>
      <c r="I1836" t="str">
        <f>IF(Table1[[#This Row],[score_abs]]&gt;0.99,"yes","no")</f>
        <v>yes</v>
      </c>
    </row>
    <row r="1837" spans="1:9" x14ac:dyDescent="0.25">
      <c r="A1837" t="str">
        <f>Table1[[#This Row],[img_id2]]&amp;"|"&amp;Table1[[#This Row],[rank]]</f>
        <v>363|1</v>
      </c>
      <c r="B1837">
        <v>363</v>
      </c>
      <c r="C1837">
        <v>1</v>
      </c>
      <c r="D1837" t="s">
        <v>864</v>
      </c>
      <c r="E1837">
        <v>0.120830528438</v>
      </c>
      <c r="F1837">
        <v>0.99418640136699998</v>
      </c>
      <c r="G1837">
        <f>VLOOKUP(Table1[[#This Row],[img_id2]],Table13[#All],4,FALSE)</f>
        <v>3</v>
      </c>
      <c r="H1837">
        <f>VLOOKUP(Table1[[#This Row],[img_id2]],Table13[#All],5,FALSE)</f>
        <v>3</v>
      </c>
      <c r="I1837" t="str">
        <f>IF(Table1[[#This Row],[score_abs]]&gt;0.99,"yes","no")</f>
        <v>yes</v>
      </c>
    </row>
    <row r="1838" spans="1:9" x14ac:dyDescent="0.25">
      <c r="A1838" t="str">
        <f>Table1[[#This Row],[img_id2]]&amp;"|"&amp;Table1[[#This Row],[rank]]</f>
        <v>363|2</v>
      </c>
      <c r="B1838">
        <v>363</v>
      </c>
      <c r="C1838">
        <v>2</v>
      </c>
      <c r="D1838" t="s">
        <v>873</v>
      </c>
      <c r="E1838">
        <v>8.0204099416699995E-2</v>
      </c>
      <c r="F1838">
        <v>0.99126738309899998</v>
      </c>
      <c r="G1838">
        <f>VLOOKUP(Table1[[#This Row],[img_id2]],Table13[#All],4,FALSE)</f>
        <v>3</v>
      </c>
      <c r="H1838">
        <f>VLOOKUP(Table1[[#This Row],[img_id2]],Table13[#All],5,FALSE)</f>
        <v>3</v>
      </c>
      <c r="I1838" t="str">
        <f>IF(Table1[[#This Row],[score_abs]]&gt;0.99,"yes","no")</f>
        <v>yes</v>
      </c>
    </row>
    <row r="1839" spans="1:9" x14ac:dyDescent="0.25">
      <c r="A1839" t="str">
        <f>Table1[[#This Row],[img_id2]]&amp;"|"&amp;Table1[[#This Row],[rank]]</f>
        <v>363|3</v>
      </c>
      <c r="B1839">
        <v>363</v>
      </c>
      <c r="C1839">
        <v>3</v>
      </c>
      <c r="D1839" t="s">
        <v>831</v>
      </c>
      <c r="E1839">
        <v>6.2458574771899998E-2</v>
      </c>
      <c r="F1839">
        <v>0.98881405592000005</v>
      </c>
      <c r="G1839">
        <f>VLOOKUP(Table1[[#This Row],[img_id2]],Table13[#All],4,FALSE)</f>
        <v>3</v>
      </c>
      <c r="H1839">
        <f>VLOOKUP(Table1[[#This Row],[img_id2]],Table13[#All],5,FALSE)</f>
        <v>3</v>
      </c>
      <c r="I1839" t="str">
        <f>IF(Table1[[#This Row],[score_abs]]&gt;0.99,"yes","no")</f>
        <v>no</v>
      </c>
    </row>
    <row r="1840" spans="1:9" x14ac:dyDescent="0.25">
      <c r="A1840" t="str">
        <f>Table1[[#This Row],[img_id2]]&amp;"|"&amp;Table1[[#This Row],[rank]]</f>
        <v>363|4</v>
      </c>
      <c r="B1840">
        <v>363</v>
      </c>
      <c r="C1840">
        <v>4</v>
      </c>
      <c r="D1840" t="s">
        <v>860</v>
      </c>
      <c r="E1840">
        <v>6.10159151256E-2</v>
      </c>
      <c r="F1840">
        <v>0.98855257034300004</v>
      </c>
      <c r="G1840">
        <f>VLOOKUP(Table1[[#This Row],[img_id2]],Table13[#All],4,FALSE)</f>
        <v>3</v>
      </c>
      <c r="H1840">
        <f>VLOOKUP(Table1[[#This Row],[img_id2]],Table13[#All],5,FALSE)</f>
        <v>3</v>
      </c>
      <c r="I1840" t="str">
        <f>IF(Table1[[#This Row],[score_abs]]&gt;0.99,"yes","no")</f>
        <v>no</v>
      </c>
    </row>
    <row r="1841" spans="1:9" x14ac:dyDescent="0.25">
      <c r="A1841" t="str">
        <f>Table1[[#This Row],[img_id2]]&amp;"|"&amp;Table1[[#This Row],[rank]]</f>
        <v>363|5</v>
      </c>
      <c r="B1841">
        <v>363</v>
      </c>
      <c r="C1841">
        <v>5</v>
      </c>
      <c r="D1841" t="s">
        <v>886</v>
      </c>
      <c r="E1841">
        <v>5.6925829499999997E-2</v>
      </c>
      <c r="F1841">
        <v>0.98774021863899997</v>
      </c>
      <c r="G1841">
        <f>VLOOKUP(Table1[[#This Row],[img_id2]],Table13[#All],4,FALSE)</f>
        <v>3</v>
      </c>
      <c r="H1841">
        <f>VLOOKUP(Table1[[#This Row],[img_id2]],Table13[#All],5,FALSE)</f>
        <v>3</v>
      </c>
      <c r="I1841" t="str">
        <f>IF(Table1[[#This Row],[score_abs]]&gt;0.99,"yes","no")</f>
        <v>no</v>
      </c>
    </row>
    <row r="1842" spans="1:9" x14ac:dyDescent="0.25">
      <c r="A1842" t="str">
        <f>Table1[[#This Row],[img_id2]]&amp;"|"&amp;Table1[[#This Row],[rank]]</f>
        <v>364|1</v>
      </c>
      <c r="B1842">
        <v>364</v>
      </c>
      <c r="C1842">
        <v>1</v>
      </c>
      <c r="D1842" t="s">
        <v>831</v>
      </c>
      <c r="E1842">
        <v>0.5179733634</v>
      </c>
      <c r="F1842">
        <v>0.99974948167800004</v>
      </c>
      <c r="G1842">
        <f>VLOOKUP(Table1[[#This Row],[img_id2]],Table13[#All],4,FALSE)</f>
        <v>3</v>
      </c>
      <c r="H1842">
        <f>VLOOKUP(Table1[[#This Row],[img_id2]],Table13[#All],5,FALSE)</f>
        <v>3</v>
      </c>
      <c r="I1842" t="str">
        <f>IF(Table1[[#This Row],[score_abs]]&gt;0.99,"yes","no")</f>
        <v>yes</v>
      </c>
    </row>
    <row r="1843" spans="1:9" x14ac:dyDescent="0.25">
      <c r="A1843" t="str">
        <f>Table1[[#This Row],[img_id2]]&amp;"|"&amp;Table1[[#This Row],[rank]]</f>
        <v>364|2</v>
      </c>
      <c r="B1843">
        <v>364</v>
      </c>
      <c r="C1843">
        <v>2</v>
      </c>
      <c r="D1843" t="s">
        <v>830</v>
      </c>
      <c r="E1843">
        <v>0.14991207420800001</v>
      </c>
      <c r="F1843">
        <v>0.99913483858100005</v>
      </c>
      <c r="G1843">
        <f>VLOOKUP(Table1[[#This Row],[img_id2]],Table13[#All],4,FALSE)</f>
        <v>3</v>
      </c>
      <c r="H1843">
        <f>VLOOKUP(Table1[[#This Row],[img_id2]],Table13[#All],5,FALSE)</f>
        <v>3</v>
      </c>
      <c r="I1843" t="str">
        <f>IF(Table1[[#This Row],[score_abs]]&gt;0.99,"yes","no")</f>
        <v>yes</v>
      </c>
    </row>
    <row r="1844" spans="1:9" x14ac:dyDescent="0.25">
      <c r="A1844" t="str">
        <f>Table1[[#This Row],[img_id2]]&amp;"|"&amp;Table1[[#This Row],[rank]]</f>
        <v>364|3</v>
      </c>
      <c r="B1844">
        <v>364</v>
      </c>
      <c r="C1844">
        <v>3</v>
      </c>
      <c r="D1844" t="s">
        <v>862</v>
      </c>
      <c r="E1844">
        <v>0.11504916846799999</v>
      </c>
      <c r="F1844">
        <v>0.99887293577199998</v>
      </c>
      <c r="G1844">
        <f>VLOOKUP(Table1[[#This Row],[img_id2]],Table13[#All],4,FALSE)</f>
        <v>3</v>
      </c>
      <c r="H1844">
        <f>VLOOKUP(Table1[[#This Row],[img_id2]],Table13[#All],5,FALSE)</f>
        <v>3</v>
      </c>
      <c r="I1844" t="str">
        <f>IF(Table1[[#This Row],[score_abs]]&gt;0.99,"yes","no")</f>
        <v>yes</v>
      </c>
    </row>
    <row r="1845" spans="1:9" x14ac:dyDescent="0.25">
      <c r="A1845" t="str">
        <f>Table1[[#This Row],[img_id2]]&amp;"|"&amp;Table1[[#This Row],[rank]]</f>
        <v>364|4</v>
      </c>
      <c r="B1845">
        <v>364</v>
      </c>
      <c r="C1845">
        <v>4</v>
      </c>
      <c r="D1845" t="s">
        <v>864</v>
      </c>
      <c r="E1845">
        <v>4.4542960822600002E-2</v>
      </c>
      <c r="F1845">
        <v>0.99709415435799997</v>
      </c>
      <c r="G1845">
        <f>VLOOKUP(Table1[[#This Row],[img_id2]],Table13[#All],4,FALSE)</f>
        <v>3</v>
      </c>
      <c r="H1845">
        <f>VLOOKUP(Table1[[#This Row],[img_id2]],Table13[#All],5,FALSE)</f>
        <v>3</v>
      </c>
      <c r="I1845" t="str">
        <f>IF(Table1[[#This Row],[score_abs]]&gt;0.99,"yes","no")</f>
        <v>yes</v>
      </c>
    </row>
    <row r="1846" spans="1:9" x14ac:dyDescent="0.25">
      <c r="A1846" t="str">
        <f>Table1[[#This Row],[img_id2]]&amp;"|"&amp;Table1[[#This Row],[rank]]</f>
        <v>364|5</v>
      </c>
      <c r="B1846">
        <v>364</v>
      </c>
      <c r="C1846">
        <v>5</v>
      </c>
      <c r="D1846" t="s">
        <v>840</v>
      </c>
      <c r="E1846">
        <v>4.13864254951E-2</v>
      </c>
      <c r="F1846">
        <v>0.99687319994000001</v>
      </c>
      <c r="G1846">
        <f>VLOOKUP(Table1[[#This Row],[img_id2]],Table13[#All],4,FALSE)</f>
        <v>3</v>
      </c>
      <c r="H1846">
        <f>VLOOKUP(Table1[[#This Row],[img_id2]],Table13[#All],5,FALSE)</f>
        <v>3</v>
      </c>
      <c r="I1846" t="str">
        <f>IF(Table1[[#This Row],[score_abs]]&gt;0.99,"yes","no")</f>
        <v>yes</v>
      </c>
    </row>
    <row r="1847" spans="1:9" x14ac:dyDescent="0.25">
      <c r="A1847" t="str">
        <f>Table1[[#This Row],[img_id2]]&amp;"|"&amp;Table1[[#This Row],[rank]]</f>
        <v>365|1</v>
      </c>
      <c r="B1847">
        <v>365</v>
      </c>
      <c r="C1847">
        <v>1</v>
      </c>
      <c r="D1847" t="s">
        <v>898</v>
      </c>
      <c r="E1847">
        <v>0.223106220365</v>
      </c>
      <c r="F1847">
        <v>0.99952018260999997</v>
      </c>
      <c r="G1847">
        <f>VLOOKUP(Table1[[#This Row],[img_id2]],Table13[#All],4,FALSE)</f>
        <v>4</v>
      </c>
      <c r="H1847">
        <f>VLOOKUP(Table1[[#This Row],[img_id2]],Table13[#All],5,FALSE)</f>
        <v>4</v>
      </c>
      <c r="I1847" t="str">
        <f>IF(Table1[[#This Row],[score_abs]]&gt;0.99,"yes","no")</f>
        <v>yes</v>
      </c>
    </row>
    <row r="1848" spans="1:9" x14ac:dyDescent="0.25">
      <c r="A1848" t="str">
        <f>Table1[[#This Row],[img_id2]]&amp;"|"&amp;Table1[[#This Row],[rank]]</f>
        <v>365|2</v>
      </c>
      <c r="B1848">
        <v>365</v>
      </c>
      <c r="C1848">
        <v>2</v>
      </c>
      <c r="D1848" t="s">
        <v>871</v>
      </c>
      <c r="E1848">
        <v>0.210996955633</v>
      </c>
      <c r="F1848">
        <v>0.99949264526399995</v>
      </c>
      <c r="G1848">
        <f>VLOOKUP(Table1[[#This Row],[img_id2]],Table13[#All],4,FALSE)</f>
        <v>4</v>
      </c>
      <c r="H1848">
        <f>VLOOKUP(Table1[[#This Row],[img_id2]],Table13[#All],5,FALSE)</f>
        <v>4</v>
      </c>
      <c r="I1848" t="str">
        <f>IF(Table1[[#This Row],[score_abs]]&gt;0.99,"yes","no")</f>
        <v>yes</v>
      </c>
    </row>
    <row r="1849" spans="1:9" x14ac:dyDescent="0.25">
      <c r="A1849" t="str">
        <f>Table1[[#This Row],[img_id2]]&amp;"|"&amp;Table1[[#This Row],[rank]]</f>
        <v>365|3</v>
      </c>
      <c r="B1849">
        <v>365</v>
      </c>
      <c r="C1849">
        <v>3</v>
      </c>
      <c r="D1849" t="s">
        <v>899</v>
      </c>
      <c r="E1849">
        <v>0.14372587204000001</v>
      </c>
      <c r="F1849">
        <v>0.99925535917300001</v>
      </c>
      <c r="G1849">
        <f>VLOOKUP(Table1[[#This Row],[img_id2]],Table13[#All],4,FALSE)</f>
        <v>4</v>
      </c>
      <c r="H1849">
        <f>VLOOKUP(Table1[[#This Row],[img_id2]],Table13[#All],5,FALSE)</f>
        <v>4</v>
      </c>
      <c r="I1849" t="str">
        <f>IF(Table1[[#This Row],[score_abs]]&gt;0.99,"yes","no")</f>
        <v>yes</v>
      </c>
    </row>
    <row r="1850" spans="1:9" x14ac:dyDescent="0.25">
      <c r="A1850" t="str">
        <f>Table1[[#This Row],[img_id2]]&amp;"|"&amp;Table1[[#This Row],[rank]]</f>
        <v>365|4</v>
      </c>
      <c r="B1850">
        <v>365</v>
      </c>
      <c r="C1850">
        <v>4</v>
      </c>
      <c r="D1850" t="s">
        <v>878</v>
      </c>
      <c r="E1850">
        <v>8.4468357265000002E-2</v>
      </c>
      <c r="F1850">
        <v>0.99873369932199996</v>
      </c>
      <c r="G1850">
        <f>VLOOKUP(Table1[[#This Row],[img_id2]],Table13[#All],4,FALSE)</f>
        <v>4</v>
      </c>
      <c r="H1850">
        <f>VLOOKUP(Table1[[#This Row],[img_id2]],Table13[#All],5,FALSE)</f>
        <v>4</v>
      </c>
      <c r="I1850" t="str">
        <f>IF(Table1[[#This Row],[score_abs]]&gt;0.99,"yes","no")</f>
        <v>yes</v>
      </c>
    </row>
    <row r="1851" spans="1:9" x14ac:dyDescent="0.25">
      <c r="A1851" t="str">
        <f>Table1[[#This Row],[img_id2]]&amp;"|"&amp;Table1[[#This Row],[rank]]</f>
        <v>365|5</v>
      </c>
      <c r="B1851">
        <v>365</v>
      </c>
      <c r="C1851">
        <v>5</v>
      </c>
      <c r="D1851" t="s">
        <v>877</v>
      </c>
      <c r="E1851">
        <v>4.8855703324099997E-2</v>
      </c>
      <c r="F1851">
        <v>0.99781262874599996</v>
      </c>
      <c r="G1851">
        <f>VLOOKUP(Table1[[#This Row],[img_id2]],Table13[#All],4,FALSE)</f>
        <v>4</v>
      </c>
      <c r="H1851">
        <f>VLOOKUP(Table1[[#This Row],[img_id2]],Table13[#All],5,FALSE)</f>
        <v>4</v>
      </c>
      <c r="I1851" t="str">
        <f>IF(Table1[[#This Row],[score_abs]]&gt;0.99,"yes","no")</f>
        <v>yes</v>
      </c>
    </row>
    <row r="1852" spans="1:9" x14ac:dyDescent="0.25">
      <c r="A1852" t="str">
        <f>Table1[[#This Row],[img_id2]]&amp;"|"&amp;Table1[[#This Row],[rank]]</f>
        <v>366|1</v>
      </c>
      <c r="B1852">
        <v>366</v>
      </c>
      <c r="C1852">
        <v>1</v>
      </c>
      <c r="D1852" t="s">
        <v>830</v>
      </c>
      <c r="E1852">
        <v>0.11949206888699999</v>
      </c>
      <c r="F1852">
        <v>0.99648487567900002</v>
      </c>
      <c r="G1852">
        <f>VLOOKUP(Table1[[#This Row],[img_id2]],Table13[#All],4,FALSE)</f>
        <v>4</v>
      </c>
      <c r="H1852">
        <f>VLOOKUP(Table1[[#This Row],[img_id2]],Table13[#All],5,FALSE)</f>
        <v>4</v>
      </c>
      <c r="I1852" t="str">
        <f>IF(Table1[[#This Row],[score_abs]]&gt;0.99,"yes","no")</f>
        <v>yes</v>
      </c>
    </row>
    <row r="1853" spans="1:9" x14ac:dyDescent="0.25">
      <c r="A1853" t="str">
        <f>Table1[[#This Row],[img_id2]]&amp;"|"&amp;Table1[[#This Row],[rank]]</f>
        <v>366|2</v>
      </c>
      <c r="B1853">
        <v>366</v>
      </c>
      <c r="C1853">
        <v>2</v>
      </c>
      <c r="D1853" t="s">
        <v>932</v>
      </c>
      <c r="E1853">
        <v>0.102190122008</v>
      </c>
      <c r="F1853">
        <v>0.99589204788200003</v>
      </c>
      <c r="G1853">
        <f>VLOOKUP(Table1[[#This Row],[img_id2]],Table13[#All],4,FALSE)</f>
        <v>4</v>
      </c>
      <c r="H1853">
        <f>VLOOKUP(Table1[[#This Row],[img_id2]],Table13[#All],5,FALSE)</f>
        <v>4</v>
      </c>
      <c r="I1853" t="str">
        <f>IF(Table1[[#This Row],[score_abs]]&gt;0.99,"yes","no")</f>
        <v>yes</v>
      </c>
    </row>
    <row r="1854" spans="1:9" x14ac:dyDescent="0.25">
      <c r="A1854" t="str">
        <f>Table1[[#This Row],[img_id2]]&amp;"|"&amp;Table1[[#This Row],[rank]]</f>
        <v>366|3</v>
      </c>
      <c r="B1854">
        <v>366</v>
      </c>
      <c r="C1854">
        <v>3</v>
      </c>
      <c r="D1854" t="s">
        <v>835</v>
      </c>
      <c r="E1854">
        <v>6.9658666849100007E-2</v>
      </c>
      <c r="F1854">
        <v>0.99398523569099995</v>
      </c>
      <c r="G1854">
        <f>VLOOKUP(Table1[[#This Row],[img_id2]],Table13[#All],4,FALSE)</f>
        <v>4</v>
      </c>
      <c r="H1854">
        <f>VLOOKUP(Table1[[#This Row],[img_id2]],Table13[#All],5,FALSE)</f>
        <v>4</v>
      </c>
      <c r="I1854" t="str">
        <f>IF(Table1[[#This Row],[score_abs]]&gt;0.99,"yes","no")</f>
        <v>yes</v>
      </c>
    </row>
    <row r="1855" spans="1:9" x14ac:dyDescent="0.25">
      <c r="A1855" t="str">
        <f>Table1[[#This Row],[img_id2]]&amp;"|"&amp;Table1[[#This Row],[rank]]</f>
        <v>366|4</v>
      </c>
      <c r="B1855">
        <v>366</v>
      </c>
      <c r="C1855">
        <v>4</v>
      </c>
      <c r="D1855" t="s">
        <v>840</v>
      </c>
      <c r="E1855">
        <v>6.9114208221400006E-2</v>
      </c>
      <c r="F1855">
        <v>0.99393808841700004</v>
      </c>
      <c r="G1855">
        <f>VLOOKUP(Table1[[#This Row],[img_id2]],Table13[#All],4,FALSE)</f>
        <v>4</v>
      </c>
      <c r="H1855">
        <f>VLOOKUP(Table1[[#This Row],[img_id2]],Table13[#All],5,FALSE)</f>
        <v>4</v>
      </c>
      <c r="I1855" t="str">
        <f>IF(Table1[[#This Row],[score_abs]]&gt;0.99,"yes","no")</f>
        <v>yes</v>
      </c>
    </row>
    <row r="1856" spans="1:9" x14ac:dyDescent="0.25">
      <c r="A1856" t="str">
        <f>Table1[[#This Row],[img_id2]]&amp;"|"&amp;Table1[[#This Row],[rank]]</f>
        <v>366|5</v>
      </c>
      <c r="B1856">
        <v>366</v>
      </c>
      <c r="C1856">
        <v>5</v>
      </c>
      <c r="D1856" t="s">
        <v>864</v>
      </c>
      <c r="E1856">
        <v>6.0778986662600003E-2</v>
      </c>
      <c r="F1856">
        <v>0.99311250448199995</v>
      </c>
      <c r="G1856">
        <f>VLOOKUP(Table1[[#This Row],[img_id2]],Table13[#All],4,FALSE)</f>
        <v>4</v>
      </c>
      <c r="H1856">
        <f>VLOOKUP(Table1[[#This Row],[img_id2]],Table13[#All],5,FALSE)</f>
        <v>4</v>
      </c>
      <c r="I1856" t="str">
        <f>IF(Table1[[#This Row],[score_abs]]&gt;0.99,"yes","no")</f>
        <v>yes</v>
      </c>
    </row>
    <row r="1857" spans="1:9" x14ac:dyDescent="0.25">
      <c r="A1857" t="str">
        <f>Table1[[#This Row],[img_id2]]&amp;"|"&amp;Table1[[#This Row],[rank]]</f>
        <v>367|1</v>
      </c>
      <c r="B1857">
        <v>367</v>
      </c>
      <c r="C1857">
        <v>1</v>
      </c>
      <c r="D1857" t="s">
        <v>910</v>
      </c>
      <c r="E1857">
        <v>0.36386680602999999</v>
      </c>
      <c r="F1857">
        <v>0.99985802173600002</v>
      </c>
      <c r="G1857">
        <f>VLOOKUP(Table1[[#This Row],[img_id2]],Table13[#All],4,FALSE)</f>
        <v>3</v>
      </c>
      <c r="H1857">
        <f>VLOOKUP(Table1[[#This Row],[img_id2]],Table13[#All],5,FALSE)</f>
        <v>3</v>
      </c>
      <c r="I1857" t="str">
        <f>IF(Table1[[#This Row],[score_abs]]&gt;0.99,"yes","no")</f>
        <v>yes</v>
      </c>
    </row>
    <row r="1858" spans="1:9" x14ac:dyDescent="0.25">
      <c r="A1858" t="str">
        <f>Table1[[#This Row],[img_id2]]&amp;"|"&amp;Table1[[#This Row],[rank]]</f>
        <v>367|2</v>
      </c>
      <c r="B1858">
        <v>367</v>
      </c>
      <c r="C1858">
        <v>2</v>
      </c>
      <c r="D1858" t="s">
        <v>868</v>
      </c>
      <c r="E1858">
        <v>0.152884304523</v>
      </c>
      <c r="F1858">
        <v>0.99966228008299995</v>
      </c>
      <c r="G1858">
        <f>VLOOKUP(Table1[[#This Row],[img_id2]],Table13[#All],4,FALSE)</f>
        <v>3</v>
      </c>
      <c r="H1858">
        <f>VLOOKUP(Table1[[#This Row],[img_id2]],Table13[#All],5,FALSE)</f>
        <v>3</v>
      </c>
      <c r="I1858" t="str">
        <f>IF(Table1[[#This Row],[score_abs]]&gt;0.99,"yes","no")</f>
        <v>yes</v>
      </c>
    </row>
    <row r="1859" spans="1:9" x14ac:dyDescent="0.25">
      <c r="A1859" t="str">
        <f>Table1[[#This Row],[img_id2]]&amp;"|"&amp;Table1[[#This Row],[rank]]</f>
        <v>367|3</v>
      </c>
      <c r="B1859">
        <v>367</v>
      </c>
      <c r="C1859">
        <v>3</v>
      </c>
      <c r="D1859" t="s">
        <v>871</v>
      </c>
      <c r="E1859">
        <v>9.5740228891400006E-2</v>
      </c>
      <c r="F1859">
        <v>0.99946087598800004</v>
      </c>
      <c r="G1859">
        <f>VLOOKUP(Table1[[#This Row],[img_id2]],Table13[#All],4,FALSE)</f>
        <v>3</v>
      </c>
      <c r="H1859">
        <f>VLOOKUP(Table1[[#This Row],[img_id2]],Table13[#All],5,FALSE)</f>
        <v>3</v>
      </c>
      <c r="I1859" t="str">
        <f>IF(Table1[[#This Row],[score_abs]]&gt;0.99,"yes","no")</f>
        <v>yes</v>
      </c>
    </row>
    <row r="1860" spans="1:9" x14ac:dyDescent="0.25">
      <c r="A1860" t="str">
        <f>Table1[[#This Row],[img_id2]]&amp;"|"&amp;Table1[[#This Row],[rank]]</f>
        <v>367|4</v>
      </c>
      <c r="B1860">
        <v>367</v>
      </c>
      <c r="C1860">
        <v>4</v>
      </c>
      <c r="D1860" t="s">
        <v>867</v>
      </c>
      <c r="E1860">
        <v>6.5638065338100002E-2</v>
      </c>
      <c r="F1860">
        <v>0.99921381473500004</v>
      </c>
      <c r="G1860">
        <f>VLOOKUP(Table1[[#This Row],[img_id2]],Table13[#All],4,FALSE)</f>
        <v>3</v>
      </c>
      <c r="H1860">
        <f>VLOOKUP(Table1[[#This Row],[img_id2]],Table13[#All],5,FALSE)</f>
        <v>3</v>
      </c>
      <c r="I1860" t="str">
        <f>IF(Table1[[#This Row],[score_abs]]&gt;0.99,"yes","no")</f>
        <v>yes</v>
      </c>
    </row>
    <row r="1861" spans="1:9" x14ac:dyDescent="0.25">
      <c r="A1861" t="str">
        <f>Table1[[#This Row],[img_id2]]&amp;"|"&amp;Table1[[#This Row],[rank]]</f>
        <v>367|5</v>
      </c>
      <c r="B1861">
        <v>367</v>
      </c>
      <c r="C1861">
        <v>5</v>
      </c>
      <c r="D1861" t="s">
        <v>869</v>
      </c>
      <c r="E1861">
        <v>5.11802434921E-2</v>
      </c>
      <c r="F1861">
        <v>0.99899190664299997</v>
      </c>
      <c r="G1861">
        <f>VLOOKUP(Table1[[#This Row],[img_id2]],Table13[#All],4,FALSE)</f>
        <v>3</v>
      </c>
      <c r="H1861">
        <f>VLOOKUP(Table1[[#This Row],[img_id2]],Table13[#All],5,FALSE)</f>
        <v>3</v>
      </c>
      <c r="I1861" t="str">
        <f>IF(Table1[[#This Row],[score_abs]]&gt;0.99,"yes","no")</f>
        <v>yes</v>
      </c>
    </row>
    <row r="1862" spans="1:9" x14ac:dyDescent="0.25">
      <c r="A1862" t="str">
        <f>Table1[[#This Row],[img_id2]]&amp;"|"&amp;Table1[[#This Row],[rank]]</f>
        <v>368|1</v>
      </c>
      <c r="B1862">
        <v>368</v>
      </c>
      <c r="C1862">
        <v>1</v>
      </c>
      <c r="D1862" t="s">
        <v>864</v>
      </c>
      <c r="E1862">
        <v>0.26289311051399999</v>
      </c>
      <c r="F1862">
        <v>0.99988698959400002</v>
      </c>
      <c r="G1862">
        <f>VLOOKUP(Table1[[#This Row],[img_id2]],Table13[#All],4,FALSE)</f>
        <v>4</v>
      </c>
      <c r="H1862">
        <f>VLOOKUP(Table1[[#This Row],[img_id2]],Table13[#All],5,FALSE)</f>
        <v>4</v>
      </c>
      <c r="I1862" t="str">
        <f>IF(Table1[[#This Row],[score_abs]]&gt;0.99,"yes","no")</f>
        <v>yes</v>
      </c>
    </row>
    <row r="1863" spans="1:9" x14ac:dyDescent="0.25">
      <c r="A1863" t="str">
        <f>Table1[[#This Row],[img_id2]]&amp;"|"&amp;Table1[[#This Row],[rank]]</f>
        <v>368|2</v>
      </c>
      <c r="B1863">
        <v>368</v>
      </c>
      <c r="C1863">
        <v>2</v>
      </c>
      <c r="D1863" t="s">
        <v>900</v>
      </c>
      <c r="E1863">
        <v>0.14906051754999999</v>
      </c>
      <c r="F1863">
        <v>0.99980074167300004</v>
      </c>
      <c r="G1863">
        <f>VLOOKUP(Table1[[#This Row],[img_id2]],Table13[#All],4,FALSE)</f>
        <v>4</v>
      </c>
      <c r="H1863">
        <f>VLOOKUP(Table1[[#This Row],[img_id2]],Table13[#All],5,FALSE)</f>
        <v>4</v>
      </c>
      <c r="I1863" t="str">
        <f>IF(Table1[[#This Row],[score_abs]]&gt;0.99,"yes","no")</f>
        <v>yes</v>
      </c>
    </row>
    <row r="1864" spans="1:9" x14ac:dyDescent="0.25">
      <c r="A1864" t="str">
        <f>Table1[[#This Row],[img_id2]]&amp;"|"&amp;Table1[[#This Row],[rank]]</f>
        <v>368|3</v>
      </c>
      <c r="B1864">
        <v>368</v>
      </c>
      <c r="C1864">
        <v>3</v>
      </c>
      <c r="D1864" t="s">
        <v>830</v>
      </c>
      <c r="E1864">
        <v>0.13398343324699999</v>
      </c>
      <c r="F1864">
        <v>0.99977833032600005</v>
      </c>
      <c r="G1864">
        <f>VLOOKUP(Table1[[#This Row],[img_id2]],Table13[#All],4,FALSE)</f>
        <v>4</v>
      </c>
      <c r="H1864">
        <f>VLOOKUP(Table1[[#This Row],[img_id2]],Table13[#All],5,FALSE)</f>
        <v>4</v>
      </c>
      <c r="I1864" t="str">
        <f>IF(Table1[[#This Row],[score_abs]]&gt;0.99,"yes","no")</f>
        <v>yes</v>
      </c>
    </row>
    <row r="1865" spans="1:9" x14ac:dyDescent="0.25">
      <c r="A1865" t="str">
        <f>Table1[[#This Row],[img_id2]]&amp;"|"&amp;Table1[[#This Row],[rank]]</f>
        <v>368|4</v>
      </c>
      <c r="B1865">
        <v>368</v>
      </c>
      <c r="C1865">
        <v>4</v>
      </c>
      <c r="D1865" t="s">
        <v>840</v>
      </c>
      <c r="E1865">
        <v>0.10998854786200001</v>
      </c>
      <c r="F1865">
        <v>0.99972993135499999</v>
      </c>
      <c r="G1865">
        <f>VLOOKUP(Table1[[#This Row],[img_id2]],Table13[#All],4,FALSE)</f>
        <v>4</v>
      </c>
      <c r="H1865">
        <f>VLOOKUP(Table1[[#This Row],[img_id2]],Table13[#All],5,FALSE)</f>
        <v>4</v>
      </c>
      <c r="I1865" t="str">
        <f>IF(Table1[[#This Row],[score_abs]]&gt;0.99,"yes","no")</f>
        <v>yes</v>
      </c>
    </row>
    <row r="1866" spans="1:9" x14ac:dyDescent="0.25">
      <c r="A1866" t="str">
        <f>Table1[[#This Row],[img_id2]]&amp;"|"&amp;Table1[[#This Row],[rank]]</f>
        <v>368|5</v>
      </c>
      <c r="B1866">
        <v>368</v>
      </c>
      <c r="C1866">
        <v>5</v>
      </c>
      <c r="D1866" t="s">
        <v>868</v>
      </c>
      <c r="E1866">
        <v>9.2433013021900004E-2</v>
      </c>
      <c r="F1866">
        <v>0.99967873096500004</v>
      </c>
      <c r="G1866">
        <f>VLOOKUP(Table1[[#This Row],[img_id2]],Table13[#All],4,FALSE)</f>
        <v>4</v>
      </c>
      <c r="H1866">
        <f>VLOOKUP(Table1[[#This Row],[img_id2]],Table13[#All],5,FALSE)</f>
        <v>4</v>
      </c>
      <c r="I1866" t="str">
        <f>IF(Table1[[#This Row],[score_abs]]&gt;0.99,"yes","no")</f>
        <v>yes</v>
      </c>
    </row>
    <row r="1867" spans="1:9" x14ac:dyDescent="0.25">
      <c r="A1867" t="str">
        <f>Table1[[#This Row],[img_id2]]&amp;"|"&amp;Table1[[#This Row],[rank]]</f>
        <v>369|1</v>
      </c>
      <c r="B1867">
        <v>369</v>
      </c>
      <c r="C1867">
        <v>1</v>
      </c>
      <c r="D1867" t="s">
        <v>867</v>
      </c>
      <c r="E1867">
        <v>0.38241189718200003</v>
      </c>
      <c r="F1867">
        <v>0.99993896484400002</v>
      </c>
      <c r="G1867">
        <f>VLOOKUP(Table1[[#This Row],[img_id2]],Table13[#All],4,FALSE)</f>
        <v>4</v>
      </c>
      <c r="H1867">
        <f>VLOOKUP(Table1[[#This Row],[img_id2]],Table13[#All],5,FALSE)</f>
        <v>4</v>
      </c>
      <c r="I1867" t="str">
        <f>IF(Table1[[#This Row],[score_abs]]&gt;0.99,"yes","no")</f>
        <v>yes</v>
      </c>
    </row>
    <row r="1868" spans="1:9" x14ac:dyDescent="0.25">
      <c r="A1868" t="str">
        <f>Table1[[#This Row],[img_id2]]&amp;"|"&amp;Table1[[#This Row],[rank]]</f>
        <v>369|2</v>
      </c>
      <c r="B1868">
        <v>369</v>
      </c>
      <c r="C1868">
        <v>2</v>
      </c>
      <c r="D1868" t="s">
        <v>840</v>
      </c>
      <c r="E1868">
        <v>0.25392943620699998</v>
      </c>
      <c r="F1868">
        <v>0.99990820884700005</v>
      </c>
      <c r="G1868">
        <f>VLOOKUP(Table1[[#This Row],[img_id2]],Table13[#All],4,FALSE)</f>
        <v>4</v>
      </c>
      <c r="H1868">
        <f>VLOOKUP(Table1[[#This Row],[img_id2]],Table13[#All],5,FALSE)</f>
        <v>4</v>
      </c>
      <c r="I1868" t="str">
        <f>IF(Table1[[#This Row],[score_abs]]&gt;0.99,"yes","no")</f>
        <v>yes</v>
      </c>
    </row>
    <row r="1869" spans="1:9" x14ac:dyDescent="0.25">
      <c r="A1869" t="str">
        <f>Table1[[#This Row],[img_id2]]&amp;"|"&amp;Table1[[#This Row],[rank]]</f>
        <v>369|3</v>
      </c>
      <c r="B1869">
        <v>369</v>
      </c>
      <c r="C1869">
        <v>3</v>
      </c>
      <c r="D1869" t="s">
        <v>863</v>
      </c>
      <c r="E1869">
        <v>0.15261162817500001</v>
      </c>
      <c r="F1869">
        <v>0.99984717369099996</v>
      </c>
      <c r="G1869">
        <f>VLOOKUP(Table1[[#This Row],[img_id2]],Table13[#All],4,FALSE)</f>
        <v>4</v>
      </c>
      <c r="H1869">
        <f>VLOOKUP(Table1[[#This Row],[img_id2]],Table13[#All],5,FALSE)</f>
        <v>4</v>
      </c>
      <c r="I1869" t="str">
        <f>IF(Table1[[#This Row],[score_abs]]&gt;0.99,"yes","no")</f>
        <v>yes</v>
      </c>
    </row>
    <row r="1870" spans="1:9" x14ac:dyDescent="0.25">
      <c r="A1870" t="str">
        <f>Table1[[#This Row],[img_id2]]&amp;"|"&amp;Table1[[#This Row],[rank]]</f>
        <v>369|4</v>
      </c>
      <c r="B1870">
        <v>369</v>
      </c>
      <c r="C1870">
        <v>4</v>
      </c>
      <c r="D1870" t="s">
        <v>869</v>
      </c>
      <c r="E1870">
        <v>6.5798640251199997E-2</v>
      </c>
      <c r="F1870">
        <v>0.999645709991</v>
      </c>
      <c r="G1870">
        <f>VLOOKUP(Table1[[#This Row],[img_id2]],Table13[#All],4,FALSE)</f>
        <v>4</v>
      </c>
      <c r="H1870">
        <f>VLOOKUP(Table1[[#This Row],[img_id2]],Table13[#All],5,FALSE)</f>
        <v>4</v>
      </c>
      <c r="I1870" t="str">
        <f>IF(Table1[[#This Row],[score_abs]]&gt;0.99,"yes","no")</f>
        <v>yes</v>
      </c>
    </row>
    <row r="1871" spans="1:9" x14ac:dyDescent="0.25">
      <c r="A1871" t="str">
        <f>Table1[[#This Row],[img_id2]]&amp;"|"&amp;Table1[[#This Row],[rank]]</f>
        <v>369|5</v>
      </c>
      <c r="B1871">
        <v>369</v>
      </c>
      <c r="C1871">
        <v>5</v>
      </c>
      <c r="D1871" t="s">
        <v>868</v>
      </c>
      <c r="E1871">
        <v>5.0700664520299997E-2</v>
      </c>
      <c r="F1871">
        <v>0.99954032897900003</v>
      </c>
      <c r="G1871">
        <f>VLOOKUP(Table1[[#This Row],[img_id2]],Table13[#All],4,FALSE)</f>
        <v>4</v>
      </c>
      <c r="H1871">
        <f>VLOOKUP(Table1[[#This Row],[img_id2]],Table13[#All],5,FALSE)</f>
        <v>4</v>
      </c>
      <c r="I1871" t="str">
        <f>IF(Table1[[#This Row],[score_abs]]&gt;0.99,"yes","no")</f>
        <v>yes</v>
      </c>
    </row>
    <row r="1872" spans="1:9" x14ac:dyDescent="0.25">
      <c r="A1872" t="str">
        <f>Table1[[#This Row],[img_id2]]&amp;"|"&amp;Table1[[#This Row],[rank]]</f>
        <v>370|1</v>
      </c>
      <c r="B1872">
        <v>370</v>
      </c>
      <c r="C1872">
        <v>1</v>
      </c>
      <c r="D1872" t="s">
        <v>867</v>
      </c>
      <c r="E1872">
        <v>0.51826220750800001</v>
      </c>
      <c r="F1872">
        <v>0.99990022182500005</v>
      </c>
      <c r="G1872">
        <f>VLOOKUP(Table1[[#This Row],[img_id2]],Table13[#All],4,FALSE)</f>
        <v>3</v>
      </c>
      <c r="H1872">
        <f>VLOOKUP(Table1[[#This Row],[img_id2]],Table13[#All],5,FALSE)</f>
        <v>3</v>
      </c>
      <c r="I1872" t="str">
        <f>IF(Table1[[#This Row],[score_abs]]&gt;0.99,"yes","no")</f>
        <v>yes</v>
      </c>
    </row>
    <row r="1873" spans="1:9" x14ac:dyDescent="0.25">
      <c r="A1873" t="str">
        <f>Table1[[#This Row],[img_id2]]&amp;"|"&amp;Table1[[#This Row],[rank]]</f>
        <v>370|2</v>
      </c>
      <c r="B1873">
        <v>370</v>
      </c>
      <c r="C1873">
        <v>2</v>
      </c>
      <c r="D1873" t="s">
        <v>840</v>
      </c>
      <c r="E1873">
        <v>0.17928880453099999</v>
      </c>
      <c r="F1873">
        <v>0.99971157312400005</v>
      </c>
      <c r="G1873">
        <f>VLOOKUP(Table1[[#This Row],[img_id2]],Table13[#All],4,FALSE)</f>
        <v>3</v>
      </c>
      <c r="H1873">
        <f>VLOOKUP(Table1[[#This Row],[img_id2]],Table13[#All],5,FALSE)</f>
        <v>3</v>
      </c>
      <c r="I1873" t="str">
        <f>IF(Table1[[#This Row],[score_abs]]&gt;0.99,"yes","no")</f>
        <v>yes</v>
      </c>
    </row>
    <row r="1874" spans="1:9" x14ac:dyDescent="0.25">
      <c r="A1874" t="str">
        <f>Table1[[#This Row],[img_id2]]&amp;"|"&amp;Table1[[#This Row],[rank]]</f>
        <v>370|3</v>
      </c>
      <c r="B1874">
        <v>370</v>
      </c>
      <c r="C1874">
        <v>3</v>
      </c>
      <c r="D1874" t="s">
        <v>868</v>
      </c>
      <c r="E1874">
        <v>6.1541751027100002E-2</v>
      </c>
      <c r="F1874">
        <v>0.99916017055499995</v>
      </c>
      <c r="G1874">
        <f>VLOOKUP(Table1[[#This Row],[img_id2]],Table13[#All],4,FALSE)</f>
        <v>3</v>
      </c>
      <c r="H1874">
        <f>VLOOKUP(Table1[[#This Row],[img_id2]],Table13[#All],5,FALSE)</f>
        <v>3</v>
      </c>
      <c r="I1874" t="str">
        <f>IF(Table1[[#This Row],[score_abs]]&gt;0.99,"yes","no")</f>
        <v>yes</v>
      </c>
    </row>
    <row r="1875" spans="1:9" x14ac:dyDescent="0.25">
      <c r="A1875" t="str">
        <f>Table1[[#This Row],[img_id2]]&amp;"|"&amp;Table1[[#This Row],[rank]]</f>
        <v>370|4</v>
      </c>
      <c r="B1875">
        <v>370</v>
      </c>
      <c r="C1875">
        <v>4</v>
      </c>
      <c r="D1875" t="s">
        <v>863</v>
      </c>
      <c r="E1875">
        <v>5.6891284883E-2</v>
      </c>
      <c r="F1875">
        <v>0.99909162521399997</v>
      </c>
      <c r="G1875">
        <f>VLOOKUP(Table1[[#This Row],[img_id2]],Table13[#All],4,FALSE)</f>
        <v>3</v>
      </c>
      <c r="H1875">
        <f>VLOOKUP(Table1[[#This Row],[img_id2]],Table13[#All],5,FALSE)</f>
        <v>3</v>
      </c>
      <c r="I1875" t="str">
        <f>IF(Table1[[#This Row],[score_abs]]&gt;0.99,"yes","no")</f>
        <v>yes</v>
      </c>
    </row>
    <row r="1876" spans="1:9" x14ac:dyDescent="0.25">
      <c r="A1876" t="str">
        <f>Table1[[#This Row],[img_id2]]&amp;"|"&amp;Table1[[#This Row],[rank]]</f>
        <v>370|5</v>
      </c>
      <c r="B1876">
        <v>370</v>
      </c>
      <c r="C1876">
        <v>5</v>
      </c>
      <c r="D1876" t="s">
        <v>864</v>
      </c>
      <c r="E1876">
        <v>5.4783448576899998E-2</v>
      </c>
      <c r="F1876">
        <v>0.999056637287</v>
      </c>
      <c r="G1876">
        <f>VLOOKUP(Table1[[#This Row],[img_id2]],Table13[#All],4,FALSE)</f>
        <v>3</v>
      </c>
      <c r="H1876">
        <f>VLOOKUP(Table1[[#This Row],[img_id2]],Table13[#All],5,FALSE)</f>
        <v>3</v>
      </c>
      <c r="I1876" t="str">
        <f>IF(Table1[[#This Row],[score_abs]]&gt;0.99,"yes","no")</f>
        <v>yes</v>
      </c>
    </row>
    <row r="1877" spans="1:9" x14ac:dyDescent="0.25">
      <c r="A1877" t="str">
        <f>Table1[[#This Row],[img_id2]]&amp;"|"&amp;Table1[[#This Row],[rank]]</f>
        <v>371|1</v>
      </c>
      <c r="B1877">
        <v>371</v>
      </c>
      <c r="C1877">
        <v>1</v>
      </c>
      <c r="D1877" t="s">
        <v>840</v>
      </c>
      <c r="E1877">
        <v>0.143409445882</v>
      </c>
      <c r="F1877">
        <v>0.99745029211000003</v>
      </c>
      <c r="G1877">
        <f>VLOOKUP(Table1[[#This Row],[img_id2]],Table13[#All],4,FALSE)</f>
        <v>3</v>
      </c>
      <c r="H1877">
        <f>VLOOKUP(Table1[[#This Row],[img_id2]],Table13[#All],5,FALSE)</f>
        <v>3</v>
      </c>
      <c r="I1877" t="str">
        <f>IF(Table1[[#This Row],[score_abs]]&gt;0.99,"yes","no")</f>
        <v>yes</v>
      </c>
    </row>
    <row r="1878" spans="1:9" x14ac:dyDescent="0.25">
      <c r="A1878" t="str">
        <f>Table1[[#This Row],[img_id2]]&amp;"|"&amp;Table1[[#This Row],[rank]]</f>
        <v>371|2</v>
      </c>
      <c r="B1878">
        <v>371</v>
      </c>
      <c r="C1878">
        <v>2</v>
      </c>
      <c r="D1878" t="s">
        <v>869</v>
      </c>
      <c r="E1878">
        <v>9.3096397817099996E-2</v>
      </c>
      <c r="F1878">
        <v>0.99607771635099995</v>
      </c>
      <c r="G1878">
        <f>VLOOKUP(Table1[[#This Row],[img_id2]],Table13[#All],4,FALSE)</f>
        <v>3</v>
      </c>
      <c r="H1878">
        <f>VLOOKUP(Table1[[#This Row],[img_id2]],Table13[#All],5,FALSE)</f>
        <v>3</v>
      </c>
      <c r="I1878" t="str">
        <f>IF(Table1[[#This Row],[score_abs]]&gt;0.99,"yes","no")</f>
        <v>yes</v>
      </c>
    </row>
    <row r="1879" spans="1:9" x14ac:dyDescent="0.25">
      <c r="A1879" t="str">
        <f>Table1[[#This Row],[img_id2]]&amp;"|"&amp;Table1[[#This Row],[rank]]</f>
        <v>371|3</v>
      </c>
      <c r="B1879">
        <v>371</v>
      </c>
      <c r="C1879">
        <v>3</v>
      </c>
      <c r="D1879" t="s">
        <v>867</v>
      </c>
      <c r="E1879">
        <v>9.0157367289099996E-2</v>
      </c>
      <c r="F1879">
        <v>0.99595034122500004</v>
      </c>
      <c r="G1879">
        <f>VLOOKUP(Table1[[#This Row],[img_id2]],Table13[#All],4,FALSE)</f>
        <v>3</v>
      </c>
      <c r="H1879">
        <f>VLOOKUP(Table1[[#This Row],[img_id2]],Table13[#All],5,FALSE)</f>
        <v>3</v>
      </c>
      <c r="I1879" t="str">
        <f>IF(Table1[[#This Row],[score_abs]]&gt;0.99,"yes","no")</f>
        <v>yes</v>
      </c>
    </row>
    <row r="1880" spans="1:9" x14ac:dyDescent="0.25">
      <c r="A1880" t="str">
        <f>Table1[[#This Row],[img_id2]]&amp;"|"&amp;Table1[[#This Row],[rank]]</f>
        <v>371|4</v>
      </c>
      <c r="B1880">
        <v>371</v>
      </c>
      <c r="C1880">
        <v>4</v>
      </c>
      <c r="D1880" t="s">
        <v>864</v>
      </c>
      <c r="E1880">
        <v>7.93591067195E-2</v>
      </c>
      <c r="F1880">
        <v>0.99540185928299996</v>
      </c>
      <c r="G1880">
        <f>VLOOKUP(Table1[[#This Row],[img_id2]],Table13[#All],4,FALSE)</f>
        <v>3</v>
      </c>
      <c r="H1880">
        <f>VLOOKUP(Table1[[#This Row],[img_id2]],Table13[#All],5,FALSE)</f>
        <v>3</v>
      </c>
      <c r="I1880" t="str">
        <f>IF(Table1[[#This Row],[score_abs]]&gt;0.99,"yes","no")</f>
        <v>yes</v>
      </c>
    </row>
    <row r="1881" spans="1:9" x14ac:dyDescent="0.25">
      <c r="A1881" t="str">
        <f>Table1[[#This Row],[img_id2]]&amp;"|"&amp;Table1[[#This Row],[rank]]</f>
        <v>371|5</v>
      </c>
      <c r="B1881">
        <v>371</v>
      </c>
      <c r="C1881">
        <v>5</v>
      </c>
      <c r="D1881" t="s">
        <v>830</v>
      </c>
      <c r="E1881">
        <v>5.65174296498E-2</v>
      </c>
      <c r="F1881">
        <v>0.99355548620199996</v>
      </c>
      <c r="G1881">
        <f>VLOOKUP(Table1[[#This Row],[img_id2]],Table13[#All],4,FALSE)</f>
        <v>3</v>
      </c>
      <c r="H1881">
        <f>VLOOKUP(Table1[[#This Row],[img_id2]],Table13[#All],5,FALSE)</f>
        <v>3</v>
      </c>
      <c r="I1881" t="str">
        <f>IF(Table1[[#This Row],[score_abs]]&gt;0.99,"yes","no")</f>
        <v>yes</v>
      </c>
    </row>
    <row r="1882" spans="1:9" x14ac:dyDescent="0.25">
      <c r="A1882" t="str">
        <f>Table1[[#This Row],[img_id2]]&amp;"|"&amp;Table1[[#This Row],[rank]]</f>
        <v>372|1</v>
      </c>
      <c r="B1882">
        <v>372</v>
      </c>
      <c r="C1882">
        <v>1</v>
      </c>
      <c r="D1882" t="s">
        <v>867</v>
      </c>
      <c r="E1882">
        <v>0.38582804799100001</v>
      </c>
      <c r="F1882">
        <v>0.99945551157000001</v>
      </c>
      <c r="G1882">
        <f>VLOOKUP(Table1[[#This Row],[img_id2]],Table13[#All],4,FALSE)</f>
        <v>3</v>
      </c>
      <c r="H1882">
        <f>VLOOKUP(Table1[[#This Row],[img_id2]],Table13[#All],5,FALSE)</f>
        <v>3</v>
      </c>
      <c r="I1882" t="str">
        <f>IF(Table1[[#This Row],[score_abs]]&gt;0.99,"yes","no")</f>
        <v>yes</v>
      </c>
    </row>
    <row r="1883" spans="1:9" x14ac:dyDescent="0.25">
      <c r="A1883" t="str">
        <f>Table1[[#This Row],[img_id2]]&amp;"|"&amp;Table1[[#This Row],[rank]]</f>
        <v>372|2</v>
      </c>
      <c r="B1883">
        <v>372</v>
      </c>
      <c r="C1883">
        <v>2</v>
      </c>
      <c r="D1883" t="s">
        <v>880</v>
      </c>
      <c r="E1883">
        <v>0.1792973876</v>
      </c>
      <c r="F1883">
        <v>0.99882894754399998</v>
      </c>
      <c r="G1883">
        <f>VLOOKUP(Table1[[#This Row],[img_id2]],Table13[#All],4,FALSE)</f>
        <v>3</v>
      </c>
      <c r="H1883">
        <f>VLOOKUP(Table1[[#This Row],[img_id2]],Table13[#All],5,FALSE)</f>
        <v>3</v>
      </c>
      <c r="I1883" t="str">
        <f>IF(Table1[[#This Row],[score_abs]]&gt;0.99,"yes","no")</f>
        <v>yes</v>
      </c>
    </row>
    <row r="1884" spans="1:9" x14ac:dyDescent="0.25">
      <c r="A1884" t="str">
        <f>Table1[[#This Row],[img_id2]]&amp;"|"&amp;Table1[[#This Row],[rank]]</f>
        <v>372|3</v>
      </c>
      <c r="B1884">
        <v>372</v>
      </c>
      <c r="C1884">
        <v>3</v>
      </c>
      <c r="D1884" t="s">
        <v>870</v>
      </c>
      <c r="E1884">
        <v>6.6926382482100005E-2</v>
      </c>
      <c r="F1884">
        <v>0.99686902761499996</v>
      </c>
      <c r="G1884">
        <f>VLOOKUP(Table1[[#This Row],[img_id2]],Table13[#All],4,FALSE)</f>
        <v>3</v>
      </c>
      <c r="H1884">
        <f>VLOOKUP(Table1[[#This Row],[img_id2]],Table13[#All],5,FALSE)</f>
        <v>3</v>
      </c>
      <c r="I1884" t="str">
        <f>IF(Table1[[#This Row],[score_abs]]&gt;0.99,"yes","no")</f>
        <v>yes</v>
      </c>
    </row>
    <row r="1885" spans="1:9" x14ac:dyDescent="0.25">
      <c r="A1885" t="str">
        <f>Table1[[#This Row],[img_id2]]&amp;"|"&amp;Table1[[#This Row],[rank]]</f>
        <v>372|4</v>
      </c>
      <c r="B1885">
        <v>372</v>
      </c>
      <c r="C1885">
        <v>4</v>
      </c>
      <c r="D1885" t="s">
        <v>840</v>
      </c>
      <c r="E1885">
        <v>6.4899846911399994E-2</v>
      </c>
      <c r="F1885">
        <v>0.99677151441599998</v>
      </c>
      <c r="G1885">
        <f>VLOOKUP(Table1[[#This Row],[img_id2]],Table13[#All],4,FALSE)</f>
        <v>3</v>
      </c>
      <c r="H1885">
        <f>VLOOKUP(Table1[[#This Row],[img_id2]],Table13[#All],5,FALSE)</f>
        <v>3</v>
      </c>
      <c r="I1885" t="str">
        <f>IF(Table1[[#This Row],[score_abs]]&gt;0.99,"yes","no")</f>
        <v>yes</v>
      </c>
    </row>
    <row r="1886" spans="1:9" x14ac:dyDescent="0.25">
      <c r="A1886" t="str">
        <f>Table1[[#This Row],[img_id2]]&amp;"|"&amp;Table1[[#This Row],[rank]]</f>
        <v>372|5</v>
      </c>
      <c r="B1886">
        <v>372</v>
      </c>
      <c r="C1886">
        <v>5</v>
      </c>
      <c r="D1886" t="s">
        <v>868</v>
      </c>
      <c r="E1886">
        <v>5.5413480848100001E-2</v>
      </c>
      <c r="F1886">
        <v>0.99622088670700004</v>
      </c>
      <c r="G1886">
        <f>VLOOKUP(Table1[[#This Row],[img_id2]],Table13[#All],4,FALSE)</f>
        <v>3</v>
      </c>
      <c r="H1886">
        <f>VLOOKUP(Table1[[#This Row],[img_id2]],Table13[#All],5,FALSE)</f>
        <v>3</v>
      </c>
      <c r="I1886" t="str">
        <f>IF(Table1[[#This Row],[score_abs]]&gt;0.99,"yes","no")</f>
        <v>yes</v>
      </c>
    </row>
    <row r="1887" spans="1:9" x14ac:dyDescent="0.25">
      <c r="A1887" t="str">
        <f>Table1[[#This Row],[img_id2]]&amp;"|"&amp;Table1[[#This Row],[rank]]</f>
        <v>373|1</v>
      </c>
      <c r="B1887">
        <v>373</v>
      </c>
      <c r="C1887">
        <v>1</v>
      </c>
      <c r="D1887" t="s">
        <v>864</v>
      </c>
      <c r="E1887">
        <v>0.532677650452</v>
      </c>
      <c r="F1887">
        <v>0.99981623888000004</v>
      </c>
      <c r="G1887">
        <f>VLOOKUP(Table1[[#This Row],[img_id2]],Table13[#All],4,FALSE)</f>
        <v>2</v>
      </c>
      <c r="H1887">
        <f>VLOOKUP(Table1[[#This Row],[img_id2]],Table13[#All],5,FALSE)</f>
        <v>2</v>
      </c>
      <c r="I1887" t="str">
        <f>IF(Table1[[#This Row],[score_abs]]&gt;0.99,"yes","no")</f>
        <v>yes</v>
      </c>
    </row>
    <row r="1888" spans="1:9" x14ac:dyDescent="0.25">
      <c r="A1888" t="str">
        <f>Table1[[#This Row],[img_id2]]&amp;"|"&amp;Table1[[#This Row],[rank]]</f>
        <v>373|2</v>
      </c>
      <c r="B1888">
        <v>373</v>
      </c>
      <c r="C1888">
        <v>2</v>
      </c>
      <c r="D1888" t="s">
        <v>831</v>
      </c>
      <c r="E1888">
        <v>0.12321855127799999</v>
      </c>
      <c r="F1888">
        <v>0.99920588731799997</v>
      </c>
      <c r="G1888">
        <f>VLOOKUP(Table1[[#This Row],[img_id2]],Table13[#All],4,FALSE)</f>
        <v>2</v>
      </c>
      <c r="H1888">
        <f>VLOOKUP(Table1[[#This Row],[img_id2]],Table13[#All],5,FALSE)</f>
        <v>2</v>
      </c>
      <c r="I1888" t="str">
        <f>IF(Table1[[#This Row],[score_abs]]&gt;0.99,"yes","no")</f>
        <v>yes</v>
      </c>
    </row>
    <row r="1889" spans="1:9" x14ac:dyDescent="0.25">
      <c r="A1889" t="str">
        <f>Table1[[#This Row],[img_id2]]&amp;"|"&amp;Table1[[#This Row],[rank]]</f>
        <v>373|3</v>
      </c>
      <c r="B1889">
        <v>373</v>
      </c>
      <c r="C1889">
        <v>3</v>
      </c>
      <c r="D1889" t="s">
        <v>867</v>
      </c>
      <c r="E1889">
        <v>5.0054561346800003E-2</v>
      </c>
      <c r="F1889">
        <v>0.998047471046</v>
      </c>
      <c r="G1889">
        <f>VLOOKUP(Table1[[#This Row],[img_id2]],Table13[#All],4,FALSE)</f>
        <v>2</v>
      </c>
      <c r="H1889">
        <f>VLOOKUP(Table1[[#This Row],[img_id2]],Table13[#All],5,FALSE)</f>
        <v>2</v>
      </c>
      <c r="I1889" t="str">
        <f>IF(Table1[[#This Row],[score_abs]]&gt;0.99,"yes","no")</f>
        <v>yes</v>
      </c>
    </row>
    <row r="1890" spans="1:9" x14ac:dyDescent="0.25">
      <c r="A1890" t="str">
        <f>Table1[[#This Row],[img_id2]]&amp;"|"&amp;Table1[[#This Row],[rank]]</f>
        <v>373|4</v>
      </c>
      <c r="B1890">
        <v>373</v>
      </c>
      <c r="C1890">
        <v>4</v>
      </c>
      <c r="D1890" t="s">
        <v>840</v>
      </c>
      <c r="E1890">
        <v>4.3963111936999998E-2</v>
      </c>
      <c r="F1890">
        <v>0.99777752161</v>
      </c>
      <c r="G1890">
        <f>VLOOKUP(Table1[[#This Row],[img_id2]],Table13[#All],4,FALSE)</f>
        <v>2</v>
      </c>
      <c r="H1890">
        <f>VLOOKUP(Table1[[#This Row],[img_id2]],Table13[#All],5,FALSE)</f>
        <v>2</v>
      </c>
      <c r="I1890" t="str">
        <f>IF(Table1[[#This Row],[score_abs]]&gt;0.99,"yes","no")</f>
        <v>yes</v>
      </c>
    </row>
    <row r="1891" spans="1:9" x14ac:dyDescent="0.25">
      <c r="A1891" t="str">
        <f>Table1[[#This Row],[img_id2]]&amp;"|"&amp;Table1[[#This Row],[rank]]</f>
        <v>373|5</v>
      </c>
      <c r="B1891">
        <v>373</v>
      </c>
      <c r="C1891">
        <v>5</v>
      </c>
      <c r="D1891" t="s">
        <v>869</v>
      </c>
      <c r="E1891">
        <v>2.97808088362E-2</v>
      </c>
      <c r="F1891">
        <v>0.99672263860700006</v>
      </c>
      <c r="G1891">
        <f>VLOOKUP(Table1[[#This Row],[img_id2]],Table13[#All],4,FALSE)</f>
        <v>2</v>
      </c>
      <c r="H1891">
        <f>VLOOKUP(Table1[[#This Row],[img_id2]],Table13[#All],5,FALSE)</f>
        <v>2</v>
      </c>
      <c r="I1891" t="str">
        <f>IF(Table1[[#This Row],[score_abs]]&gt;0.99,"yes","no")</f>
        <v>yes</v>
      </c>
    </row>
    <row r="1892" spans="1:9" x14ac:dyDescent="0.25">
      <c r="A1892" t="str">
        <f>Table1[[#This Row],[img_id2]]&amp;"|"&amp;Table1[[#This Row],[rank]]</f>
        <v>374|1</v>
      </c>
      <c r="B1892">
        <v>374</v>
      </c>
      <c r="C1892">
        <v>1</v>
      </c>
      <c r="D1892" t="s">
        <v>891</v>
      </c>
      <c r="E1892">
        <v>0.40698200464200002</v>
      </c>
      <c r="F1892">
        <v>0.99995648860899999</v>
      </c>
      <c r="G1892">
        <f>VLOOKUP(Table1[[#This Row],[img_id2]],Table13[#All],4,FALSE)</f>
        <v>1</v>
      </c>
      <c r="H1892">
        <f>VLOOKUP(Table1[[#This Row],[img_id2]],Table13[#All],5,FALSE)</f>
        <v>2</v>
      </c>
      <c r="I1892" t="str">
        <f>IF(Table1[[#This Row],[score_abs]]&gt;0.99,"yes","no")</f>
        <v>yes</v>
      </c>
    </row>
    <row r="1893" spans="1:9" x14ac:dyDescent="0.25">
      <c r="A1893" t="str">
        <f>Table1[[#This Row],[img_id2]]&amp;"|"&amp;Table1[[#This Row],[rank]]</f>
        <v>374|2</v>
      </c>
      <c r="B1893">
        <v>374</v>
      </c>
      <c r="C1893">
        <v>2</v>
      </c>
      <c r="D1893" t="s">
        <v>927</v>
      </c>
      <c r="E1893">
        <v>0.272778630257</v>
      </c>
      <c r="F1893">
        <v>0.99993503093699998</v>
      </c>
      <c r="G1893">
        <f>VLOOKUP(Table1[[#This Row],[img_id2]],Table13[#All],4,FALSE)</f>
        <v>1</v>
      </c>
      <c r="H1893">
        <f>VLOOKUP(Table1[[#This Row],[img_id2]],Table13[#All],5,FALSE)</f>
        <v>2</v>
      </c>
      <c r="I1893" t="str">
        <f>IF(Table1[[#This Row],[score_abs]]&gt;0.99,"yes","no")</f>
        <v>yes</v>
      </c>
    </row>
    <row r="1894" spans="1:9" x14ac:dyDescent="0.25">
      <c r="A1894" t="str">
        <f>Table1[[#This Row],[img_id2]]&amp;"|"&amp;Table1[[#This Row],[rank]]</f>
        <v>374|3</v>
      </c>
      <c r="B1894">
        <v>374</v>
      </c>
      <c r="C1894">
        <v>3</v>
      </c>
      <c r="D1894" t="s">
        <v>931</v>
      </c>
      <c r="E1894">
        <v>0.124128177762</v>
      </c>
      <c r="F1894">
        <v>0.99985718727100004</v>
      </c>
      <c r="G1894">
        <f>VLOOKUP(Table1[[#This Row],[img_id2]],Table13[#All],4,FALSE)</f>
        <v>1</v>
      </c>
      <c r="H1894">
        <f>VLOOKUP(Table1[[#This Row],[img_id2]],Table13[#All],5,FALSE)</f>
        <v>2</v>
      </c>
      <c r="I1894" t="str">
        <f>IF(Table1[[#This Row],[score_abs]]&gt;0.99,"yes","no")</f>
        <v>yes</v>
      </c>
    </row>
    <row r="1895" spans="1:9" x14ac:dyDescent="0.25">
      <c r="A1895" t="str">
        <f>Table1[[#This Row],[img_id2]]&amp;"|"&amp;Table1[[#This Row],[rank]]</f>
        <v>374|4</v>
      </c>
      <c r="B1895">
        <v>374</v>
      </c>
      <c r="C1895">
        <v>4</v>
      </c>
      <c r="D1895" t="s">
        <v>830</v>
      </c>
      <c r="E1895">
        <v>0.121577426791</v>
      </c>
      <c r="F1895">
        <v>0.99985420703899996</v>
      </c>
      <c r="G1895">
        <f>VLOOKUP(Table1[[#This Row],[img_id2]],Table13[#All],4,FALSE)</f>
        <v>1</v>
      </c>
      <c r="H1895">
        <f>VLOOKUP(Table1[[#This Row],[img_id2]],Table13[#All],5,FALSE)</f>
        <v>2</v>
      </c>
      <c r="I1895" t="str">
        <f>IF(Table1[[#This Row],[score_abs]]&gt;0.99,"yes","no")</f>
        <v>yes</v>
      </c>
    </row>
    <row r="1896" spans="1:9" x14ac:dyDescent="0.25">
      <c r="A1896" t="str">
        <f>Table1[[#This Row],[img_id2]]&amp;"|"&amp;Table1[[#This Row],[rank]]</f>
        <v>374|5</v>
      </c>
      <c r="B1896">
        <v>374</v>
      </c>
      <c r="C1896">
        <v>5</v>
      </c>
      <c r="D1896" t="s">
        <v>831</v>
      </c>
      <c r="E1896">
        <v>3.6949243396499999E-2</v>
      </c>
      <c r="F1896">
        <v>0.99952030181899998</v>
      </c>
      <c r="G1896">
        <f>VLOOKUP(Table1[[#This Row],[img_id2]],Table13[#All],4,FALSE)</f>
        <v>1</v>
      </c>
      <c r="H1896">
        <f>VLOOKUP(Table1[[#This Row],[img_id2]],Table13[#All],5,FALSE)</f>
        <v>2</v>
      </c>
      <c r="I1896" t="str">
        <f>IF(Table1[[#This Row],[score_abs]]&gt;0.99,"yes","no")</f>
        <v>yes</v>
      </c>
    </row>
    <row r="1897" spans="1:9" x14ac:dyDescent="0.25">
      <c r="A1897" t="str">
        <f>Table1[[#This Row],[img_id2]]&amp;"|"&amp;Table1[[#This Row],[rank]]</f>
        <v>375|1</v>
      </c>
      <c r="B1897">
        <v>375</v>
      </c>
      <c r="C1897">
        <v>1</v>
      </c>
      <c r="D1897" t="s">
        <v>891</v>
      </c>
      <c r="E1897">
        <v>0.32734879851300003</v>
      </c>
      <c r="F1897">
        <v>0.99939548969299996</v>
      </c>
      <c r="G1897">
        <f>VLOOKUP(Table1[[#This Row],[img_id2]],Table13[#All],4,FALSE)</f>
        <v>1</v>
      </c>
      <c r="H1897">
        <f>VLOOKUP(Table1[[#This Row],[img_id2]],Table13[#All],5,FALSE)</f>
        <v>2</v>
      </c>
      <c r="I1897" t="str">
        <f>IF(Table1[[#This Row],[score_abs]]&gt;0.99,"yes","no")</f>
        <v>yes</v>
      </c>
    </row>
    <row r="1898" spans="1:9" x14ac:dyDescent="0.25">
      <c r="A1898" t="str">
        <f>Table1[[#This Row],[img_id2]]&amp;"|"&amp;Table1[[#This Row],[rank]]</f>
        <v>375|2</v>
      </c>
      <c r="B1898">
        <v>375</v>
      </c>
      <c r="C1898">
        <v>2</v>
      </c>
      <c r="D1898" t="s">
        <v>933</v>
      </c>
      <c r="E1898">
        <v>0.122974447906</v>
      </c>
      <c r="F1898">
        <v>0.99839240312599997</v>
      </c>
      <c r="G1898">
        <f>VLOOKUP(Table1[[#This Row],[img_id2]],Table13[#All],4,FALSE)</f>
        <v>1</v>
      </c>
      <c r="H1898">
        <f>VLOOKUP(Table1[[#This Row],[img_id2]],Table13[#All],5,FALSE)</f>
        <v>2</v>
      </c>
      <c r="I1898" t="str">
        <f>IF(Table1[[#This Row],[score_abs]]&gt;0.99,"yes","no")</f>
        <v>yes</v>
      </c>
    </row>
    <row r="1899" spans="1:9" x14ac:dyDescent="0.25">
      <c r="A1899" t="str">
        <f>Table1[[#This Row],[img_id2]]&amp;"|"&amp;Table1[[#This Row],[rank]]</f>
        <v>375|3</v>
      </c>
      <c r="B1899">
        <v>375</v>
      </c>
      <c r="C1899">
        <v>3</v>
      </c>
      <c r="D1899" t="s">
        <v>847</v>
      </c>
      <c r="E1899">
        <v>0.109587222338</v>
      </c>
      <c r="F1899">
        <v>0.99819642305400003</v>
      </c>
      <c r="G1899">
        <f>VLOOKUP(Table1[[#This Row],[img_id2]],Table13[#All],4,FALSE)</f>
        <v>1</v>
      </c>
      <c r="H1899">
        <f>VLOOKUP(Table1[[#This Row],[img_id2]],Table13[#All],5,FALSE)</f>
        <v>2</v>
      </c>
      <c r="I1899" t="str">
        <f>IF(Table1[[#This Row],[score_abs]]&gt;0.99,"yes","no")</f>
        <v>yes</v>
      </c>
    </row>
    <row r="1900" spans="1:9" x14ac:dyDescent="0.25">
      <c r="A1900" t="str">
        <f>Table1[[#This Row],[img_id2]]&amp;"|"&amp;Table1[[#This Row],[rank]]</f>
        <v>375|4</v>
      </c>
      <c r="B1900">
        <v>375</v>
      </c>
      <c r="C1900">
        <v>4</v>
      </c>
      <c r="D1900" t="s">
        <v>830</v>
      </c>
      <c r="E1900">
        <v>7.4156925082199995E-2</v>
      </c>
      <c r="F1900">
        <v>0.99733704328499995</v>
      </c>
      <c r="G1900">
        <f>VLOOKUP(Table1[[#This Row],[img_id2]],Table13[#All],4,FALSE)</f>
        <v>1</v>
      </c>
      <c r="H1900">
        <f>VLOOKUP(Table1[[#This Row],[img_id2]],Table13[#All],5,FALSE)</f>
        <v>2</v>
      </c>
      <c r="I1900" t="str">
        <f>IF(Table1[[#This Row],[score_abs]]&gt;0.99,"yes","no")</f>
        <v>yes</v>
      </c>
    </row>
    <row r="1901" spans="1:9" x14ac:dyDescent="0.25">
      <c r="A1901" t="str">
        <f>Table1[[#This Row],[img_id2]]&amp;"|"&amp;Table1[[#This Row],[rank]]</f>
        <v>375|5</v>
      </c>
      <c r="B1901">
        <v>375</v>
      </c>
      <c r="C1901">
        <v>5</v>
      </c>
      <c r="D1901" t="s">
        <v>854</v>
      </c>
      <c r="E1901">
        <v>5.25824278593E-2</v>
      </c>
      <c r="F1901">
        <v>0.99624854326199996</v>
      </c>
      <c r="G1901">
        <f>VLOOKUP(Table1[[#This Row],[img_id2]],Table13[#All],4,FALSE)</f>
        <v>1</v>
      </c>
      <c r="H1901">
        <f>VLOOKUP(Table1[[#This Row],[img_id2]],Table13[#All],5,FALSE)</f>
        <v>2</v>
      </c>
      <c r="I1901" t="str">
        <f>IF(Table1[[#This Row],[score_abs]]&gt;0.99,"yes","no")</f>
        <v>yes</v>
      </c>
    </row>
    <row r="1902" spans="1:9" x14ac:dyDescent="0.25">
      <c r="A1902" t="str">
        <f>Table1[[#This Row],[img_id2]]&amp;"|"&amp;Table1[[#This Row],[rank]]</f>
        <v>376|1</v>
      </c>
      <c r="B1902">
        <v>376</v>
      </c>
      <c r="C1902">
        <v>1</v>
      </c>
      <c r="D1902" t="s">
        <v>830</v>
      </c>
      <c r="E1902">
        <v>0.734693169594</v>
      </c>
      <c r="F1902">
        <v>0.99998939037300005</v>
      </c>
      <c r="G1902">
        <f>VLOOKUP(Table1[[#This Row],[img_id2]],Table13[#All],4,FALSE)</f>
        <v>2</v>
      </c>
      <c r="H1902">
        <f>VLOOKUP(Table1[[#This Row],[img_id2]],Table13[#All],5,FALSE)</f>
        <v>2</v>
      </c>
      <c r="I1902" t="str">
        <f>IF(Table1[[#This Row],[score_abs]]&gt;0.99,"yes","no")</f>
        <v>yes</v>
      </c>
    </row>
    <row r="1903" spans="1:9" x14ac:dyDescent="0.25">
      <c r="A1903" t="str">
        <f>Table1[[#This Row],[img_id2]]&amp;"|"&amp;Table1[[#This Row],[rank]]</f>
        <v>376|2</v>
      </c>
      <c r="B1903">
        <v>376</v>
      </c>
      <c r="C1903">
        <v>2</v>
      </c>
      <c r="D1903" t="s">
        <v>846</v>
      </c>
      <c r="E1903">
        <v>0.19295497238600001</v>
      </c>
      <c r="F1903">
        <v>0.99995970726000005</v>
      </c>
      <c r="G1903">
        <f>VLOOKUP(Table1[[#This Row],[img_id2]],Table13[#All],4,FALSE)</f>
        <v>2</v>
      </c>
      <c r="H1903">
        <f>VLOOKUP(Table1[[#This Row],[img_id2]],Table13[#All],5,FALSE)</f>
        <v>2</v>
      </c>
      <c r="I1903" t="str">
        <f>IF(Table1[[#This Row],[score_abs]]&gt;0.99,"yes","no")</f>
        <v>yes</v>
      </c>
    </row>
    <row r="1904" spans="1:9" x14ac:dyDescent="0.25">
      <c r="A1904" t="str">
        <f>Table1[[#This Row],[img_id2]]&amp;"|"&amp;Table1[[#This Row],[rank]]</f>
        <v>376|3</v>
      </c>
      <c r="B1904">
        <v>376</v>
      </c>
      <c r="C1904">
        <v>3</v>
      </c>
      <c r="D1904" t="s">
        <v>862</v>
      </c>
      <c r="E1904">
        <v>2.87081096321E-2</v>
      </c>
      <c r="F1904">
        <v>0.999729573727</v>
      </c>
      <c r="G1904">
        <f>VLOOKUP(Table1[[#This Row],[img_id2]],Table13[#All],4,FALSE)</f>
        <v>2</v>
      </c>
      <c r="H1904">
        <f>VLOOKUP(Table1[[#This Row],[img_id2]],Table13[#All],5,FALSE)</f>
        <v>2</v>
      </c>
      <c r="I1904" t="str">
        <f>IF(Table1[[#This Row],[score_abs]]&gt;0.99,"yes","no")</f>
        <v>yes</v>
      </c>
    </row>
    <row r="1905" spans="1:9" x14ac:dyDescent="0.25">
      <c r="A1905" t="str">
        <f>Table1[[#This Row],[img_id2]]&amp;"|"&amp;Table1[[#This Row],[rank]]</f>
        <v>376|4</v>
      </c>
      <c r="B1905">
        <v>376</v>
      </c>
      <c r="C1905">
        <v>4</v>
      </c>
      <c r="D1905" t="s">
        <v>831</v>
      </c>
      <c r="E1905">
        <v>1.28767490387E-2</v>
      </c>
      <c r="F1905">
        <v>0.99939727783200005</v>
      </c>
      <c r="G1905">
        <f>VLOOKUP(Table1[[#This Row],[img_id2]],Table13[#All],4,FALSE)</f>
        <v>2</v>
      </c>
      <c r="H1905">
        <f>VLOOKUP(Table1[[#This Row],[img_id2]],Table13[#All],5,FALSE)</f>
        <v>2</v>
      </c>
      <c r="I1905" t="str">
        <f>IF(Table1[[#This Row],[score_abs]]&gt;0.99,"yes","no")</f>
        <v>yes</v>
      </c>
    </row>
    <row r="1906" spans="1:9" x14ac:dyDescent="0.25">
      <c r="A1906" t="str">
        <f>Table1[[#This Row],[img_id2]]&amp;"|"&amp;Table1[[#This Row],[rank]]</f>
        <v>376|5</v>
      </c>
      <c r="B1906">
        <v>376</v>
      </c>
      <c r="C1906">
        <v>5</v>
      </c>
      <c r="D1906" t="s">
        <v>840</v>
      </c>
      <c r="E1906">
        <v>8.4375571459500004E-3</v>
      </c>
      <c r="F1906">
        <v>0.99908041954000004</v>
      </c>
      <c r="G1906">
        <f>VLOOKUP(Table1[[#This Row],[img_id2]],Table13[#All],4,FALSE)</f>
        <v>2</v>
      </c>
      <c r="H1906">
        <f>VLOOKUP(Table1[[#This Row],[img_id2]],Table13[#All],5,FALSE)</f>
        <v>2</v>
      </c>
      <c r="I1906" t="str">
        <f>IF(Table1[[#This Row],[score_abs]]&gt;0.99,"yes","no")</f>
        <v>yes</v>
      </c>
    </row>
    <row r="1907" spans="1:9" x14ac:dyDescent="0.25">
      <c r="A1907" t="str">
        <f>Table1[[#This Row],[img_id2]]&amp;"|"&amp;Table1[[#This Row],[rank]]</f>
        <v>377|1</v>
      </c>
      <c r="B1907">
        <v>377</v>
      </c>
      <c r="C1907">
        <v>1</v>
      </c>
      <c r="D1907" t="s">
        <v>854</v>
      </c>
      <c r="E1907">
        <v>0.251076877117</v>
      </c>
      <c r="F1907">
        <v>0.999574482441</v>
      </c>
      <c r="G1907">
        <f>VLOOKUP(Table1[[#This Row],[img_id2]],Table13[#All],4,FALSE)</f>
        <v>2</v>
      </c>
      <c r="H1907">
        <f>VLOOKUP(Table1[[#This Row],[img_id2]],Table13[#All],5,FALSE)</f>
        <v>2</v>
      </c>
      <c r="I1907" t="str">
        <f>IF(Table1[[#This Row],[score_abs]]&gt;0.99,"yes","no")</f>
        <v>yes</v>
      </c>
    </row>
    <row r="1908" spans="1:9" x14ac:dyDescent="0.25">
      <c r="A1908" t="str">
        <f>Table1[[#This Row],[img_id2]]&amp;"|"&amp;Table1[[#This Row],[rank]]</f>
        <v>377|2</v>
      </c>
      <c r="B1908">
        <v>377</v>
      </c>
      <c r="C1908">
        <v>2</v>
      </c>
      <c r="D1908" t="s">
        <v>848</v>
      </c>
      <c r="E1908">
        <v>0.213542073965</v>
      </c>
      <c r="F1908">
        <v>0.99949979782099996</v>
      </c>
      <c r="G1908">
        <f>VLOOKUP(Table1[[#This Row],[img_id2]],Table13[#All],4,FALSE)</f>
        <v>2</v>
      </c>
      <c r="H1908">
        <f>VLOOKUP(Table1[[#This Row],[img_id2]],Table13[#All],5,FALSE)</f>
        <v>2</v>
      </c>
      <c r="I1908" t="str">
        <f>IF(Table1[[#This Row],[score_abs]]&gt;0.99,"yes","no")</f>
        <v>yes</v>
      </c>
    </row>
    <row r="1909" spans="1:9" x14ac:dyDescent="0.25">
      <c r="A1909" t="str">
        <f>Table1[[#This Row],[img_id2]]&amp;"|"&amp;Table1[[#This Row],[rank]]</f>
        <v>377|3</v>
      </c>
      <c r="B1909">
        <v>377</v>
      </c>
      <c r="C1909">
        <v>3</v>
      </c>
      <c r="D1909" t="s">
        <v>858</v>
      </c>
      <c r="E1909">
        <v>0.154143601656</v>
      </c>
      <c r="F1909">
        <v>0.99930715560899996</v>
      </c>
      <c r="G1909">
        <f>VLOOKUP(Table1[[#This Row],[img_id2]],Table13[#All],4,FALSE)</f>
        <v>2</v>
      </c>
      <c r="H1909">
        <f>VLOOKUP(Table1[[#This Row],[img_id2]],Table13[#All],5,FALSE)</f>
        <v>2</v>
      </c>
      <c r="I1909" t="str">
        <f>IF(Table1[[#This Row],[score_abs]]&gt;0.99,"yes","no")</f>
        <v>yes</v>
      </c>
    </row>
    <row r="1910" spans="1:9" x14ac:dyDescent="0.25">
      <c r="A1910" t="str">
        <f>Table1[[#This Row],[img_id2]]&amp;"|"&amp;Table1[[#This Row],[rank]]</f>
        <v>377|4</v>
      </c>
      <c r="B1910">
        <v>377</v>
      </c>
      <c r="C1910">
        <v>4</v>
      </c>
      <c r="D1910" t="s">
        <v>892</v>
      </c>
      <c r="E1910">
        <v>0.122730612755</v>
      </c>
      <c r="F1910">
        <v>0.99912995100000002</v>
      </c>
      <c r="G1910">
        <f>VLOOKUP(Table1[[#This Row],[img_id2]],Table13[#All],4,FALSE)</f>
        <v>2</v>
      </c>
      <c r="H1910">
        <f>VLOOKUP(Table1[[#This Row],[img_id2]],Table13[#All],5,FALSE)</f>
        <v>2</v>
      </c>
      <c r="I1910" t="str">
        <f>IF(Table1[[#This Row],[score_abs]]&gt;0.99,"yes","no")</f>
        <v>yes</v>
      </c>
    </row>
    <row r="1911" spans="1:9" x14ac:dyDescent="0.25">
      <c r="A1911" t="str">
        <f>Table1[[#This Row],[img_id2]]&amp;"|"&amp;Table1[[#This Row],[rank]]</f>
        <v>377|5</v>
      </c>
      <c r="B1911">
        <v>377</v>
      </c>
      <c r="C1911">
        <v>5</v>
      </c>
      <c r="D1911" t="s">
        <v>856</v>
      </c>
      <c r="E1911">
        <v>4.1801512241400003E-2</v>
      </c>
      <c r="F1911">
        <v>0.99744969606400002</v>
      </c>
      <c r="G1911">
        <f>VLOOKUP(Table1[[#This Row],[img_id2]],Table13[#All],4,FALSE)</f>
        <v>2</v>
      </c>
      <c r="H1911">
        <f>VLOOKUP(Table1[[#This Row],[img_id2]],Table13[#All],5,FALSE)</f>
        <v>2</v>
      </c>
      <c r="I1911" t="str">
        <f>IF(Table1[[#This Row],[score_abs]]&gt;0.99,"yes","no")</f>
        <v>yes</v>
      </c>
    </row>
    <row r="1912" spans="1:9" x14ac:dyDescent="0.25">
      <c r="A1912" t="str">
        <f>Table1[[#This Row],[img_id2]]&amp;"|"&amp;Table1[[#This Row],[rank]]</f>
        <v>378|1</v>
      </c>
      <c r="B1912">
        <v>378</v>
      </c>
      <c r="C1912">
        <v>1</v>
      </c>
      <c r="D1912" t="s">
        <v>831</v>
      </c>
      <c r="E1912">
        <v>0.30905368924100002</v>
      </c>
      <c r="F1912">
        <v>0.99977368116400001</v>
      </c>
      <c r="G1912">
        <f>VLOOKUP(Table1[[#This Row],[img_id2]],Table13[#All],4,FALSE)</f>
        <v>2</v>
      </c>
      <c r="H1912">
        <f>VLOOKUP(Table1[[#This Row],[img_id2]],Table13[#All],5,FALSE)</f>
        <v>2</v>
      </c>
      <c r="I1912" t="str">
        <f>IF(Table1[[#This Row],[score_abs]]&gt;0.99,"yes","no")</f>
        <v>yes</v>
      </c>
    </row>
    <row r="1913" spans="1:9" x14ac:dyDescent="0.25">
      <c r="A1913" t="str">
        <f>Table1[[#This Row],[img_id2]]&amp;"|"&amp;Table1[[#This Row],[rank]]</f>
        <v>378|2</v>
      </c>
      <c r="B1913">
        <v>378</v>
      </c>
      <c r="C1913">
        <v>2</v>
      </c>
      <c r="D1913" t="s">
        <v>830</v>
      </c>
      <c r="E1913">
        <v>0.196408912539</v>
      </c>
      <c r="F1913">
        <v>0.99964404106100002</v>
      </c>
      <c r="G1913">
        <f>VLOOKUP(Table1[[#This Row],[img_id2]],Table13[#All],4,FALSE)</f>
        <v>2</v>
      </c>
      <c r="H1913">
        <f>VLOOKUP(Table1[[#This Row],[img_id2]],Table13[#All],5,FALSE)</f>
        <v>2</v>
      </c>
      <c r="I1913" t="str">
        <f>IF(Table1[[#This Row],[score_abs]]&gt;0.99,"yes","no")</f>
        <v>yes</v>
      </c>
    </row>
    <row r="1914" spans="1:9" x14ac:dyDescent="0.25">
      <c r="A1914" t="str">
        <f>Table1[[#This Row],[img_id2]]&amp;"|"&amp;Table1[[#This Row],[rank]]</f>
        <v>378|3</v>
      </c>
      <c r="B1914">
        <v>378</v>
      </c>
      <c r="C1914">
        <v>3</v>
      </c>
      <c r="D1914" t="s">
        <v>846</v>
      </c>
      <c r="E1914">
        <v>0.152652293444</v>
      </c>
      <c r="F1914">
        <v>0.99954199790999998</v>
      </c>
      <c r="G1914">
        <f>VLOOKUP(Table1[[#This Row],[img_id2]],Table13[#All],4,FALSE)</f>
        <v>2</v>
      </c>
      <c r="H1914">
        <f>VLOOKUP(Table1[[#This Row],[img_id2]],Table13[#All],5,FALSE)</f>
        <v>2</v>
      </c>
      <c r="I1914" t="str">
        <f>IF(Table1[[#This Row],[score_abs]]&gt;0.99,"yes","no")</f>
        <v>yes</v>
      </c>
    </row>
    <row r="1915" spans="1:9" x14ac:dyDescent="0.25">
      <c r="A1915" t="str">
        <f>Table1[[#This Row],[img_id2]]&amp;"|"&amp;Table1[[#This Row],[rank]]</f>
        <v>378|4</v>
      </c>
      <c r="B1915">
        <v>378</v>
      </c>
      <c r="C1915">
        <v>4</v>
      </c>
      <c r="D1915" t="s">
        <v>862</v>
      </c>
      <c r="E1915">
        <v>9.7892381250899996E-2</v>
      </c>
      <c r="F1915">
        <v>0.99928599596000001</v>
      </c>
      <c r="G1915">
        <f>VLOOKUP(Table1[[#This Row],[img_id2]],Table13[#All],4,FALSE)</f>
        <v>2</v>
      </c>
      <c r="H1915">
        <f>VLOOKUP(Table1[[#This Row],[img_id2]],Table13[#All],5,FALSE)</f>
        <v>2</v>
      </c>
      <c r="I1915" t="str">
        <f>IF(Table1[[#This Row],[score_abs]]&gt;0.99,"yes","no")</f>
        <v>yes</v>
      </c>
    </row>
    <row r="1916" spans="1:9" x14ac:dyDescent="0.25">
      <c r="A1916" t="str">
        <f>Table1[[#This Row],[img_id2]]&amp;"|"&amp;Table1[[#This Row],[rank]]</f>
        <v>378|5</v>
      </c>
      <c r="B1916">
        <v>378</v>
      </c>
      <c r="C1916">
        <v>5</v>
      </c>
      <c r="D1916" t="s">
        <v>854</v>
      </c>
      <c r="E1916">
        <v>9.0143524110299994E-2</v>
      </c>
      <c r="F1916">
        <v>0.99922466278099997</v>
      </c>
      <c r="G1916">
        <f>VLOOKUP(Table1[[#This Row],[img_id2]],Table13[#All],4,FALSE)</f>
        <v>2</v>
      </c>
      <c r="H1916">
        <f>VLOOKUP(Table1[[#This Row],[img_id2]],Table13[#All],5,FALSE)</f>
        <v>2</v>
      </c>
      <c r="I1916" t="str">
        <f>IF(Table1[[#This Row],[score_abs]]&gt;0.99,"yes","no")</f>
        <v>yes</v>
      </c>
    </row>
    <row r="1917" spans="1:9" x14ac:dyDescent="0.25">
      <c r="A1917" t="str">
        <f>Table1[[#This Row],[img_id2]]&amp;"|"&amp;Table1[[#This Row],[rank]]</f>
        <v>379|1</v>
      </c>
      <c r="B1917">
        <v>379</v>
      </c>
      <c r="C1917">
        <v>1</v>
      </c>
      <c r="D1917" t="s">
        <v>860</v>
      </c>
      <c r="E1917">
        <v>0.38533541560200002</v>
      </c>
      <c r="F1917">
        <v>0.99961626529699998</v>
      </c>
      <c r="G1917">
        <f>VLOOKUP(Table1[[#This Row],[img_id2]],Table13[#All],4,FALSE)</f>
        <v>2</v>
      </c>
      <c r="H1917">
        <f>VLOOKUP(Table1[[#This Row],[img_id2]],Table13[#All],5,FALSE)</f>
        <v>2</v>
      </c>
      <c r="I1917" t="str">
        <f>IF(Table1[[#This Row],[score_abs]]&gt;0.99,"yes","no")</f>
        <v>yes</v>
      </c>
    </row>
    <row r="1918" spans="1:9" x14ac:dyDescent="0.25">
      <c r="A1918" t="str">
        <f>Table1[[#This Row],[img_id2]]&amp;"|"&amp;Table1[[#This Row],[rank]]</f>
        <v>379|2</v>
      </c>
      <c r="B1918">
        <v>379</v>
      </c>
      <c r="C1918">
        <v>2</v>
      </c>
      <c r="D1918" t="s">
        <v>854</v>
      </c>
      <c r="E1918">
        <v>0.12874443829099999</v>
      </c>
      <c r="F1918">
        <v>0.99885237216900002</v>
      </c>
      <c r="G1918">
        <f>VLOOKUP(Table1[[#This Row],[img_id2]],Table13[#All],4,FALSE)</f>
        <v>2</v>
      </c>
      <c r="H1918">
        <f>VLOOKUP(Table1[[#This Row],[img_id2]],Table13[#All],5,FALSE)</f>
        <v>2</v>
      </c>
      <c r="I1918" t="str">
        <f>IF(Table1[[#This Row],[score_abs]]&gt;0.99,"yes","no")</f>
        <v>yes</v>
      </c>
    </row>
    <row r="1919" spans="1:9" x14ac:dyDescent="0.25">
      <c r="A1919" t="str">
        <f>Table1[[#This Row],[img_id2]]&amp;"|"&amp;Table1[[#This Row],[rank]]</f>
        <v>379|3</v>
      </c>
      <c r="B1919">
        <v>379</v>
      </c>
      <c r="C1919">
        <v>3</v>
      </c>
      <c r="D1919" t="s">
        <v>873</v>
      </c>
      <c r="E1919">
        <v>0.11113911122099999</v>
      </c>
      <c r="F1919">
        <v>0.99867093563099996</v>
      </c>
      <c r="G1919">
        <f>VLOOKUP(Table1[[#This Row],[img_id2]],Table13[#All],4,FALSE)</f>
        <v>2</v>
      </c>
      <c r="H1919">
        <f>VLOOKUP(Table1[[#This Row],[img_id2]],Table13[#All],5,FALSE)</f>
        <v>2</v>
      </c>
      <c r="I1919" t="str">
        <f>IF(Table1[[#This Row],[score_abs]]&gt;0.99,"yes","no")</f>
        <v>yes</v>
      </c>
    </row>
    <row r="1920" spans="1:9" x14ac:dyDescent="0.25">
      <c r="A1920" t="str">
        <f>Table1[[#This Row],[img_id2]]&amp;"|"&amp;Table1[[#This Row],[rank]]</f>
        <v>379|4</v>
      </c>
      <c r="B1920">
        <v>379</v>
      </c>
      <c r="C1920">
        <v>4</v>
      </c>
      <c r="D1920" t="s">
        <v>831</v>
      </c>
      <c r="E1920">
        <v>0.11044483631800001</v>
      </c>
      <c r="F1920">
        <v>0.99866247177099998</v>
      </c>
      <c r="G1920">
        <f>VLOOKUP(Table1[[#This Row],[img_id2]],Table13[#All],4,FALSE)</f>
        <v>2</v>
      </c>
      <c r="H1920">
        <f>VLOOKUP(Table1[[#This Row],[img_id2]],Table13[#All],5,FALSE)</f>
        <v>2</v>
      </c>
      <c r="I1920" t="str">
        <f>IF(Table1[[#This Row],[score_abs]]&gt;0.99,"yes","no")</f>
        <v>yes</v>
      </c>
    </row>
    <row r="1921" spans="1:9" x14ac:dyDescent="0.25">
      <c r="A1921" t="str">
        <f>Table1[[#This Row],[img_id2]]&amp;"|"&amp;Table1[[#This Row],[rank]]</f>
        <v>379|5</v>
      </c>
      <c r="B1921">
        <v>379</v>
      </c>
      <c r="C1921">
        <v>5</v>
      </c>
      <c r="D1921" t="s">
        <v>882</v>
      </c>
      <c r="E1921">
        <v>2.7295630425200001E-2</v>
      </c>
      <c r="F1921">
        <v>0.99461019039200005</v>
      </c>
      <c r="G1921">
        <f>VLOOKUP(Table1[[#This Row],[img_id2]],Table13[#All],4,FALSE)</f>
        <v>2</v>
      </c>
      <c r="H1921">
        <f>VLOOKUP(Table1[[#This Row],[img_id2]],Table13[#All],5,FALSE)</f>
        <v>2</v>
      </c>
      <c r="I1921" t="str">
        <f>IF(Table1[[#This Row],[score_abs]]&gt;0.99,"yes","no")</f>
        <v>yes</v>
      </c>
    </row>
    <row r="1922" spans="1:9" x14ac:dyDescent="0.25">
      <c r="A1922" t="str">
        <f>Table1[[#This Row],[img_id2]]&amp;"|"&amp;Table1[[#This Row],[rank]]</f>
        <v>380|1</v>
      </c>
      <c r="B1922">
        <v>380</v>
      </c>
      <c r="C1922">
        <v>1</v>
      </c>
      <c r="D1922" t="s">
        <v>830</v>
      </c>
      <c r="E1922">
        <v>0.41081649064999998</v>
      </c>
      <c r="F1922">
        <v>0.99981826543800001</v>
      </c>
      <c r="G1922">
        <f>VLOOKUP(Table1[[#This Row],[img_id2]],Table13[#All],4,FALSE)</f>
        <v>2</v>
      </c>
      <c r="H1922">
        <f>VLOOKUP(Table1[[#This Row],[img_id2]],Table13[#All],5,FALSE)</f>
        <v>2</v>
      </c>
      <c r="I1922" t="str">
        <f>IF(Table1[[#This Row],[score_abs]]&gt;0.99,"yes","no")</f>
        <v>yes</v>
      </c>
    </row>
    <row r="1923" spans="1:9" x14ac:dyDescent="0.25">
      <c r="A1923" t="str">
        <f>Table1[[#This Row],[img_id2]]&amp;"|"&amp;Table1[[#This Row],[rank]]</f>
        <v>380|2</v>
      </c>
      <c r="B1923">
        <v>380</v>
      </c>
      <c r="C1923">
        <v>2</v>
      </c>
      <c r="D1923" t="s">
        <v>831</v>
      </c>
      <c r="E1923">
        <v>0.19799889624100001</v>
      </c>
      <c r="F1923">
        <v>0.999622941017</v>
      </c>
      <c r="G1923">
        <f>VLOOKUP(Table1[[#This Row],[img_id2]],Table13[#All],4,FALSE)</f>
        <v>2</v>
      </c>
      <c r="H1923">
        <f>VLOOKUP(Table1[[#This Row],[img_id2]],Table13[#All],5,FALSE)</f>
        <v>2</v>
      </c>
      <c r="I1923" t="str">
        <f>IF(Table1[[#This Row],[score_abs]]&gt;0.99,"yes","no")</f>
        <v>yes</v>
      </c>
    </row>
    <row r="1924" spans="1:9" x14ac:dyDescent="0.25">
      <c r="A1924" t="str">
        <f>Table1[[#This Row],[img_id2]]&amp;"|"&amp;Table1[[#This Row],[rank]]</f>
        <v>380|3</v>
      </c>
      <c r="B1924">
        <v>380</v>
      </c>
      <c r="C1924">
        <v>3</v>
      </c>
      <c r="D1924" t="s">
        <v>892</v>
      </c>
      <c r="E1924">
        <v>0.11736536026</v>
      </c>
      <c r="F1924">
        <v>0.99936419725400005</v>
      </c>
      <c r="G1924">
        <f>VLOOKUP(Table1[[#This Row],[img_id2]],Table13[#All],4,FALSE)</f>
        <v>2</v>
      </c>
      <c r="H1924">
        <f>VLOOKUP(Table1[[#This Row],[img_id2]],Table13[#All],5,FALSE)</f>
        <v>2</v>
      </c>
      <c r="I1924" t="str">
        <f>IF(Table1[[#This Row],[score_abs]]&gt;0.99,"yes","no")</f>
        <v>yes</v>
      </c>
    </row>
    <row r="1925" spans="1:9" x14ac:dyDescent="0.25">
      <c r="A1925" t="str">
        <f>Table1[[#This Row],[img_id2]]&amp;"|"&amp;Table1[[#This Row],[rank]]</f>
        <v>380|4</v>
      </c>
      <c r="B1925">
        <v>380</v>
      </c>
      <c r="C1925">
        <v>4</v>
      </c>
      <c r="D1925" t="s">
        <v>891</v>
      </c>
      <c r="E1925">
        <v>9.7756631672399993E-2</v>
      </c>
      <c r="F1925">
        <v>0.99923670291900002</v>
      </c>
      <c r="G1925">
        <f>VLOOKUP(Table1[[#This Row],[img_id2]],Table13[#All],4,FALSE)</f>
        <v>2</v>
      </c>
      <c r="H1925">
        <f>VLOOKUP(Table1[[#This Row],[img_id2]],Table13[#All],5,FALSE)</f>
        <v>2</v>
      </c>
      <c r="I1925" t="str">
        <f>IF(Table1[[#This Row],[score_abs]]&gt;0.99,"yes","no")</f>
        <v>yes</v>
      </c>
    </row>
    <row r="1926" spans="1:9" x14ac:dyDescent="0.25">
      <c r="A1926" t="str">
        <f>Table1[[#This Row],[img_id2]]&amp;"|"&amp;Table1[[#This Row],[rank]]</f>
        <v>380|5</v>
      </c>
      <c r="B1926">
        <v>380</v>
      </c>
      <c r="C1926">
        <v>5</v>
      </c>
      <c r="D1926" t="s">
        <v>829</v>
      </c>
      <c r="E1926">
        <v>3.1482368707699999E-2</v>
      </c>
      <c r="F1926">
        <v>0.99763369560199999</v>
      </c>
      <c r="G1926">
        <f>VLOOKUP(Table1[[#This Row],[img_id2]],Table13[#All],4,FALSE)</f>
        <v>2</v>
      </c>
      <c r="H1926">
        <f>VLOOKUP(Table1[[#This Row],[img_id2]],Table13[#All],5,FALSE)</f>
        <v>2</v>
      </c>
      <c r="I1926" t="str">
        <f>IF(Table1[[#This Row],[score_abs]]&gt;0.99,"yes","no")</f>
        <v>yes</v>
      </c>
    </row>
    <row r="1927" spans="1:9" x14ac:dyDescent="0.25">
      <c r="A1927" t="str">
        <f>Table1[[#This Row],[img_id2]]&amp;"|"&amp;Table1[[#This Row],[rank]]</f>
        <v>381|1</v>
      </c>
      <c r="B1927">
        <v>381</v>
      </c>
      <c r="C1927">
        <v>1</v>
      </c>
      <c r="D1927" t="s">
        <v>905</v>
      </c>
      <c r="E1927">
        <v>0.61021047830599995</v>
      </c>
      <c r="F1927">
        <v>0.99992692470599998</v>
      </c>
      <c r="G1927">
        <f>VLOOKUP(Table1[[#This Row],[img_id2]],Table13[#All],4,FALSE)</f>
        <v>2</v>
      </c>
      <c r="H1927">
        <f>VLOOKUP(Table1[[#This Row],[img_id2]],Table13[#All],5,FALSE)</f>
        <v>2</v>
      </c>
      <c r="I1927" t="str">
        <f>IF(Table1[[#This Row],[score_abs]]&gt;0.99,"yes","no")</f>
        <v>yes</v>
      </c>
    </row>
    <row r="1928" spans="1:9" x14ac:dyDescent="0.25">
      <c r="A1928" t="str">
        <f>Table1[[#This Row],[img_id2]]&amp;"|"&amp;Table1[[#This Row],[rank]]</f>
        <v>381|2</v>
      </c>
      <c r="B1928">
        <v>381</v>
      </c>
      <c r="C1928">
        <v>2</v>
      </c>
      <c r="D1928" t="s">
        <v>848</v>
      </c>
      <c r="E1928">
        <v>0.12814600765699999</v>
      </c>
      <c r="F1928">
        <v>0.99965238571199999</v>
      </c>
      <c r="G1928">
        <f>VLOOKUP(Table1[[#This Row],[img_id2]],Table13[#All],4,FALSE)</f>
        <v>2</v>
      </c>
      <c r="H1928">
        <f>VLOOKUP(Table1[[#This Row],[img_id2]],Table13[#All],5,FALSE)</f>
        <v>2</v>
      </c>
      <c r="I1928" t="str">
        <f>IF(Table1[[#This Row],[score_abs]]&gt;0.99,"yes","no")</f>
        <v>yes</v>
      </c>
    </row>
    <row r="1929" spans="1:9" x14ac:dyDescent="0.25">
      <c r="A1929" t="str">
        <f>Table1[[#This Row],[img_id2]]&amp;"|"&amp;Table1[[#This Row],[rank]]</f>
        <v>381|3</v>
      </c>
      <c r="B1929">
        <v>381</v>
      </c>
      <c r="C1929">
        <v>3</v>
      </c>
      <c r="D1929" t="s">
        <v>830</v>
      </c>
      <c r="E1929">
        <v>7.4020966887499998E-2</v>
      </c>
      <c r="F1929">
        <v>0.99939835071600003</v>
      </c>
      <c r="G1929">
        <f>VLOOKUP(Table1[[#This Row],[img_id2]],Table13[#All],4,FALSE)</f>
        <v>2</v>
      </c>
      <c r="H1929">
        <f>VLOOKUP(Table1[[#This Row],[img_id2]],Table13[#All],5,FALSE)</f>
        <v>2</v>
      </c>
      <c r="I1929" t="str">
        <f>IF(Table1[[#This Row],[score_abs]]&gt;0.99,"yes","no")</f>
        <v>yes</v>
      </c>
    </row>
    <row r="1930" spans="1:9" x14ac:dyDescent="0.25">
      <c r="A1930" t="str">
        <f>Table1[[#This Row],[img_id2]]&amp;"|"&amp;Table1[[#This Row],[rank]]</f>
        <v>381|4</v>
      </c>
      <c r="B1930">
        <v>381</v>
      </c>
      <c r="C1930">
        <v>4</v>
      </c>
      <c r="D1930" t="s">
        <v>831</v>
      </c>
      <c r="E1930">
        <v>3.9667997509199998E-2</v>
      </c>
      <c r="F1930">
        <v>0.99887782335300002</v>
      </c>
      <c r="G1930">
        <f>VLOOKUP(Table1[[#This Row],[img_id2]],Table13[#All],4,FALSE)</f>
        <v>2</v>
      </c>
      <c r="H1930">
        <f>VLOOKUP(Table1[[#This Row],[img_id2]],Table13[#All],5,FALSE)</f>
        <v>2</v>
      </c>
      <c r="I1930" t="str">
        <f>IF(Table1[[#This Row],[score_abs]]&gt;0.99,"yes","no")</f>
        <v>yes</v>
      </c>
    </row>
    <row r="1931" spans="1:9" x14ac:dyDescent="0.25">
      <c r="A1931" t="str">
        <f>Table1[[#This Row],[img_id2]]&amp;"|"&amp;Table1[[#This Row],[rank]]</f>
        <v>381|5</v>
      </c>
      <c r="B1931">
        <v>381</v>
      </c>
      <c r="C1931">
        <v>5</v>
      </c>
      <c r="D1931" t="s">
        <v>854</v>
      </c>
      <c r="E1931">
        <v>3.1190093606700001E-2</v>
      </c>
      <c r="F1931">
        <v>0.99857318401299999</v>
      </c>
      <c r="G1931">
        <f>VLOOKUP(Table1[[#This Row],[img_id2]],Table13[#All],4,FALSE)</f>
        <v>2</v>
      </c>
      <c r="H1931">
        <f>VLOOKUP(Table1[[#This Row],[img_id2]],Table13[#All],5,FALSE)</f>
        <v>2</v>
      </c>
      <c r="I1931" t="str">
        <f>IF(Table1[[#This Row],[score_abs]]&gt;0.99,"yes","no")</f>
        <v>yes</v>
      </c>
    </row>
    <row r="1932" spans="1:9" x14ac:dyDescent="0.25">
      <c r="A1932" t="str">
        <f>Table1[[#This Row],[img_id2]]&amp;"|"&amp;Table1[[#This Row],[rank]]</f>
        <v>382|1</v>
      </c>
      <c r="B1932">
        <v>382</v>
      </c>
      <c r="C1932">
        <v>1</v>
      </c>
      <c r="D1932" t="s">
        <v>891</v>
      </c>
      <c r="E1932">
        <v>0.34383690357199997</v>
      </c>
      <c r="F1932">
        <v>0.999108493328</v>
      </c>
      <c r="G1932">
        <f>VLOOKUP(Table1[[#This Row],[img_id2]],Table13[#All],4,FALSE)</f>
        <v>2</v>
      </c>
      <c r="H1932">
        <f>VLOOKUP(Table1[[#This Row],[img_id2]],Table13[#All],5,FALSE)</f>
        <v>2</v>
      </c>
      <c r="I1932" t="str">
        <f>IF(Table1[[#This Row],[score_abs]]&gt;0.99,"yes","no")</f>
        <v>yes</v>
      </c>
    </row>
    <row r="1933" spans="1:9" x14ac:dyDescent="0.25">
      <c r="A1933" t="str">
        <f>Table1[[#This Row],[img_id2]]&amp;"|"&amp;Table1[[#This Row],[rank]]</f>
        <v>382|2</v>
      </c>
      <c r="B1933">
        <v>382</v>
      </c>
      <c r="C1933">
        <v>2</v>
      </c>
      <c r="D1933" t="s">
        <v>830</v>
      </c>
      <c r="E1933">
        <v>0.15234406292399999</v>
      </c>
      <c r="F1933">
        <v>0.99799025058699997</v>
      </c>
      <c r="G1933">
        <f>VLOOKUP(Table1[[#This Row],[img_id2]],Table13[#All],4,FALSE)</f>
        <v>2</v>
      </c>
      <c r="H1933">
        <f>VLOOKUP(Table1[[#This Row],[img_id2]],Table13[#All],5,FALSE)</f>
        <v>2</v>
      </c>
      <c r="I1933" t="str">
        <f>IF(Table1[[#This Row],[score_abs]]&gt;0.99,"yes","no")</f>
        <v>yes</v>
      </c>
    </row>
    <row r="1934" spans="1:9" x14ac:dyDescent="0.25">
      <c r="A1934" t="str">
        <f>Table1[[#This Row],[img_id2]]&amp;"|"&amp;Table1[[#This Row],[rank]]</f>
        <v>382|3</v>
      </c>
      <c r="B1934">
        <v>382</v>
      </c>
      <c r="C1934">
        <v>3</v>
      </c>
      <c r="D1934" t="s">
        <v>848</v>
      </c>
      <c r="E1934">
        <v>0.111665137112</v>
      </c>
      <c r="F1934">
        <v>0.99726009368900004</v>
      </c>
      <c r="G1934">
        <f>VLOOKUP(Table1[[#This Row],[img_id2]],Table13[#All],4,FALSE)</f>
        <v>2</v>
      </c>
      <c r="H1934">
        <f>VLOOKUP(Table1[[#This Row],[img_id2]],Table13[#All],5,FALSE)</f>
        <v>2</v>
      </c>
      <c r="I1934" t="str">
        <f>IF(Table1[[#This Row],[score_abs]]&gt;0.99,"yes","no")</f>
        <v>yes</v>
      </c>
    </row>
    <row r="1935" spans="1:9" x14ac:dyDescent="0.25">
      <c r="A1935" t="str">
        <f>Table1[[#This Row],[img_id2]]&amp;"|"&amp;Table1[[#This Row],[rank]]</f>
        <v>382|4</v>
      </c>
      <c r="B1935">
        <v>382</v>
      </c>
      <c r="C1935">
        <v>4</v>
      </c>
      <c r="D1935" t="s">
        <v>889</v>
      </c>
      <c r="E1935">
        <v>5.3690787404800003E-2</v>
      </c>
      <c r="F1935">
        <v>0.99431842565499995</v>
      </c>
      <c r="G1935">
        <f>VLOOKUP(Table1[[#This Row],[img_id2]],Table13[#All],4,FALSE)</f>
        <v>2</v>
      </c>
      <c r="H1935">
        <f>VLOOKUP(Table1[[#This Row],[img_id2]],Table13[#All],5,FALSE)</f>
        <v>2</v>
      </c>
      <c r="I1935" t="str">
        <f>IF(Table1[[#This Row],[score_abs]]&gt;0.99,"yes","no")</f>
        <v>yes</v>
      </c>
    </row>
    <row r="1936" spans="1:9" x14ac:dyDescent="0.25">
      <c r="A1936" t="str">
        <f>Table1[[#This Row],[img_id2]]&amp;"|"&amp;Table1[[#This Row],[rank]]</f>
        <v>382|5</v>
      </c>
      <c r="B1936">
        <v>382</v>
      </c>
      <c r="C1936">
        <v>5</v>
      </c>
      <c r="D1936" t="s">
        <v>856</v>
      </c>
      <c r="E1936">
        <v>4.7494895756200001E-2</v>
      </c>
      <c r="F1936">
        <v>0.99358201026899995</v>
      </c>
      <c r="G1936">
        <f>VLOOKUP(Table1[[#This Row],[img_id2]],Table13[#All],4,FALSE)</f>
        <v>2</v>
      </c>
      <c r="H1936">
        <f>VLOOKUP(Table1[[#This Row],[img_id2]],Table13[#All],5,FALSE)</f>
        <v>2</v>
      </c>
      <c r="I1936" t="str">
        <f>IF(Table1[[#This Row],[score_abs]]&gt;0.99,"yes","no")</f>
        <v>yes</v>
      </c>
    </row>
    <row r="1937" spans="1:9" x14ac:dyDescent="0.25">
      <c r="A1937" t="str">
        <f>Table1[[#This Row],[img_id2]]&amp;"|"&amp;Table1[[#This Row],[rank]]</f>
        <v>383|1</v>
      </c>
      <c r="B1937">
        <v>383</v>
      </c>
      <c r="C1937">
        <v>1</v>
      </c>
      <c r="D1937" t="s">
        <v>852</v>
      </c>
      <c r="E1937">
        <v>0.215915471315</v>
      </c>
      <c r="F1937">
        <v>0.999264657497</v>
      </c>
      <c r="G1937">
        <f>VLOOKUP(Table1[[#This Row],[img_id2]],Table13[#All],4,FALSE)</f>
        <v>2</v>
      </c>
      <c r="H1937">
        <f>VLOOKUP(Table1[[#This Row],[img_id2]],Table13[#All],5,FALSE)</f>
        <v>2</v>
      </c>
      <c r="I1937" t="str">
        <f>IF(Table1[[#This Row],[score_abs]]&gt;0.99,"yes","no")</f>
        <v>yes</v>
      </c>
    </row>
    <row r="1938" spans="1:9" x14ac:dyDescent="0.25">
      <c r="A1938" t="str">
        <f>Table1[[#This Row],[img_id2]]&amp;"|"&amp;Table1[[#This Row],[rank]]</f>
        <v>383|2</v>
      </c>
      <c r="B1938">
        <v>383</v>
      </c>
      <c r="C1938">
        <v>2</v>
      </c>
      <c r="D1938" t="s">
        <v>842</v>
      </c>
      <c r="E1938">
        <v>0.14208827912800001</v>
      </c>
      <c r="F1938">
        <v>0.99888306856200004</v>
      </c>
      <c r="G1938">
        <f>VLOOKUP(Table1[[#This Row],[img_id2]],Table13[#All],4,FALSE)</f>
        <v>2</v>
      </c>
      <c r="H1938">
        <f>VLOOKUP(Table1[[#This Row],[img_id2]],Table13[#All],5,FALSE)</f>
        <v>2</v>
      </c>
      <c r="I1938" t="str">
        <f>IF(Table1[[#This Row],[score_abs]]&gt;0.99,"yes","no")</f>
        <v>yes</v>
      </c>
    </row>
    <row r="1939" spans="1:9" x14ac:dyDescent="0.25">
      <c r="A1939" t="str">
        <f>Table1[[#This Row],[img_id2]]&amp;"|"&amp;Table1[[#This Row],[rank]]</f>
        <v>383|3</v>
      </c>
      <c r="B1939">
        <v>383</v>
      </c>
      <c r="C1939">
        <v>3</v>
      </c>
      <c r="D1939" t="s">
        <v>854</v>
      </c>
      <c r="E1939">
        <v>9.0293295681500005E-2</v>
      </c>
      <c r="F1939">
        <v>0.99824345111799995</v>
      </c>
      <c r="G1939">
        <f>VLOOKUP(Table1[[#This Row],[img_id2]],Table13[#All],4,FALSE)</f>
        <v>2</v>
      </c>
      <c r="H1939">
        <f>VLOOKUP(Table1[[#This Row],[img_id2]],Table13[#All],5,FALSE)</f>
        <v>2</v>
      </c>
      <c r="I1939" t="str">
        <f>IF(Table1[[#This Row],[score_abs]]&gt;0.99,"yes","no")</f>
        <v>yes</v>
      </c>
    </row>
    <row r="1940" spans="1:9" x14ac:dyDescent="0.25">
      <c r="A1940" t="str">
        <f>Table1[[#This Row],[img_id2]]&amp;"|"&amp;Table1[[#This Row],[rank]]</f>
        <v>383|4</v>
      </c>
      <c r="B1940">
        <v>383</v>
      </c>
      <c r="C1940">
        <v>4</v>
      </c>
      <c r="D1940" t="s">
        <v>853</v>
      </c>
      <c r="E1940">
        <v>8.7873212993099997E-2</v>
      </c>
      <c r="F1940">
        <v>0.99819523096100005</v>
      </c>
      <c r="G1940">
        <f>VLOOKUP(Table1[[#This Row],[img_id2]],Table13[#All],4,FALSE)</f>
        <v>2</v>
      </c>
      <c r="H1940">
        <f>VLOOKUP(Table1[[#This Row],[img_id2]],Table13[#All],5,FALSE)</f>
        <v>2</v>
      </c>
      <c r="I1940" t="str">
        <f>IF(Table1[[#This Row],[score_abs]]&gt;0.99,"yes","no")</f>
        <v>yes</v>
      </c>
    </row>
    <row r="1941" spans="1:9" x14ac:dyDescent="0.25">
      <c r="A1941" t="str">
        <f>Table1[[#This Row],[img_id2]]&amp;"|"&amp;Table1[[#This Row],[rank]]</f>
        <v>383|5</v>
      </c>
      <c r="B1941">
        <v>383</v>
      </c>
      <c r="C1941">
        <v>5</v>
      </c>
      <c r="D1941" t="s">
        <v>848</v>
      </c>
      <c r="E1941">
        <v>8.4340780973400004E-2</v>
      </c>
      <c r="F1941">
        <v>0.99811965227099997</v>
      </c>
      <c r="G1941">
        <f>VLOOKUP(Table1[[#This Row],[img_id2]],Table13[#All],4,FALSE)</f>
        <v>2</v>
      </c>
      <c r="H1941">
        <f>VLOOKUP(Table1[[#This Row],[img_id2]],Table13[#All],5,FALSE)</f>
        <v>2</v>
      </c>
      <c r="I1941" t="str">
        <f>IF(Table1[[#This Row],[score_abs]]&gt;0.99,"yes","no")</f>
        <v>yes</v>
      </c>
    </row>
    <row r="1942" spans="1:9" x14ac:dyDescent="0.25">
      <c r="A1942" t="str">
        <f>Table1[[#This Row],[img_id2]]&amp;"|"&amp;Table1[[#This Row],[rank]]</f>
        <v>384|1</v>
      </c>
      <c r="B1942">
        <v>384</v>
      </c>
      <c r="C1942">
        <v>1</v>
      </c>
      <c r="D1942" t="s">
        <v>830</v>
      </c>
      <c r="E1942">
        <v>0.32724955678000001</v>
      </c>
      <c r="F1942">
        <v>0.99922311306</v>
      </c>
      <c r="G1942">
        <f>VLOOKUP(Table1[[#This Row],[img_id2]],Table13[#All],4,FALSE)</f>
        <v>2</v>
      </c>
      <c r="H1942">
        <f>VLOOKUP(Table1[[#This Row],[img_id2]],Table13[#All],5,FALSE)</f>
        <v>2</v>
      </c>
      <c r="I1942" t="str">
        <f>IF(Table1[[#This Row],[score_abs]]&gt;0.99,"yes","no")</f>
        <v>yes</v>
      </c>
    </row>
    <row r="1943" spans="1:9" x14ac:dyDescent="0.25">
      <c r="A1943" t="str">
        <f>Table1[[#This Row],[img_id2]]&amp;"|"&amp;Table1[[#This Row],[rank]]</f>
        <v>384|2</v>
      </c>
      <c r="B1943">
        <v>384</v>
      </c>
      <c r="C1943">
        <v>2</v>
      </c>
      <c r="D1943" t="s">
        <v>840</v>
      </c>
      <c r="E1943">
        <v>0.15993192791899999</v>
      </c>
      <c r="F1943">
        <v>0.99841165542599997</v>
      </c>
      <c r="G1943">
        <f>VLOOKUP(Table1[[#This Row],[img_id2]],Table13[#All],4,FALSE)</f>
        <v>2</v>
      </c>
      <c r="H1943">
        <f>VLOOKUP(Table1[[#This Row],[img_id2]],Table13[#All],5,FALSE)</f>
        <v>2</v>
      </c>
      <c r="I1943" t="str">
        <f>IF(Table1[[#This Row],[score_abs]]&gt;0.99,"yes","no")</f>
        <v>yes</v>
      </c>
    </row>
    <row r="1944" spans="1:9" x14ac:dyDescent="0.25">
      <c r="A1944" t="str">
        <f>Table1[[#This Row],[img_id2]]&amp;"|"&amp;Table1[[#This Row],[rank]]</f>
        <v>384|3</v>
      </c>
      <c r="B1944">
        <v>384</v>
      </c>
      <c r="C1944">
        <v>3</v>
      </c>
      <c r="D1944" t="s">
        <v>905</v>
      </c>
      <c r="E1944">
        <v>6.7950807511799993E-2</v>
      </c>
      <c r="F1944">
        <v>0.99626982212100001</v>
      </c>
      <c r="G1944">
        <f>VLOOKUP(Table1[[#This Row],[img_id2]],Table13[#All],4,FALSE)</f>
        <v>2</v>
      </c>
      <c r="H1944">
        <f>VLOOKUP(Table1[[#This Row],[img_id2]],Table13[#All],5,FALSE)</f>
        <v>2</v>
      </c>
      <c r="I1944" t="str">
        <f>IF(Table1[[#This Row],[score_abs]]&gt;0.99,"yes","no")</f>
        <v>yes</v>
      </c>
    </row>
    <row r="1945" spans="1:9" x14ac:dyDescent="0.25">
      <c r="A1945" t="str">
        <f>Table1[[#This Row],[img_id2]]&amp;"|"&amp;Table1[[#This Row],[rank]]</f>
        <v>384|4</v>
      </c>
      <c r="B1945">
        <v>384</v>
      </c>
      <c r="C1945">
        <v>4</v>
      </c>
      <c r="D1945" t="s">
        <v>868</v>
      </c>
      <c r="E1945">
        <v>5.3878847509600002E-2</v>
      </c>
      <c r="F1945">
        <v>0.99530005455000004</v>
      </c>
      <c r="G1945">
        <f>VLOOKUP(Table1[[#This Row],[img_id2]],Table13[#All],4,FALSE)</f>
        <v>2</v>
      </c>
      <c r="H1945">
        <f>VLOOKUP(Table1[[#This Row],[img_id2]],Table13[#All],5,FALSE)</f>
        <v>2</v>
      </c>
      <c r="I1945" t="str">
        <f>IF(Table1[[#This Row],[score_abs]]&gt;0.99,"yes","no")</f>
        <v>yes</v>
      </c>
    </row>
    <row r="1946" spans="1:9" x14ac:dyDescent="0.25">
      <c r="A1946" t="str">
        <f>Table1[[#This Row],[img_id2]]&amp;"|"&amp;Table1[[#This Row],[rank]]</f>
        <v>384|5</v>
      </c>
      <c r="B1946">
        <v>384</v>
      </c>
      <c r="C1946">
        <v>5</v>
      </c>
      <c r="D1946" t="s">
        <v>835</v>
      </c>
      <c r="E1946">
        <v>2.5879548862600001E-2</v>
      </c>
      <c r="F1946">
        <v>0.99026477336899998</v>
      </c>
      <c r="G1946">
        <f>VLOOKUP(Table1[[#This Row],[img_id2]],Table13[#All],4,FALSE)</f>
        <v>2</v>
      </c>
      <c r="H1946">
        <f>VLOOKUP(Table1[[#This Row],[img_id2]],Table13[#All],5,FALSE)</f>
        <v>2</v>
      </c>
      <c r="I1946" t="str">
        <f>IF(Table1[[#This Row],[score_abs]]&gt;0.99,"yes","no")</f>
        <v>yes</v>
      </c>
    </row>
    <row r="1947" spans="1:9" x14ac:dyDescent="0.25">
      <c r="A1947" t="str">
        <f>Table1[[#This Row],[img_id2]]&amp;"|"&amp;Table1[[#This Row],[rank]]</f>
        <v>385|1</v>
      </c>
      <c r="B1947">
        <v>385</v>
      </c>
      <c r="C1947">
        <v>1</v>
      </c>
      <c r="D1947" t="s">
        <v>831</v>
      </c>
      <c r="E1947">
        <v>0.15269136428800001</v>
      </c>
      <c r="F1947">
        <v>0.99390715360600002</v>
      </c>
      <c r="G1947">
        <f>VLOOKUP(Table1[[#This Row],[img_id2]],Table13[#All],4,FALSE)</f>
        <v>4</v>
      </c>
      <c r="H1947">
        <f>VLOOKUP(Table1[[#This Row],[img_id2]],Table13[#All],5,FALSE)</f>
        <v>4</v>
      </c>
      <c r="I1947" t="str">
        <f>IF(Table1[[#This Row],[score_abs]]&gt;0.99,"yes","no")</f>
        <v>yes</v>
      </c>
    </row>
    <row r="1948" spans="1:9" x14ac:dyDescent="0.25">
      <c r="A1948" t="str">
        <f>Table1[[#This Row],[img_id2]]&amp;"|"&amp;Table1[[#This Row],[rank]]</f>
        <v>385|2</v>
      </c>
      <c r="B1948">
        <v>385</v>
      </c>
      <c r="C1948">
        <v>2</v>
      </c>
      <c r="D1948" t="s">
        <v>864</v>
      </c>
      <c r="E1948">
        <v>8.8851444423200004E-2</v>
      </c>
      <c r="F1948">
        <v>0.98957508802399996</v>
      </c>
      <c r="G1948">
        <f>VLOOKUP(Table1[[#This Row],[img_id2]],Table13[#All],4,FALSE)</f>
        <v>4</v>
      </c>
      <c r="H1948">
        <f>VLOOKUP(Table1[[#This Row],[img_id2]],Table13[#All],5,FALSE)</f>
        <v>4</v>
      </c>
      <c r="I1948" t="str">
        <f>IF(Table1[[#This Row],[score_abs]]&gt;0.99,"yes","no")</f>
        <v>no</v>
      </c>
    </row>
    <row r="1949" spans="1:9" x14ac:dyDescent="0.25">
      <c r="A1949" t="str">
        <f>Table1[[#This Row],[img_id2]]&amp;"|"&amp;Table1[[#This Row],[rank]]</f>
        <v>385|3</v>
      </c>
      <c r="B1949">
        <v>385</v>
      </c>
      <c r="C1949">
        <v>3</v>
      </c>
      <c r="D1949" t="s">
        <v>862</v>
      </c>
      <c r="E1949">
        <v>7.7419556677299994E-2</v>
      </c>
      <c r="F1949">
        <v>0.98805409669900002</v>
      </c>
      <c r="G1949">
        <f>VLOOKUP(Table1[[#This Row],[img_id2]],Table13[#All],4,FALSE)</f>
        <v>4</v>
      </c>
      <c r="H1949">
        <f>VLOOKUP(Table1[[#This Row],[img_id2]],Table13[#All],5,FALSE)</f>
        <v>4</v>
      </c>
      <c r="I1949" t="str">
        <f>IF(Table1[[#This Row],[score_abs]]&gt;0.99,"yes","no")</f>
        <v>no</v>
      </c>
    </row>
    <row r="1950" spans="1:9" x14ac:dyDescent="0.25">
      <c r="A1950" t="str">
        <f>Table1[[#This Row],[img_id2]]&amp;"|"&amp;Table1[[#This Row],[rank]]</f>
        <v>385|4</v>
      </c>
      <c r="B1950">
        <v>385</v>
      </c>
      <c r="C1950">
        <v>4</v>
      </c>
      <c r="D1950" t="s">
        <v>855</v>
      </c>
      <c r="E1950">
        <v>6.4725898206200005E-2</v>
      </c>
      <c r="F1950">
        <v>0.98574477434200003</v>
      </c>
      <c r="G1950">
        <f>VLOOKUP(Table1[[#This Row],[img_id2]],Table13[#All],4,FALSE)</f>
        <v>4</v>
      </c>
      <c r="H1950">
        <f>VLOOKUP(Table1[[#This Row],[img_id2]],Table13[#All],5,FALSE)</f>
        <v>4</v>
      </c>
      <c r="I1950" t="str">
        <f>IF(Table1[[#This Row],[score_abs]]&gt;0.99,"yes","no")</f>
        <v>no</v>
      </c>
    </row>
    <row r="1951" spans="1:9" x14ac:dyDescent="0.25">
      <c r="A1951" t="str">
        <f>Table1[[#This Row],[img_id2]]&amp;"|"&amp;Table1[[#This Row],[rank]]</f>
        <v>385|5</v>
      </c>
      <c r="B1951">
        <v>385</v>
      </c>
      <c r="C1951">
        <v>5</v>
      </c>
      <c r="D1951" t="s">
        <v>867</v>
      </c>
      <c r="E1951">
        <v>4.51922789216E-2</v>
      </c>
      <c r="F1951">
        <v>0.97970813512800003</v>
      </c>
      <c r="G1951">
        <f>VLOOKUP(Table1[[#This Row],[img_id2]],Table13[#All],4,FALSE)</f>
        <v>4</v>
      </c>
      <c r="H1951">
        <f>VLOOKUP(Table1[[#This Row],[img_id2]],Table13[#All],5,FALSE)</f>
        <v>4</v>
      </c>
      <c r="I1951" t="str">
        <f>IF(Table1[[#This Row],[score_abs]]&gt;0.99,"yes","no")</f>
        <v>no</v>
      </c>
    </row>
    <row r="1952" spans="1:9" x14ac:dyDescent="0.25">
      <c r="A1952" t="str">
        <f>Table1[[#This Row],[img_id2]]&amp;"|"&amp;Table1[[#This Row],[rank]]</f>
        <v>386|1</v>
      </c>
      <c r="B1952">
        <v>386</v>
      </c>
      <c r="C1952">
        <v>1</v>
      </c>
      <c r="D1952" t="s">
        <v>831</v>
      </c>
      <c r="E1952">
        <v>0.31510218977900001</v>
      </c>
      <c r="F1952">
        <v>0.99986302852599995</v>
      </c>
      <c r="G1952">
        <f>VLOOKUP(Table1[[#This Row],[img_id2]],Table13[#All],4,FALSE)</f>
        <v>4</v>
      </c>
      <c r="H1952">
        <f>VLOOKUP(Table1[[#This Row],[img_id2]],Table13[#All],5,FALSE)</f>
        <v>4</v>
      </c>
      <c r="I1952" t="str">
        <f>IF(Table1[[#This Row],[score_abs]]&gt;0.99,"yes","no")</f>
        <v>yes</v>
      </c>
    </row>
    <row r="1953" spans="1:9" x14ac:dyDescent="0.25">
      <c r="A1953" t="str">
        <f>Table1[[#This Row],[img_id2]]&amp;"|"&amp;Table1[[#This Row],[rank]]</f>
        <v>386|2</v>
      </c>
      <c r="B1953">
        <v>386</v>
      </c>
      <c r="C1953">
        <v>2</v>
      </c>
      <c r="D1953" t="s">
        <v>862</v>
      </c>
      <c r="E1953">
        <v>0.197305187583</v>
      </c>
      <c r="F1953">
        <v>0.99978131055800001</v>
      </c>
      <c r="G1953">
        <f>VLOOKUP(Table1[[#This Row],[img_id2]],Table13[#All],4,FALSE)</f>
        <v>4</v>
      </c>
      <c r="H1953">
        <f>VLOOKUP(Table1[[#This Row],[img_id2]],Table13[#All],5,FALSE)</f>
        <v>4</v>
      </c>
      <c r="I1953" t="str">
        <f>IF(Table1[[#This Row],[score_abs]]&gt;0.99,"yes","no")</f>
        <v>yes</v>
      </c>
    </row>
    <row r="1954" spans="1:9" x14ac:dyDescent="0.25">
      <c r="A1954" t="str">
        <f>Table1[[#This Row],[img_id2]]&amp;"|"&amp;Table1[[#This Row],[rank]]</f>
        <v>386|3</v>
      </c>
      <c r="B1954">
        <v>386</v>
      </c>
      <c r="C1954">
        <v>3</v>
      </c>
      <c r="D1954" t="s">
        <v>854</v>
      </c>
      <c r="E1954">
        <v>0.10249186307200001</v>
      </c>
      <c r="F1954">
        <v>0.99957913160300005</v>
      </c>
      <c r="G1954">
        <f>VLOOKUP(Table1[[#This Row],[img_id2]],Table13[#All],4,FALSE)</f>
        <v>4</v>
      </c>
      <c r="H1954">
        <f>VLOOKUP(Table1[[#This Row],[img_id2]],Table13[#All],5,FALSE)</f>
        <v>4</v>
      </c>
      <c r="I1954" t="str">
        <f>IF(Table1[[#This Row],[score_abs]]&gt;0.99,"yes","no")</f>
        <v>yes</v>
      </c>
    </row>
    <row r="1955" spans="1:9" x14ac:dyDescent="0.25">
      <c r="A1955" t="str">
        <f>Table1[[#This Row],[img_id2]]&amp;"|"&amp;Table1[[#This Row],[rank]]</f>
        <v>386|4</v>
      </c>
      <c r="B1955">
        <v>386</v>
      </c>
      <c r="C1955">
        <v>4</v>
      </c>
      <c r="D1955" t="s">
        <v>861</v>
      </c>
      <c r="E1955">
        <v>8.4076784551100001E-2</v>
      </c>
      <c r="F1955">
        <v>0.99948692321800003</v>
      </c>
      <c r="G1955">
        <f>VLOOKUP(Table1[[#This Row],[img_id2]],Table13[#All],4,FALSE)</f>
        <v>4</v>
      </c>
      <c r="H1955">
        <f>VLOOKUP(Table1[[#This Row],[img_id2]],Table13[#All],5,FALSE)</f>
        <v>4</v>
      </c>
      <c r="I1955" t="str">
        <f>IF(Table1[[#This Row],[score_abs]]&gt;0.99,"yes","no")</f>
        <v>yes</v>
      </c>
    </row>
    <row r="1956" spans="1:9" x14ac:dyDescent="0.25">
      <c r="A1956" t="str">
        <f>Table1[[#This Row],[img_id2]]&amp;"|"&amp;Table1[[#This Row],[rank]]</f>
        <v>386|5</v>
      </c>
      <c r="B1956">
        <v>386</v>
      </c>
      <c r="C1956">
        <v>5</v>
      </c>
      <c r="D1956" t="s">
        <v>864</v>
      </c>
      <c r="E1956">
        <v>7.2068750858300001E-2</v>
      </c>
      <c r="F1956">
        <v>0.999401569366</v>
      </c>
      <c r="G1956">
        <f>VLOOKUP(Table1[[#This Row],[img_id2]],Table13[#All],4,FALSE)</f>
        <v>4</v>
      </c>
      <c r="H1956">
        <f>VLOOKUP(Table1[[#This Row],[img_id2]],Table13[#All],5,FALSE)</f>
        <v>4</v>
      </c>
      <c r="I1956" t="str">
        <f>IF(Table1[[#This Row],[score_abs]]&gt;0.99,"yes","no")</f>
        <v>yes</v>
      </c>
    </row>
    <row r="1957" spans="1:9" x14ac:dyDescent="0.25">
      <c r="A1957" t="str">
        <f>Table1[[#This Row],[img_id2]]&amp;"|"&amp;Table1[[#This Row],[rank]]</f>
        <v>387|1</v>
      </c>
      <c r="B1957">
        <v>387</v>
      </c>
      <c r="C1957">
        <v>1</v>
      </c>
      <c r="D1957" t="s">
        <v>878</v>
      </c>
      <c r="E1957">
        <v>0.31888574361799998</v>
      </c>
      <c r="F1957">
        <v>0.99936872720699998</v>
      </c>
      <c r="G1957">
        <f>VLOOKUP(Table1[[#This Row],[img_id2]],Table13[#All],4,FALSE)</f>
        <v>3</v>
      </c>
      <c r="H1957">
        <f>VLOOKUP(Table1[[#This Row],[img_id2]],Table13[#All],5,FALSE)</f>
        <v>3</v>
      </c>
      <c r="I1957" t="str">
        <f>IF(Table1[[#This Row],[score_abs]]&gt;0.99,"yes","no")</f>
        <v>yes</v>
      </c>
    </row>
    <row r="1958" spans="1:9" x14ac:dyDescent="0.25">
      <c r="A1958" t="str">
        <f>Table1[[#This Row],[img_id2]]&amp;"|"&amp;Table1[[#This Row],[rank]]</f>
        <v>387|2</v>
      </c>
      <c r="B1958">
        <v>387</v>
      </c>
      <c r="C1958">
        <v>2</v>
      </c>
      <c r="D1958" t="s">
        <v>864</v>
      </c>
      <c r="E1958">
        <v>0.130085274577</v>
      </c>
      <c r="F1958">
        <v>0.99845385551499999</v>
      </c>
      <c r="G1958">
        <f>VLOOKUP(Table1[[#This Row],[img_id2]],Table13[#All],4,FALSE)</f>
        <v>3</v>
      </c>
      <c r="H1958">
        <f>VLOOKUP(Table1[[#This Row],[img_id2]],Table13[#All],5,FALSE)</f>
        <v>3</v>
      </c>
      <c r="I1958" t="str">
        <f>IF(Table1[[#This Row],[score_abs]]&gt;0.99,"yes","no")</f>
        <v>yes</v>
      </c>
    </row>
    <row r="1959" spans="1:9" x14ac:dyDescent="0.25">
      <c r="A1959" t="str">
        <f>Table1[[#This Row],[img_id2]]&amp;"|"&amp;Table1[[#This Row],[rank]]</f>
        <v>387|3</v>
      </c>
      <c r="B1959">
        <v>387</v>
      </c>
      <c r="C1959">
        <v>3</v>
      </c>
      <c r="D1959" t="s">
        <v>886</v>
      </c>
      <c r="E1959">
        <v>5.8464478701400001E-2</v>
      </c>
      <c r="F1959">
        <v>0.99656641483300001</v>
      </c>
      <c r="G1959">
        <f>VLOOKUP(Table1[[#This Row],[img_id2]],Table13[#All],4,FALSE)</f>
        <v>3</v>
      </c>
      <c r="H1959">
        <f>VLOOKUP(Table1[[#This Row],[img_id2]],Table13[#All],5,FALSE)</f>
        <v>3</v>
      </c>
      <c r="I1959" t="str">
        <f>IF(Table1[[#This Row],[score_abs]]&gt;0.99,"yes","no")</f>
        <v>yes</v>
      </c>
    </row>
    <row r="1960" spans="1:9" x14ac:dyDescent="0.25">
      <c r="A1960" t="str">
        <f>Table1[[#This Row],[img_id2]]&amp;"|"&amp;Table1[[#This Row],[rank]]</f>
        <v>387|4</v>
      </c>
      <c r="B1960">
        <v>387</v>
      </c>
      <c r="C1960">
        <v>4</v>
      </c>
      <c r="D1960" t="s">
        <v>893</v>
      </c>
      <c r="E1960">
        <v>5.5583480745600003E-2</v>
      </c>
      <c r="F1960">
        <v>0.99638915062</v>
      </c>
      <c r="G1960">
        <f>VLOOKUP(Table1[[#This Row],[img_id2]],Table13[#All],4,FALSE)</f>
        <v>3</v>
      </c>
      <c r="H1960">
        <f>VLOOKUP(Table1[[#This Row],[img_id2]],Table13[#All],5,FALSE)</f>
        <v>3</v>
      </c>
      <c r="I1960" t="str">
        <f>IF(Table1[[#This Row],[score_abs]]&gt;0.99,"yes","no")</f>
        <v>yes</v>
      </c>
    </row>
    <row r="1961" spans="1:9" x14ac:dyDescent="0.25">
      <c r="A1961" t="str">
        <f>Table1[[#This Row],[img_id2]]&amp;"|"&amp;Table1[[#This Row],[rank]]</f>
        <v>387|5</v>
      </c>
      <c r="B1961">
        <v>387</v>
      </c>
      <c r="C1961">
        <v>5</v>
      </c>
      <c r="D1961" t="s">
        <v>873</v>
      </c>
      <c r="E1961">
        <v>4.9099098890999997E-2</v>
      </c>
      <c r="F1961">
        <v>0.99591416120499998</v>
      </c>
      <c r="G1961">
        <f>VLOOKUP(Table1[[#This Row],[img_id2]],Table13[#All],4,FALSE)</f>
        <v>3</v>
      </c>
      <c r="H1961">
        <f>VLOOKUP(Table1[[#This Row],[img_id2]],Table13[#All],5,FALSE)</f>
        <v>3</v>
      </c>
      <c r="I1961" t="str">
        <f>IF(Table1[[#This Row],[score_abs]]&gt;0.99,"yes","no")</f>
        <v>yes</v>
      </c>
    </row>
    <row r="1962" spans="1:9" x14ac:dyDescent="0.25">
      <c r="A1962" t="str">
        <f>Table1[[#This Row],[img_id2]]&amp;"|"&amp;Table1[[#This Row],[rank]]</f>
        <v>388|1</v>
      </c>
      <c r="B1962">
        <v>388</v>
      </c>
      <c r="C1962">
        <v>1</v>
      </c>
      <c r="D1962" t="s">
        <v>886</v>
      </c>
      <c r="E1962">
        <v>0.27882200479500002</v>
      </c>
      <c r="F1962">
        <v>0.99963271617899996</v>
      </c>
      <c r="G1962">
        <f>VLOOKUP(Table1[[#This Row],[img_id2]],Table13[#All],4,FALSE)</f>
        <v>3</v>
      </c>
      <c r="H1962">
        <f>VLOOKUP(Table1[[#This Row],[img_id2]],Table13[#All],5,FALSE)</f>
        <v>3</v>
      </c>
      <c r="I1962" t="str">
        <f>IF(Table1[[#This Row],[score_abs]]&gt;0.99,"yes","no")</f>
        <v>yes</v>
      </c>
    </row>
    <row r="1963" spans="1:9" x14ac:dyDescent="0.25">
      <c r="A1963" t="str">
        <f>Table1[[#This Row],[img_id2]]&amp;"|"&amp;Table1[[#This Row],[rank]]</f>
        <v>388|2</v>
      </c>
      <c r="B1963">
        <v>388</v>
      </c>
      <c r="C1963">
        <v>2</v>
      </c>
      <c r="D1963" t="s">
        <v>864</v>
      </c>
      <c r="E1963">
        <v>0.101084150374</v>
      </c>
      <c r="F1963">
        <v>0.99898773431800003</v>
      </c>
      <c r="G1963">
        <f>VLOOKUP(Table1[[#This Row],[img_id2]],Table13[#All],4,FALSE)</f>
        <v>3</v>
      </c>
      <c r="H1963">
        <f>VLOOKUP(Table1[[#This Row],[img_id2]],Table13[#All],5,FALSE)</f>
        <v>3</v>
      </c>
      <c r="I1963" t="str">
        <f>IF(Table1[[#This Row],[score_abs]]&gt;0.99,"yes","no")</f>
        <v>yes</v>
      </c>
    </row>
    <row r="1964" spans="1:9" x14ac:dyDescent="0.25">
      <c r="A1964" t="str">
        <f>Table1[[#This Row],[img_id2]]&amp;"|"&amp;Table1[[#This Row],[rank]]</f>
        <v>388|3</v>
      </c>
      <c r="B1964">
        <v>388</v>
      </c>
      <c r="C1964">
        <v>3</v>
      </c>
      <c r="D1964" t="s">
        <v>860</v>
      </c>
      <c r="E1964">
        <v>0.100724674761</v>
      </c>
      <c r="F1964">
        <v>0.99898403882999998</v>
      </c>
      <c r="G1964">
        <f>VLOOKUP(Table1[[#This Row],[img_id2]],Table13[#All],4,FALSE)</f>
        <v>3</v>
      </c>
      <c r="H1964">
        <f>VLOOKUP(Table1[[#This Row],[img_id2]],Table13[#All],5,FALSE)</f>
        <v>3</v>
      </c>
      <c r="I1964" t="str">
        <f>IF(Table1[[#This Row],[score_abs]]&gt;0.99,"yes","no")</f>
        <v>yes</v>
      </c>
    </row>
    <row r="1965" spans="1:9" x14ac:dyDescent="0.25">
      <c r="A1965" t="str">
        <f>Table1[[#This Row],[img_id2]]&amp;"|"&amp;Table1[[#This Row],[rank]]</f>
        <v>388|4</v>
      </c>
      <c r="B1965">
        <v>388</v>
      </c>
      <c r="C1965">
        <v>4</v>
      </c>
      <c r="D1965" t="s">
        <v>878</v>
      </c>
      <c r="E1965">
        <v>8.3513841032999997E-2</v>
      </c>
      <c r="F1965">
        <v>0.99877494573600001</v>
      </c>
      <c r="G1965">
        <f>VLOOKUP(Table1[[#This Row],[img_id2]],Table13[#All],4,FALSE)</f>
        <v>3</v>
      </c>
      <c r="H1965">
        <f>VLOOKUP(Table1[[#This Row],[img_id2]],Table13[#All],5,FALSE)</f>
        <v>3</v>
      </c>
      <c r="I1965" t="str">
        <f>IF(Table1[[#This Row],[score_abs]]&gt;0.99,"yes","no")</f>
        <v>yes</v>
      </c>
    </row>
    <row r="1966" spans="1:9" x14ac:dyDescent="0.25">
      <c r="A1966" t="str">
        <f>Table1[[#This Row],[img_id2]]&amp;"|"&amp;Table1[[#This Row],[rank]]</f>
        <v>388|5</v>
      </c>
      <c r="B1966">
        <v>388</v>
      </c>
      <c r="C1966">
        <v>5</v>
      </c>
      <c r="D1966" t="s">
        <v>854</v>
      </c>
      <c r="E1966">
        <v>8.0327920615700002E-2</v>
      </c>
      <c r="F1966">
        <v>0.99872642755499996</v>
      </c>
      <c r="G1966">
        <f>VLOOKUP(Table1[[#This Row],[img_id2]],Table13[#All],4,FALSE)</f>
        <v>3</v>
      </c>
      <c r="H1966">
        <f>VLOOKUP(Table1[[#This Row],[img_id2]],Table13[#All],5,FALSE)</f>
        <v>3</v>
      </c>
      <c r="I1966" t="str">
        <f>IF(Table1[[#This Row],[score_abs]]&gt;0.99,"yes","no")</f>
        <v>yes</v>
      </c>
    </row>
    <row r="1967" spans="1:9" x14ac:dyDescent="0.25">
      <c r="A1967" t="str">
        <f>Table1[[#This Row],[img_id2]]&amp;"|"&amp;Table1[[#This Row],[rank]]</f>
        <v>389|1</v>
      </c>
      <c r="B1967">
        <v>389</v>
      </c>
      <c r="C1967">
        <v>1</v>
      </c>
      <c r="D1967" t="s">
        <v>873</v>
      </c>
      <c r="E1967">
        <v>0.19286800921</v>
      </c>
      <c r="F1967">
        <v>0.99890303611800002</v>
      </c>
      <c r="G1967">
        <f>VLOOKUP(Table1[[#This Row],[img_id2]],Table13[#All],4,FALSE)</f>
        <v>4</v>
      </c>
      <c r="H1967">
        <f>VLOOKUP(Table1[[#This Row],[img_id2]],Table13[#All],5,FALSE)</f>
        <v>4</v>
      </c>
      <c r="I1967" t="str">
        <f>IF(Table1[[#This Row],[score_abs]]&gt;0.99,"yes","no")</f>
        <v>yes</v>
      </c>
    </row>
    <row r="1968" spans="1:9" x14ac:dyDescent="0.25">
      <c r="A1968" t="str">
        <f>Table1[[#This Row],[img_id2]]&amp;"|"&amp;Table1[[#This Row],[rank]]</f>
        <v>389|2</v>
      </c>
      <c r="B1968">
        <v>389</v>
      </c>
      <c r="C1968">
        <v>2</v>
      </c>
      <c r="D1968" t="s">
        <v>862</v>
      </c>
      <c r="E1968">
        <v>0.15514822304199999</v>
      </c>
      <c r="F1968">
        <v>0.99863678216899998</v>
      </c>
      <c r="G1968">
        <f>VLOOKUP(Table1[[#This Row],[img_id2]],Table13[#All],4,FALSE)</f>
        <v>4</v>
      </c>
      <c r="H1968">
        <f>VLOOKUP(Table1[[#This Row],[img_id2]],Table13[#All],5,FALSE)</f>
        <v>4</v>
      </c>
      <c r="I1968" t="str">
        <f>IF(Table1[[#This Row],[score_abs]]&gt;0.99,"yes","no")</f>
        <v>yes</v>
      </c>
    </row>
    <row r="1969" spans="1:9" x14ac:dyDescent="0.25">
      <c r="A1969" t="str">
        <f>Table1[[#This Row],[img_id2]]&amp;"|"&amp;Table1[[#This Row],[rank]]</f>
        <v>389|3</v>
      </c>
      <c r="B1969">
        <v>389</v>
      </c>
      <c r="C1969">
        <v>3</v>
      </c>
      <c r="D1969" t="s">
        <v>860</v>
      </c>
      <c r="E1969">
        <v>0.13806514442000001</v>
      </c>
      <c r="F1969">
        <v>0.99846833944299995</v>
      </c>
      <c r="G1969">
        <f>VLOOKUP(Table1[[#This Row],[img_id2]],Table13[#All],4,FALSE)</f>
        <v>4</v>
      </c>
      <c r="H1969">
        <f>VLOOKUP(Table1[[#This Row],[img_id2]],Table13[#All],5,FALSE)</f>
        <v>4</v>
      </c>
      <c r="I1969" t="str">
        <f>IF(Table1[[#This Row],[score_abs]]&gt;0.99,"yes","no")</f>
        <v>yes</v>
      </c>
    </row>
    <row r="1970" spans="1:9" x14ac:dyDescent="0.25">
      <c r="A1970" t="str">
        <f>Table1[[#This Row],[img_id2]]&amp;"|"&amp;Table1[[#This Row],[rank]]</f>
        <v>389|4</v>
      </c>
      <c r="B1970">
        <v>389</v>
      </c>
      <c r="C1970">
        <v>4</v>
      </c>
      <c r="D1970" t="s">
        <v>831</v>
      </c>
      <c r="E1970">
        <v>0.119161561131</v>
      </c>
      <c r="F1970">
        <v>0.99822574853900004</v>
      </c>
      <c r="G1970">
        <f>VLOOKUP(Table1[[#This Row],[img_id2]],Table13[#All],4,FALSE)</f>
        <v>4</v>
      </c>
      <c r="H1970">
        <f>VLOOKUP(Table1[[#This Row],[img_id2]],Table13[#All],5,FALSE)</f>
        <v>4</v>
      </c>
      <c r="I1970" t="str">
        <f>IF(Table1[[#This Row],[score_abs]]&gt;0.99,"yes","no")</f>
        <v>yes</v>
      </c>
    </row>
    <row r="1971" spans="1:9" x14ac:dyDescent="0.25">
      <c r="A1971" t="str">
        <f>Table1[[#This Row],[img_id2]]&amp;"|"&amp;Table1[[#This Row],[rank]]</f>
        <v>389|5</v>
      </c>
      <c r="B1971">
        <v>389</v>
      </c>
      <c r="C1971">
        <v>5</v>
      </c>
      <c r="D1971" t="s">
        <v>864</v>
      </c>
      <c r="E1971">
        <v>5.8690581470699998E-2</v>
      </c>
      <c r="F1971">
        <v>0.99640429019900001</v>
      </c>
      <c r="G1971">
        <f>VLOOKUP(Table1[[#This Row],[img_id2]],Table13[#All],4,FALSE)</f>
        <v>4</v>
      </c>
      <c r="H1971">
        <f>VLOOKUP(Table1[[#This Row],[img_id2]],Table13[#All],5,FALSE)</f>
        <v>4</v>
      </c>
      <c r="I1971" t="str">
        <f>IF(Table1[[#This Row],[score_abs]]&gt;0.99,"yes","no")</f>
        <v>yes</v>
      </c>
    </row>
    <row r="1972" spans="1:9" x14ac:dyDescent="0.25">
      <c r="A1972" t="str">
        <f>Table1[[#This Row],[img_id2]]&amp;"|"&amp;Table1[[#This Row],[rank]]</f>
        <v>390|1</v>
      </c>
      <c r="B1972">
        <v>390</v>
      </c>
      <c r="C1972">
        <v>1</v>
      </c>
      <c r="D1972" t="s">
        <v>860</v>
      </c>
      <c r="E1972">
        <v>0.22706417739400001</v>
      </c>
      <c r="F1972">
        <v>0.999767363071</v>
      </c>
      <c r="G1972">
        <f>VLOOKUP(Table1[[#This Row],[img_id2]],Table13[#All],4,FALSE)</f>
        <v>3</v>
      </c>
      <c r="H1972">
        <f>VLOOKUP(Table1[[#This Row],[img_id2]],Table13[#All],5,FALSE)</f>
        <v>3</v>
      </c>
      <c r="I1972" t="str">
        <f>IF(Table1[[#This Row],[score_abs]]&gt;0.99,"yes","no")</f>
        <v>yes</v>
      </c>
    </row>
    <row r="1973" spans="1:9" x14ac:dyDescent="0.25">
      <c r="A1973" t="str">
        <f>Table1[[#This Row],[img_id2]]&amp;"|"&amp;Table1[[#This Row],[rank]]</f>
        <v>390|2</v>
      </c>
      <c r="B1973">
        <v>390</v>
      </c>
      <c r="C1973">
        <v>2</v>
      </c>
      <c r="D1973" t="s">
        <v>831</v>
      </c>
      <c r="E1973">
        <v>0.214922845364</v>
      </c>
      <c r="F1973">
        <v>0.99975425004999996</v>
      </c>
      <c r="G1973">
        <f>VLOOKUP(Table1[[#This Row],[img_id2]],Table13[#All],4,FALSE)</f>
        <v>3</v>
      </c>
      <c r="H1973">
        <f>VLOOKUP(Table1[[#This Row],[img_id2]],Table13[#All],5,FALSE)</f>
        <v>3</v>
      </c>
      <c r="I1973" t="str">
        <f>IF(Table1[[#This Row],[score_abs]]&gt;0.99,"yes","no")</f>
        <v>yes</v>
      </c>
    </row>
    <row r="1974" spans="1:9" x14ac:dyDescent="0.25">
      <c r="A1974" t="str">
        <f>Table1[[#This Row],[img_id2]]&amp;"|"&amp;Table1[[#This Row],[rank]]</f>
        <v>390|3</v>
      </c>
      <c r="B1974">
        <v>390</v>
      </c>
      <c r="C1974">
        <v>3</v>
      </c>
      <c r="D1974" t="s">
        <v>873</v>
      </c>
      <c r="E1974">
        <v>0.148702427745</v>
      </c>
      <c r="F1974">
        <v>0.99964487552600001</v>
      </c>
      <c r="G1974">
        <f>VLOOKUP(Table1[[#This Row],[img_id2]],Table13[#All],4,FALSE)</f>
        <v>3</v>
      </c>
      <c r="H1974">
        <f>VLOOKUP(Table1[[#This Row],[img_id2]],Table13[#All],5,FALSE)</f>
        <v>3</v>
      </c>
      <c r="I1974" t="str">
        <f>IF(Table1[[#This Row],[score_abs]]&gt;0.99,"yes","no")</f>
        <v>yes</v>
      </c>
    </row>
    <row r="1975" spans="1:9" x14ac:dyDescent="0.25">
      <c r="A1975" t="str">
        <f>Table1[[#This Row],[img_id2]]&amp;"|"&amp;Table1[[#This Row],[rank]]</f>
        <v>390|4</v>
      </c>
      <c r="B1975">
        <v>390</v>
      </c>
      <c r="C1975">
        <v>4</v>
      </c>
      <c r="D1975" t="s">
        <v>862</v>
      </c>
      <c r="E1975">
        <v>7.5132213532900005E-2</v>
      </c>
      <c r="F1975">
        <v>0.999297261238</v>
      </c>
      <c r="G1975">
        <f>VLOOKUP(Table1[[#This Row],[img_id2]],Table13[#All],4,FALSE)</f>
        <v>3</v>
      </c>
      <c r="H1975">
        <f>VLOOKUP(Table1[[#This Row],[img_id2]],Table13[#All],5,FALSE)</f>
        <v>3</v>
      </c>
      <c r="I1975" t="str">
        <f>IF(Table1[[#This Row],[score_abs]]&gt;0.99,"yes","no")</f>
        <v>yes</v>
      </c>
    </row>
    <row r="1976" spans="1:9" x14ac:dyDescent="0.25">
      <c r="A1976" t="str">
        <f>Table1[[#This Row],[img_id2]]&amp;"|"&amp;Table1[[#This Row],[rank]]</f>
        <v>390|5</v>
      </c>
      <c r="B1976">
        <v>390</v>
      </c>
      <c r="C1976">
        <v>5</v>
      </c>
      <c r="D1976" t="s">
        <v>864</v>
      </c>
      <c r="E1976">
        <v>4.77636605501E-2</v>
      </c>
      <c r="F1976">
        <v>0.99889510869999998</v>
      </c>
      <c r="G1976">
        <f>VLOOKUP(Table1[[#This Row],[img_id2]],Table13[#All],4,FALSE)</f>
        <v>3</v>
      </c>
      <c r="H1976">
        <f>VLOOKUP(Table1[[#This Row],[img_id2]],Table13[#All],5,FALSE)</f>
        <v>3</v>
      </c>
      <c r="I1976" t="str">
        <f>IF(Table1[[#This Row],[score_abs]]&gt;0.99,"yes","no")</f>
        <v>yes</v>
      </c>
    </row>
    <row r="1977" spans="1:9" x14ac:dyDescent="0.25">
      <c r="A1977" t="str">
        <f>Table1[[#This Row],[img_id2]]&amp;"|"&amp;Table1[[#This Row],[rank]]</f>
        <v>391|1</v>
      </c>
      <c r="B1977">
        <v>391</v>
      </c>
      <c r="C1977">
        <v>1</v>
      </c>
      <c r="D1977" t="s">
        <v>864</v>
      </c>
      <c r="E1977">
        <v>0.122587859631</v>
      </c>
      <c r="F1977">
        <v>0.99128365516700001</v>
      </c>
      <c r="G1977">
        <f>VLOOKUP(Table1[[#This Row],[img_id2]],Table13[#All],4,FALSE)</f>
        <v>3</v>
      </c>
      <c r="H1977">
        <f>VLOOKUP(Table1[[#This Row],[img_id2]],Table13[#All],5,FALSE)</f>
        <v>3</v>
      </c>
      <c r="I1977" t="str">
        <f>IF(Table1[[#This Row],[score_abs]]&gt;0.99,"yes","no")</f>
        <v>yes</v>
      </c>
    </row>
    <row r="1978" spans="1:9" x14ac:dyDescent="0.25">
      <c r="A1978" t="str">
        <f>Table1[[#This Row],[img_id2]]&amp;"|"&amp;Table1[[#This Row],[rank]]</f>
        <v>391|2</v>
      </c>
      <c r="B1978">
        <v>391</v>
      </c>
      <c r="C1978">
        <v>2</v>
      </c>
      <c r="D1978" t="s">
        <v>862</v>
      </c>
      <c r="E1978">
        <v>8.9838884770900004E-2</v>
      </c>
      <c r="F1978">
        <v>0.988143861294</v>
      </c>
      <c r="G1978">
        <f>VLOOKUP(Table1[[#This Row],[img_id2]],Table13[#All],4,FALSE)</f>
        <v>3</v>
      </c>
      <c r="H1978">
        <f>VLOOKUP(Table1[[#This Row],[img_id2]],Table13[#All],5,FALSE)</f>
        <v>3</v>
      </c>
      <c r="I1978" t="str">
        <f>IF(Table1[[#This Row],[score_abs]]&gt;0.99,"yes","no")</f>
        <v>no</v>
      </c>
    </row>
    <row r="1979" spans="1:9" x14ac:dyDescent="0.25">
      <c r="A1979" t="str">
        <f>Table1[[#This Row],[img_id2]]&amp;"|"&amp;Table1[[#This Row],[rank]]</f>
        <v>391|3</v>
      </c>
      <c r="B1979">
        <v>391</v>
      </c>
      <c r="C1979">
        <v>3</v>
      </c>
      <c r="D1979" t="s">
        <v>873</v>
      </c>
      <c r="E1979">
        <v>8.0531865358399998E-2</v>
      </c>
      <c r="F1979">
        <v>0.98679172992700004</v>
      </c>
      <c r="G1979">
        <f>VLOOKUP(Table1[[#This Row],[img_id2]],Table13[#All],4,FALSE)</f>
        <v>3</v>
      </c>
      <c r="H1979">
        <f>VLOOKUP(Table1[[#This Row],[img_id2]],Table13[#All],5,FALSE)</f>
        <v>3</v>
      </c>
      <c r="I1979" t="str">
        <f>IF(Table1[[#This Row],[score_abs]]&gt;0.99,"yes","no")</f>
        <v>no</v>
      </c>
    </row>
    <row r="1980" spans="1:9" x14ac:dyDescent="0.25">
      <c r="A1980" t="str">
        <f>Table1[[#This Row],[img_id2]]&amp;"|"&amp;Table1[[#This Row],[rank]]</f>
        <v>391|4</v>
      </c>
      <c r="B1980">
        <v>391</v>
      </c>
      <c r="C1980">
        <v>4</v>
      </c>
      <c r="D1980" t="s">
        <v>874</v>
      </c>
      <c r="E1980">
        <v>6.2876231968400004E-2</v>
      </c>
      <c r="F1980">
        <v>0.98314547538800001</v>
      </c>
      <c r="G1980">
        <f>VLOOKUP(Table1[[#This Row],[img_id2]],Table13[#All],4,FALSE)</f>
        <v>3</v>
      </c>
      <c r="H1980">
        <f>VLOOKUP(Table1[[#This Row],[img_id2]],Table13[#All],5,FALSE)</f>
        <v>3</v>
      </c>
      <c r="I1980" t="str">
        <f>IF(Table1[[#This Row],[score_abs]]&gt;0.99,"yes","no")</f>
        <v>no</v>
      </c>
    </row>
    <row r="1981" spans="1:9" x14ac:dyDescent="0.25">
      <c r="A1981" t="str">
        <f>Table1[[#This Row],[img_id2]]&amp;"|"&amp;Table1[[#This Row],[rank]]</f>
        <v>391|5</v>
      </c>
      <c r="B1981">
        <v>391</v>
      </c>
      <c r="C1981">
        <v>5</v>
      </c>
      <c r="D1981" t="s">
        <v>861</v>
      </c>
      <c r="E1981">
        <v>4.6626329421999999E-2</v>
      </c>
      <c r="F1981">
        <v>0.97740411758400003</v>
      </c>
      <c r="G1981">
        <f>VLOOKUP(Table1[[#This Row],[img_id2]],Table13[#All],4,FALSE)</f>
        <v>3</v>
      </c>
      <c r="H1981">
        <f>VLOOKUP(Table1[[#This Row],[img_id2]],Table13[#All],5,FALSE)</f>
        <v>3</v>
      </c>
      <c r="I1981" t="str">
        <f>IF(Table1[[#This Row],[score_abs]]&gt;0.99,"yes","no")</f>
        <v>no</v>
      </c>
    </row>
    <row r="1982" spans="1:9" x14ac:dyDescent="0.25">
      <c r="A1982" t="str">
        <f>Table1[[#This Row],[img_id2]]&amp;"|"&amp;Table1[[#This Row],[rank]]</f>
        <v>392|1</v>
      </c>
      <c r="B1982">
        <v>392</v>
      </c>
      <c r="C1982">
        <v>1</v>
      </c>
      <c r="D1982" t="s">
        <v>864</v>
      </c>
      <c r="E1982">
        <v>0.196139737964</v>
      </c>
      <c r="F1982">
        <v>0.99969053268399999</v>
      </c>
      <c r="G1982">
        <f>VLOOKUP(Table1[[#This Row],[img_id2]],Table13[#All],4,FALSE)</f>
        <v>3</v>
      </c>
      <c r="H1982">
        <f>VLOOKUP(Table1[[#This Row],[img_id2]],Table13[#All],5,FALSE)</f>
        <v>3</v>
      </c>
      <c r="I1982" t="str">
        <f>IF(Table1[[#This Row],[score_abs]]&gt;0.99,"yes","no")</f>
        <v>yes</v>
      </c>
    </row>
    <row r="1983" spans="1:9" x14ac:dyDescent="0.25">
      <c r="A1983" t="str">
        <f>Table1[[#This Row],[img_id2]]&amp;"|"&amp;Table1[[#This Row],[rank]]</f>
        <v>392|2</v>
      </c>
      <c r="B1983">
        <v>392</v>
      </c>
      <c r="C1983">
        <v>2</v>
      </c>
      <c r="D1983" t="s">
        <v>888</v>
      </c>
      <c r="E1983">
        <v>0.18152801692500001</v>
      </c>
      <c r="F1983">
        <v>0.99966561794300002</v>
      </c>
      <c r="G1983">
        <f>VLOOKUP(Table1[[#This Row],[img_id2]],Table13[#All],4,FALSE)</f>
        <v>3</v>
      </c>
      <c r="H1983">
        <f>VLOOKUP(Table1[[#This Row],[img_id2]],Table13[#All],5,FALSE)</f>
        <v>3</v>
      </c>
      <c r="I1983" t="str">
        <f>IF(Table1[[#This Row],[score_abs]]&gt;0.99,"yes","no")</f>
        <v>yes</v>
      </c>
    </row>
    <row r="1984" spans="1:9" x14ac:dyDescent="0.25">
      <c r="A1984" t="str">
        <f>Table1[[#This Row],[img_id2]]&amp;"|"&amp;Table1[[#This Row],[rank]]</f>
        <v>392|3</v>
      </c>
      <c r="B1984">
        <v>392</v>
      </c>
      <c r="C1984">
        <v>3</v>
      </c>
      <c r="D1984" t="s">
        <v>862</v>
      </c>
      <c r="E1984">
        <v>9.5167405903300001E-2</v>
      </c>
      <c r="F1984">
        <v>0.99936228990599996</v>
      </c>
      <c r="G1984">
        <f>VLOOKUP(Table1[[#This Row],[img_id2]],Table13[#All],4,FALSE)</f>
        <v>3</v>
      </c>
      <c r="H1984">
        <f>VLOOKUP(Table1[[#This Row],[img_id2]],Table13[#All],5,FALSE)</f>
        <v>3</v>
      </c>
      <c r="I1984" t="str">
        <f>IF(Table1[[#This Row],[score_abs]]&gt;0.99,"yes","no")</f>
        <v>yes</v>
      </c>
    </row>
    <row r="1985" spans="1:9" x14ac:dyDescent="0.25">
      <c r="A1985" t="str">
        <f>Table1[[#This Row],[img_id2]]&amp;"|"&amp;Table1[[#This Row],[rank]]</f>
        <v>392|4</v>
      </c>
      <c r="B1985">
        <v>392</v>
      </c>
      <c r="C1985">
        <v>4</v>
      </c>
      <c r="D1985" t="s">
        <v>887</v>
      </c>
      <c r="E1985">
        <v>8.1177495419999995E-2</v>
      </c>
      <c r="F1985">
        <v>0.99925249814999995</v>
      </c>
      <c r="G1985">
        <f>VLOOKUP(Table1[[#This Row],[img_id2]],Table13[#All],4,FALSE)</f>
        <v>3</v>
      </c>
      <c r="H1985">
        <f>VLOOKUP(Table1[[#This Row],[img_id2]],Table13[#All],5,FALSE)</f>
        <v>3</v>
      </c>
      <c r="I1985" t="str">
        <f>IF(Table1[[#This Row],[score_abs]]&gt;0.99,"yes","no")</f>
        <v>yes</v>
      </c>
    </row>
    <row r="1986" spans="1:9" x14ac:dyDescent="0.25">
      <c r="A1986" t="str">
        <f>Table1[[#This Row],[img_id2]]&amp;"|"&amp;Table1[[#This Row],[rank]]</f>
        <v>392|5</v>
      </c>
      <c r="B1986">
        <v>392</v>
      </c>
      <c r="C1986">
        <v>5</v>
      </c>
      <c r="D1986" t="s">
        <v>873</v>
      </c>
      <c r="E1986">
        <v>6.5855190157900007E-2</v>
      </c>
      <c r="F1986">
        <v>0.99907875060999995</v>
      </c>
      <c r="G1986">
        <f>VLOOKUP(Table1[[#This Row],[img_id2]],Table13[#All],4,FALSE)</f>
        <v>3</v>
      </c>
      <c r="H1986">
        <f>VLOOKUP(Table1[[#This Row],[img_id2]],Table13[#All],5,FALSE)</f>
        <v>3</v>
      </c>
      <c r="I1986" t="str">
        <f>IF(Table1[[#This Row],[score_abs]]&gt;0.99,"yes","no")</f>
        <v>yes</v>
      </c>
    </row>
    <row r="1987" spans="1:9" x14ac:dyDescent="0.25">
      <c r="A1987" t="str">
        <f>Table1[[#This Row],[img_id2]]&amp;"|"&amp;Table1[[#This Row],[rank]]</f>
        <v>393|1</v>
      </c>
      <c r="B1987">
        <v>393</v>
      </c>
      <c r="C1987">
        <v>1</v>
      </c>
      <c r="D1987" t="s">
        <v>862</v>
      </c>
      <c r="E1987">
        <v>0.59804266691200003</v>
      </c>
      <c r="F1987">
        <v>0.99999701976800004</v>
      </c>
      <c r="G1987">
        <f>VLOOKUP(Table1[[#This Row],[img_id2]],Table13[#All],4,FALSE)</f>
        <v>3</v>
      </c>
      <c r="H1987">
        <f>VLOOKUP(Table1[[#This Row],[img_id2]],Table13[#All],5,FALSE)</f>
        <v>3</v>
      </c>
      <c r="I1987" t="str">
        <f>IF(Table1[[#This Row],[score_abs]]&gt;0.99,"yes","no")</f>
        <v>yes</v>
      </c>
    </row>
    <row r="1988" spans="1:9" x14ac:dyDescent="0.25">
      <c r="A1988" t="str">
        <f>Table1[[#This Row],[img_id2]]&amp;"|"&amp;Table1[[#This Row],[rank]]</f>
        <v>393|2</v>
      </c>
      <c r="B1988">
        <v>393</v>
      </c>
      <c r="C1988">
        <v>2</v>
      </c>
      <c r="D1988" t="s">
        <v>861</v>
      </c>
      <c r="E1988">
        <v>0.27100136876100001</v>
      </c>
      <c r="F1988">
        <v>0.99999332427999998</v>
      </c>
      <c r="G1988">
        <f>VLOOKUP(Table1[[#This Row],[img_id2]],Table13[#All],4,FALSE)</f>
        <v>3</v>
      </c>
      <c r="H1988">
        <f>VLOOKUP(Table1[[#This Row],[img_id2]],Table13[#All],5,FALSE)</f>
        <v>3</v>
      </c>
      <c r="I1988" t="str">
        <f>IF(Table1[[#This Row],[score_abs]]&gt;0.99,"yes","no")</f>
        <v>yes</v>
      </c>
    </row>
    <row r="1989" spans="1:9" x14ac:dyDescent="0.25">
      <c r="A1989" t="str">
        <f>Table1[[#This Row],[img_id2]]&amp;"|"&amp;Table1[[#This Row],[rank]]</f>
        <v>393|3</v>
      </c>
      <c r="B1989">
        <v>393</v>
      </c>
      <c r="C1989">
        <v>3</v>
      </c>
      <c r="D1989" t="s">
        <v>831</v>
      </c>
      <c r="E1989">
        <v>3.0583579093199999E-2</v>
      </c>
      <c r="F1989">
        <v>0.999940752983</v>
      </c>
      <c r="G1989">
        <f>VLOOKUP(Table1[[#This Row],[img_id2]],Table13[#All],4,FALSE)</f>
        <v>3</v>
      </c>
      <c r="H1989">
        <f>VLOOKUP(Table1[[#This Row],[img_id2]],Table13[#All],5,FALSE)</f>
        <v>3</v>
      </c>
      <c r="I1989" t="str">
        <f>IF(Table1[[#This Row],[score_abs]]&gt;0.99,"yes","no")</f>
        <v>yes</v>
      </c>
    </row>
    <row r="1990" spans="1:9" x14ac:dyDescent="0.25">
      <c r="A1990" t="str">
        <f>Table1[[#This Row],[img_id2]]&amp;"|"&amp;Table1[[#This Row],[rank]]</f>
        <v>393|4</v>
      </c>
      <c r="B1990">
        <v>393</v>
      </c>
      <c r="C1990">
        <v>4</v>
      </c>
      <c r="D1990" t="s">
        <v>860</v>
      </c>
      <c r="E1990">
        <v>2.1863706409899999E-2</v>
      </c>
      <c r="F1990">
        <v>0.99991714954400002</v>
      </c>
      <c r="G1990">
        <f>VLOOKUP(Table1[[#This Row],[img_id2]],Table13[#All],4,FALSE)</f>
        <v>3</v>
      </c>
      <c r="H1990">
        <f>VLOOKUP(Table1[[#This Row],[img_id2]],Table13[#All],5,FALSE)</f>
        <v>3</v>
      </c>
      <c r="I1990" t="str">
        <f>IF(Table1[[#This Row],[score_abs]]&gt;0.99,"yes","no")</f>
        <v>yes</v>
      </c>
    </row>
    <row r="1991" spans="1:9" x14ac:dyDescent="0.25">
      <c r="A1991" t="str">
        <f>Table1[[#This Row],[img_id2]]&amp;"|"&amp;Table1[[#This Row],[rank]]</f>
        <v>393|5</v>
      </c>
      <c r="B1991">
        <v>393</v>
      </c>
      <c r="C1991">
        <v>5</v>
      </c>
      <c r="D1991" t="s">
        <v>848</v>
      </c>
      <c r="E1991">
        <v>1.6233384609199999E-2</v>
      </c>
      <c r="F1991">
        <v>0.99988842010500001</v>
      </c>
      <c r="G1991">
        <f>VLOOKUP(Table1[[#This Row],[img_id2]],Table13[#All],4,FALSE)</f>
        <v>3</v>
      </c>
      <c r="H1991">
        <f>VLOOKUP(Table1[[#This Row],[img_id2]],Table13[#All],5,FALSE)</f>
        <v>3</v>
      </c>
      <c r="I1991" t="str">
        <f>IF(Table1[[#This Row],[score_abs]]&gt;0.99,"yes","no")</f>
        <v>yes</v>
      </c>
    </row>
    <row r="1992" spans="1:9" x14ac:dyDescent="0.25">
      <c r="A1992" t="str">
        <f>Table1[[#This Row],[img_id2]]&amp;"|"&amp;Table1[[#This Row],[rank]]</f>
        <v>394|1</v>
      </c>
      <c r="B1992">
        <v>394</v>
      </c>
      <c r="C1992">
        <v>1</v>
      </c>
      <c r="D1992" t="s">
        <v>862</v>
      </c>
      <c r="E1992">
        <v>0.43294870853400003</v>
      </c>
      <c r="F1992">
        <v>0.99987113475800005</v>
      </c>
      <c r="G1992">
        <f>VLOOKUP(Table1[[#This Row],[img_id2]],Table13[#All],4,FALSE)</f>
        <v>3</v>
      </c>
      <c r="H1992">
        <f>VLOOKUP(Table1[[#This Row],[img_id2]],Table13[#All],5,FALSE)</f>
        <v>3</v>
      </c>
      <c r="I1992" t="str">
        <f>IF(Table1[[#This Row],[score_abs]]&gt;0.99,"yes","no")</f>
        <v>yes</v>
      </c>
    </row>
    <row r="1993" spans="1:9" x14ac:dyDescent="0.25">
      <c r="A1993" t="str">
        <f>Table1[[#This Row],[img_id2]]&amp;"|"&amp;Table1[[#This Row],[rank]]</f>
        <v>394|2</v>
      </c>
      <c r="B1993">
        <v>394</v>
      </c>
      <c r="C1993">
        <v>2</v>
      </c>
      <c r="D1993" t="s">
        <v>861</v>
      </c>
      <c r="E1993">
        <v>0.20866625011000001</v>
      </c>
      <c r="F1993">
        <v>0.99973267316799996</v>
      </c>
      <c r="G1993">
        <f>VLOOKUP(Table1[[#This Row],[img_id2]],Table13[#All],4,FALSE)</f>
        <v>3</v>
      </c>
      <c r="H1993">
        <f>VLOOKUP(Table1[[#This Row],[img_id2]],Table13[#All],5,FALSE)</f>
        <v>3</v>
      </c>
      <c r="I1993" t="str">
        <f>IF(Table1[[#This Row],[score_abs]]&gt;0.99,"yes","no")</f>
        <v>yes</v>
      </c>
    </row>
    <row r="1994" spans="1:9" x14ac:dyDescent="0.25">
      <c r="A1994" t="str">
        <f>Table1[[#This Row],[img_id2]]&amp;"|"&amp;Table1[[#This Row],[rank]]</f>
        <v>394|3</v>
      </c>
      <c r="B1994">
        <v>394</v>
      </c>
      <c r="C1994">
        <v>3</v>
      </c>
      <c r="D1994" t="s">
        <v>848</v>
      </c>
      <c r="E1994">
        <v>4.6216879039999999E-2</v>
      </c>
      <c r="F1994">
        <v>0.99879431724500001</v>
      </c>
      <c r="G1994">
        <f>VLOOKUP(Table1[[#This Row],[img_id2]],Table13[#All],4,FALSE)</f>
        <v>3</v>
      </c>
      <c r="H1994">
        <f>VLOOKUP(Table1[[#This Row],[img_id2]],Table13[#All],5,FALSE)</f>
        <v>3</v>
      </c>
      <c r="I1994" t="str">
        <f>IF(Table1[[#This Row],[score_abs]]&gt;0.99,"yes","no")</f>
        <v>yes</v>
      </c>
    </row>
    <row r="1995" spans="1:9" x14ac:dyDescent="0.25">
      <c r="A1995" t="str">
        <f>Table1[[#This Row],[img_id2]]&amp;"|"&amp;Table1[[#This Row],[rank]]</f>
        <v>394|4</v>
      </c>
      <c r="B1995">
        <v>394</v>
      </c>
      <c r="C1995">
        <v>4</v>
      </c>
      <c r="D1995" t="s">
        <v>873</v>
      </c>
      <c r="E1995">
        <v>4.0013626217799997E-2</v>
      </c>
      <c r="F1995">
        <v>0.99860769510299996</v>
      </c>
      <c r="G1995">
        <f>VLOOKUP(Table1[[#This Row],[img_id2]],Table13[#All],4,FALSE)</f>
        <v>3</v>
      </c>
      <c r="H1995">
        <f>VLOOKUP(Table1[[#This Row],[img_id2]],Table13[#All],5,FALSE)</f>
        <v>3</v>
      </c>
      <c r="I1995" t="str">
        <f>IF(Table1[[#This Row],[score_abs]]&gt;0.99,"yes","no")</f>
        <v>yes</v>
      </c>
    </row>
    <row r="1996" spans="1:9" x14ac:dyDescent="0.25">
      <c r="A1996" t="str">
        <f>Table1[[#This Row],[img_id2]]&amp;"|"&amp;Table1[[#This Row],[rank]]</f>
        <v>394|5</v>
      </c>
      <c r="B1996">
        <v>394</v>
      </c>
      <c r="C1996">
        <v>5</v>
      </c>
      <c r="D1996" t="s">
        <v>831</v>
      </c>
      <c r="E1996">
        <v>3.1157279387100001E-2</v>
      </c>
      <c r="F1996">
        <v>0.99821269512199995</v>
      </c>
      <c r="G1996">
        <f>VLOOKUP(Table1[[#This Row],[img_id2]],Table13[#All],4,FALSE)</f>
        <v>3</v>
      </c>
      <c r="H1996">
        <f>VLOOKUP(Table1[[#This Row],[img_id2]],Table13[#All],5,FALSE)</f>
        <v>3</v>
      </c>
      <c r="I1996" t="str">
        <f>IF(Table1[[#This Row],[score_abs]]&gt;0.99,"yes","no")</f>
        <v>yes</v>
      </c>
    </row>
    <row r="1997" spans="1:9" x14ac:dyDescent="0.25">
      <c r="A1997" t="str">
        <f>Table1[[#This Row],[img_id2]]&amp;"|"&amp;Table1[[#This Row],[rank]]</f>
        <v>395|1</v>
      </c>
      <c r="B1997">
        <v>395</v>
      </c>
      <c r="C1997">
        <v>1</v>
      </c>
      <c r="D1997" t="s">
        <v>880</v>
      </c>
      <c r="E1997">
        <v>0.331459373236</v>
      </c>
      <c r="F1997">
        <v>0.99826943874399998</v>
      </c>
      <c r="G1997">
        <f>VLOOKUP(Table1[[#This Row],[img_id2]],Table13[#All],4,FALSE)</f>
        <v>4</v>
      </c>
      <c r="H1997">
        <f>VLOOKUP(Table1[[#This Row],[img_id2]],Table13[#All],5,FALSE)</f>
        <v>4</v>
      </c>
      <c r="I1997" t="str">
        <f>IF(Table1[[#This Row],[score_abs]]&gt;0.99,"yes","no")</f>
        <v>yes</v>
      </c>
    </row>
    <row r="1998" spans="1:9" x14ac:dyDescent="0.25">
      <c r="A1998" t="str">
        <f>Table1[[#This Row],[img_id2]]&amp;"|"&amp;Table1[[#This Row],[rank]]</f>
        <v>395|2</v>
      </c>
      <c r="B1998">
        <v>395</v>
      </c>
      <c r="C1998">
        <v>2</v>
      </c>
      <c r="D1998" t="s">
        <v>831</v>
      </c>
      <c r="E1998">
        <v>7.8635081648799995E-2</v>
      </c>
      <c r="F1998">
        <v>0.992746055126</v>
      </c>
      <c r="G1998">
        <f>VLOOKUP(Table1[[#This Row],[img_id2]],Table13[#All],4,FALSE)</f>
        <v>4</v>
      </c>
      <c r="H1998">
        <f>VLOOKUP(Table1[[#This Row],[img_id2]],Table13[#All],5,FALSE)</f>
        <v>4</v>
      </c>
      <c r="I1998" t="str">
        <f>IF(Table1[[#This Row],[score_abs]]&gt;0.99,"yes","no")</f>
        <v>yes</v>
      </c>
    </row>
    <row r="1999" spans="1:9" x14ac:dyDescent="0.25">
      <c r="A1999" t="str">
        <f>Table1[[#This Row],[img_id2]]&amp;"|"&amp;Table1[[#This Row],[rank]]</f>
        <v>395|3</v>
      </c>
      <c r="B1999">
        <v>395</v>
      </c>
      <c r="C1999">
        <v>3</v>
      </c>
      <c r="D1999" t="s">
        <v>883</v>
      </c>
      <c r="E1999">
        <v>4.2503822594900001E-2</v>
      </c>
      <c r="F1999">
        <v>0.98666197061500005</v>
      </c>
      <c r="G1999">
        <f>VLOOKUP(Table1[[#This Row],[img_id2]],Table13[#All],4,FALSE)</f>
        <v>4</v>
      </c>
      <c r="H1999">
        <f>VLOOKUP(Table1[[#This Row],[img_id2]],Table13[#All],5,FALSE)</f>
        <v>4</v>
      </c>
      <c r="I1999" t="str">
        <f>IF(Table1[[#This Row],[score_abs]]&gt;0.99,"yes","no")</f>
        <v>no</v>
      </c>
    </row>
    <row r="2000" spans="1:9" x14ac:dyDescent="0.25">
      <c r="A2000" t="str">
        <f>Table1[[#This Row],[img_id2]]&amp;"|"&amp;Table1[[#This Row],[rank]]</f>
        <v>395|4</v>
      </c>
      <c r="B2000">
        <v>395</v>
      </c>
      <c r="C2000">
        <v>4</v>
      </c>
      <c r="D2000" t="s">
        <v>849</v>
      </c>
      <c r="E2000">
        <v>4.0482830256200003E-2</v>
      </c>
      <c r="F2000">
        <v>0.98600530624399996</v>
      </c>
      <c r="G2000">
        <f>VLOOKUP(Table1[[#This Row],[img_id2]],Table13[#All],4,FALSE)</f>
        <v>4</v>
      </c>
      <c r="H2000">
        <f>VLOOKUP(Table1[[#This Row],[img_id2]],Table13[#All],5,FALSE)</f>
        <v>4</v>
      </c>
      <c r="I2000" t="str">
        <f>IF(Table1[[#This Row],[score_abs]]&gt;0.99,"yes","no")</f>
        <v>no</v>
      </c>
    </row>
    <row r="2001" spans="1:9" x14ac:dyDescent="0.25">
      <c r="A2001" t="str">
        <f>Table1[[#This Row],[img_id2]]&amp;"|"&amp;Table1[[#This Row],[rank]]</f>
        <v>395|5</v>
      </c>
      <c r="B2001">
        <v>395</v>
      </c>
      <c r="C2001">
        <v>5</v>
      </c>
      <c r="D2001" t="s">
        <v>899</v>
      </c>
      <c r="E2001">
        <v>3.0699925497199999E-2</v>
      </c>
      <c r="F2001">
        <v>0.98162776231799997</v>
      </c>
      <c r="G2001">
        <f>VLOOKUP(Table1[[#This Row],[img_id2]],Table13[#All],4,FALSE)</f>
        <v>4</v>
      </c>
      <c r="H2001">
        <f>VLOOKUP(Table1[[#This Row],[img_id2]],Table13[#All],5,FALSE)</f>
        <v>4</v>
      </c>
      <c r="I2001" t="str">
        <f>IF(Table1[[#This Row],[score_abs]]&gt;0.99,"yes","no")</f>
        <v>no</v>
      </c>
    </row>
    <row r="2002" spans="1:9" x14ac:dyDescent="0.25">
      <c r="A2002" t="str">
        <f>Table1[[#This Row],[img_id2]]&amp;"|"&amp;Table1[[#This Row],[rank]]</f>
        <v>396|1</v>
      </c>
      <c r="B2002">
        <v>396</v>
      </c>
      <c r="C2002">
        <v>1</v>
      </c>
      <c r="D2002" t="s">
        <v>831</v>
      </c>
      <c r="E2002">
        <v>0.91533082723600001</v>
      </c>
      <c r="F2002">
        <v>0.99996268749200001</v>
      </c>
      <c r="G2002">
        <f>VLOOKUP(Table1[[#This Row],[img_id2]],Table13[#All],4,FALSE)</f>
        <v>3</v>
      </c>
      <c r="H2002">
        <f>VLOOKUP(Table1[[#This Row],[img_id2]],Table13[#All],5,FALSE)</f>
        <v>3</v>
      </c>
      <c r="I2002" t="str">
        <f>IF(Table1[[#This Row],[score_abs]]&gt;0.99,"yes","no")</f>
        <v>yes</v>
      </c>
    </row>
    <row r="2003" spans="1:9" x14ac:dyDescent="0.25">
      <c r="A2003" t="str">
        <f>Table1[[#This Row],[img_id2]]&amp;"|"&amp;Table1[[#This Row],[rank]]</f>
        <v>396|2</v>
      </c>
      <c r="B2003">
        <v>396</v>
      </c>
      <c r="C2003">
        <v>2</v>
      </c>
      <c r="D2003" t="s">
        <v>855</v>
      </c>
      <c r="E2003">
        <v>1.5125775709699999E-2</v>
      </c>
      <c r="F2003">
        <v>0.99774760007899999</v>
      </c>
      <c r="G2003">
        <f>VLOOKUP(Table1[[#This Row],[img_id2]],Table13[#All],4,FALSE)</f>
        <v>3</v>
      </c>
      <c r="H2003">
        <f>VLOOKUP(Table1[[#This Row],[img_id2]],Table13[#All],5,FALSE)</f>
        <v>3</v>
      </c>
      <c r="I2003" t="str">
        <f>IF(Table1[[#This Row],[score_abs]]&gt;0.99,"yes","no")</f>
        <v>yes</v>
      </c>
    </row>
    <row r="2004" spans="1:9" x14ac:dyDescent="0.25">
      <c r="A2004" t="str">
        <f>Table1[[#This Row],[img_id2]]&amp;"|"&amp;Table1[[#This Row],[rank]]</f>
        <v>396|3</v>
      </c>
      <c r="B2004">
        <v>396</v>
      </c>
      <c r="C2004">
        <v>3</v>
      </c>
      <c r="D2004" t="s">
        <v>854</v>
      </c>
      <c r="E2004">
        <v>1.4055035077000001E-2</v>
      </c>
      <c r="F2004">
        <v>0.99757641553900001</v>
      </c>
      <c r="G2004">
        <f>VLOOKUP(Table1[[#This Row],[img_id2]],Table13[#All],4,FALSE)</f>
        <v>3</v>
      </c>
      <c r="H2004">
        <f>VLOOKUP(Table1[[#This Row],[img_id2]],Table13[#All],5,FALSE)</f>
        <v>3</v>
      </c>
      <c r="I2004" t="str">
        <f>IF(Table1[[#This Row],[score_abs]]&gt;0.99,"yes","no")</f>
        <v>yes</v>
      </c>
    </row>
    <row r="2005" spans="1:9" x14ac:dyDescent="0.25">
      <c r="A2005" t="str">
        <f>Table1[[#This Row],[img_id2]]&amp;"|"&amp;Table1[[#This Row],[rank]]</f>
        <v>396|4</v>
      </c>
      <c r="B2005">
        <v>396</v>
      </c>
      <c r="C2005">
        <v>4</v>
      </c>
      <c r="D2005" t="s">
        <v>864</v>
      </c>
      <c r="E2005">
        <v>7.4700922705199999E-3</v>
      </c>
      <c r="F2005">
        <v>0.99544972181299995</v>
      </c>
      <c r="G2005">
        <f>VLOOKUP(Table1[[#This Row],[img_id2]],Table13[#All],4,FALSE)</f>
        <v>3</v>
      </c>
      <c r="H2005">
        <f>VLOOKUP(Table1[[#This Row],[img_id2]],Table13[#All],5,FALSE)</f>
        <v>3</v>
      </c>
      <c r="I2005" t="str">
        <f>IF(Table1[[#This Row],[score_abs]]&gt;0.99,"yes","no")</f>
        <v>yes</v>
      </c>
    </row>
    <row r="2006" spans="1:9" x14ac:dyDescent="0.25">
      <c r="A2006" t="str">
        <f>Table1[[#This Row],[img_id2]]&amp;"|"&amp;Table1[[#This Row],[rank]]</f>
        <v>396|5</v>
      </c>
      <c r="B2006">
        <v>396</v>
      </c>
      <c r="C2006">
        <v>5</v>
      </c>
      <c r="D2006" t="s">
        <v>830</v>
      </c>
      <c r="E2006">
        <v>7.1548554114999998E-3</v>
      </c>
      <c r="F2006">
        <v>0.99525022506700001</v>
      </c>
      <c r="G2006">
        <f>VLOOKUP(Table1[[#This Row],[img_id2]],Table13[#All],4,FALSE)</f>
        <v>3</v>
      </c>
      <c r="H2006">
        <f>VLOOKUP(Table1[[#This Row],[img_id2]],Table13[#All],5,FALSE)</f>
        <v>3</v>
      </c>
      <c r="I2006" t="str">
        <f>IF(Table1[[#This Row],[score_abs]]&gt;0.99,"yes","no")</f>
        <v>yes</v>
      </c>
    </row>
    <row r="2007" spans="1:9" x14ac:dyDescent="0.25">
      <c r="A2007" t="str">
        <f>Table1[[#This Row],[img_id2]]&amp;"|"&amp;Table1[[#This Row],[rank]]</f>
        <v>397|1</v>
      </c>
      <c r="B2007">
        <v>397</v>
      </c>
      <c r="C2007">
        <v>1</v>
      </c>
      <c r="D2007" t="s">
        <v>830</v>
      </c>
      <c r="E2007">
        <v>0.45725843310399999</v>
      </c>
      <c r="F2007">
        <v>0.99915254116100005</v>
      </c>
      <c r="G2007">
        <f>VLOOKUP(Table1[[#This Row],[img_id2]],Table13[#All],4,FALSE)</f>
        <v>4</v>
      </c>
      <c r="H2007">
        <f>VLOOKUP(Table1[[#This Row],[img_id2]],Table13[#All],5,FALSE)</f>
        <v>4</v>
      </c>
      <c r="I2007" t="str">
        <f>IF(Table1[[#This Row],[score_abs]]&gt;0.99,"yes","no")</f>
        <v>yes</v>
      </c>
    </row>
    <row r="2008" spans="1:9" x14ac:dyDescent="0.25">
      <c r="A2008" t="str">
        <f>Table1[[#This Row],[img_id2]]&amp;"|"&amp;Table1[[#This Row],[rank]]</f>
        <v>397|2</v>
      </c>
      <c r="B2008">
        <v>397</v>
      </c>
      <c r="C2008">
        <v>2</v>
      </c>
      <c r="D2008" t="s">
        <v>832</v>
      </c>
      <c r="E2008">
        <v>6.3829101622099996E-2</v>
      </c>
      <c r="F2008">
        <v>0.99396026134500004</v>
      </c>
      <c r="G2008">
        <f>VLOOKUP(Table1[[#This Row],[img_id2]],Table13[#All],4,FALSE)</f>
        <v>4</v>
      </c>
      <c r="H2008">
        <f>VLOOKUP(Table1[[#This Row],[img_id2]],Table13[#All],5,FALSE)</f>
        <v>4</v>
      </c>
      <c r="I2008" t="str">
        <f>IF(Table1[[#This Row],[score_abs]]&gt;0.99,"yes","no")</f>
        <v>yes</v>
      </c>
    </row>
    <row r="2009" spans="1:9" x14ac:dyDescent="0.25">
      <c r="A2009" t="str">
        <f>Table1[[#This Row],[img_id2]]&amp;"|"&amp;Table1[[#This Row],[rank]]</f>
        <v>397|3</v>
      </c>
      <c r="B2009">
        <v>397</v>
      </c>
      <c r="C2009">
        <v>3</v>
      </c>
      <c r="D2009" t="s">
        <v>840</v>
      </c>
      <c r="E2009">
        <v>6.2000695616000003E-2</v>
      </c>
      <c r="F2009">
        <v>0.99378323555000003</v>
      </c>
      <c r="G2009">
        <f>VLOOKUP(Table1[[#This Row],[img_id2]],Table13[#All],4,FALSE)</f>
        <v>4</v>
      </c>
      <c r="H2009">
        <f>VLOOKUP(Table1[[#This Row],[img_id2]],Table13[#All],5,FALSE)</f>
        <v>4</v>
      </c>
      <c r="I2009" t="str">
        <f>IF(Table1[[#This Row],[score_abs]]&gt;0.99,"yes","no")</f>
        <v>yes</v>
      </c>
    </row>
    <row r="2010" spans="1:9" x14ac:dyDescent="0.25">
      <c r="A2010" t="str">
        <f>Table1[[#This Row],[img_id2]]&amp;"|"&amp;Table1[[#This Row],[rank]]</f>
        <v>397|4</v>
      </c>
      <c r="B2010">
        <v>397</v>
      </c>
      <c r="C2010">
        <v>4</v>
      </c>
      <c r="D2010" t="s">
        <v>864</v>
      </c>
      <c r="E2010">
        <v>3.5025466233500002E-2</v>
      </c>
      <c r="F2010">
        <v>0.989047825336</v>
      </c>
      <c r="G2010">
        <f>VLOOKUP(Table1[[#This Row],[img_id2]],Table13[#All],4,FALSE)</f>
        <v>4</v>
      </c>
      <c r="H2010">
        <f>VLOOKUP(Table1[[#This Row],[img_id2]],Table13[#All],5,FALSE)</f>
        <v>4</v>
      </c>
      <c r="I2010" t="str">
        <f>IF(Table1[[#This Row],[score_abs]]&gt;0.99,"yes","no")</f>
        <v>no</v>
      </c>
    </row>
    <row r="2011" spans="1:9" x14ac:dyDescent="0.25">
      <c r="A2011" t="str">
        <f>Table1[[#This Row],[img_id2]]&amp;"|"&amp;Table1[[#This Row],[rank]]</f>
        <v>397|5</v>
      </c>
      <c r="B2011">
        <v>397</v>
      </c>
      <c r="C2011">
        <v>5</v>
      </c>
      <c r="D2011" t="s">
        <v>851</v>
      </c>
      <c r="E2011">
        <v>2.9605617746700001E-2</v>
      </c>
      <c r="F2011">
        <v>0.98706877231599999</v>
      </c>
      <c r="G2011">
        <f>VLOOKUP(Table1[[#This Row],[img_id2]],Table13[#All],4,FALSE)</f>
        <v>4</v>
      </c>
      <c r="H2011">
        <f>VLOOKUP(Table1[[#This Row],[img_id2]],Table13[#All],5,FALSE)</f>
        <v>4</v>
      </c>
      <c r="I2011" t="str">
        <f>IF(Table1[[#This Row],[score_abs]]&gt;0.99,"yes","no")</f>
        <v>no</v>
      </c>
    </row>
    <row r="2012" spans="1:9" x14ac:dyDescent="0.25">
      <c r="A2012" t="str">
        <f>Table1[[#This Row],[img_id2]]&amp;"|"&amp;Table1[[#This Row],[rank]]</f>
        <v>398|1</v>
      </c>
      <c r="B2012">
        <v>398</v>
      </c>
      <c r="C2012">
        <v>1</v>
      </c>
      <c r="D2012" t="s">
        <v>836</v>
      </c>
      <c r="E2012">
        <v>0.180222570896</v>
      </c>
      <c r="F2012">
        <v>0.99992978572799995</v>
      </c>
      <c r="G2012">
        <f>VLOOKUP(Table1[[#This Row],[img_id2]],Table13[#All],4,FALSE)</f>
        <v>4</v>
      </c>
      <c r="H2012">
        <f>VLOOKUP(Table1[[#This Row],[img_id2]],Table13[#All],5,FALSE)</f>
        <v>4</v>
      </c>
      <c r="I2012" t="str">
        <f>IF(Table1[[#This Row],[score_abs]]&gt;0.99,"yes","no")</f>
        <v>yes</v>
      </c>
    </row>
    <row r="2013" spans="1:9" x14ac:dyDescent="0.25">
      <c r="A2013" t="str">
        <f>Table1[[#This Row],[img_id2]]&amp;"|"&amp;Table1[[#This Row],[rank]]</f>
        <v>398|2</v>
      </c>
      <c r="B2013">
        <v>398</v>
      </c>
      <c r="C2013">
        <v>2</v>
      </c>
      <c r="D2013" t="s">
        <v>839</v>
      </c>
      <c r="E2013">
        <v>0.152316942811</v>
      </c>
      <c r="F2013">
        <v>0.99991691112500003</v>
      </c>
      <c r="G2013">
        <f>VLOOKUP(Table1[[#This Row],[img_id2]],Table13[#All],4,FALSE)</f>
        <v>4</v>
      </c>
      <c r="H2013">
        <f>VLOOKUP(Table1[[#This Row],[img_id2]],Table13[#All],5,FALSE)</f>
        <v>4</v>
      </c>
      <c r="I2013" t="str">
        <f>IF(Table1[[#This Row],[score_abs]]&gt;0.99,"yes","no")</f>
        <v>yes</v>
      </c>
    </row>
    <row r="2014" spans="1:9" x14ac:dyDescent="0.25">
      <c r="A2014" t="str">
        <f>Table1[[#This Row],[img_id2]]&amp;"|"&amp;Table1[[#This Row],[rank]]</f>
        <v>398|3</v>
      </c>
      <c r="B2014">
        <v>398</v>
      </c>
      <c r="C2014">
        <v>3</v>
      </c>
      <c r="D2014" t="s">
        <v>934</v>
      </c>
      <c r="E2014">
        <v>0.114143557847</v>
      </c>
      <c r="F2014">
        <v>0.99988913536099999</v>
      </c>
      <c r="G2014">
        <f>VLOOKUP(Table1[[#This Row],[img_id2]],Table13[#All],4,FALSE)</f>
        <v>4</v>
      </c>
      <c r="H2014">
        <f>VLOOKUP(Table1[[#This Row],[img_id2]],Table13[#All],5,FALSE)</f>
        <v>4</v>
      </c>
      <c r="I2014" t="str">
        <f>IF(Table1[[#This Row],[score_abs]]&gt;0.99,"yes","no")</f>
        <v>yes</v>
      </c>
    </row>
    <row r="2015" spans="1:9" x14ac:dyDescent="0.25">
      <c r="A2015" t="str">
        <f>Table1[[#This Row],[img_id2]]&amp;"|"&amp;Table1[[#This Row],[rank]]</f>
        <v>398|4</v>
      </c>
      <c r="B2015">
        <v>398</v>
      </c>
      <c r="C2015">
        <v>4</v>
      </c>
      <c r="D2015" t="s">
        <v>838</v>
      </c>
      <c r="E2015">
        <v>9.8916508257400004E-2</v>
      </c>
      <c r="F2015">
        <v>0.99987208843200004</v>
      </c>
      <c r="G2015">
        <f>VLOOKUP(Table1[[#This Row],[img_id2]],Table13[#All],4,FALSE)</f>
        <v>4</v>
      </c>
      <c r="H2015">
        <f>VLOOKUP(Table1[[#This Row],[img_id2]],Table13[#All],5,FALSE)</f>
        <v>4</v>
      </c>
      <c r="I2015" t="str">
        <f>IF(Table1[[#This Row],[score_abs]]&gt;0.99,"yes","no")</f>
        <v>yes</v>
      </c>
    </row>
    <row r="2016" spans="1:9" x14ac:dyDescent="0.25">
      <c r="A2016" t="str">
        <f>Table1[[#This Row],[img_id2]]&amp;"|"&amp;Table1[[#This Row],[rank]]</f>
        <v>398|5</v>
      </c>
      <c r="B2016">
        <v>398</v>
      </c>
      <c r="C2016">
        <v>5</v>
      </c>
      <c r="D2016" t="s">
        <v>880</v>
      </c>
      <c r="E2016">
        <v>7.5254365801800005E-2</v>
      </c>
      <c r="F2016">
        <v>0.99983179569199998</v>
      </c>
      <c r="G2016">
        <f>VLOOKUP(Table1[[#This Row],[img_id2]],Table13[#All],4,FALSE)</f>
        <v>4</v>
      </c>
      <c r="H2016">
        <f>VLOOKUP(Table1[[#This Row],[img_id2]],Table13[#All],5,FALSE)</f>
        <v>4</v>
      </c>
      <c r="I2016" t="str">
        <f>IF(Table1[[#This Row],[score_abs]]&gt;0.99,"yes","no")</f>
        <v>yes</v>
      </c>
    </row>
    <row r="2017" spans="1:9" x14ac:dyDescent="0.25">
      <c r="A2017" t="str">
        <f>Table1[[#This Row],[img_id2]]&amp;"|"&amp;Table1[[#This Row],[rank]]</f>
        <v>399|1</v>
      </c>
      <c r="B2017">
        <v>399</v>
      </c>
      <c r="C2017">
        <v>1</v>
      </c>
      <c r="D2017" t="s">
        <v>830</v>
      </c>
      <c r="E2017">
        <v>0.63493323326100004</v>
      </c>
      <c r="F2017">
        <v>0.99986684322399999</v>
      </c>
      <c r="G2017">
        <f>VLOOKUP(Table1[[#This Row],[img_id2]],Table13[#All],4,FALSE)</f>
        <v>4</v>
      </c>
      <c r="H2017">
        <f>VLOOKUP(Table1[[#This Row],[img_id2]],Table13[#All],5,FALSE)</f>
        <v>4</v>
      </c>
      <c r="I2017" t="str">
        <f>IF(Table1[[#This Row],[score_abs]]&gt;0.99,"yes","no")</f>
        <v>yes</v>
      </c>
    </row>
    <row r="2018" spans="1:9" x14ac:dyDescent="0.25">
      <c r="A2018" t="str">
        <f>Table1[[#This Row],[img_id2]]&amp;"|"&amp;Table1[[#This Row],[rank]]</f>
        <v>399|2</v>
      </c>
      <c r="B2018">
        <v>399</v>
      </c>
      <c r="C2018">
        <v>2</v>
      </c>
      <c r="D2018" t="s">
        <v>840</v>
      </c>
      <c r="E2018">
        <v>8.5080571472599995E-2</v>
      </c>
      <c r="F2018">
        <v>0.99900752305999996</v>
      </c>
      <c r="G2018">
        <f>VLOOKUP(Table1[[#This Row],[img_id2]],Table13[#All],4,FALSE)</f>
        <v>4</v>
      </c>
      <c r="H2018">
        <f>VLOOKUP(Table1[[#This Row],[img_id2]],Table13[#All],5,FALSE)</f>
        <v>4</v>
      </c>
      <c r="I2018" t="str">
        <f>IF(Table1[[#This Row],[score_abs]]&gt;0.99,"yes","no")</f>
        <v>yes</v>
      </c>
    </row>
    <row r="2019" spans="1:9" x14ac:dyDescent="0.25">
      <c r="A2019" t="str">
        <f>Table1[[#This Row],[img_id2]]&amp;"|"&amp;Table1[[#This Row],[rank]]</f>
        <v>399|3</v>
      </c>
      <c r="B2019">
        <v>399</v>
      </c>
      <c r="C2019">
        <v>3</v>
      </c>
      <c r="D2019" t="s">
        <v>862</v>
      </c>
      <c r="E2019">
        <v>8.2396581768999999E-2</v>
      </c>
      <c r="F2019">
        <v>0.99897527694699995</v>
      </c>
      <c r="G2019">
        <f>VLOOKUP(Table1[[#This Row],[img_id2]],Table13[#All],4,FALSE)</f>
        <v>4</v>
      </c>
      <c r="H2019">
        <f>VLOOKUP(Table1[[#This Row],[img_id2]],Table13[#All],5,FALSE)</f>
        <v>4</v>
      </c>
      <c r="I2019" t="str">
        <f>IF(Table1[[#This Row],[score_abs]]&gt;0.99,"yes","no")</f>
        <v>yes</v>
      </c>
    </row>
    <row r="2020" spans="1:9" x14ac:dyDescent="0.25">
      <c r="A2020" t="str">
        <f>Table1[[#This Row],[img_id2]]&amp;"|"&amp;Table1[[#This Row],[rank]]</f>
        <v>399|4</v>
      </c>
      <c r="B2020">
        <v>399</v>
      </c>
      <c r="C2020">
        <v>4</v>
      </c>
      <c r="D2020" t="s">
        <v>864</v>
      </c>
      <c r="E2020">
        <v>4.5631993561999998E-2</v>
      </c>
      <c r="F2020">
        <v>0.99815112352400004</v>
      </c>
      <c r="G2020">
        <f>VLOOKUP(Table1[[#This Row],[img_id2]],Table13[#All],4,FALSE)</f>
        <v>4</v>
      </c>
      <c r="H2020">
        <f>VLOOKUP(Table1[[#This Row],[img_id2]],Table13[#All],5,FALSE)</f>
        <v>4</v>
      </c>
      <c r="I2020" t="str">
        <f>IF(Table1[[#This Row],[score_abs]]&gt;0.99,"yes","no")</f>
        <v>yes</v>
      </c>
    </row>
    <row r="2021" spans="1:9" x14ac:dyDescent="0.25">
      <c r="A2021" t="str">
        <f>Table1[[#This Row],[img_id2]]&amp;"|"&amp;Table1[[#This Row],[rank]]</f>
        <v>399|5</v>
      </c>
      <c r="B2021">
        <v>399</v>
      </c>
      <c r="C2021">
        <v>5</v>
      </c>
      <c r="D2021" t="s">
        <v>832</v>
      </c>
      <c r="E2021">
        <v>2.7593700215199999E-2</v>
      </c>
      <c r="F2021">
        <v>0.99694615602500003</v>
      </c>
      <c r="G2021">
        <f>VLOOKUP(Table1[[#This Row],[img_id2]],Table13[#All],4,FALSE)</f>
        <v>4</v>
      </c>
      <c r="H2021">
        <f>VLOOKUP(Table1[[#This Row],[img_id2]],Table13[#All],5,FALSE)</f>
        <v>4</v>
      </c>
      <c r="I2021" t="str">
        <f>IF(Table1[[#This Row],[score_abs]]&gt;0.99,"yes","no")</f>
        <v>yes</v>
      </c>
    </row>
    <row r="2022" spans="1:9" x14ac:dyDescent="0.25">
      <c r="A2022" t="str">
        <f>Table1[[#This Row],[img_id2]]&amp;"|"&amp;Table1[[#This Row],[rank]]</f>
        <v>400|1</v>
      </c>
      <c r="B2022">
        <v>400</v>
      </c>
      <c r="C2022">
        <v>1</v>
      </c>
      <c r="D2022" t="s">
        <v>864</v>
      </c>
      <c r="E2022">
        <v>0.58351653814299997</v>
      </c>
      <c r="F2022">
        <v>0.99996972084000002</v>
      </c>
      <c r="G2022">
        <f>VLOOKUP(Table1[[#This Row],[img_id2]],Table13[#All],4,FALSE)</f>
        <v>4</v>
      </c>
      <c r="H2022">
        <f>VLOOKUP(Table1[[#This Row],[img_id2]],Table13[#All],5,FALSE)</f>
        <v>4</v>
      </c>
      <c r="I2022" t="str">
        <f>IF(Table1[[#This Row],[score_abs]]&gt;0.99,"yes","no")</f>
        <v>yes</v>
      </c>
    </row>
    <row r="2023" spans="1:9" x14ac:dyDescent="0.25">
      <c r="A2023" t="str">
        <f>Table1[[#This Row],[img_id2]]&amp;"|"&amp;Table1[[#This Row],[rank]]</f>
        <v>400|2</v>
      </c>
      <c r="B2023">
        <v>400</v>
      </c>
      <c r="C2023">
        <v>2</v>
      </c>
      <c r="D2023" t="s">
        <v>862</v>
      </c>
      <c r="E2023">
        <v>7.4468769133099993E-2</v>
      </c>
      <c r="F2023">
        <v>0.99976295232800005</v>
      </c>
      <c r="G2023">
        <f>VLOOKUP(Table1[[#This Row],[img_id2]],Table13[#All],4,FALSE)</f>
        <v>4</v>
      </c>
      <c r="H2023">
        <f>VLOOKUP(Table1[[#This Row],[img_id2]],Table13[#All],5,FALSE)</f>
        <v>4</v>
      </c>
      <c r="I2023" t="str">
        <f>IF(Table1[[#This Row],[score_abs]]&gt;0.99,"yes","no")</f>
        <v>yes</v>
      </c>
    </row>
    <row r="2024" spans="1:9" x14ac:dyDescent="0.25">
      <c r="A2024" t="str">
        <f>Table1[[#This Row],[img_id2]]&amp;"|"&amp;Table1[[#This Row],[rank]]</f>
        <v>400|3</v>
      </c>
      <c r="B2024">
        <v>400</v>
      </c>
      <c r="C2024">
        <v>3</v>
      </c>
      <c r="D2024" t="s">
        <v>915</v>
      </c>
      <c r="E2024">
        <v>6.4107626676599999E-2</v>
      </c>
      <c r="F2024">
        <v>0.99972468614599996</v>
      </c>
      <c r="G2024">
        <f>VLOOKUP(Table1[[#This Row],[img_id2]],Table13[#All],4,FALSE)</f>
        <v>4</v>
      </c>
      <c r="H2024">
        <f>VLOOKUP(Table1[[#This Row],[img_id2]],Table13[#All],5,FALSE)</f>
        <v>4</v>
      </c>
      <c r="I2024" t="str">
        <f>IF(Table1[[#This Row],[score_abs]]&gt;0.99,"yes","no")</f>
        <v>yes</v>
      </c>
    </row>
    <row r="2025" spans="1:9" x14ac:dyDescent="0.25">
      <c r="A2025" t="str">
        <f>Table1[[#This Row],[img_id2]]&amp;"|"&amp;Table1[[#This Row],[rank]]</f>
        <v>400|4</v>
      </c>
      <c r="B2025">
        <v>400</v>
      </c>
      <c r="C2025">
        <v>4</v>
      </c>
      <c r="D2025" t="s">
        <v>894</v>
      </c>
      <c r="E2025">
        <v>6.3412129878999995E-2</v>
      </c>
      <c r="F2025">
        <v>0.99972158670400002</v>
      </c>
      <c r="G2025">
        <f>VLOOKUP(Table1[[#This Row],[img_id2]],Table13[#All],4,FALSE)</f>
        <v>4</v>
      </c>
      <c r="H2025">
        <f>VLOOKUP(Table1[[#This Row],[img_id2]],Table13[#All],5,FALSE)</f>
        <v>4</v>
      </c>
      <c r="I2025" t="str">
        <f>IF(Table1[[#This Row],[score_abs]]&gt;0.99,"yes","no")</f>
        <v>yes</v>
      </c>
    </row>
    <row r="2026" spans="1:9" x14ac:dyDescent="0.25">
      <c r="A2026" t="str">
        <f>Table1[[#This Row],[img_id2]]&amp;"|"&amp;Table1[[#This Row],[rank]]</f>
        <v>400|5</v>
      </c>
      <c r="B2026">
        <v>400</v>
      </c>
      <c r="C2026">
        <v>5</v>
      </c>
      <c r="D2026" t="s">
        <v>877</v>
      </c>
      <c r="E2026">
        <v>5.62586896122E-2</v>
      </c>
      <c r="F2026">
        <v>0.99968624115000004</v>
      </c>
      <c r="G2026">
        <f>VLOOKUP(Table1[[#This Row],[img_id2]],Table13[#All],4,FALSE)</f>
        <v>4</v>
      </c>
      <c r="H2026">
        <f>VLOOKUP(Table1[[#This Row],[img_id2]],Table13[#All],5,FALSE)</f>
        <v>4</v>
      </c>
      <c r="I2026" t="str">
        <f>IF(Table1[[#This Row],[score_abs]]&gt;0.99,"yes","no")</f>
        <v>yes</v>
      </c>
    </row>
    <row r="2027" spans="1:9" x14ac:dyDescent="0.25">
      <c r="A2027" t="str">
        <f>Table1[[#This Row],[img_id2]]&amp;"|"&amp;Table1[[#This Row],[rank]]</f>
        <v>401|1</v>
      </c>
      <c r="B2027">
        <v>401</v>
      </c>
      <c r="C2027">
        <v>1</v>
      </c>
      <c r="D2027" t="s">
        <v>864</v>
      </c>
      <c r="E2027">
        <v>0.56686955690399998</v>
      </c>
      <c r="F2027">
        <v>0.99993586540199997</v>
      </c>
      <c r="G2027">
        <f>VLOOKUP(Table1[[#This Row],[img_id2]],Table13[#All],4,FALSE)</f>
        <v>3</v>
      </c>
      <c r="H2027">
        <f>VLOOKUP(Table1[[#This Row],[img_id2]],Table13[#All],5,FALSE)</f>
        <v>3</v>
      </c>
      <c r="I2027" t="str">
        <f>IF(Table1[[#This Row],[score_abs]]&gt;0.99,"yes","no")</f>
        <v>yes</v>
      </c>
    </row>
    <row r="2028" spans="1:9" x14ac:dyDescent="0.25">
      <c r="A2028" t="str">
        <f>Table1[[#This Row],[img_id2]]&amp;"|"&amp;Table1[[#This Row],[rank]]</f>
        <v>401|2</v>
      </c>
      <c r="B2028">
        <v>401</v>
      </c>
      <c r="C2028">
        <v>2</v>
      </c>
      <c r="D2028" t="s">
        <v>918</v>
      </c>
      <c r="E2028">
        <v>0.100687995553</v>
      </c>
      <c r="F2028">
        <v>0.99963915348099996</v>
      </c>
      <c r="G2028">
        <f>VLOOKUP(Table1[[#This Row],[img_id2]],Table13[#All],4,FALSE)</f>
        <v>3</v>
      </c>
      <c r="H2028">
        <f>VLOOKUP(Table1[[#This Row],[img_id2]],Table13[#All],5,FALSE)</f>
        <v>3</v>
      </c>
      <c r="I2028" t="str">
        <f>IF(Table1[[#This Row],[score_abs]]&gt;0.99,"yes","no")</f>
        <v>yes</v>
      </c>
    </row>
    <row r="2029" spans="1:9" x14ac:dyDescent="0.25">
      <c r="A2029" t="str">
        <f>Table1[[#This Row],[img_id2]]&amp;"|"&amp;Table1[[#This Row],[rank]]</f>
        <v>401|3</v>
      </c>
      <c r="B2029">
        <v>401</v>
      </c>
      <c r="C2029">
        <v>3</v>
      </c>
      <c r="D2029" t="s">
        <v>887</v>
      </c>
      <c r="E2029">
        <v>9.2139817774299998E-2</v>
      </c>
      <c r="F2029">
        <v>0.99960571527499997</v>
      </c>
      <c r="G2029">
        <f>VLOOKUP(Table1[[#This Row],[img_id2]],Table13[#All],4,FALSE)</f>
        <v>3</v>
      </c>
      <c r="H2029">
        <f>VLOOKUP(Table1[[#This Row],[img_id2]],Table13[#All],5,FALSE)</f>
        <v>3</v>
      </c>
      <c r="I2029" t="str">
        <f>IF(Table1[[#This Row],[score_abs]]&gt;0.99,"yes","no")</f>
        <v>yes</v>
      </c>
    </row>
    <row r="2030" spans="1:9" x14ac:dyDescent="0.25">
      <c r="A2030" t="str">
        <f>Table1[[#This Row],[img_id2]]&amp;"|"&amp;Table1[[#This Row],[rank]]</f>
        <v>401|4</v>
      </c>
      <c r="B2030">
        <v>401</v>
      </c>
      <c r="C2030">
        <v>4</v>
      </c>
      <c r="D2030" t="s">
        <v>862</v>
      </c>
      <c r="E2030">
        <v>5.4680835455700003E-2</v>
      </c>
      <c r="F2030">
        <v>0.99933570623400003</v>
      </c>
      <c r="G2030">
        <f>VLOOKUP(Table1[[#This Row],[img_id2]],Table13[#All],4,FALSE)</f>
        <v>3</v>
      </c>
      <c r="H2030">
        <f>VLOOKUP(Table1[[#This Row],[img_id2]],Table13[#All],5,FALSE)</f>
        <v>3</v>
      </c>
      <c r="I2030" t="str">
        <f>IF(Table1[[#This Row],[score_abs]]&gt;0.99,"yes","no")</f>
        <v>yes</v>
      </c>
    </row>
    <row r="2031" spans="1:9" x14ac:dyDescent="0.25">
      <c r="A2031" t="str">
        <f>Table1[[#This Row],[img_id2]]&amp;"|"&amp;Table1[[#This Row],[rank]]</f>
        <v>401|5</v>
      </c>
      <c r="B2031">
        <v>401</v>
      </c>
      <c r="C2031">
        <v>5</v>
      </c>
      <c r="D2031" t="s">
        <v>877</v>
      </c>
      <c r="E2031">
        <v>5.35278506577E-2</v>
      </c>
      <c r="F2031">
        <v>0.99932146072399997</v>
      </c>
      <c r="G2031">
        <f>VLOOKUP(Table1[[#This Row],[img_id2]],Table13[#All],4,FALSE)</f>
        <v>3</v>
      </c>
      <c r="H2031">
        <f>VLOOKUP(Table1[[#This Row],[img_id2]],Table13[#All],5,FALSE)</f>
        <v>3</v>
      </c>
      <c r="I2031" t="str">
        <f>IF(Table1[[#This Row],[score_abs]]&gt;0.99,"yes","no")</f>
        <v>yes</v>
      </c>
    </row>
    <row r="2032" spans="1:9" x14ac:dyDescent="0.25">
      <c r="A2032" t="str">
        <f>Table1[[#This Row],[img_id2]]&amp;"|"&amp;Table1[[#This Row],[rank]]</f>
        <v>402|1</v>
      </c>
      <c r="B2032">
        <v>402</v>
      </c>
      <c r="C2032">
        <v>1</v>
      </c>
      <c r="D2032" t="s">
        <v>864</v>
      </c>
      <c r="E2032">
        <v>0.24228431284400001</v>
      </c>
      <c r="F2032">
        <v>0.99905019998599998</v>
      </c>
      <c r="G2032">
        <f>VLOOKUP(Table1[[#This Row],[img_id2]],Table13[#All],4,FALSE)</f>
        <v>3</v>
      </c>
      <c r="H2032">
        <f>VLOOKUP(Table1[[#This Row],[img_id2]],Table13[#All],5,FALSE)</f>
        <v>3</v>
      </c>
      <c r="I2032" t="str">
        <f>IF(Table1[[#This Row],[score_abs]]&gt;0.99,"yes","no")</f>
        <v>yes</v>
      </c>
    </row>
    <row r="2033" spans="1:9" x14ac:dyDescent="0.25">
      <c r="A2033" t="str">
        <f>Table1[[#This Row],[img_id2]]&amp;"|"&amp;Table1[[#This Row],[rank]]</f>
        <v>402|2</v>
      </c>
      <c r="B2033">
        <v>402</v>
      </c>
      <c r="C2033">
        <v>2</v>
      </c>
      <c r="D2033" t="s">
        <v>888</v>
      </c>
      <c r="E2033">
        <v>0.120837077498</v>
      </c>
      <c r="F2033">
        <v>0.99809759855299995</v>
      </c>
      <c r="G2033">
        <f>VLOOKUP(Table1[[#This Row],[img_id2]],Table13[#All],4,FALSE)</f>
        <v>3</v>
      </c>
      <c r="H2033">
        <f>VLOOKUP(Table1[[#This Row],[img_id2]],Table13[#All],5,FALSE)</f>
        <v>3</v>
      </c>
      <c r="I2033" t="str">
        <f>IF(Table1[[#This Row],[score_abs]]&gt;0.99,"yes","no")</f>
        <v>yes</v>
      </c>
    </row>
    <row r="2034" spans="1:9" x14ac:dyDescent="0.25">
      <c r="A2034" t="str">
        <f>Table1[[#This Row],[img_id2]]&amp;"|"&amp;Table1[[#This Row],[rank]]</f>
        <v>402|3</v>
      </c>
      <c r="B2034">
        <v>402</v>
      </c>
      <c r="C2034">
        <v>3</v>
      </c>
      <c r="D2034" t="s">
        <v>886</v>
      </c>
      <c r="E2034">
        <v>6.8870328366800002E-2</v>
      </c>
      <c r="F2034">
        <v>0.99666684865999999</v>
      </c>
      <c r="G2034">
        <f>VLOOKUP(Table1[[#This Row],[img_id2]],Table13[#All],4,FALSE)</f>
        <v>3</v>
      </c>
      <c r="H2034">
        <f>VLOOKUP(Table1[[#This Row],[img_id2]],Table13[#All],5,FALSE)</f>
        <v>3</v>
      </c>
      <c r="I2034" t="str">
        <f>IF(Table1[[#This Row],[score_abs]]&gt;0.99,"yes","no")</f>
        <v>yes</v>
      </c>
    </row>
    <row r="2035" spans="1:9" x14ac:dyDescent="0.25">
      <c r="A2035" t="str">
        <f>Table1[[#This Row],[img_id2]]&amp;"|"&amp;Table1[[#This Row],[rank]]</f>
        <v>402|4</v>
      </c>
      <c r="B2035">
        <v>402</v>
      </c>
      <c r="C2035">
        <v>4</v>
      </c>
      <c r="D2035" t="s">
        <v>862</v>
      </c>
      <c r="E2035">
        <v>5.3058069199299999E-2</v>
      </c>
      <c r="F2035">
        <v>0.99567776918399997</v>
      </c>
      <c r="G2035">
        <f>VLOOKUP(Table1[[#This Row],[img_id2]],Table13[#All],4,FALSE)</f>
        <v>3</v>
      </c>
      <c r="H2035">
        <f>VLOOKUP(Table1[[#This Row],[img_id2]],Table13[#All],5,FALSE)</f>
        <v>3</v>
      </c>
      <c r="I2035" t="str">
        <f>IF(Table1[[#This Row],[score_abs]]&gt;0.99,"yes","no")</f>
        <v>yes</v>
      </c>
    </row>
    <row r="2036" spans="1:9" x14ac:dyDescent="0.25">
      <c r="A2036" t="str">
        <f>Table1[[#This Row],[img_id2]]&amp;"|"&amp;Table1[[#This Row],[rank]]</f>
        <v>402|5</v>
      </c>
      <c r="B2036">
        <v>402</v>
      </c>
      <c r="C2036">
        <v>5</v>
      </c>
      <c r="D2036" t="s">
        <v>861</v>
      </c>
      <c r="E2036">
        <v>4.8416510224299998E-2</v>
      </c>
      <c r="F2036">
        <v>0.99526536464699999</v>
      </c>
      <c r="G2036">
        <f>VLOOKUP(Table1[[#This Row],[img_id2]],Table13[#All],4,FALSE)</f>
        <v>3</v>
      </c>
      <c r="H2036">
        <f>VLOOKUP(Table1[[#This Row],[img_id2]],Table13[#All],5,FALSE)</f>
        <v>3</v>
      </c>
      <c r="I2036" t="str">
        <f>IF(Table1[[#This Row],[score_abs]]&gt;0.99,"yes","no")</f>
        <v>yes</v>
      </c>
    </row>
    <row r="2037" spans="1:9" x14ac:dyDescent="0.25">
      <c r="A2037" t="str">
        <f>Table1[[#This Row],[img_id2]]&amp;"|"&amp;Table1[[#This Row],[rank]]</f>
        <v>403|1</v>
      </c>
      <c r="B2037">
        <v>403</v>
      </c>
      <c r="C2037">
        <v>1</v>
      </c>
      <c r="D2037" t="s">
        <v>864</v>
      </c>
      <c r="E2037">
        <v>0.87001091241799999</v>
      </c>
      <c r="F2037">
        <v>0.99995839595799996</v>
      </c>
      <c r="G2037">
        <f>VLOOKUP(Table1[[#This Row],[img_id2]],Table13[#All],4,FALSE)</f>
        <v>3</v>
      </c>
      <c r="H2037">
        <f>VLOOKUP(Table1[[#This Row],[img_id2]],Table13[#All],5,FALSE)</f>
        <v>3</v>
      </c>
      <c r="I2037" t="str">
        <f>IF(Table1[[#This Row],[score_abs]]&gt;0.99,"yes","no")</f>
        <v>yes</v>
      </c>
    </row>
    <row r="2038" spans="1:9" x14ac:dyDescent="0.25">
      <c r="A2038" t="str">
        <f>Table1[[#This Row],[img_id2]]&amp;"|"&amp;Table1[[#This Row],[rank]]</f>
        <v>403|2</v>
      </c>
      <c r="B2038">
        <v>403</v>
      </c>
      <c r="C2038">
        <v>2</v>
      </c>
      <c r="D2038" t="s">
        <v>862</v>
      </c>
      <c r="E2038">
        <v>3.0199740082E-2</v>
      </c>
      <c r="F2038">
        <v>0.99880361556999997</v>
      </c>
      <c r="G2038">
        <f>VLOOKUP(Table1[[#This Row],[img_id2]],Table13[#All],4,FALSE)</f>
        <v>3</v>
      </c>
      <c r="H2038">
        <f>VLOOKUP(Table1[[#This Row],[img_id2]],Table13[#All],5,FALSE)</f>
        <v>3</v>
      </c>
      <c r="I2038" t="str">
        <f>IF(Table1[[#This Row],[score_abs]]&gt;0.99,"yes","no")</f>
        <v>yes</v>
      </c>
    </row>
    <row r="2039" spans="1:9" x14ac:dyDescent="0.25">
      <c r="A2039" t="str">
        <f>Table1[[#This Row],[img_id2]]&amp;"|"&amp;Table1[[#This Row],[rank]]</f>
        <v>403|3</v>
      </c>
      <c r="B2039">
        <v>403</v>
      </c>
      <c r="C2039">
        <v>3</v>
      </c>
      <c r="D2039" t="s">
        <v>877</v>
      </c>
      <c r="E2039">
        <v>1.39762014151E-2</v>
      </c>
      <c r="F2039">
        <v>0.99741852283499999</v>
      </c>
      <c r="G2039">
        <f>VLOOKUP(Table1[[#This Row],[img_id2]],Table13[#All],4,FALSE)</f>
        <v>3</v>
      </c>
      <c r="H2039">
        <f>VLOOKUP(Table1[[#This Row],[img_id2]],Table13[#All],5,FALSE)</f>
        <v>3</v>
      </c>
      <c r="I2039" t="str">
        <f>IF(Table1[[#This Row],[score_abs]]&gt;0.99,"yes","no")</f>
        <v>yes</v>
      </c>
    </row>
    <row r="2040" spans="1:9" x14ac:dyDescent="0.25">
      <c r="A2040" t="str">
        <f>Table1[[#This Row],[img_id2]]&amp;"|"&amp;Table1[[#This Row],[rank]]</f>
        <v>403|4</v>
      </c>
      <c r="B2040">
        <v>403</v>
      </c>
      <c r="C2040">
        <v>4</v>
      </c>
      <c r="D2040" t="s">
        <v>860</v>
      </c>
      <c r="E2040">
        <v>1.2391105294200001E-2</v>
      </c>
      <c r="F2040">
        <v>0.99708932638199999</v>
      </c>
      <c r="G2040">
        <f>VLOOKUP(Table1[[#This Row],[img_id2]],Table13[#All],4,FALSE)</f>
        <v>3</v>
      </c>
      <c r="H2040">
        <f>VLOOKUP(Table1[[#This Row],[img_id2]],Table13[#All],5,FALSE)</f>
        <v>3</v>
      </c>
      <c r="I2040" t="str">
        <f>IF(Table1[[#This Row],[score_abs]]&gt;0.99,"yes","no")</f>
        <v>yes</v>
      </c>
    </row>
    <row r="2041" spans="1:9" x14ac:dyDescent="0.25">
      <c r="A2041" t="str">
        <f>Table1[[#This Row],[img_id2]]&amp;"|"&amp;Table1[[#This Row],[rank]]</f>
        <v>403|5</v>
      </c>
      <c r="B2041">
        <v>403</v>
      </c>
      <c r="C2041">
        <v>5</v>
      </c>
      <c r="D2041" t="s">
        <v>831</v>
      </c>
      <c r="E2041">
        <v>1.22647089884E-2</v>
      </c>
      <c r="F2041">
        <v>0.99705940485</v>
      </c>
      <c r="G2041">
        <f>VLOOKUP(Table1[[#This Row],[img_id2]],Table13[#All],4,FALSE)</f>
        <v>3</v>
      </c>
      <c r="H2041">
        <f>VLOOKUP(Table1[[#This Row],[img_id2]],Table13[#All],5,FALSE)</f>
        <v>3</v>
      </c>
      <c r="I2041" t="str">
        <f>IF(Table1[[#This Row],[score_abs]]&gt;0.99,"yes","no")</f>
        <v>yes</v>
      </c>
    </row>
    <row r="2042" spans="1:9" x14ac:dyDescent="0.25">
      <c r="A2042" t="str">
        <f>Table1[[#This Row],[img_id2]]&amp;"|"&amp;Table1[[#This Row],[rank]]</f>
        <v>404|1</v>
      </c>
      <c r="B2042">
        <v>404</v>
      </c>
      <c r="C2042">
        <v>1</v>
      </c>
      <c r="D2042" t="s">
        <v>864</v>
      </c>
      <c r="E2042">
        <v>0.56070137023900002</v>
      </c>
      <c r="F2042">
        <v>0.999263703823</v>
      </c>
      <c r="G2042">
        <f>VLOOKUP(Table1[[#This Row],[img_id2]],Table13[#All],4,FALSE)</f>
        <v>2</v>
      </c>
      <c r="H2042">
        <f>VLOOKUP(Table1[[#This Row],[img_id2]],Table13[#All],5,FALSE)</f>
        <v>2</v>
      </c>
      <c r="I2042" t="str">
        <f>IF(Table1[[#This Row],[score_abs]]&gt;0.99,"yes","no")</f>
        <v>yes</v>
      </c>
    </row>
    <row r="2043" spans="1:9" x14ac:dyDescent="0.25">
      <c r="A2043" t="str">
        <f>Table1[[#This Row],[img_id2]]&amp;"|"&amp;Table1[[#This Row],[rank]]</f>
        <v>404|2</v>
      </c>
      <c r="B2043">
        <v>404</v>
      </c>
      <c r="C2043">
        <v>2</v>
      </c>
      <c r="D2043" t="s">
        <v>877</v>
      </c>
      <c r="E2043">
        <v>4.10494953394E-2</v>
      </c>
      <c r="F2043">
        <v>0.99003523588200004</v>
      </c>
      <c r="G2043">
        <f>VLOOKUP(Table1[[#This Row],[img_id2]],Table13[#All],4,FALSE)</f>
        <v>2</v>
      </c>
      <c r="H2043">
        <f>VLOOKUP(Table1[[#This Row],[img_id2]],Table13[#All],5,FALSE)</f>
        <v>2</v>
      </c>
      <c r="I2043" t="str">
        <f>IF(Table1[[#This Row],[score_abs]]&gt;0.99,"yes","no")</f>
        <v>yes</v>
      </c>
    </row>
    <row r="2044" spans="1:9" x14ac:dyDescent="0.25">
      <c r="A2044" t="str">
        <f>Table1[[#This Row],[img_id2]]&amp;"|"&amp;Table1[[#This Row],[rank]]</f>
        <v>404|3</v>
      </c>
      <c r="B2044">
        <v>404</v>
      </c>
      <c r="C2044">
        <v>3</v>
      </c>
      <c r="D2044" t="s">
        <v>850</v>
      </c>
      <c r="E2044">
        <v>2.8417225927099998E-2</v>
      </c>
      <c r="F2044">
        <v>0.98566901683800001</v>
      </c>
      <c r="G2044">
        <f>VLOOKUP(Table1[[#This Row],[img_id2]],Table13[#All],4,FALSE)</f>
        <v>2</v>
      </c>
      <c r="H2044">
        <f>VLOOKUP(Table1[[#This Row],[img_id2]],Table13[#All],5,FALSE)</f>
        <v>2</v>
      </c>
      <c r="I2044" t="str">
        <f>IF(Table1[[#This Row],[score_abs]]&gt;0.99,"yes","no")</f>
        <v>no</v>
      </c>
    </row>
    <row r="2045" spans="1:9" x14ac:dyDescent="0.25">
      <c r="A2045" t="str">
        <f>Table1[[#This Row],[img_id2]]&amp;"|"&amp;Table1[[#This Row],[rank]]</f>
        <v>404|4</v>
      </c>
      <c r="B2045">
        <v>404</v>
      </c>
      <c r="C2045">
        <v>4</v>
      </c>
      <c r="D2045" t="s">
        <v>901</v>
      </c>
      <c r="E2045">
        <v>2.4234371259799999E-2</v>
      </c>
      <c r="F2045">
        <v>0.98323696851700004</v>
      </c>
      <c r="G2045">
        <f>VLOOKUP(Table1[[#This Row],[img_id2]],Table13[#All],4,FALSE)</f>
        <v>2</v>
      </c>
      <c r="H2045">
        <f>VLOOKUP(Table1[[#This Row],[img_id2]],Table13[#All],5,FALSE)</f>
        <v>2</v>
      </c>
      <c r="I2045" t="str">
        <f>IF(Table1[[#This Row],[score_abs]]&gt;0.99,"yes","no")</f>
        <v>no</v>
      </c>
    </row>
    <row r="2046" spans="1:9" x14ac:dyDescent="0.25">
      <c r="A2046" t="str">
        <f>Table1[[#This Row],[img_id2]]&amp;"|"&amp;Table1[[#This Row],[rank]]</f>
        <v>404|5</v>
      </c>
      <c r="B2046">
        <v>404</v>
      </c>
      <c r="C2046">
        <v>5</v>
      </c>
      <c r="D2046" t="s">
        <v>887</v>
      </c>
      <c r="E2046">
        <v>1.94621421397E-2</v>
      </c>
      <c r="F2046">
        <v>0.97921204566999998</v>
      </c>
      <c r="G2046">
        <f>VLOOKUP(Table1[[#This Row],[img_id2]],Table13[#All],4,FALSE)</f>
        <v>2</v>
      </c>
      <c r="H2046">
        <f>VLOOKUP(Table1[[#This Row],[img_id2]],Table13[#All],5,FALSE)</f>
        <v>2</v>
      </c>
      <c r="I2046" t="str">
        <f>IF(Table1[[#This Row],[score_abs]]&gt;0.99,"yes","no")</f>
        <v>no</v>
      </c>
    </row>
    <row r="2047" spans="1:9" x14ac:dyDescent="0.25">
      <c r="A2047" t="str">
        <f>Table1[[#This Row],[img_id2]]&amp;"|"&amp;Table1[[#This Row],[rank]]</f>
        <v>405|1</v>
      </c>
      <c r="B2047">
        <v>405</v>
      </c>
      <c r="C2047">
        <v>1</v>
      </c>
      <c r="D2047" t="s">
        <v>862</v>
      </c>
      <c r="E2047">
        <v>0.353938788176</v>
      </c>
      <c r="F2047">
        <v>0.99975448846799997</v>
      </c>
      <c r="G2047">
        <f>VLOOKUP(Table1[[#This Row],[img_id2]],Table13[#All],4,FALSE)</f>
        <v>3</v>
      </c>
      <c r="H2047">
        <f>VLOOKUP(Table1[[#This Row],[img_id2]],Table13[#All],5,FALSE)</f>
        <v>3</v>
      </c>
      <c r="I2047" t="str">
        <f>IF(Table1[[#This Row],[score_abs]]&gt;0.99,"yes","no")</f>
        <v>yes</v>
      </c>
    </row>
    <row r="2048" spans="1:9" x14ac:dyDescent="0.25">
      <c r="A2048" t="str">
        <f>Table1[[#This Row],[img_id2]]&amp;"|"&amp;Table1[[#This Row],[rank]]</f>
        <v>405|2</v>
      </c>
      <c r="B2048">
        <v>405</v>
      </c>
      <c r="C2048">
        <v>2</v>
      </c>
      <c r="D2048" t="s">
        <v>830</v>
      </c>
      <c r="E2048">
        <v>0.27547436952600002</v>
      </c>
      <c r="F2048">
        <v>0.99968457221999996</v>
      </c>
      <c r="G2048">
        <f>VLOOKUP(Table1[[#This Row],[img_id2]],Table13[#All],4,FALSE)</f>
        <v>3</v>
      </c>
      <c r="H2048">
        <f>VLOOKUP(Table1[[#This Row],[img_id2]],Table13[#All],5,FALSE)</f>
        <v>3</v>
      </c>
      <c r="I2048" t="str">
        <f>IF(Table1[[#This Row],[score_abs]]&gt;0.99,"yes","no")</f>
        <v>yes</v>
      </c>
    </row>
    <row r="2049" spans="1:9" x14ac:dyDescent="0.25">
      <c r="A2049" t="str">
        <f>Table1[[#This Row],[img_id2]]&amp;"|"&amp;Table1[[#This Row],[rank]]</f>
        <v>405|3</v>
      </c>
      <c r="B2049">
        <v>405</v>
      </c>
      <c r="C2049">
        <v>3</v>
      </c>
      <c r="D2049" t="s">
        <v>831</v>
      </c>
      <c r="E2049">
        <v>0.17127028107600001</v>
      </c>
      <c r="F2049">
        <v>0.99949264526399995</v>
      </c>
      <c r="G2049">
        <f>VLOOKUP(Table1[[#This Row],[img_id2]],Table13[#All],4,FALSE)</f>
        <v>3</v>
      </c>
      <c r="H2049">
        <f>VLOOKUP(Table1[[#This Row],[img_id2]],Table13[#All],5,FALSE)</f>
        <v>3</v>
      </c>
      <c r="I2049" t="str">
        <f>IF(Table1[[#This Row],[score_abs]]&gt;0.99,"yes","no")</f>
        <v>yes</v>
      </c>
    </row>
    <row r="2050" spans="1:9" x14ac:dyDescent="0.25">
      <c r="A2050" t="str">
        <f>Table1[[#This Row],[img_id2]]&amp;"|"&amp;Table1[[#This Row],[rank]]</f>
        <v>405|4</v>
      </c>
      <c r="B2050">
        <v>405</v>
      </c>
      <c r="C2050">
        <v>4</v>
      </c>
      <c r="D2050" t="s">
        <v>840</v>
      </c>
      <c r="E2050">
        <v>3.3763427287300002E-2</v>
      </c>
      <c r="F2050">
        <v>0.99743193387999995</v>
      </c>
      <c r="G2050">
        <f>VLOOKUP(Table1[[#This Row],[img_id2]],Table13[#All],4,FALSE)</f>
        <v>3</v>
      </c>
      <c r="H2050">
        <f>VLOOKUP(Table1[[#This Row],[img_id2]],Table13[#All],5,FALSE)</f>
        <v>3</v>
      </c>
      <c r="I2050" t="str">
        <f>IF(Table1[[#This Row],[score_abs]]&gt;0.99,"yes","no")</f>
        <v>yes</v>
      </c>
    </row>
    <row r="2051" spans="1:9" x14ac:dyDescent="0.25">
      <c r="A2051" t="str">
        <f>Table1[[#This Row],[img_id2]]&amp;"|"&amp;Table1[[#This Row],[rank]]</f>
        <v>405|5</v>
      </c>
      <c r="B2051">
        <v>405</v>
      </c>
      <c r="C2051">
        <v>5</v>
      </c>
      <c r="D2051" t="s">
        <v>864</v>
      </c>
      <c r="E2051">
        <v>3.0920928344099999E-2</v>
      </c>
      <c r="F2051">
        <v>0.997196435928</v>
      </c>
      <c r="G2051">
        <f>VLOOKUP(Table1[[#This Row],[img_id2]],Table13[#All],4,FALSE)</f>
        <v>3</v>
      </c>
      <c r="H2051">
        <f>VLOOKUP(Table1[[#This Row],[img_id2]],Table13[#All],5,FALSE)</f>
        <v>3</v>
      </c>
      <c r="I2051" t="str">
        <f>IF(Table1[[#This Row],[score_abs]]&gt;0.99,"yes","no")</f>
        <v>yes</v>
      </c>
    </row>
    <row r="2052" spans="1:9" x14ac:dyDescent="0.25">
      <c r="A2052" t="str">
        <f>Table1[[#This Row],[img_id2]]&amp;"|"&amp;Table1[[#This Row],[rank]]</f>
        <v>406|1</v>
      </c>
      <c r="B2052">
        <v>406</v>
      </c>
      <c r="C2052">
        <v>1</v>
      </c>
      <c r="D2052" t="s">
        <v>848</v>
      </c>
      <c r="E2052">
        <v>0.182767942548</v>
      </c>
      <c r="F2052">
        <v>0.99884438514700002</v>
      </c>
      <c r="G2052">
        <f>VLOOKUP(Table1[[#This Row],[img_id2]],Table13[#All],4,FALSE)</f>
        <v>3</v>
      </c>
      <c r="H2052">
        <f>VLOOKUP(Table1[[#This Row],[img_id2]],Table13[#All],5,FALSE)</f>
        <v>3</v>
      </c>
      <c r="I2052" t="str">
        <f>IF(Table1[[#This Row],[score_abs]]&gt;0.99,"yes","no")</f>
        <v>yes</v>
      </c>
    </row>
    <row r="2053" spans="1:9" x14ac:dyDescent="0.25">
      <c r="A2053" t="str">
        <f>Table1[[#This Row],[img_id2]]&amp;"|"&amp;Table1[[#This Row],[rank]]</f>
        <v>406|2</v>
      </c>
      <c r="B2053">
        <v>406</v>
      </c>
      <c r="C2053">
        <v>2</v>
      </c>
      <c r="D2053" t="s">
        <v>854</v>
      </c>
      <c r="E2053">
        <v>0.16935105621800001</v>
      </c>
      <c r="F2053">
        <v>0.99875295162199995</v>
      </c>
      <c r="G2053">
        <f>VLOOKUP(Table1[[#This Row],[img_id2]],Table13[#All],4,FALSE)</f>
        <v>3</v>
      </c>
      <c r="H2053">
        <f>VLOOKUP(Table1[[#This Row],[img_id2]],Table13[#All],5,FALSE)</f>
        <v>3</v>
      </c>
      <c r="I2053" t="str">
        <f>IF(Table1[[#This Row],[score_abs]]&gt;0.99,"yes","no")</f>
        <v>yes</v>
      </c>
    </row>
    <row r="2054" spans="1:9" x14ac:dyDescent="0.25">
      <c r="A2054" t="str">
        <f>Table1[[#This Row],[img_id2]]&amp;"|"&amp;Table1[[#This Row],[rank]]</f>
        <v>406|3</v>
      </c>
      <c r="B2054">
        <v>406</v>
      </c>
      <c r="C2054">
        <v>3</v>
      </c>
      <c r="D2054" t="s">
        <v>860</v>
      </c>
      <c r="E2054">
        <v>0.110423333943</v>
      </c>
      <c r="F2054">
        <v>0.99808865785599998</v>
      </c>
      <c r="G2054">
        <f>VLOOKUP(Table1[[#This Row],[img_id2]],Table13[#All],4,FALSE)</f>
        <v>3</v>
      </c>
      <c r="H2054">
        <f>VLOOKUP(Table1[[#This Row],[img_id2]],Table13[#All],5,FALSE)</f>
        <v>3</v>
      </c>
      <c r="I2054" t="str">
        <f>IF(Table1[[#This Row],[score_abs]]&gt;0.99,"yes","no")</f>
        <v>yes</v>
      </c>
    </row>
    <row r="2055" spans="1:9" x14ac:dyDescent="0.25">
      <c r="A2055" t="str">
        <f>Table1[[#This Row],[img_id2]]&amp;"|"&amp;Table1[[#This Row],[rank]]</f>
        <v>406|4</v>
      </c>
      <c r="B2055">
        <v>406</v>
      </c>
      <c r="C2055">
        <v>4</v>
      </c>
      <c r="D2055" t="s">
        <v>861</v>
      </c>
      <c r="E2055">
        <v>0.10677680373200001</v>
      </c>
      <c r="F2055">
        <v>0.99802362918900001</v>
      </c>
      <c r="G2055">
        <f>VLOOKUP(Table1[[#This Row],[img_id2]],Table13[#All],4,FALSE)</f>
        <v>3</v>
      </c>
      <c r="H2055">
        <f>VLOOKUP(Table1[[#This Row],[img_id2]],Table13[#All],5,FALSE)</f>
        <v>3</v>
      </c>
      <c r="I2055" t="str">
        <f>IF(Table1[[#This Row],[score_abs]]&gt;0.99,"yes","no")</f>
        <v>yes</v>
      </c>
    </row>
    <row r="2056" spans="1:9" x14ac:dyDescent="0.25">
      <c r="A2056" t="str">
        <f>Table1[[#This Row],[img_id2]]&amp;"|"&amp;Table1[[#This Row],[rank]]</f>
        <v>406|5</v>
      </c>
      <c r="B2056">
        <v>406</v>
      </c>
      <c r="C2056">
        <v>5</v>
      </c>
      <c r="D2056" t="s">
        <v>862</v>
      </c>
      <c r="E2056">
        <v>5.1881700754199997E-2</v>
      </c>
      <c r="F2056">
        <v>0.99594092369099996</v>
      </c>
      <c r="G2056">
        <f>VLOOKUP(Table1[[#This Row],[img_id2]],Table13[#All],4,FALSE)</f>
        <v>3</v>
      </c>
      <c r="H2056">
        <f>VLOOKUP(Table1[[#This Row],[img_id2]],Table13[#All],5,FALSE)</f>
        <v>3</v>
      </c>
      <c r="I2056" t="str">
        <f>IF(Table1[[#This Row],[score_abs]]&gt;0.99,"yes","no")</f>
        <v>yes</v>
      </c>
    </row>
    <row r="2057" spans="1:9" x14ac:dyDescent="0.25">
      <c r="A2057" t="str">
        <f>Table1[[#This Row],[img_id2]]&amp;"|"&amp;Table1[[#This Row],[rank]]</f>
        <v>407|1</v>
      </c>
      <c r="B2057">
        <v>407</v>
      </c>
      <c r="C2057">
        <v>1</v>
      </c>
      <c r="D2057" t="s">
        <v>854</v>
      </c>
      <c r="E2057">
        <v>0.407082259655</v>
      </c>
      <c r="F2057">
        <v>0.99970370531099995</v>
      </c>
      <c r="G2057">
        <f>VLOOKUP(Table1[[#This Row],[img_id2]],Table13[#All],4,FALSE)</f>
        <v>2</v>
      </c>
      <c r="H2057">
        <f>VLOOKUP(Table1[[#This Row],[img_id2]],Table13[#All],5,FALSE)</f>
        <v>2</v>
      </c>
      <c r="I2057" t="str">
        <f>IF(Table1[[#This Row],[score_abs]]&gt;0.99,"yes","no")</f>
        <v>yes</v>
      </c>
    </row>
    <row r="2058" spans="1:9" x14ac:dyDescent="0.25">
      <c r="A2058" t="str">
        <f>Table1[[#This Row],[img_id2]]&amp;"|"&amp;Table1[[#This Row],[rank]]</f>
        <v>407|2</v>
      </c>
      <c r="B2058">
        <v>407</v>
      </c>
      <c r="C2058">
        <v>2</v>
      </c>
      <c r="D2058" t="s">
        <v>848</v>
      </c>
      <c r="E2058">
        <v>0.14579287171399999</v>
      </c>
      <c r="F2058">
        <v>0.99917322397200004</v>
      </c>
      <c r="G2058">
        <f>VLOOKUP(Table1[[#This Row],[img_id2]],Table13[#All],4,FALSE)</f>
        <v>2</v>
      </c>
      <c r="H2058">
        <f>VLOOKUP(Table1[[#This Row],[img_id2]],Table13[#All],5,FALSE)</f>
        <v>2</v>
      </c>
      <c r="I2058" t="str">
        <f>IF(Table1[[#This Row],[score_abs]]&gt;0.99,"yes","no")</f>
        <v>yes</v>
      </c>
    </row>
    <row r="2059" spans="1:9" x14ac:dyDescent="0.25">
      <c r="A2059" t="str">
        <f>Table1[[#This Row],[img_id2]]&amp;"|"&amp;Table1[[#This Row],[rank]]</f>
        <v>407|3</v>
      </c>
      <c r="B2059">
        <v>407</v>
      </c>
      <c r="C2059">
        <v>3</v>
      </c>
      <c r="D2059" t="s">
        <v>884</v>
      </c>
      <c r="E2059">
        <v>6.6125296056300006E-2</v>
      </c>
      <c r="F2059">
        <v>0.99817907810200002</v>
      </c>
      <c r="G2059">
        <f>VLOOKUP(Table1[[#This Row],[img_id2]],Table13[#All],4,FALSE)</f>
        <v>2</v>
      </c>
      <c r="H2059">
        <f>VLOOKUP(Table1[[#This Row],[img_id2]],Table13[#All],5,FALSE)</f>
        <v>2</v>
      </c>
      <c r="I2059" t="str">
        <f>IF(Table1[[#This Row],[score_abs]]&gt;0.99,"yes","no")</f>
        <v>yes</v>
      </c>
    </row>
    <row r="2060" spans="1:9" x14ac:dyDescent="0.25">
      <c r="A2060" t="str">
        <f>Table1[[#This Row],[img_id2]]&amp;"|"&amp;Table1[[#This Row],[rank]]</f>
        <v>407|4</v>
      </c>
      <c r="B2060">
        <v>407</v>
      </c>
      <c r="C2060">
        <v>4</v>
      </c>
      <c r="D2060" t="s">
        <v>873</v>
      </c>
      <c r="E2060">
        <v>5.94309829175E-2</v>
      </c>
      <c r="F2060">
        <v>0.99797445535700002</v>
      </c>
      <c r="G2060">
        <f>VLOOKUP(Table1[[#This Row],[img_id2]],Table13[#All],4,FALSE)</f>
        <v>2</v>
      </c>
      <c r="H2060">
        <f>VLOOKUP(Table1[[#This Row],[img_id2]],Table13[#All],5,FALSE)</f>
        <v>2</v>
      </c>
      <c r="I2060" t="str">
        <f>IF(Table1[[#This Row],[score_abs]]&gt;0.99,"yes","no")</f>
        <v>yes</v>
      </c>
    </row>
    <row r="2061" spans="1:9" x14ac:dyDescent="0.25">
      <c r="A2061" t="str">
        <f>Table1[[#This Row],[img_id2]]&amp;"|"&amp;Table1[[#This Row],[rank]]</f>
        <v>407|5</v>
      </c>
      <c r="B2061">
        <v>407</v>
      </c>
      <c r="C2061">
        <v>5</v>
      </c>
      <c r="D2061" t="s">
        <v>831</v>
      </c>
      <c r="E2061">
        <v>5.89680671692E-2</v>
      </c>
      <c r="F2061">
        <v>0.997958540916</v>
      </c>
      <c r="G2061">
        <f>VLOOKUP(Table1[[#This Row],[img_id2]],Table13[#All],4,FALSE)</f>
        <v>2</v>
      </c>
      <c r="H2061">
        <f>VLOOKUP(Table1[[#This Row],[img_id2]],Table13[#All],5,FALSE)</f>
        <v>2</v>
      </c>
      <c r="I2061" t="str">
        <f>IF(Table1[[#This Row],[score_abs]]&gt;0.99,"yes","no")</f>
        <v>yes</v>
      </c>
    </row>
    <row r="2062" spans="1:9" x14ac:dyDescent="0.25">
      <c r="A2062" t="str">
        <f>Table1[[#This Row],[img_id2]]&amp;"|"&amp;Table1[[#This Row],[rank]]</f>
        <v>408|1</v>
      </c>
      <c r="B2062">
        <v>408</v>
      </c>
      <c r="C2062">
        <v>1</v>
      </c>
      <c r="D2062" t="s">
        <v>862</v>
      </c>
      <c r="E2062">
        <v>0.41496351361299999</v>
      </c>
      <c r="F2062">
        <v>0.99967789650000005</v>
      </c>
      <c r="G2062">
        <f>VLOOKUP(Table1[[#This Row],[img_id2]],Table13[#All],4,FALSE)</f>
        <v>3</v>
      </c>
      <c r="H2062">
        <f>VLOOKUP(Table1[[#This Row],[img_id2]],Table13[#All],5,FALSE)</f>
        <v>3</v>
      </c>
      <c r="I2062" t="str">
        <f>IF(Table1[[#This Row],[score_abs]]&gt;0.99,"yes","no")</f>
        <v>yes</v>
      </c>
    </row>
    <row r="2063" spans="1:9" x14ac:dyDescent="0.25">
      <c r="A2063" t="str">
        <f>Table1[[#This Row],[img_id2]]&amp;"|"&amp;Table1[[#This Row],[rank]]</f>
        <v>408|2</v>
      </c>
      <c r="B2063">
        <v>408</v>
      </c>
      <c r="C2063">
        <v>2</v>
      </c>
      <c r="D2063" t="s">
        <v>831</v>
      </c>
      <c r="E2063">
        <v>0.16417306661600001</v>
      </c>
      <c r="F2063">
        <v>0.99918621778500005</v>
      </c>
      <c r="G2063">
        <f>VLOOKUP(Table1[[#This Row],[img_id2]],Table13[#All],4,FALSE)</f>
        <v>3</v>
      </c>
      <c r="H2063">
        <f>VLOOKUP(Table1[[#This Row],[img_id2]],Table13[#All],5,FALSE)</f>
        <v>3</v>
      </c>
      <c r="I2063" t="str">
        <f>IF(Table1[[#This Row],[score_abs]]&gt;0.99,"yes","no")</f>
        <v>yes</v>
      </c>
    </row>
    <row r="2064" spans="1:9" x14ac:dyDescent="0.25">
      <c r="A2064" t="str">
        <f>Table1[[#This Row],[img_id2]]&amp;"|"&amp;Table1[[#This Row],[rank]]</f>
        <v>408|3</v>
      </c>
      <c r="B2064">
        <v>408</v>
      </c>
      <c r="C2064">
        <v>3</v>
      </c>
      <c r="D2064" t="s">
        <v>830</v>
      </c>
      <c r="E2064">
        <v>6.2956206500500003E-2</v>
      </c>
      <c r="F2064">
        <v>0.99788057804100005</v>
      </c>
      <c r="G2064">
        <f>VLOOKUP(Table1[[#This Row],[img_id2]],Table13[#All],4,FALSE)</f>
        <v>3</v>
      </c>
      <c r="H2064">
        <f>VLOOKUP(Table1[[#This Row],[img_id2]],Table13[#All],5,FALSE)</f>
        <v>3</v>
      </c>
      <c r="I2064" t="str">
        <f>IF(Table1[[#This Row],[score_abs]]&gt;0.99,"yes","no")</f>
        <v>yes</v>
      </c>
    </row>
    <row r="2065" spans="1:9" x14ac:dyDescent="0.25">
      <c r="A2065" t="str">
        <f>Table1[[#This Row],[img_id2]]&amp;"|"&amp;Table1[[#This Row],[rank]]</f>
        <v>408|4</v>
      </c>
      <c r="B2065">
        <v>408</v>
      </c>
      <c r="C2065">
        <v>4</v>
      </c>
      <c r="D2065" t="s">
        <v>861</v>
      </c>
      <c r="E2065">
        <v>5.3774476051300001E-2</v>
      </c>
      <c r="F2065">
        <v>0.99751955270799997</v>
      </c>
      <c r="G2065">
        <f>VLOOKUP(Table1[[#This Row],[img_id2]],Table13[#All],4,FALSE)</f>
        <v>3</v>
      </c>
      <c r="H2065">
        <f>VLOOKUP(Table1[[#This Row],[img_id2]],Table13[#All],5,FALSE)</f>
        <v>3</v>
      </c>
      <c r="I2065" t="str">
        <f>IF(Table1[[#This Row],[score_abs]]&gt;0.99,"yes","no")</f>
        <v>yes</v>
      </c>
    </row>
    <row r="2066" spans="1:9" x14ac:dyDescent="0.25">
      <c r="A2066" t="str">
        <f>Table1[[#This Row],[img_id2]]&amp;"|"&amp;Table1[[#This Row],[rank]]</f>
        <v>408|5</v>
      </c>
      <c r="B2066">
        <v>408</v>
      </c>
      <c r="C2066">
        <v>5</v>
      </c>
      <c r="D2066" t="s">
        <v>848</v>
      </c>
      <c r="E2066">
        <v>4.4551491737400001E-2</v>
      </c>
      <c r="F2066">
        <v>0.997007668018</v>
      </c>
      <c r="G2066">
        <f>VLOOKUP(Table1[[#This Row],[img_id2]],Table13[#All],4,FALSE)</f>
        <v>3</v>
      </c>
      <c r="H2066">
        <f>VLOOKUP(Table1[[#This Row],[img_id2]],Table13[#All],5,FALSE)</f>
        <v>3</v>
      </c>
      <c r="I2066" t="str">
        <f>IF(Table1[[#This Row],[score_abs]]&gt;0.99,"yes","no")</f>
        <v>yes</v>
      </c>
    </row>
    <row r="2067" spans="1:9" x14ac:dyDescent="0.25">
      <c r="A2067" t="str">
        <f>Table1[[#This Row],[img_id2]]&amp;"|"&amp;Table1[[#This Row],[rank]]</f>
        <v>409|1</v>
      </c>
      <c r="B2067">
        <v>409</v>
      </c>
      <c r="C2067">
        <v>1</v>
      </c>
      <c r="D2067" t="s">
        <v>838</v>
      </c>
      <c r="E2067">
        <v>0.45301920175600002</v>
      </c>
      <c r="F2067">
        <v>0.999360620975</v>
      </c>
      <c r="G2067">
        <f>VLOOKUP(Table1[[#This Row],[img_id2]],Table13[#All],4,FALSE)</f>
        <v>4</v>
      </c>
      <c r="H2067">
        <f>VLOOKUP(Table1[[#This Row],[img_id2]],Table13[#All],5,FALSE)</f>
        <v>4</v>
      </c>
      <c r="I2067" t="str">
        <f>IF(Table1[[#This Row],[score_abs]]&gt;0.99,"yes","no")</f>
        <v>yes</v>
      </c>
    </row>
    <row r="2068" spans="1:9" x14ac:dyDescent="0.25">
      <c r="A2068" t="str">
        <f>Table1[[#This Row],[img_id2]]&amp;"|"&amp;Table1[[#This Row],[rank]]</f>
        <v>409|2</v>
      </c>
      <c r="B2068">
        <v>409</v>
      </c>
      <c r="C2068">
        <v>2</v>
      </c>
      <c r="D2068" t="s">
        <v>837</v>
      </c>
      <c r="E2068">
        <v>6.3412517309200001E-2</v>
      </c>
      <c r="F2068">
        <v>0.99544996023200005</v>
      </c>
      <c r="G2068">
        <f>VLOOKUP(Table1[[#This Row],[img_id2]],Table13[#All],4,FALSE)</f>
        <v>4</v>
      </c>
      <c r="H2068">
        <f>VLOOKUP(Table1[[#This Row],[img_id2]],Table13[#All],5,FALSE)</f>
        <v>4</v>
      </c>
      <c r="I2068" t="str">
        <f>IF(Table1[[#This Row],[score_abs]]&gt;0.99,"yes","no")</f>
        <v>yes</v>
      </c>
    </row>
    <row r="2069" spans="1:9" x14ac:dyDescent="0.25">
      <c r="A2069" t="str">
        <f>Table1[[#This Row],[img_id2]]&amp;"|"&amp;Table1[[#This Row],[rank]]</f>
        <v>409|3</v>
      </c>
      <c r="B2069">
        <v>409</v>
      </c>
      <c r="C2069">
        <v>3</v>
      </c>
      <c r="D2069" t="s">
        <v>868</v>
      </c>
      <c r="E2069">
        <v>3.91013659537E-2</v>
      </c>
      <c r="F2069">
        <v>0.99264186620700001</v>
      </c>
      <c r="G2069">
        <f>VLOOKUP(Table1[[#This Row],[img_id2]],Table13[#All],4,FALSE)</f>
        <v>4</v>
      </c>
      <c r="H2069">
        <f>VLOOKUP(Table1[[#This Row],[img_id2]],Table13[#All],5,FALSE)</f>
        <v>4</v>
      </c>
      <c r="I2069" t="str">
        <f>IF(Table1[[#This Row],[score_abs]]&gt;0.99,"yes","no")</f>
        <v>yes</v>
      </c>
    </row>
    <row r="2070" spans="1:9" x14ac:dyDescent="0.25">
      <c r="A2070" t="str">
        <f>Table1[[#This Row],[img_id2]]&amp;"|"&amp;Table1[[#This Row],[rank]]</f>
        <v>409|4</v>
      </c>
      <c r="B2070">
        <v>409</v>
      </c>
      <c r="C2070">
        <v>4</v>
      </c>
      <c r="D2070" t="s">
        <v>839</v>
      </c>
      <c r="E2070">
        <v>3.31326574087E-2</v>
      </c>
      <c r="F2070">
        <v>0.99132782220799998</v>
      </c>
      <c r="G2070">
        <f>VLOOKUP(Table1[[#This Row],[img_id2]],Table13[#All],4,FALSE)</f>
        <v>4</v>
      </c>
      <c r="H2070">
        <f>VLOOKUP(Table1[[#This Row],[img_id2]],Table13[#All],5,FALSE)</f>
        <v>4</v>
      </c>
      <c r="I2070" t="str">
        <f>IF(Table1[[#This Row],[score_abs]]&gt;0.99,"yes","no")</f>
        <v>yes</v>
      </c>
    </row>
    <row r="2071" spans="1:9" x14ac:dyDescent="0.25">
      <c r="A2071" t="str">
        <f>Table1[[#This Row],[img_id2]]&amp;"|"&amp;Table1[[#This Row],[rank]]</f>
        <v>409|5</v>
      </c>
      <c r="B2071">
        <v>409</v>
      </c>
      <c r="C2071">
        <v>5</v>
      </c>
      <c r="D2071" t="s">
        <v>870</v>
      </c>
      <c r="E2071">
        <v>2.7919817715899999E-2</v>
      </c>
      <c r="F2071">
        <v>0.98972523212399999</v>
      </c>
      <c r="G2071">
        <f>VLOOKUP(Table1[[#This Row],[img_id2]],Table13[#All],4,FALSE)</f>
        <v>4</v>
      </c>
      <c r="H2071">
        <f>VLOOKUP(Table1[[#This Row],[img_id2]],Table13[#All],5,FALSE)</f>
        <v>4</v>
      </c>
      <c r="I2071" t="str">
        <f>IF(Table1[[#This Row],[score_abs]]&gt;0.99,"yes","no")</f>
        <v>no</v>
      </c>
    </row>
    <row r="2072" spans="1:9" x14ac:dyDescent="0.25">
      <c r="A2072" t="str">
        <f>Table1[[#This Row],[img_id2]]&amp;"|"&amp;Table1[[#This Row],[rank]]</f>
        <v>410|1</v>
      </c>
      <c r="B2072">
        <v>410</v>
      </c>
      <c r="C2072">
        <v>1</v>
      </c>
      <c r="D2072" t="s">
        <v>830</v>
      </c>
      <c r="E2072">
        <v>0.37121930718399998</v>
      </c>
      <c r="F2072">
        <v>0.99947100877799999</v>
      </c>
      <c r="G2072">
        <f>VLOOKUP(Table1[[#This Row],[img_id2]],Table13[#All],4,FALSE)</f>
        <v>4</v>
      </c>
      <c r="H2072">
        <f>VLOOKUP(Table1[[#This Row],[img_id2]],Table13[#All],5,FALSE)</f>
        <v>4</v>
      </c>
      <c r="I2072" t="str">
        <f>IF(Table1[[#This Row],[score_abs]]&gt;0.99,"yes","no")</f>
        <v>yes</v>
      </c>
    </row>
    <row r="2073" spans="1:9" x14ac:dyDescent="0.25">
      <c r="A2073" t="str">
        <f>Table1[[#This Row],[img_id2]]&amp;"|"&amp;Table1[[#This Row],[rank]]</f>
        <v>410|2</v>
      </c>
      <c r="B2073">
        <v>410</v>
      </c>
      <c r="C2073">
        <v>2</v>
      </c>
      <c r="D2073" t="s">
        <v>862</v>
      </c>
      <c r="E2073">
        <v>0.14893588423699999</v>
      </c>
      <c r="F2073">
        <v>0.99868255853700005</v>
      </c>
      <c r="G2073">
        <f>VLOOKUP(Table1[[#This Row],[img_id2]],Table13[#All],4,FALSE)</f>
        <v>4</v>
      </c>
      <c r="H2073">
        <f>VLOOKUP(Table1[[#This Row],[img_id2]],Table13[#All],5,FALSE)</f>
        <v>4</v>
      </c>
      <c r="I2073" t="str">
        <f>IF(Table1[[#This Row],[score_abs]]&gt;0.99,"yes","no")</f>
        <v>yes</v>
      </c>
    </row>
    <row r="2074" spans="1:9" x14ac:dyDescent="0.25">
      <c r="A2074" t="str">
        <f>Table1[[#This Row],[img_id2]]&amp;"|"&amp;Table1[[#This Row],[rank]]</f>
        <v>410|3</v>
      </c>
      <c r="B2074">
        <v>410</v>
      </c>
      <c r="C2074">
        <v>3</v>
      </c>
      <c r="D2074" t="s">
        <v>864</v>
      </c>
      <c r="E2074">
        <v>8.0676108598700003E-2</v>
      </c>
      <c r="F2074">
        <v>0.99757069349299998</v>
      </c>
      <c r="G2074">
        <f>VLOOKUP(Table1[[#This Row],[img_id2]],Table13[#All],4,FALSE)</f>
        <v>4</v>
      </c>
      <c r="H2074">
        <f>VLOOKUP(Table1[[#This Row],[img_id2]],Table13[#All],5,FALSE)</f>
        <v>4</v>
      </c>
      <c r="I2074" t="str">
        <f>IF(Table1[[#This Row],[score_abs]]&gt;0.99,"yes","no")</f>
        <v>yes</v>
      </c>
    </row>
    <row r="2075" spans="1:9" x14ac:dyDescent="0.25">
      <c r="A2075" t="str">
        <f>Table1[[#This Row],[img_id2]]&amp;"|"&amp;Table1[[#This Row],[rank]]</f>
        <v>410|4</v>
      </c>
      <c r="B2075">
        <v>410</v>
      </c>
      <c r="C2075">
        <v>4</v>
      </c>
      <c r="D2075" t="s">
        <v>840</v>
      </c>
      <c r="E2075">
        <v>6.0304593294899997E-2</v>
      </c>
      <c r="F2075">
        <v>0.99675267934800005</v>
      </c>
      <c r="G2075">
        <f>VLOOKUP(Table1[[#This Row],[img_id2]],Table13[#All],4,FALSE)</f>
        <v>4</v>
      </c>
      <c r="H2075">
        <f>VLOOKUP(Table1[[#This Row],[img_id2]],Table13[#All],5,FALSE)</f>
        <v>4</v>
      </c>
      <c r="I2075" t="str">
        <f>IF(Table1[[#This Row],[score_abs]]&gt;0.99,"yes","no")</f>
        <v>yes</v>
      </c>
    </row>
    <row r="2076" spans="1:9" x14ac:dyDescent="0.25">
      <c r="A2076" t="str">
        <f>Table1[[#This Row],[img_id2]]&amp;"|"&amp;Table1[[#This Row],[rank]]</f>
        <v>410|5</v>
      </c>
      <c r="B2076">
        <v>410</v>
      </c>
      <c r="C2076">
        <v>5</v>
      </c>
      <c r="D2076" t="s">
        <v>832</v>
      </c>
      <c r="E2076">
        <v>5.1506143063300001E-2</v>
      </c>
      <c r="F2076">
        <v>0.99620014429100001</v>
      </c>
      <c r="G2076">
        <f>VLOOKUP(Table1[[#This Row],[img_id2]],Table13[#All],4,FALSE)</f>
        <v>4</v>
      </c>
      <c r="H2076">
        <f>VLOOKUP(Table1[[#This Row],[img_id2]],Table13[#All],5,FALSE)</f>
        <v>4</v>
      </c>
      <c r="I2076" t="str">
        <f>IF(Table1[[#This Row],[score_abs]]&gt;0.99,"yes","no")</f>
        <v>yes</v>
      </c>
    </row>
    <row r="2077" spans="1:9" x14ac:dyDescent="0.25">
      <c r="A2077" t="str">
        <f>Table1[[#This Row],[img_id2]]&amp;"|"&amp;Table1[[#This Row],[rank]]</f>
        <v>411|1</v>
      </c>
      <c r="B2077">
        <v>411</v>
      </c>
      <c r="C2077">
        <v>1</v>
      </c>
      <c r="D2077" t="s">
        <v>873</v>
      </c>
      <c r="E2077">
        <v>0.27150943875299999</v>
      </c>
      <c r="F2077">
        <v>0.99979346990600004</v>
      </c>
      <c r="G2077">
        <f>VLOOKUP(Table1[[#This Row],[img_id2]],Table13[#All],4,FALSE)</f>
        <v>3</v>
      </c>
      <c r="H2077">
        <f>VLOOKUP(Table1[[#This Row],[img_id2]],Table13[#All],5,FALSE)</f>
        <v>3</v>
      </c>
      <c r="I2077" t="str">
        <f>IF(Table1[[#This Row],[score_abs]]&gt;0.99,"yes","no")</f>
        <v>yes</v>
      </c>
    </row>
    <row r="2078" spans="1:9" x14ac:dyDescent="0.25">
      <c r="A2078" t="str">
        <f>Table1[[#This Row],[img_id2]]&amp;"|"&amp;Table1[[#This Row],[rank]]</f>
        <v>411|2</v>
      </c>
      <c r="B2078">
        <v>411</v>
      </c>
      <c r="C2078">
        <v>2</v>
      </c>
      <c r="D2078" t="s">
        <v>864</v>
      </c>
      <c r="E2078">
        <v>0.19807304441900001</v>
      </c>
      <c r="F2078">
        <v>0.99971693754199997</v>
      </c>
      <c r="G2078">
        <f>VLOOKUP(Table1[[#This Row],[img_id2]],Table13[#All],4,FALSE)</f>
        <v>3</v>
      </c>
      <c r="H2078">
        <f>VLOOKUP(Table1[[#This Row],[img_id2]],Table13[#All],5,FALSE)</f>
        <v>3</v>
      </c>
      <c r="I2078" t="str">
        <f>IF(Table1[[#This Row],[score_abs]]&gt;0.99,"yes","no")</f>
        <v>yes</v>
      </c>
    </row>
    <row r="2079" spans="1:9" x14ac:dyDescent="0.25">
      <c r="A2079" t="str">
        <f>Table1[[#This Row],[img_id2]]&amp;"|"&amp;Table1[[#This Row],[rank]]</f>
        <v>411|3</v>
      </c>
      <c r="B2079">
        <v>411</v>
      </c>
      <c r="C2079">
        <v>3</v>
      </c>
      <c r="D2079" t="s">
        <v>862</v>
      </c>
      <c r="E2079">
        <v>8.8646195828900001E-2</v>
      </c>
      <c r="F2079">
        <v>0.99936777353299999</v>
      </c>
      <c r="G2079">
        <f>VLOOKUP(Table1[[#This Row],[img_id2]],Table13[#All],4,FALSE)</f>
        <v>3</v>
      </c>
      <c r="H2079">
        <f>VLOOKUP(Table1[[#This Row],[img_id2]],Table13[#All],5,FALSE)</f>
        <v>3</v>
      </c>
      <c r="I2079" t="str">
        <f>IF(Table1[[#This Row],[score_abs]]&gt;0.99,"yes","no")</f>
        <v>yes</v>
      </c>
    </row>
    <row r="2080" spans="1:9" x14ac:dyDescent="0.25">
      <c r="A2080" t="str">
        <f>Table1[[#This Row],[img_id2]]&amp;"|"&amp;Table1[[#This Row],[rank]]</f>
        <v>411|4</v>
      </c>
      <c r="B2080">
        <v>411</v>
      </c>
      <c r="C2080">
        <v>4</v>
      </c>
      <c r="D2080" t="s">
        <v>877</v>
      </c>
      <c r="E2080">
        <v>7.7470079064399996E-2</v>
      </c>
      <c r="F2080">
        <v>0.99927669763600002</v>
      </c>
      <c r="G2080">
        <f>VLOOKUP(Table1[[#This Row],[img_id2]],Table13[#All],4,FALSE)</f>
        <v>3</v>
      </c>
      <c r="H2080">
        <f>VLOOKUP(Table1[[#This Row],[img_id2]],Table13[#All],5,FALSE)</f>
        <v>3</v>
      </c>
      <c r="I2080" t="str">
        <f>IF(Table1[[#This Row],[score_abs]]&gt;0.99,"yes","no")</f>
        <v>yes</v>
      </c>
    </row>
    <row r="2081" spans="1:9" x14ac:dyDescent="0.25">
      <c r="A2081" t="str">
        <f>Table1[[#This Row],[img_id2]]&amp;"|"&amp;Table1[[#This Row],[rank]]</f>
        <v>411|5</v>
      </c>
      <c r="B2081">
        <v>411</v>
      </c>
      <c r="C2081">
        <v>5</v>
      </c>
      <c r="D2081" t="s">
        <v>860</v>
      </c>
      <c r="E2081">
        <v>6.8370267748800007E-2</v>
      </c>
      <c r="F2081">
        <v>0.99918037653000003</v>
      </c>
      <c r="G2081">
        <f>VLOOKUP(Table1[[#This Row],[img_id2]],Table13[#All],4,FALSE)</f>
        <v>3</v>
      </c>
      <c r="H2081">
        <f>VLOOKUP(Table1[[#This Row],[img_id2]],Table13[#All],5,FALSE)</f>
        <v>3</v>
      </c>
      <c r="I2081" t="str">
        <f>IF(Table1[[#This Row],[score_abs]]&gt;0.99,"yes","no")</f>
        <v>yes</v>
      </c>
    </row>
    <row r="2082" spans="1:9" x14ac:dyDescent="0.25">
      <c r="A2082" t="str">
        <f>Table1[[#This Row],[img_id2]]&amp;"|"&amp;Table1[[#This Row],[rank]]</f>
        <v>412|1</v>
      </c>
      <c r="B2082">
        <v>412</v>
      </c>
      <c r="C2082">
        <v>1</v>
      </c>
      <c r="D2082" t="s">
        <v>830</v>
      </c>
      <c r="E2082">
        <v>0.65821409225500005</v>
      </c>
      <c r="F2082">
        <v>0.99974292516700003</v>
      </c>
      <c r="G2082">
        <f>VLOOKUP(Table1[[#This Row],[img_id2]],Table13[#All],4,FALSE)</f>
        <v>3</v>
      </c>
      <c r="H2082">
        <f>VLOOKUP(Table1[[#This Row],[img_id2]],Table13[#All],5,FALSE)</f>
        <v>3</v>
      </c>
      <c r="I2082" t="str">
        <f>IF(Table1[[#This Row],[score_abs]]&gt;0.99,"yes","no")</f>
        <v>yes</v>
      </c>
    </row>
    <row r="2083" spans="1:9" x14ac:dyDescent="0.25">
      <c r="A2083" t="str">
        <f>Table1[[#This Row],[img_id2]]&amp;"|"&amp;Table1[[#This Row],[rank]]</f>
        <v>412|2</v>
      </c>
      <c r="B2083">
        <v>412</v>
      </c>
      <c r="C2083">
        <v>2</v>
      </c>
      <c r="D2083" t="s">
        <v>862</v>
      </c>
      <c r="E2083">
        <v>8.4201186895400001E-2</v>
      </c>
      <c r="F2083">
        <v>0.99799382686600002</v>
      </c>
      <c r="G2083">
        <f>VLOOKUP(Table1[[#This Row],[img_id2]],Table13[#All],4,FALSE)</f>
        <v>3</v>
      </c>
      <c r="H2083">
        <f>VLOOKUP(Table1[[#This Row],[img_id2]],Table13[#All],5,FALSE)</f>
        <v>3</v>
      </c>
      <c r="I2083" t="str">
        <f>IF(Table1[[#This Row],[score_abs]]&gt;0.99,"yes","no")</f>
        <v>yes</v>
      </c>
    </row>
    <row r="2084" spans="1:9" x14ac:dyDescent="0.25">
      <c r="A2084" t="str">
        <f>Table1[[#This Row],[img_id2]]&amp;"|"&amp;Table1[[#This Row],[rank]]</f>
        <v>412|3</v>
      </c>
      <c r="B2084">
        <v>412</v>
      </c>
      <c r="C2084">
        <v>3</v>
      </c>
      <c r="D2084" t="s">
        <v>840</v>
      </c>
      <c r="E2084">
        <v>4.53652329743E-2</v>
      </c>
      <c r="F2084">
        <v>0.99628287553799999</v>
      </c>
      <c r="G2084">
        <f>VLOOKUP(Table1[[#This Row],[img_id2]],Table13[#All],4,FALSE)</f>
        <v>3</v>
      </c>
      <c r="H2084">
        <f>VLOOKUP(Table1[[#This Row],[img_id2]],Table13[#All],5,FALSE)</f>
        <v>3</v>
      </c>
      <c r="I2084" t="str">
        <f>IF(Table1[[#This Row],[score_abs]]&gt;0.99,"yes","no")</f>
        <v>yes</v>
      </c>
    </row>
    <row r="2085" spans="1:9" x14ac:dyDescent="0.25">
      <c r="A2085" t="str">
        <f>Table1[[#This Row],[img_id2]]&amp;"|"&amp;Table1[[#This Row],[rank]]</f>
        <v>412|4</v>
      </c>
      <c r="B2085">
        <v>412</v>
      </c>
      <c r="C2085">
        <v>4</v>
      </c>
      <c r="D2085" t="s">
        <v>846</v>
      </c>
      <c r="E2085">
        <v>2.7286663651499999E-2</v>
      </c>
      <c r="F2085">
        <v>0.99383521080000004</v>
      </c>
      <c r="G2085">
        <f>VLOOKUP(Table1[[#This Row],[img_id2]],Table13[#All],4,FALSE)</f>
        <v>3</v>
      </c>
      <c r="H2085">
        <f>VLOOKUP(Table1[[#This Row],[img_id2]],Table13[#All],5,FALSE)</f>
        <v>3</v>
      </c>
      <c r="I2085" t="str">
        <f>IF(Table1[[#This Row],[score_abs]]&gt;0.99,"yes","no")</f>
        <v>yes</v>
      </c>
    </row>
    <row r="2086" spans="1:9" x14ac:dyDescent="0.25">
      <c r="A2086" t="str">
        <f>Table1[[#This Row],[img_id2]]&amp;"|"&amp;Table1[[#This Row],[rank]]</f>
        <v>412|5</v>
      </c>
      <c r="B2086">
        <v>412</v>
      </c>
      <c r="C2086">
        <v>5</v>
      </c>
      <c r="D2086" t="s">
        <v>831</v>
      </c>
      <c r="E2086">
        <v>1.97011549026E-2</v>
      </c>
      <c r="F2086">
        <v>0.99148178100600004</v>
      </c>
      <c r="G2086">
        <f>VLOOKUP(Table1[[#This Row],[img_id2]],Table13[#All],4,FALSE)</f>
        <v>3</v>
      </c>
      <c r="H2086">
        <f>VLOOKUP(Table1[[#This Row],[img_id2]],Table13[#All],5,FALSE)</f>
        <v>3</v>
      </c>
      <c r="I2086" t="str">
        <f>IF(Table1[[#This Row],[score_abs]]&gt;0.99,"yes","no")</f>
        <v>yes</v>
      </c>
    </row>
    <row r="2087" spans="1:9" x14ac:dyDescent="0.25">
      <c r="A2087" t="str">
        <f>Table1[[#This Row],[img_id2]]&amp;"|"&amp;Table1[[#This Row],[rank]]</f>
        <v>413|1</v>
      </c>
      <c r="B2087">
        <v>413</v>
      </c>
      <c r="C2087">
        <v>1</v>
      </c>
      <c r="D2087" t="s">
        <v>862</v>
      </c>
      <c r="E2087">
        <v>0.49841740727400002</v>
      </c>
      <c r="F2087">
        <v>0.99987077713000005</v>
      </c>
      <c r="G2087">
        <f>VLOOKUP(Table1[[#This Row],[img_id2]],Table13[#All],4,FALSE)</f>
        <v>4</v>
      </c>
      <c r="H2087">
        <f>VLOOKUP(Table1[[#This Row],[img_id2]],Table13[#All],5,FALSE)</f>
        <v>4</v>
      </c>
      <c r="I2087" t="str">
        <f>IF(Table1[[#This Row],[score_abs]]&gt;0.99,"yes","no")</f>
        <v>yes</v>
      </c>
    </row>
    <row r="2088" spans="1:9" x14ac:dyDescent="0.25">
      <c r="A2088" t="str">
        <f>Table1[[#This Row],[img_id2]]&amp;"|"&amp;Table1[[#This Row],[rank]]</f>
        <v>413|2</v>
      </c>
      <c r="B2088">
        <v>413</v>
      </c>
      <c r="C2088">
        <v>2</v>
      </c>
      <c r="D2088" t="s">
        <v>861</v>
      </c>
      <c r="E2088">
        <v>9.9820517003500003E-2</v>
      </c>
      <c r="F2088">
        <v>0.99935537576699995</v>
      </c>
      <c r="G2088">
        <f>VLOOKUP(Table1[[#This Row],[img_id2]],Table13[#All],4,FALSE)</f>
        <v>4</v>
      </c>
      <c r="H2088">
        <f>VLOOKUP(Table1[[#This Row],[img_id2]],Table13[#All],5,FALSE)</f>
        <v>4</v>
      </c>
      <c r="I2088" t="str">
        <f>IF(Table1[[#This Row],[score_abs]]&gt;0.99,"yes","no")</f>
        <v>yes</v>
      </c>
    </row>
    <row r="2089" spans="1:9" x14ac:dyDescent="0.25">
      <c r="A2089" t="str">
        <f>Table1[[#This Row],[img_id2]]&amp;"|"&amp;Table1[[#This Row],[rank]]</f>
        <v>413|3</v>
      </c>
      <c r="B2089">
        <v>413</v>
      </c>
      <c r="C2089">
        <v>3</v>
      </c>
      <c r="D2089" t="s">
        <v>854</v>
      </c>
      <c r="E2089">
        <v>8.1928603351099999E-2</v>
      </c>
      <c r="F2089">
        <v>0.99921476841000001</v>
      </c>
      <c r="G2089">
        <f>VLOOKUP(Table1[[#This Row],[img_id2]],Table13[#All],4,FALSE)</f>
        <v>4</v>
      </c>
      <c r="H2089">
        <f>VLOOKUP(Table1[[#This Row],[img_id2]],Table13[#All],5,FALSE)</f>
        <v>4</v>
      </c>
      <c r="I2089" t="str">
        <f>IF(Table1[[#This Row],[score_abs]]&gt;0.99,"yes","no")</f>
        <v>yes</v>
      </c>
    </row>
    <row r="2090" spans="1:9" x14ac:dyDescent="0.25">
      <c r="A2090" t="str">
        <f>Table1[[#This Row],[img_id2]]&amp;"|"&amp;Table1[[#This Row],[rank]]</f>
        <v>413|4</v>
      </c>
      <c r="B2090">
        <v>413</v>
      </c>
      <c r="C2090">
        <v>4</v>
      </c>
      <c r="D2090" t="s">
        <v>831</v>
      </c>
      <c r="E2090">
        <v>5.7225693017199999E-2</v>
      </c>
      <c r="F2090">
        <v>0.99887615442300004</v>
      </c>
      <c r="G2090">
        <f>VLOOKUP(Table1[[#This Row],[img_id2]],Table13[#All],4,FALSE)</f>
        <v>4</v>
      </c>
      <c r="H2090">
        <f>VLOOKUP(Table1[[#This Row],[img_id2]],Table13[#All],5,FALSE)</f>
        <v>4</v>
      </c>
      <c r="I2090" t="str">
        <f>IF(Table1[[#This Row],[score_abs]]&gt;0.99,"yes","no")</f>
        <v>yes</v>
      </c>
    </row>
    <row r="2091" spans="1:9" x14ac:dyDescent="0.25">
      <c r="A2091" t="str">
        <f>Table1[[#This Row],[img_id2]]&amp;"|"&amp;Table1[[#This Row],[rank]]</f>
        <v>413|5</v>
      </c>
      <c r="B2091">
        <v>413</v>
      </c>
      <c r="C2091">
        <v>5</v>
      </c>
      <c r="D2091" t="s">
        <v>855</v>
      </c>
      <c r="E2091">
        <v>4.7262780368299999E-2</v>
      </c>
      <c r="F2091">
        <v>0.99863964319200005</v>
      </c>
      <c r="G2091">
        <f>VLOOKUP(Table1[[#This Row],[img_id2]],Table13[#All],4,FALSE)</f>
        <v>4</v>
      </c>
      <c r="H2091">
        <f>VLOOKUP(Table1[[#This Row],[img_id2]],Table13[#All],5,FALSE)</f>
        <v>4</v>
      </c>
      <c r="I2091" t="str">
        <f>IF(Table1[[#This Row],[score_abs]]&gt;0.99,"yes","no")</f>
        <v>yes</v>
      </c>
    </row>
    <row r="2092" spans="1:9" x14ac:dyDescent="0.25">
      <c r="A2092" t="str">
        <f>Table1[[#This Row],[img_id2]]&amp;"|"&amp;Table1[[#This Row],[rank]]</f>
        <v>414|1</v>
      </c>
      <c r="B2092">
        <v>414</v>
      </c>
      <c r="C2092">
        <v>1</v>
      </c>
      <c r="D2092" t="s">
        <v>854</v>
      </c>
      <c r="E2092">
        <v>0.21020708978200001</v>
      </c>
      <c r="F2092">
        <v>0.99946135282500004</v>
      </c>
      <c r="G2092">
        <f>VLOOKUP(Table1[[#This Row],[img_id2]],Table13[#All],4,FALSE)</f>
        <v>3</v>
      </c>
      <c r="H2092">
        <f>VLOOKUP(Table1[[#This Row],[img_id2]],Table13[#All],5,FALSE)</f>
        <v>3</v>
      </c>
      <c r="I2092" t="str">
        <f>IF(Table1[[#This Row],[score_abs]]&gt;0.99,"yes","no")</f>
        <v>yes</v>
      </c>
    </row>
    <row r="2093" spans="1:9" x14ac:dyDescent="0.25">
      <c r="A2093" t="str">
        <f>Table1[[#This Row],[img_id2]]&amp;"|"&amp;Table1[[#This Row],[rank]]</f>
        <v>414|2</v>
      </c>
      <c r="B2093">
        <v>414</v>
      </c>
      <c r="C2093">
        <v>2</v>
      </c>
      <c r="D2093" t="s">
        <v>862</v>
      </c>
      <c r="E2093">
        <v>0.13089987635600001</v>
      </c>
      <c r="F2093">
        <v>0.99913531541800005</v>
      </c>
      <c r="G2093">
        <f>VLOOKUP(Table1[[#This Row],[img_id2]],Table13[#All],4,FALSE)</f>
        <v>3</v>
      </c>
      <c r="H2093">
        <f>VLOOKUP(Table1[[#This Row],[img_id2]],Table13[#All],5,FALSE)</f>
        <v>3</v>
      </c>
      <c r="I2093" t="str">
        <f>IF(Table1[[#This Row],[score_abs]]&gt;0.99,"yes","no")</f>
        <v>yes</v>
      </c>
    </row>
    <row r="2094" spans="1:9" x14ac:dyDescent="0.25">
      <c r="A2094" t="str">
        <f>Table1[[#This Row],[img_id2]]&amp;"|"&amp;Table1[[#This Row],[rank]]</f>
        <v>414|3</v>
      </c>
      <c r="B2094">
        <v>414</v>
      </c>
      <c r="C2094">
        <v>3</v>
      </c>
      <c r="D2094" t="s">
        <v>848</v>
      </c>
      <c r="E2094">
        <v>0.115157730877</v>
      </c>
      <c r="F2094">
        <v>0.99901711940799998</v>
      </c>
      <c r="G2094">
        <f>VLOOKUP(Table1[[#This Row],[img_id2]],Table13[#All],4,FALSE)</f>
        <v>3</v>
      </c>
      <c r="H2094">
        <f>VLOOKUP(Table1[[#This Row],[img_id2]],Table13[#All],5,FALSE)</f>
        <v>3</v>
      </c>
      <c r="I2094" t="str">
        <f>IF(Table1[[#This Row],[score_abs]]&gt;0.99,"yes","no")</f>
        <v>yes</v>
      </c>
    </row>
    <row r="2095" spans="1:9" x14ac:dyDescent="0.25">
      <c r="A2095" t="str">
        <f>Table1[[#This Row],[img_id2]]&amp;"|"&amp;Table1[[#This Row],[rank]]</f>
        <v>414|4</v>
      </c>
      <c r="B2095">
        <v>414</v>
      </c>
      <c r="C2095">
        <v>4</v>
      </c>
      <c r="D2095" t="s">
        <v>855</v>
      </c>
      <c r="E2095">
        <v>0.114747725427</v>
      </c>
      <c r="F2095">
        <v>0.99901366233800004</v>
      </c>
      <c r="G2095">
        <f>VLOOKUP(Table1[[#This Row],[img_id2]],Table13[#All],4,FALSE)</f>
        <v>3</v>
      </c>
      <c r="H2095">
        <f>VLOOKUP(Table1[[#This Row],[img_id2]],Table13[#All],5,FALSE)</f>
        <v>3</v>
      </c>
      <c r="I2095" t="str">
        <f>IF(Table1[[#This Row],[score_abs]]&gt;0.99,"yes","no")</f>
        <v>yes</v>
      </c>
    </row>
    <row r="2096" spans="1:9" x14ac:dyDescent="0.25">
      <c r="A2096" t="str">
        <f>Table1[[#This Row],[img_id2]]&amp;"|"&amp;Table1[[#This Row],[rank]]</f>
        <v>414|5</v>
      </c>
      <c r="B2096">
        <v>414</v>
      </c>
      <c r="C2096">
        <v>5</v>
      </c>
      <c r="D2096" t="s">
        <v>831</v>
      </c>
      <c r="E2096">
        <v>8.3425596356399997E-2</v>
      </c>
      <c r="F2096">
        <v>0.99864381551699999</v>
      </c>
      <c r="G2096">
        <f>VLOOKUP(Table1[[#This Row],[img_id2]],Table13[#All],4,FALSE)</f>
        <v>3</v>
      </c>
      <c r="H2096">
        <f>VLOOKUP(Table1[[#This Row],[img_id2]],Table13[#All],5,FALSE)</f>
        <v>3</v>
      </c>
      <c r="I2096" t="str">
        <f>IF(Table1[[#This Row],[score_abs]]&gt;0.99,"yes","no")</f>
        <v>yes</v>
      </c>
    </row>
    <row r="2097" spans="1:9" x14ac:dyDescent="0.25">
      <c r="A2097" t="str">
        <f>Table1[[#This Row],[img_id2]]&amp;"|"&amp;Table1[[#This Row],[rank]]</f>
        <v>415|1</v>
      </c>
      <c r="B2097">
        <v>415</v>
      </c>
      <c r="C2097">
        <v>1</v>
      </c>
      <c r="D2097" t="s">
        <v>861</v>
      </c>
      <c r="E2097">
        <v>0.347800374031</v>
      </c>
      <c r="F2097">
        <v>0.99964106082899995</v>
      </c>
      <c r="G2097">
        <f>VLOOKUP(Table1[[#This Row],[img_id2]],Table13[#All],4,FALSE)</f>
        <v>2</v>
      </c>
      <c r="H2097">
        <f>VLOOKUP(Table1[[#This Row],[img_id2]],Table13[#All],5,FALSE)</f>
        <v>2</v>
      </c>
      <c r="I2097" t="str">
        <f>IF(Table1[[#This Row],[score_abs]]&gt;0.99,"yes","no")</f>
        <v>yes</v>
      </c>
    </row>
    <row r="2098" spans="1:9" x14ac:dyDescent="0.25">
      <c r="A2098" t="str">
        <f>Table1[[#This Row],[img_id2]]&amp;"|"&amp;Table1[[#This Row],[rank]]</f>
        <v>415|2</v>
      </c>
      <c r="B2098">
        <v>415</v>
      </c>
      <c r="C2098">
        <v>2</v>
      </c>
      <c r="D2098" t="s">
        <v>854</v>
      </c>
      <c r="E2098">
        <v>0.14391390979300001</v>
      </c>
      <c r="F2098">
        <v>0.99913316965099996</v>
      </c>
      <c r="G2098">
        <f>VLOOKUP(Table1[[#This Row],[img_id2]],Table13[#All],4,FALSE)</f>
        <v>2</v>
      </c>
      <c r="H2098">
        <f>VLOOKUP(Table1[[#This Row],[img_id2]],Table13[#All],5,FALSE)</f>
        <v>2</v>
      </c>
      <c r="I2098" t="str">
        <f>IF(Table1[[#This Row],[score_abs]]&gt;0.99,"yes","no")</f>
        <v>yes</v>
      </c>
    </row>
    <row r="2099" spans="1:9" x14ac:dyDescent="0.25">
      <c r="A2099" t="str">
        <f>Table1[[#This Row],[img_id2]]&amp;"|"&amp;Table1[[#This Row],[rank]]</f>
        <v>415|3</v>
      </c>
      <c r="B2099">
        <v>415</v>
      </c>
      <c r="C2099">
        <v>3</v>
      </c>
      <c r="D2099" t="s">
        <v>862</v>
      </c>
      <c r="E2099">
        <v>7.8084260225300003E-2</v>
      </c>
      <c r="F2099">
        <v>0.99840337038000004</v>
      </c>
      <c r="G2099">
        <f>VLOOKUP(Table1[[#This Row],[img_id2]],Table13[#All],4,FALSE)</f>
        <v>2</v>
      </c>
      <c r="H2099">
        <f>VLOOKUP(Table1[[#This Row],[img_id2]],Table13[#All],5,FALSE)</f>
        <v>2</v>
      </c>
      <c r="I2099" t="str">
        <f>IF(Table1[[#This Row],[score_abs]]&gt;0.99,"yes","no")</f>
        <v>yes</v>
      </c>
    </row>
    <row r="2100" spans="1:9" x14ac:dyDescent="0.25">
      <c r="A2100" t="str">
        <f>Table1[[#This Row],[img_id2]]&amp;"|"&amp;Table1[[#This Row],[rank]]</f>
        <v>415|4</v>
      </c>
      <c r="B2100">
        <v>415</v>
      </c>
      <c r="C2100">
        <v>4</v>
      </c>
      <c r="D2100" t="s">
        <v>873</v>
      </c>
      <c r="E2100">
        <v>7.4452765286000006E-2</v>
      </c>
      <c r="F2100">
        <v>0.99832564592399997</v>
      </c>
      <c r="G2100">
        <f>VLOOKUP(Table1[[#This Row],[img_id2]],Table13[#All],4,FALSE)</f>
        <v>2</v>
      </c>
      <c r="H2100">
        <f>VLOOKUP(Table1[[#This Row],[img_id2]],Table13[#All],5,FALSE)</f>
        <v>2</v>
      </c>
      <c r="I2100" t="str">
        <f>IF(Table1[[#This Row],[score_abs]]&gt;0.99,"yes","no")</f>
        <v>yes</v>
      </c>
    </row>
    <row r="2101" spans="1:9" x14ac:dyDescent="0.25">
      <c r="A2101" t="str">
        <f>Table1[[#This Row],[img_id2]]&amp;"|"&amp;Table1[[#This Row],[rank]]</f>
        <v>415|5</v>
      </c>
      <c r="B2101">
        <v>415</v>
      </c>
      <c r="C2101">
        <v>5</v>
      </c>
      <c r="D2101" t="s">
        <v>886</v>
      </c>
      <c r="E2101">
        <v>6.9425962865399996E-2</v>
      </c>
      <c r="F2101">
        <v>0.99820458888999997</v>
      </c>
      <c r="G2101">
        <f>VLOOKUP(Table1[[#This Row],[img_id2]],Table13[#All],4,FALSE)</f>
        <v>2</v>
      </c>
      <c r="H2101">
        <f>VLOOKUP(Table1[[#This Row],[img_id2]],Table13[#All],5,FALSE)</f>
        <v>2</v>
      </c>
      <c r="I2101" t="str">
        <f>IF(Table1[[#This Row],[score_abs]]&gt;0.99,"yes","no")</f>
        <v>yes</v>
      </c>
    </row>
    <row r="2102" spans="1:9" x14ac:dyDescent="0.25">
      <c r="A2102" t="str">
        <f>Table1[[#This Row],[img_id2]]&amp;"|"&amp;Table1[[#This Row],[rank]]</f>
        <v>416|1</v>
      </c>
      <c r="B2102">
        <v>416</v>
      </c>
      <c r="C2102">
        <v>1</v>
      </c>
      <c r="D2102" t="s">
        <v>861</v>
      </c>
      <c r="E2102">
        <v>0.20746989548200001</v>
      </c>
      <c r="F2102">
        <v>0.99959832429899997</v>
      </c>
      <c r="G2102">
        <f>VLOOKUP(Table1[[#This Row],[img_id2]],Table13[#All],4,FALSE)</f>
        <v>3</v>
      </c>
      <c r="H2102">
        <f>VLOOKUP(Table1[[#This Row],[img_id2]],Table13[#All],5,FALSE)</f>
        <v>3</v>
      </c>
      <c r="I2102" t="str">
        <f>IF(Table1[[#This Row],[score_abs]]&gt;0.99,"yes","no")</f>
        <v>yes</v>
      </c>
    </row>
    <row r="2103" spans="1:9" x14ac:dyDescent="0.25">
      <c r="A2103" t="str">
        <f>Table1[[#This Row],[img_id2]]&amp;"|"&amp;Table1[[#This Row],[rank]]</f>
        <v>416|2</v>
      </c>
      <c r="B2103">
        <v>416</v>
      </c>
      <c r="C2103">
        <v>2</v>
      </c>
      <c r="D2103" t="s">
        <v>854</v>
      </c>
      <c r="E2103">
        <v>0.190134942532</v>
      </c>
      <c r="F2103">
        <v>0.99956160783799997</v>
      </c>
      <c r="G2103">
        <f>VLOOKUP(Table1[[#This Row],[img_id2]],Table13[#All],4,FALSE)</f>
        <v>3</v>
      </c>
      <c r="H2103">
        <f>VLOOKUP(Table1[[#This Row],[img_id2]],Table13[#All],5,FALSE)</f>
        <v>3</v>
      </c>
      <c r="I2103" t="str">
        <f>IF(Table1[[#This Row],[score_abs]]&gt;0.99,"yes","no")</f>
        <v>yes</v>
      </c>
    </row>
    <row r="2104" spans="1:9" x14ac:dyDescent="0.25">
      <c r="A2104" t="str">
        <f>Table1[[#This Row],[img_id2]]&amp;"|"&amp;Table1[[#This Row],[rank]]</f>
        <v>416|3</v>
      </c>
      <c r="B2104">
        <v>416</v>
      </c>
      <c r="C2104">
        <v>3</v>
      </c>
      <c r="D2104" t="s">
        <v>848</v>
      </c>
      <c r="E2104">
        <v>7.8729838132900007E-2</v>
      </c>
      <c r="F2104">
        <v>0.99894195795100005</v>
      </c>
      <c r="G2104">
        <f>VLOOKUP(Table1[[#This Row],[img_id2]],Table13[#All],4,FALSE)</f>
        <v>3</v>
      </c>
      <c r="H2104">
        <f>VLOOKUP(Table1[[#This Row],[img_id2]],Table13[#All],5,FALSE)</f>
        <v>3</v>
      </c>
      <c r="I2104" t="str">
        <f>IF(Table1[[#This Row],[score_abs]]&gt;0.99,"yes","no")</f>
        <v>yes</v>
      </c>
    </row>
    <row r="2105" spans="1:9" x14ac:dyDescent="0.25">
      <c r="A2105" t="str">
        <f>Table1[[#This Row],[img_id2]]&amp;"|"&amp;Table1[[#This Row],[rank]]</f>
        <v>416|4</v>
      </c>
      <c r="B2105">
        <v>416</v>
      </c>
      <c r="C2105">
        <v>4</v>
      </c>
      <c r="D2105" t="s">
        <v>864</v>
      </c>
      <c r="E2105">
        <v>7.5295418500900005E-2</v>
      </c>
      <c r="F2105">
        <v>0.99889379739799999</v>
      </c>
      <c r="G2105">
        <f>VLOOKUP(Table1[[#This Row],[img_id2]],Table13[#All],4,FALSE)</f>
        <v>3</v>
      </c>
      <c r="H2105">
        <f>VLOOKUP(Table1[[#This Row],[img_id2]],Table13[#All],5,FALSE)</f>
        <v>3</v>
      </c>
      <c r="I2105" t="str">
        <f>IF(Table1[[#This Row],[score_abs]]&gt;0.99,"yes","no")</f>
        <v>yes</v>
      </c>
    </row>
    <row r="2106" spans="1:9" x14ac:dyDescent="0.25">
      <c r="A2106" t="str">
        <f>Table1[[#This Row],[img_id2]]&amp;"|"&amp;Table1[[#This Row],[rank]]</f>
        <v>416|5</v>
      </c>
      <c r="B2106">
        <v>416</v>
      </c>
      <c r="C2106">
        <v>5</v>
      </c>
      <c r="D2106" t="s">
        <v>886</v>
      </c>
      <c r="E2106">
        <v>7.4780493974700005E-2</v>
      </c>
      <c r="F2106">
        <v>0.99888616800300001</v>
      </c>
      <c r="G2106">
        <f>VLOOKUP(Table1[[#This Row],[img_id2]],Table13[#All],4,FALSE)</f>
        <v>3</v>
      </c>
      <c r="H2106">
        <f>VLOOKUP(Table1[[#This Row],[img_id2]],Table13[#All],5,FALSE)</f>
        <v>3</v>
      </c>
      <c r="I2106" t="str">
        <f>IF(Table1[[#This Row],[score_abs]]&gt;0.99,"yes","no")</f>
        <v>yes</v>
      </c>
    </row>
    <row r="2107" spans="1:9" x14ac:dyDescent="0.25">
      <c r="A2107" t="str">
        <f>Table1[[#This Row],[img_id2]]&amp;"|"&amp;Table1[[#This Row],[rank]]</f>
        <v>417|1</v>
      </c>
      <c r="B2107">
        <v>417</v>
      </c>
      <c r="C2107">
        <v>1</v>
      </c>
      <c r="D2107" t="s">
        <v>867</v>
      </c>
      <c r="E2107">
        <v>0.23524048924400001</v>
      </c>
      <c r="F2107">
        <v>0.99883371591600001</v>
      </c>
      <c r="G2107">
        <f>VLOOKUP(Table1[[#This Row],[img_id2]],Table13[#All],4,FALSE)</f>
        <v>3</v>
      </c>
      <c r="H2107">
        <f>VLOOKUP(Table1[[#This Row],[img_id2]],Table13[#All],5,FALSE)</f>
        <v>3</v>
      </c>
      <c r="I2107" t="str">
        <f>IF(Table1[[#This Row],[score_abs]]&gt;0.99,"yes","no")</f>
        <v>yes</v>
      </c>
    </row>
    <row r="2108" spans="1:9" x14ac:dyDescent="0.25">
      <c r="A2108" t="str">
        <f>Table1[[#This Row],[img_id2]]&amp;"|"&amp;Table1[[#This Row],[rank]]</f>
        <v>417|2</v>
      </c>
      <c r="B2108">
        <v>417</v>
      </c>
      <c r="C2108">
        <v>2</v>
      </c>
      <c r="D2108" t="s">
        <v>877</v>
      </c>
      <c r="E2108">
        <v>0.10985611379100001</v>
      </c>
      <c r="F2108">
        <v>0.99750584363899997</v>
      </c>
      <c r="G2108">
        <f>VLOOKUP(Table1[[#This Row],[img_id2]],Table13[#All],4,FALSE)</f>
        <v>3</v>
      </c>
      <c r="H2108">
        <f>VLOOKUP(Table1[[#This Row],[img_id2]],Table13[#All],5,FALSE)</f>
        <v>3</v>
      </c>
      <c r="I2108" t="str">
        <f>IF(Table1[[#This Row],[score_abs]]&gt;0.99,"yes","no")</f>
        <v>yes</v>
      </c>
    </row>
    <row r="2109" spans="1:9" x14ac:dyDescent="0.25">
      <c r="A2109" t="str">
        <f>Table1[[#This Row],[img_id2]]&amp;"|"&amp;Table1[[#This Row],[rank]]</f>
        <v>417|3</v>
      </c>
      <c r="B2109">
        <v>417</v>
      </c>
      <c r="C2109">
        <v>3</v>
      </c>
      <c r="D2109" t="s">
        <v>868</v>
      </c>
      <c r="E2109">
        <v>8.3063751459099999E-2</v>
      </c>
      <c r="F2109">
        <v>0.996704041958</v>
      </c>
      <c r="G2109">
        <f>VLOOKUP(Table1[[#This Row],[img_id2]],Table13[#All],4,FALSE)</f>
        <v>3</v>
      </c>
      <c r="H2109">
        <f>VLOOKUP(Table1[[#This Row],[img_id2]],Table13[#All],5,FALSE)</f>
        <v>3</v>
      </c>
      <c r="I2109" t="str">
        <f>IF(Table1[[#This Row],[score_abs]]&gt;0.99,"yes","no")</f>
        <v>yes</v>
      </c>
    </row>
    <row r="2110" spans="1:9" x14ac:dyDescent="0.25">
      <c r="A2110" t="str">
        <f>Table1[[#This Row],[img_id2]]&amp;"|"&amp;Table1[[#This Row],[rank]]</f>
        <v>417|4</v>
      </c>
      <c r="B2110">
        <v>417</v>
      </c>
      <c r="C2110">
        <v>4</v>
      </c>
      <c r="D2110" t="s">
        <v>869</v>
      </c>
      <c r="E2110">
        <v>6.5905995667000006E-2</v>
      </c>
      <c r="F2110">
        <v>0.995849490166</v>
      </c>
      <c r="G2110">
        <f>VLOOKUP(Table1[[#This Row],[img_id2]],Table13[#All],4,FALSE)</f>
        <v>3</v>
      </c>
      <c r="H2110">
        <f>VLOOKUP(Table1[[#This Row],[img_id2]],Table13[#All],5,FALSE)</f>
        <v>3</v>
      </c>
      <c r="I2110" t="str">
        <f>IF(Table1[[#This Row],[score_abs]]&gt;0.99,"yes","no")</f>
        <v>yes</v>
      </c>
    </row>
    <row r="2111" spans="1:9" x14ac:dyDescent="0.25">
      <c r="A2111" t="str">
        <f>Table1[[#This Row],[img_id2]]&amp;"|"&amp;Table1[[#This Row],[rank]]</f>
        <v>417|5</v>
      </c>
      <c r="B2111">
        <v>417</v>
      </c>
      <c r="C2111">
        <v>5</v>
      </c>
      <c r="D2111" t="s">
        <v>900</v>
      </c>
      <c r="E2111">
        <v>5.4424431175000003E-2</v>
      </c>
      <c r="F2111">
        <v>0.99497824907300003</v>
      </c>
      <c r="G2111">
        <f>VLOOKUP(Table1[[#This Row],[img_id2]],Table13[#All],4,FALSE)</f>
        <v>3</v>
      </c>
      <c r="H2111">
        <f>VLOOKUP(Table1[[#This Row],[img_id2]],Table13[#All],5,FALSE)</f>
        <v>3</v>
      </c>
      <c r="I2111" t="str">
        <f>IF(Table1[[#This Row],[score_abs]]&gt;0.99,"yes","no")</f>
        <v>yes</v>
      </c>
    </row>
    <row r="2112" spans="1:9" x14ac:dyDescent="0.25">
      <c r="A2112" t="str">
        <f>Table1[[#This Row],[img_id2]]&amp;"|"&amp;Table1[[#This Row],[rank]]</f>
        <v>418|1</v>
      </c>
      <c r="B2112">
        <v>418</v>
      </c>
      <c r="C2112">
        <v>1</v>
      </c>
      <c r="D2112" t="s">
        <v>901</v>
      </c>
      <c r="E2112">
        <v>0.30552992224699999</v>
      </c>
      <c r="F2112">
        <v>0.99901056289699997</v>
      </c>
      <c r="G2112">
        <f>VLOOKUP(Table1[[#This Row],[img_id2]],Table13[#All],4,FALSE)</f>
        <v>2</v>
      </c>
      <c r="H2112">
        <f>VLOOKUP(Table1[[#This Row],[img_id2]],Table13[#All],5,FALSE)</f>
        <v>2</v>
      </c>
      <c r="I2112" t="str">
        <f>IF(Table1[[#This Row],[score_abs]]&gt;0.99,"yes","no")</f>
        <v>yes</v>
      </c>
    </row>
    <row r="2113" spans="1:9" x14ac:dyDescent="0.25">
      <c r="A2113" t="str">
        <f>Table1[[#This Row],[img_id2]]&amp;"|"&amp;Table1[[#This Row],[rank]]</f>
        <v>418|2</v>
      </c>
      <c r="B2113">
        <v>418</v>
      </c>
      <c r="C2113">
        <v>2</v>
      </c>
      <c r="D2113" t="s">
        <v>830</v>
      </c>
      <c r="E2113">
        <v>0.122445225716</v>
      </c>
      <c r="F2113">
        <v>0.99753499031100001</v>
      </c>
      <c r="G2113">
        <f>VLOOKUP(Table1[[#This Row],[img_id2]],Table13[#All],4,FALSE)</f>
        <v>2</v>
      </c>
      <c r="H2113">
        <f>VLOOKUP(Table1[[#This Row],[img_id2]],Table13[#All],5,FALSE)</f>
        <v>2</v>
      </c>
      <c r="I2113" t="str">
        <f>IF(Table1[[#This Row],[score_abs]]&gt;0.99,"yes","no")</f>
        <v>yes</v>
      </c>
    </row>
    <row r="2114" spans="1:9" x14ac:dyDescent="0.25">
      <c r="A2114" t="str">
        <f>Table1[[#This Row],[img_id2]]&amp;"|"&amp;Table1[[#This Row],[rank]]</f>
        <v>418|3</v>
      </c>
      <c r="B2114">
        <v>418</v>
      </c>
      <c r="C2114">
        <v>3</v>
      </c>
      <c r="D2114" t="s">
        <v>864</v>
      </c>
      <c r="E2114">
        <v>7.6247148215800004E-2</v>
      </c>
      <c r="F2114">
        <v>0.99604731798199997</v>
      </c>
      <c r="G2114">
        <f>VLOOKUP(Table1[[#This Row],[img_id2]],Table13[#All],4,FALSE)</f>
        <v>2</v>
      </c>
      <c r="H2114">
        <f>VLOOKUP(Table1[[#This Row],[img_id2]],Table13[#All],5,FALSE)</f>
        <v>2</v>
      </c>
      <c r="I2114" t="str">
        <f>IF(Table1[[#This Row],[score_abs]]&gt;0.99,"yes","no")</f>
        <v>yes</v>
      </c>
    </row>
    <row r="2115" spans="1:9" x14ac:dyDescent="0.25">
      <c r="A2115" t="str">
        <f>Table1[[#This Row],[img_id2]]&amp;"|"&amp;Table1[[#This Row],[rank]]</f>
        <v>418|4</v>
      </c>
      <c r="B2115">
        <v>418</v>
      </c>
      <c r="C2115">
        <v>4</v>
      </c>
      <c r="D2115" t="s">
        <v>840</v>
      </c>
      <c r="E2115">
        <v>5.7535678148299997E-2</v>
      </c>
      <c r="F2115">
        <v>0.99476850032800002</v>
      </c>
      <c r="G2115">
        <f>VLOOKUP(Table1[[#This Row],[img_id2]],Table13[#All],4,FALSE)</f>
        <v>2</v>
      </c>
      <c r="H2115">
        <f>VLOOKUP(Table1[[#This Row],[img_id2]],Table13[#All],5,FALSE)</f>
        <v>2</v>
      </c>
      <c r="I2115" t="str">
        <f>IF(Table1[[#This Row],[score_abs]]&gt;0.99,"yes","no")</f>
        <v>yes</v>
      </c>
    </row>
    <row r="2116" spans="1:9" x14ac:dyDescent="0.25">
      <c r="A2116" t="str">
        <f>Table1[[#This Row],[img_id2]]&amp;"|"&amp;Table1[[#This Row],[rank]]</f>
        <v>418|5</v>
      </c>
      <c r="B2116">
        <v>418</v>
      </c>
      <c r="C2116">
        <v>5</v>
      </c>
      <c r="D2116" t="s">
        <v>850</v>
      </c>
      <c r="E2116">
        <v>5.1826599985399999E-2</v>
      </c>
      <c r="F2116">
        <v>0.99419564008700001</v>
      </c>
      <c r="G2116">
        <f>VLOOKUP(Table1[[#This Row],[img_id2]],Table13[#All],4,FALSE)</f>
        <v>2</v>
      </c>
      <c r="H2116">
        <f>VLOOKUP(Table1[[#This Row],[img_id2]],Table13[#All],5,FALSE)</f>
        <v>2</v>
      </c>
      <c r="I2116" t="str">
        <f>IF(Table1[[#This Row],[score_abs]]&gt;0.99,"yes","no")</f>
        <v>yes</v>
      </c>
    </row>
    <row r="2117" spans="1:9" x14ac:dyDescent="0.25">
      <c r="A2117" t="str">
        <f>Table1[[#This Row],[img_id2]]&amp;"|"&amp;Table1[[#This Row],[rank]]</f>
        <v>419|1</v>
      </c>
      <c r="B2117">
        <v>419</v>
      </c>
      <c r="C2117">
        <v>1</v>
      </c>
      <c r="D2117" t="s">
        <v>900</v>
      </c>
      <c r="E2117">
        <v>0.53260707855199996</v>
      </c>
      <c r="F2117">
        <v>0.999970436096</v>
      </c>
      <c r="G2117">
        <f>VLOOKUP(Table1[[#This Row],[img_id2]],Table13[#All],4,FALSE)</f>
        <v>3</v>
      </c>
      <c r="H2117">
        <f>VLOOKUP(Table1[[#This Row],[img_id2]],Table13[#All],5,FALSE)</f>
        <v>3</v>
      </c>
      <c r="I2117" t="str">
        <f>IF(Table1[[#This Row],[score_abs]]&gt;0.99,"yes","no")</f>
        <v>yes</v>
      </c>
    </row>
    <row r="2118" spans="1:9" x14ac:dyDescent="0.25">
      <c r="A2118" t="str">
        <f>Table1[[#This Row],[img_id2]]&amp;"|"&amp;Table1[[#This Row],[rank]]</f>
        <v>419|2</v>
      </c>
      <c r="B2118">
        <v>419</v>
      </c>
      <c r="C2118">
        <v>2</v>
      </c>
      <c r="D2118" t="s">
        <v>869</v>
      </c>
      <c r="E2118">
        <v>0.32668370008499997</v>
      </c>
      <c r="F2118">
        <v>0.99995183944699995</v>
      </c>
      <c r="G2118">
        <f>VLOOKUP(Table1[[#This Row],[img_id2]],Table13[#All],4,FALSE)</f>
        <v>3</v>
      </c>
      <c r="H2118">
        <f>VLOOKUP(Table1[[#This Row],[img_id2]],Table13[#All],5,FALSE)</f>
        <v>3</v>
      </c>
      <c r="I2118" t="str">
        <f>IF(Table1[[#This Row],[score_abs]]&gt;0.99,"yes","no")</f>
        <v>yes</v>
      </c>
    </row>
    <row r="2119" spans="1:9" x14ac:dyDescent="0.25">
      <c r="A2119" t="str">
        <f>Table1[[#This Row],[img_id2]]&amp;"|"&amp;Table1[[#This Row],[rank]]</f>
        <v>419|3</v>
      </c>
      <c r="B2119">
        <v>419</v>
      </c>
      <c r="C2119">
        <v>3</v>
      </c>
      <c r="D2119" t="s">
        <v>869</v>
      </c>
      <c r="E2119">
        <v>6.6079683601900002E-2</v>
      </c>
      <c r="F2119">
        <v>0.99976211786299995</v>
      </c>
      <c r="G2119">
        <f>VLOOKUP(Table1[[#This Row],[img_id2]],Table13[#All],4,FALSE)</f>
        <v>3</v>
      </c>
      <c r="H2119">
        <f>VLOOKUP(Table1[[#This Row],[img_id2]],Table13[#All],5,FALSE)</f>
        <v>3</v>
      </c>
      <c r="I2119" t="str">
        <f>IF(Table1[[#This Row],[score_abs]]&gt;0.99,"yes","no")</f>
        <v>yes</v>
      </c>
    </row>
    <row r="2120" spans="1:9" x14ac:dyDescent="0.25">
      <c r="A2120" t="str">
        <f>Table1[[#This Row],[img_id2]]&amp;"|"&amp;Table1[[#This Row],[rank]]</f>
        <v>419|4</v>
      </c>
      <c r="B2120">
        <v>419</v>
      </c>
      <c r="C2120">
        <v>4</v>
      </c>
      <c r="D2120" t="s">
        <v>833</v>
      </c>
      <c r="E2120">
        <v>1.3171626254899999E-2</v>
      </c>
      <c r="F2120">
        <v>0.99880766868600002</v>
      </c>
      <c r="G2120">
        <f>VLOOKUP(Table1[[#This Row],[img_id2]],Table13[#All],4,FALSE)</f>
        <v>3</v>
      </c>
      <c r="H2120">
        <f>VLOOKUP(Table1[[#This Row],[img_id2]],Table13[#All],5,FALSE)</f>
        <v>3</v>
      </c>
      <c r="I2120" t="str">
        <f>IF(Table1[[#This Row],[score_abs]]&gt;0.99,"yes","no")</f>
        <v>yes</v>
      </c>
    </row>
    <row r="2121" spans="1:9" x14ac:dyDescent="0.25">
      <c r="A2121" t="str">
        <f>Table1[[#This Row],[img_id2]]&amp;"|"&amp;Table1[[#This Row],[rank]]</f>
        <v>419|5</v>
      </c>
      <c r="B2121">
        <v>419</v>
      </c>
      <c r="C2121">
        <v>5</v>
      </c>
      <c r="D2121" t="s">
        <v>832</v>
      </c>
      <c r="E2121">
        <v>1.1814065277600001E-2</v>
      </c>
      <c r="F2121">
        <v>0.99867081642199995</v>
      </c>
      <c r="G2121">
        <f>VLOOKUP(Table1[[#This Row],[img_id2]],Table13[#All],4,FALSE)</f>
        <v>3</v>
      </c>
      <c r="H2121">
        <f>VLOOKUP(Table1[[#This Row],[img_id2]],Table13[#All],5,FALSE)</f>
        <v>3</v>
      </c>
      <c r="I2121" t="str">
        <f>IF(Table1[[#This Row],[score_abs]]&gt;0.99,"yes","no")</f>
        <v>yes</v>
      </c>
    </row>
    <row r="2122" spans="1:9" x14ac:dyDescent="0.25">
      <c r="A2122" t="str">
        <f>Table1[[#This Row],[img_id2]]&amp;"|"&amp;Table1[[#This Row],[rank]]</f>
        <v>420|1</v>
      </c>
      <c r="B2122">
        <v>420</v>
      </c>
      <c r="C2122">
        <v>1</v>
      </c>
      <c r="D2122" t="s">
        <v>900</v>
      </c>
      <c r="E2122">
        <v>0.386320978403</v>
      </c>
      <c r="F2122">
        <v>0.99996125698100002</v>
      </c>
      <c r="G2122">
        <f>VLOOKUP(Table1[[#This Row],[img_id2]],Table13[#All],4,FALSE)</f>
        <v>4</v>
      </c>
      <c r="H2122">
        <f>VLOOKUP(Table1[[#This Row],[img_id2]],Table13[#All],5,FALSE)</f>
        <v>4</v>
      </c>
      <c r="I2122" t="str">
        <f>IF(Table1[[#This Row],[score_abs]]&gt;0.99,"yes","no")</f>
        <v>yes</v>
      </c>
    </row>
    <row r="2123" spans="1:9" x14ac:dyDescent="0.25">
      <c r="A2123" t="str">
        <f>Table1[[#This Row],[img_id2]]&amp;"|"&amp;Table1[[#This Row],[rank]]</f>
        <v>420|2</v>
      </c>
      <c r="B2123">
        <v>420</v>
      </c>
      <c r="C2123">
        <v>2</v>
      </c>
      <c r="D2123" t="s">
        <v>840</v>
      </c>
      <c r="E2123">
        <v>0.14448362588899999</v>
      </c>
      <c r="F2123">
        <v>0.999896287918</v>
      </c>
      <c r="G2123">
        <f>VLOOKUP(Table1[[#This Row],[img_id2]],Table13[#All],4,FALSE)</f>
        <v>4</v>
      </c>
      <c r="H2123">
        <f>VLOOKUP(Table1[[#This Row],[img_id2]],Table13[#All],5,FALSE)</f>
        <v>4</v>
      </c>
      <c r="I2123" t="str">
        <f>IF(Table1[[#This Row],[score_abs]]&gt;0.99,"yes","no")</f>
        <v>yes</v>
      </c>
    </row>
    <row r="2124" spans="1:9" x14ac:dyDescent="0.25">
      <c r="A2124" t="str">
        <f>Table1[[#This Row],[img_id2]]&amp;"|"&amp;Table1[[#This Row],[rank]]</f>
        <v>420|3</v>
      </c>
      <c r="B2124">
        <v>420</v>
      </c>
      <c r="C2124">
        <v>3</v>
      </c>
      <c r="D2124" t="s">
        <v>868</v>
      </c>
      <c r="E2124">
        <v>0.119740471244</v>
      </c>
      <c r="F2124">
        <v>0.99987483024599999</v>
      </c>
      <c r="G2124">
        <f>VLOOKUP(Table1[[#This Row],[img_id2]],Table13[#All],4,FALSE)</f>
        <v>4</v>
      </c>
      <c r="H2124">
        <f>VLOOKUP(Table1[[#This Row],[img_id2]],Table13[#All],5,FALSE)</f>
        <v>4</v>
      </c>
      <c r="I2124" t="str">
        <f>IF(Table1[[#This Row],[score_abs]]&gt;0.99,"yes","no")</f>
        <v>yes</v>
      </c>
    </row>
    <row r="2125" spans="1:9" x14ac:dyDescent="0.25">
      <c r="A2125" t="str">
        <f>Table1[[#This Row],[img_id2]]&amp;"|"&amp;Table1[[#This Row],[rank]]</f>
        <v>420|4</v>
      </c>
      <c r="B2125">
        <v>420</v>
      </c>
      <c r="C2125">
        <v>4</v>
      </c>
      <c r="D2125" t="s">
        <v>869</v>
      </c>
      <c r="E2125">
        <v>7.2471290826799997E-2</v>
      </c>
      <c r="F2125">
        <v>0.99979323148699994</v>
      </c>
      <c r="G2125">
        <f>VLOOKUP(Table1[[#This Row],[img_id2]],Table13[#All],4,FALSE)</f>
        <v>4</v>
      </c>
      <c r="H2125">
        <f>VLOOKUP(Table1[[#This Row],[img_id2]],Table13[#All],5,FALSE)</f>
        <v>4</v>
      </c>
      <c r="I2125" t="str">
        <f>IF(Table1[[#This Row],[score_abs]]&gt;0.99,"yes","no")</f>
        <v>yes</v>
      </c>
    </row>
    <row r="2126" spans="1:9" x14ac:dyDescent="0.25">
      <c r="A2126" t="str">
        <f>Table1[[#This Row],[img_id2]]&amp;"|"&amp;Table1[[#This Row],[rank]]</f>
        <v>420|5</v>
      </c>
      <c r="B2126">
        <v>420</v>
      </c>
      <c r="C2126">
        <v>5</v>
      </c>
      <c r="D2126" t="s">
        <v>869</v>
      </c>
      <c r="E2126">
        <v>6.3351318240200002E-2</v>
      </c>
      <c r="F2126">
        <v>0.99976354837400006</v>
      </c>
      <c r="G2126">
        <f>VLOOKUP(Table1[[#This Row],[img_id2]],Table13[#All],4,FALSE)</f>
        <v>4</v>
      </c>
      <c r="H2126">
        <f>VLOOKUP(Table1[[#This Row],[img_id2]],Table13[#All],5,FALSE)</f>
        <v>4</v>
      </c>
      <c r="I2126" t="str">
        <f>IF(Table1[[#This Row],[score_abs]]&gt;0.99,"yes","no")</f>
        <v>yes</v>
      </c>
    </row>
    <row r="2127" spans="1:9" x14ac:dyDescent="0.25">
      <c r="A2127" t="str">
        <f>Table1[[#This Row],[img_id2]]&amp;"|"&amp;Table1[[#This Row],[rank]]</f>
        <v>421|1</v>
      </c>
      <c r="B2127">
        <v>421</v>
      </c>
      <c r="C2127">
        <v>1</v>
      </c>
      <c r="D2127" t="s">
        <v>854</v>
      </c>
      <c r="E2127">
        <v>0.802012264729</v>
      </c>
      <c r="F2127">
        <v>0.99998271465300004</v>
      </c>
      <c r="G2127">
        <f>VLOOKUP(Table1[[#This Row],[img_id2]],Table13[#All],4,FALSE)</f>
        <v>4</v>
      </c>
      <c r="H2127">
        <f>VLOOKUP(Table1[[#This Row],[img_id2]],Table13[#All],5,FALSE)</f>
        <v>4</v>
      </c>
      <c r="I2127" t="str">
        <f>IF(Table1[[#This Row],[score_abs]]&gt;0.99,"yes","no")</f>
        <v>yes</v>
      </c>
    </row>
    <row r="2128" spans="1:9" x14ac:dyDescent="0.25">
      <c r="A2128" t="str">
        <f>Table1[[#This Row],[img_id2]]&amp;"|"&amp;Table1[[#This Row],[rank]]</f>
        <v>421|2</v>
      </c>
      <c r="B2128">
        <v>421</v>
      </c>
      <c r="C2128">
        <v>2</v>
      </c>
      <c r="D2128" t="s">
        <v>861</v>
      </c>
      <c r="E2128">
        <v>8.0218933522700001E-2</v>
      </c>
      <c r="F2128">
        <v>0.99982708692599997</v>
      </c>
      <c r="G2128">
        <f>VLOOKUP(Table1[[#This Row],[img_id2]],Table13[#All],4,FALSE)</f>
        <v>4</v>
      </c>
      <c r="H2128">
        <f>VLOOKUP(Table1[[#This Row],[img_id2]],Table13[#All],5,FALSE)</f>
        <v>4</v>
      </c>
      <c r="I2128" t="str">
        <f>IF(Table1[[#This Row],[score_abs]]&gt;0.99,"yes","no")</f>
        <v>yes</v>
      </c>
    </row>
    <row r="2129" spans="1:9" x14ac:dyDescent="0.25">
      <c r="A2129" t="str">
        <f>Table1[[#This Row],[img_id2]]&amp;"|"&amp;Table1[[#This Row],[rank]]</f>
        <v>421|3</v>
      </c>
      <c r="B2129">
        <v>421</v>
      </c>
      <c r="C2129">
        <v>3</v>
      </c>
      <c r="D2129" t="s">
        <v>848</v>
      </c>
      <c r="E2129">
        <v>2.6459312066399999E-2</v>
      </c>
      <c r="F2129">
        <v>0.99947601556800003</v>
      </c>
      <c r="G2129">
        <f>VLOOKUP(Table1[[#This Row],[img_id2]],Table13[#All],4,FALSE)</f>
        <v>4</v>
      </c>
      <c r="H2129">
        <f>VLOOKUP(Table1[[#This Row],[img_id2]],Table13[#All],5,FALSE)</f>
        <v>4</v>
      </c>
      <c r="I2129" t="str">
        <f>IF(Table1[[#This Row],[score_abs]]&gt;0.99,"yes","no")</f>
        <v>yes</v>
      </c>
    </row>
    <row r="2130" spans="1:9" x14ac:dyDescent="0.25">
      <c r="A2130" t="str">
        <f>Table1[[#This Row],[img_id2]]&amp;"|"&amp;Table1[[#This Row],[rank]]</f>
        <v>421|4</v>
      </c>
      <c r="B2130">
        <v>421</v>
      </c>
      <c r="C2130">
        <v>4</v>
      </c>
      <c r="D2130" t="s">
        <v>884</v>
      </c>
      <c r="E2130">
        <v>2.6445399969799999E-2</v>
      </c>
      <c r="F2130">
        <v>0.99947577714900004</v>
      </c>
      <c r="G2130">
        <f>VLOOKUP(Table1[[#This Row],[img_id2]],Table13[#All],4,FALSE)</f>
        <v>4</v>
      </c>
      <c r="H2130">
        <f>VLOOKUP(Table1[[#This Row],[img_id2]],Table13[#All],5,FALSE)</f>
        <v>4</v>
      </c>
      <c r="I2130" t="str">
        <f>IF(Table1[[#This Row],[score_abs]]&gt;0.99,"yes","no")</f>
        <v>yes</v>
      </c>
    </row>
    <row r="2131" spans="1:9" x14ac:dyDescent="0.25">
      <c r="A2131" t="str">
        <f>Table1[[#This Row],[img_id2]]&amp;"|"&amp;Table1[[#This Row],[rank]]</f>
        <v>421|5</v>
      </c>
      <c r="B2131">
        <v>421</v>
      </c>
      <c r="C2131">
        <v>5</v>
      </c>
      <c r="D2131" t="s">
        <v>873</v>
      </c>
      <c r="E2131">
        <v>2.5077059865000001E-2</v>
      </c>
      <c r="F2131">
        <v>0.99944716692000002</v>
      </c>
      <c r="G2131">
        <f>VLOOKUP(Table1[[#This Row],[img_id2]],Table13[#All],4,FALSE)</f>
        <v>4</v>
      </c>
      <c r="H2131">
        <f>VLOOKUP(Table1[[#This Row],[img_id2]],Table13[#All],5,FALSE)</f>
        <v>4</v>
      </c>
      <c r="I2131" t="str">
        <f>IF(Table1[[#This Row],[score_abs]]&gt;0.99,"yes","no")</f>
        <v>yes</v>
      </c>
    </row>
    <row r="2132" spans="1:9" x14ac:dyDescent="0.25">
      <c r="A2132" t="str">
        <f>Table1[[#This Row],[img_id2]]&amp;"|"&amp;Table1[[#This Row],[rank]]</f>
        <v>422|1</v>
      </c>
      <c r="B2132">
        <v>422</v>
      </c>
      <c r="C2132">
        <v>1</v>
      </c>
      <c r="D2132" t="s">
        <v>848</v>
      </c>
      <c r="E2132">
        <v>0.26897031068799998</v>
      </c>
      <c r="F2132">
        <v>0.99889624118800002</v>
      </c>
      <c r="G2132">
        <f>VLOOKUP(Table1[[#This Row],[img_id2]],Table13[#All],4,FALSE)</f>
        <v>4</v>
      </c>
      <c r="H2132">
        <f>VLOOKUP(Table1[[#This Row],[img_id2]],Table13[#All],5,FALSE)</f>
        <v>4</v>
      </c>
      <c r="I2132" t="str">
        <f>IF(Table1[[#This Row],[score_abs]]&gt;0.99,"yes","no")</f>
        <v>yes</v>
      </c>
    </row>
    <row r="2133" spans="1:9" x14ac:dyDescent="0.25">
      <c r="A2133" t="str">
        <f>Table1[[#This Row],[img_id2]]&amp;"|"&amp;Table1[[#This Row],[rank]]</f>
        <v>422|2</v>
      </c>
      <c r="B2133">
        <v>422</v>
      </c>
      <c r="C2133">
        <v>2</v>
      </c>
      <c r="D2133" t="s">
        <v>854</v>
      </c>
      <c r="E2133">
        <v>0.232644021511</v>
      </c>
      <c r="F2133">
        <v>0.99872416257899999</v>
      </c>
      <c r="G2133">
        <f>VLOOKUP(Table1[[#This Row],[img_id2]],Table13[#All],4,FALSE)</f>
        <v>4</v>
      </c>
      <c r="H2133">
        <f>VLOOKUP(Table1[[#This Row],[img_id2]],Table13[#All],5,FALSE)</f>
        <v>4</v>
      </c>
      <c r="I2133" t="str">
        <f>IF(Table1[[#This Row],[score_abs]]&gt;0.99,"yes","no")</f>
        <v>yes</v>
      </c>
    </row>
    <row r="2134" spans="1:9" x14ac:dyDescent="0.25">
      <c r="A2134" t="str">
        <f>Table1[[#This Row],[img_id2]]&amp;"|"&amp;Table1[[#This Row],[rank]]</f>
        <v>422|3</v>
      </c>
      <c r="B2134">
        <v>422</v>
      </c>
      <c r="C2134">
        <v>3</v>
      </c>
      <c r="D2134" t="s">
        <v>861</v>
      </c>
      <c r="E2134">
        <v>7.5520642101799998E-2</v>
      </c>
      <c r="F2134">
        <v>0.99608010053600005</v>
      </c>
      <c r="G2134">
        <f>VLOOKUP(Table1[[#This Row],[img_id2]],Table13[#All],4,FALSE)</f>
        <v>4</v>
      </c>
      <c r="H2134">
        <f>VLOOKUP(Table1[[#This Row],[img_id2]],Table13[#All],5,FALSE)</f>
        <v>4</v>
      </c>
      <c r="I2134" t="str">
        <f>IF(Table1[[#This Row],[score_abs]]&gt;0.99,"yes","no")</f>
        <v>yes</v>
      </c>
    </row>
    <row r="2135" spans="1:9" x14ac:dyDescent="0.25">
      <c r="A2135" t="str">
        <f>Table1[[#This Row],[img_id2]]&amp;"|"&amp;Table1[[#This Row],[rank]]</f>
        <v>422|4</v>
      </c>
      <c r="B2135">
        <v>422</v>
      </c>
      <c r="C2135">
        <v>4</v>
      </c>
      <c r="D2135" t="s">
        <v>856</v>
      </c>
      <c r="E2135">
        <v>7.3352910578299999E-2</v>
      </c>
      <c r="F2135">
        <v>0.99596464633899995</v>
      </c>
      <c r="G2135">
        <f>VLOOKUP(Table1[[#This Row],[img_id2]],Table13[#All],4,FALSE)</f>
        <v>4</v>
      </c>
      <c r="H2135">
        <f>VLOOKUP(Table1[[#This Row],[img_id2]],Table13[#All],5,FALSE)</f>
        <v>4</v>
      </c>
      <c r="I2135" t="str">
        <f>IF(Table1[[#This Row],[score_abs]]&gt;0.99,"yes","no")</f>
        <v>yes</v>
      </c>
    </row>
    <row r="2136" spans="1:9" x14ac:dyDescent="0.25">
      <c r="A2136" t="str">
        <f>Table1[[#This Row],[img_id2]]&amp;"|"&amp;Table1[[#This Row],[rank]]</f>
        <v>422|5</v>
      </c>
      <c r="B2136">
        <v>422</v>
      </c>
      <c r="C2136">
        <v>5</v>
      </c>
      <c r="D2136" t="s">
        <v>912</v>
      </c>
      <c r="E2136">
        <v>4.3531049042899998E-2</v>
      </c>
      <c r="F2136">
        <v>0.99321895837800001</v>
      </c>
      <c r="G2136">
        <f>VLOOKUP(Table1[[#This Row],[img_id2]],Table13[#All],4,FALSE)</f>
        <v>4</v>
      </c>
      <c r="H2136">
        <f>VLOOKUP(Table1[[#This Row],[img_id2]],Table13[#All],5,FALSE)</f>
        <v>4</v>
      </c>
      <c r="I2136" t="str">
        <f>IF(Table1[[#This Row],[score_abs]]&gt;0.99,"yes","no")</f>
        <v>yes</v>
      </c>
    </row>
    <row r="2137" spans="1:9" x14ac:dyDescent="0.25">
      <c r="A2137" t="str">
        <f>Table1[[#This Row],[img_id2]]&amp;"|"&amp;Table1[[#This Row],[rank]]</f>
        <v>423|1</v>
      </c>
      <c r="B2137">
        <v>423</v>
      </c>
      <c r="C2137">
        <v>1</v>
      </c>
      <c r="D2137" t="s">
        <v>854</v>
      </c>
      <c r="E2137">
        <v>0.38651695847500001</v>
      </c>
      <c r="F2137">
        <v>0.999896287918</v>
      </c>
      <c r="G2137">
        <f>VLOOKUP(Table1[[#This Row],[img_id2]],Table13[#All],4,FALSE)</f>
        <v>3</v>
      </c>
      <c r="H2137">
        <f>VLOOKUP(Table1[[#This Row],[img_id2]],Table13[#All],5,FALSE)</f>
        <v>3</v>
      </c>
      <c r="I2137" t="str">
        <f>IF(Table1[[#This Row],[score_abs]]&gt;0.99,"yes","no")</f>
        <v>yes</v>
      </c>
    </row>
    <row r="2138" spans="1:9" x14ac:dyDescent="0.25">
      <c r="A2138" t="str">
        <f>Table1[[#This Row],[img_id2]]&amp;"|"&amp;Table1[[#This Row],[rank]]</f>
        <v>423|2</v>
      </c>
      <c r="B2138">
        <v>423</v>
      </c>
      <c r="C2138">
        <v>2</v>
      </c>
      <c r="D2138" t="s">
        <v>848</v>
      </c>
      <c r="E2138">
        <v>0.31949305534400002</v>
      </c>
      <c r="F2138">
        <v>0.999874591827</v>
      </c>
      <c r="G2138">
        <f>VLOOKUP(Table1[[#This Row],[img_id2]],Table13[#All],4,FALSE)</f>
        <v>3</v>
      </c>
      <c r="H2138">
        <f>VLOOKUP(Table1[[#This Row],[img_id2]],Table13[#All],5,FALSE)</f>
        <v>3</v>
      </c>
      <c r="I2138" t="str">
        <f>IF(Table1[[#This Row],[score_abs]]&gt;0.99,"yes","no")</f>
        <v>yes</v>
      </c>
    </row>
    <row r="2139" spans="1:9" x14ac:dyDescent="0.25">
      <c r="A2139" t="str">
        <f>Table1[[#This Row],[img_id2]]&amp;"|"&amp;Table1[[#This Row],[rank]]</f>
        <v>423|3</v>
      </c>
      <c r="B2139">
        <v>423</v>
      </c>
      <c r="C2139">
        <v>3</v>
      </c>
      <c r="D2139" t="s">
        <v>856</v>
      </c>
      <c r="E2139">
        <v>7.2837501764299997E-2</v>
      </c>
      <c r="F2139">
        <v>0.99945014715199998</v>
      </c>
      <c r="G2139">
        <f>VLOOKUP(Table1[[#This Row],[img_id2]],Table13[#All],4,FALSE)</f>
        <v>3</v>
      </c>
      <c r="H2139">
        <f>VLOOKUP(Table1[[#This Row],[img_id2]],Table13[#All],5,FALSE)</f>
        <v>3</v>
      </c>
      <c r="I2139" t="str">
        <f>IF(Table1[[#This Row],[score_abs]]&gt;0.99,"yes","no")</f>
        <v>yes</v>
      </c>
    </row>
    <row r="2140" spans="1:9" x14ac:dyDescent="0.25">
      <c r="A2140" t="str">
        <f>Table1[[#This Row],[img_id2]]&amp;"|"&amp;Table1[[#This Row],[rank]]</f>
        <v>423|4</v>
      </c>
      <c r="B2140">
        <v>423</v>
      </c>
      <c r="C2140">
        <v>4</v>
      </c>
      <c r="D2140" t="s">
        <v>886</v>
      </c>
      <c r="E2140">
        <v>5.8002565056099999E-2</v>
      </c>
      <c r="F2140">
        <v>0.99930965900400004</v>
      </c>
      <c r="G2140">
        <f>VLOOKUP(Table1[[#This Row],[img_id2]],Table13[#All],4,FALSE)</f>
        <v>3</v>
      </c>
      <c r="H2140">
        <f>VLOOKUP(Table1[[#This Row],[img_id2]],Table13[#All],5,FALSE)</f>
        <v>3</v>
      </c>
      <c r="I2140" t="str">
        <f>IF(Table1[[#This Row],[score_abs]]&gt;0.99,"yes","no")</f>
        <v>yes</v>
      </c>
    </row>
    <row r="2141" spans="1:9" x14ac:dyDescent="0.25">
      <c r="A2141" t="str">
        <f>Table1[[#This Row],[img_id2]]&amp;"|"&amp;Table1[[#This Row],[rank]]</f>
        <v>423|5</v>
      </c>
      <c r="B2141">
        <v>423</v>
      </c>
      <c r="C2141">
        <v>5</v>
      </c>
      <c r="D2141" t="s">
        <v>861</v>
      </c>
      <c r="E2141">
        <v>4.9305308610200001E-2</v>
      </c>
      <c r="F2141">
        <v>0.99918800592400003</v>
      </c>
      <c r="G2141">
        <f>VLOOKUP(Table1[[#This Row],[img_id2]],Table13[#All],4,FALSE)</f>
        <v>3</v>
      </c>
      <c r="H2141">
        <f>VLOOKUP(Table1[[#This Row],[img_id2]],Table13[#All],5,FALSE)</f>
        <v>3</v>
      </c>
      <c r="I2141" t="str">
        <f>IF(Table1[[#This Row],[score_abs]]&gt;0.99,"yes","no")</f>
        <v>yes</v>
      </c>
    </row>
    <row r="2142" spans="1:9" x14ac:dyDescent="0.25">
      <c r="A2142" t="str">
        <f>Table1[[#This Row],[img_id2]]&amp;"|"&amp;Table1[[#This Row],[rank]]</f>
        <v>424|1</v>
      </c>
      <c r="B2142">
        <v>424</v>
      </c>
      <c r="C2142">
        <v>1</v>
      </c>
      <c r="D2142" t="s">
        <v>854</v>
      </c>
      <c r="E2142">
        <v>0.15847878158100001</v>
      </c>
      <c r="F2142">
        <v>0.99665987491600005</v>
      </c>
      <c r="G2142">
        <f>VLOOKUP(Table1[[#This Row],[img_id2]],Table13[#All],4,FALSE)</f>
        <v>4</v>
      </c>
      <c r="H2142">
        <f>VLOOKUP(Table1[[#This Row],[img_id2]],Table13[#All],5,FALSE)</f>
        <v>4</v>
      </c>
      <c r="I2142" t="str">
        <f>IF(Table1[[#This Row],[score_abs]]&gt;0.99,"yes","no")</f>
        <v>yes</v>
      </c>
    </row>
    <row r="2143" spans="1:9" x14ac:dyDescent="0.25">
      <c r="A2143" t="str">
        <f>Table1[[#This Row],[img_id2]]&amp;"|"&amp;Table1[[#This Row],[rank]]</f>
        <v>424|2</v>
      </c>
      <c r="B2143">
        <v>424</v>
      </c>
      <c r="C2143">
        <v>2</v>
      </c>
      <c r="D2143" t="s">
        <v>864</v>
      </c>
      <c r="E2143">
        <v>0.13059726357500001</v>
      </c>
      <c r="F2143">
        <v>0.99594962596900005</v>
      </c>
      <c r="G2143">
        <f>VLOOKUP(Table1[[#This Row],[img_id2]],Table13[#All],4,FALSE)</f>
        <v>4</v>
      </c>
      <c r="H2143">
        <f>VLOOKUP(Table1[[#This Row],[img_id2]],Table13[#All],5,FALSE)</f>
        <v>4</v>
      </c>
      <c r="I2143" t="str">
        <f>IF(Table1[[#This Row],[score_abs]]&gt;0.99,"yes","no")</f>
        <v>yes</v>
      </c>
    </row>
    <row r="2144" spans="1:9" x14ac:dyDescent="0.25">
      <c r="A2144" t="str">
        <f>Table1[[#This Row],[img_id2]]&amp;"|"&amp;Table1[[#This Row],[rank]]</f>
        <v>424|3</v>
      </c>
      <c r="B2144">
        <v>424</v>
      </c>
      <c r="C2144">
        <v>3</v>
      </c>
      <c r="D2144" t="s">
        <v>848</v>
      </c>
      <c r="E2144">
        <v>9.39377993345E-2</v>
      </c>
      <c r="F2144">
        <v>0.99437791109100004</v>
      </c>
      <c r="G2144">
        <f>VLOOKUP(Table1[[#This Row],[img_id2]],Table13[#All],4,FALSE)</f>
        <v>4</v>
      </c>
      <c r="H2144">
        <f>VLOOKUP(Table1[[#This Row],[img_id2]],Table13[#All],5,FALSE)</f>
        <v>4</v>
      </c>
      <c r="I2144" t="str">
        <f>IF(Table1[[#This Row],[score_abs]]&gt;0.99,"yes","no")</f>
        <v>yes</v>
      </c>
    </row>
    <row r="2145" spans="1:9" x14ac:dyDescent="0.25">
      <c r="A2145" t="str">
        <f>Table1[[#This Row],[img_id2]]&amp;"|"&amp;Table1[[#This Row],[rank]]</f>
        <v>424|4</v>
      </c>
      <c r="B2145">
        <v>424</v>
      </c>
      <c r="C2145">
        <v>4</v>
      </c>
      <c r="D2145" t="s">
        <v>862</v>
      </c>
      <c r="E2145">
        <v>8.2743905484699995E-2</v>
      </c>
      <c r="F2145">
        <v>0.99362212419499996</v>
      </c>
      <c r="G2145">
        <f>VLOOKUP(Table1[[#This Row],[img_id2]],Table13[#All],4,FALSE)</f>
        <v>4</v>
      </c>
      <c r="H2145">
        <f>VLOOKUP(Table1[[#This Row],[img_id2]],Table13[#All],5,FALSE)</f>
        <v>4</v>
      </c>
      <c r="I2145" t="str">
        <f>IF(Table1[[#This Row],[score_abs]]&gt;0.99,"yes","no")</f>
        <v>yes</v>
      </c>
    </row>
    <row r="2146" spans="1:9" x14ac:dyDescent="0.25">
      <c r="A2146" t="str">
        <f>Table1[[#This Row],[img_id2]]&amp;"|"&amp;Table1[[#This Row],[rank]]</f>
        <v>424|5</v>
      </c>
      <c r="B2146">
        <v>424</v>
      </c>
      <c r="C2146">
        <v>5</v>
      </c>
      <c r="D2146" t="s">
        <v>861</v>
      </c>
      <c r="E2146">
        <v>5.9001006186000002E-2</v>
      </c>
      <c r="F2146">
        <v>0.99107855558400004</v>
      </c>
      <c r="G2146">
        <f>VLOOKUP(Table1[[#This Row],[img_id2]],Table13[#All],4,FALSE)</f>
        <v>4</v>
      </c>
      <c r="H2146">
        <f>VLOOKUP(Table1[[#This Row],[img_id2]],Table13[#All],5,FALSE)</f>
        <v>4</v>
      </c>
      <c r="I2146" t="str">
        <f>IF(Table1[[#This Row],[score_abs]]&gt;0.99,"yes","no")</f>
        <v>yes</v>
      </c>
    </row>
    <row r="2147" spans="1:9" x14ac:dyDescent="0.25">
      <c r="A2147" t="str">
        <f>Table1[[#This Row],[img_id2]]&amp;"|"&amp;Table1[[#This Row],[rank]]</f>
        <v>425|1</v>
      </c>
      <c r="B2147">
        <v>425</v>
      </c>
      <c r="C2147">
        <v>1</v>
      </c>
      <c r="D2147" t="s">
        <v>831</v>
      </c>
      <c r="E2147">
        <v>8.0797277390999997E-2</v>
      </c>
      <c r="F2147">
        <v>0.98982191085799998</v>
      </c>
      <c r="G2147">
        <f>VLOOKUP(Table1[[#This Row],[img_id2]],Table13[#All],4,FALSE)</f>
        <v>4</v>
      </c>
      <c r="H2147">
        <f>VLOOKUP(Table1[[#This Row],[img_id2]],Table13[#All],5,FALSE)</f>
        <v>4</v>
      </c>
      <c r="I2147" t="str">
        <f>IF(Table1[[#This Row],[score_abs]]&gt;0.99,"yes","no")</f>
        <v>no</v>
      </c>
    </row>
    <row r="2148" spans="1:9" x14ac:dyDescent="0.25">
      <c r="A2148" t="str">
        <f>Table1[[#This Row],[img_id2]]&amp;"|"&amp;Table1[[#This Row],[rank]]</f>
        <v>425|2</v>
      </c>
      <c r="B2148">
        <v>425</v>
      </c>
      <c r="C2148">
        <v>2</v>
      </c>
      <c r="D2148" t="s">
        <v>862</v>
      </c>
      <c r="E2148">
        <v>7.2596773505199996E-2</v>
      </c>
      <c r="F2148">
        <v>0.98868525028200005</v>
      </c>
      <c r="G2148">
        <f>VLOOKUP(Table1[[#This Row],[img_id2]],Table13[#All],4,FALSE)</f>
        <v>4</v>
      </c>
      <c r="H2148">
        <f>VLOOKUP(Table1[[#This Row],[img_id2]],Table13[#All],5,FALSE)</f>
        <v>4</v>
      </c>
      <c r="I2148" t="str">
        <f>IF(Table1[[#This Row],[score_abs]]&gt;0.99,"yes","no")</f>
        <v>no</v>
      </c>
    </row>
    <row r="2149" spans="1:9" x14ac:dyDescent="0.25">
      <c r="A2149" t="str">
        <f>Table1[[#This Row],[img_id2]]&amp;"|"&amp;Table1[[#This Row],[rank]]</f>
        <v>425|3</v>
      </c>
      <c r="B2149">
        <v>425</v>
      </c>
      <c r="C2149">
        <v>3</v>
      </c>
      <c r="D2149" t="s">
        <v>897</v>
      </c>
      <c r="E2149">
        <v>7.1041278541099998E-2</v>
      </c>
      <c r="F2149">
        <v>0.98844039440200004</v>
      </c>
      <c r="G2149">
        <f>VLOOKUP(Table1[[#This Row],[img_id2]],Table13[#All],4,FALSE)</f>
        <v>4</v>
      </c>
      <c r="H2149">
        <f>VLOOKUP(Table1[[#This Row],[img_id2]],Table13[#All],5,FALSE)</f>
        <v>4</v>
      </c>
      <c r="I2149" t="str">
        <f>IF(Table1[[#This Row],[score_abs]]&gt;0.99,"yes","no")</f>
        <v>no</v>
      </c>
    </row>
    <row r="2150" spans="1:9" x14ac:dyDescent="0.25">
      <c r="A2150" t="str">
        <f>Table1[[#This Row],[img_id2]]&amp;"|"&amp;Table1[[#This Row],[rank]]</f>
        <v>425|4</v>
      </c>
      <c r="B2150">
        <v>425</v>
      </c>
      <c r="C2150">
        <v>4</v>
      </c>
      <c r="D2150" t="s">
        <v>860</v>
      </c>
      <c r="E2150">
        <v>5.8331560343499997E-2</v>
      </c>
      <c r="F2150">
        <v>0.98595702648200001</v>
      </c>
      <c r="G2150">
        <f>VLOOKUP(Table1[[#This Row],[img_id2]],Table13[#All],4,FALSE)</f>
        <v>4</v>
      </c>
      <c r="H2150">
        <f>VLOOKUP(Table1[[#This Row],[img_id2]],Table13[#All],5,FALSE)</f>
        <v>4</v>
      </c>
      <c r="I2150" t="str">
        <f>IF(Table1[[#This Row],[score_abs]]&gt;0.99,"yes","no")</f>
        <v>no</v>
      </c>
    </row>
    <row r="2151" spans="1:9" x14ac:dyDescent="0.25">
      <c r="A2151" t="str">
        <f>Table1[[#This Row],[img_id2]]&amp;"|"&amp;Table1[[#This Row],[rank]]</f>
        <v>425|5</v>
      </c>
      <c r="B2151">
        <v>425</v>
      </c>
      <c r="C2151">
        <v>5</v>
      </c>
      <c r="D2151" t="s">
        <v>830</v>
      </c>
      <c r="E2151">
        <v>5.3298749029600002E-2</v>
      </c>
      <c r="F2151">
        <v>0.98465144634199997</v>
      </c>
      <c r="G2151">
        <f>VLOOKUP(Table1[[#This Row],[img_id2]],Table13[#All],4,FALSE)</f>
        <v>4</v>
      </c>
      <c r="H2151">
        <f>VLOOKUP(Table1[[#This Row],[img_id2]],Table13[#All],5,FALSE)</f>
        <v>4</v>
      </c>
      <c r="I2151" t="str">
        <f>IF(Table1[[#This Row],[score_abs]]&gt;0.99,"yes","no")</f>
        <v>no</v>
      </c>
    </row>
    <row r="2152" spans="1:9" x14ac:dyDescent="0.25">
      <c r="A2152" t="str">
        <f>Table1[[#This Row],[img_id2]]&amp;"|"&amp;Table1[[#This Row],[rank]]</f>
        <v>426|1</v>
      </c>
      <c r="B2152">
        <v>426</v>
      </c>
      <c r="C2152">
        <v>1</v>
      </c>
      <c r="D2152" t="s">
        <v>848</v>
      </c>
      <c r="E2152">
        <v>0.15787357091900001</v>
      </c>
      <c r="F2152">
        <v>0.99787175655399996</v>
      </c>
      <c r="G2152">
        <f>VLOOKUP(Table1[[#This Row],[img_id2]],Table13[#All],4,FALSE)</f>
        <v>2</v>
      </c>
      <c r="H2152">
        <f>VLOOKUP(Table1[[#This Row],[img_id2]],Table13[#All],5,FALSE)</f>
        <v>2</v>
      </c>
      <c r="I2152" t="str">
        <f>IF(Table1[[#This Row],[score_abs]]&gt;0.99,"yes","no")</f>
        <v>yes</v>
      </c>
    </row>
    <row r="2153" spans="1:9" x14ac:dyDescent="0.25">
      <c r="A2153" t="str">
        <f>Table1[[#This Row],[img_id2]]&amp;"|"&amp;Table1[[#This Row],[rank]]</f>
        <v>426|2</v>
      </c>
      <c r="B2153">
        <v>426</v>
      </c>
      <c r="C2153">
        <v>2</v>
      </c>
      <c r="D2153" t="s">
        <v>831</v>
      </c>
      <c r="E2153">
        <v>0.12643612921200001</v>
      </c>
      <c r="F2153">
        <v>0.99734407663299995</v>
      </c>
      <c r="G2153">
        <f>VLOOKUP(Table1[[#This Row],[img_id2]],Table13[#All],4,FALSE)</f>
        <v>2</v>
      </c>
      <c r="H2153">
        <f>VLOOKUP(Table1[[#This Row],[img_id2]],Table13[#All],5,FALSE)</f>
        <v>2</v>
      </c>
      <c r="I2153" t="str">
        <f>IF(Table1[[#This Row],[score_abs]]&gt;0.99,"yes","no")</f>
        <v>yes</v>
      </c>
    </row>
    <row r="2154" spans="1:9" x14ac:dyDescent="0.25">
      <c r="A2154" t="str">
        <f>Table1[[#This Row],[img_id2]]&amp;"|"&amp;Table1[[#This Row],[rank]]</f>
        <v>426|3</v>
      </c>
      <c r="B2154">
        <v>426</v>
      </c>
      <c r="C2154">
        <v>3</v>
      </c>
      <c r="D2154" t="s">
        <v>855</v>
      </c>
      <c r="E2154">
        <v>0.123181916773</v>
      </c>
      <c r="F2154">
        <v>0.99727410078000001</v>
      </c>
      <c r="G2154">
        <f>VLOOKUP(Table1[[#This Row],[img_id2]],Table13[#All],4,FALSE)</f>
        <v>2</v>
      </c>
      <c r="H2154">
        <f>VLOOKUP(Table1[[#This Row],[img_id2]],Table13[#All],5,FALSE)</f>
        <v>2</v>
      </c>
      <c r="I2154" t="str">
        <f>IF(Table1[[#This Row],[score_abs]]&gt;0.99,"yes","no")</f>
        <v>yes</v>
      </c>
    </row>
    <row r="2155" spans="1:9" x14ac:dyDescent="0.25">
      <c r="A2155" t="str">
        <f>Table1[[#This Row],[img_id2]]&amp;"|"&amp;Table1[[#This Row],[rank]]</f>
        <v>426|4</v>
      </c>
      <c r="B2155">
        <v>426</v>
      </c>
      <c r="C2155">
        <v>4</v>
      </c>
      <c r="D2155" t="s">
        <v>856</v>
      </c>
      <c r="E2155">
        <v>0.120334729552</v>
      </c>
      <c r="F2155">
        <v>0.99720972776399996</v>
      </c>
      <c r="G2155">
        <f>VLOOKUP(Table1[[#This Row],[img_id2]],Table13[#All],4,FALSE)</f>
        <v>2</v>
      </c>
      <c r="H2155">
        <f>VLOOKUP(Table1[[#This Row],[img_id2]],Table13[#All],5,FALSE)</f>
        <v>2</v>
      </c>
      <c r="I2155" t="str">
        <f>IF(Table1[[#This Row],[score_abs]]&gt;0.99,"yes","no")</f>
        <v>yes</v>
      </c>
    </row>
    <row r="2156" spans="1:9" x14ac:dyDescent="0.25">
      <c r="A2156" t="str">
        <f>Table1[[#This Row],[img_id2]]&amp;"|"&amp;Table1[[#This Row],[rank]]</f>
        <v>426|5</v>
      </c>
      <c r="B2156">
        <v>426</v>
      </c>
      <c r="C2156">
        <v>5</v>
      </c>
      <c r="D2156" t="s">
        <v>864</v>
      </c>
      <c r="E2156">
        <v>9.3298591673400003E-2</v>
      </c>
      <c r="F2156">
        <v>0.99640417099</v>
      </c>
      <c r="G2156">
        <f>VLOOKUP(Table1[[#This Row],[img_id2]],Table13[#All],4,FALSE)</f>
        <v>2</v>
      </c>
      <c r="H2156">
        <f>VLOOKUP(Table1[[#This Row],[img_id2]],Table13[#All],5,FALSE)</f>
        <v>2</v>
      </c>
      <c r="I2156" t="str">
        <f>IF(Table1[[#This Row],[score_abs]]&gt;0.99,"yes","no")</f>
        <v>yes</v>
      </c>
    </row>
    <row r="2157" spans="1:9" x14ac:dyDescent="0.25">
      <c r="A2157" t="str">
        <f>Table1[[#This Row],[img_id2]]&amp;"|"&amp;Table1[[#This Row],[rank]]</f>
        <v>427|1</v>
      </c>
      <c r="B2157">
        <v>427</v>
      </c>
      <c r="C2157">
        <v>1</v>
      </c>
      <c r="D2157" t="s">
        <v>891</v>
      </c>
      <c r="E2157">
        <v>0.43397134542499999</v>
      </c>
      <c r="F2157">
        <v>0.99966871738399998</v>
      </c>
      <c r="G2157">
        <f>VLOOKUP(Table1[[#This Row],[img_id2]],Table13[#All],4,FALSE)</f>
        <v>3</v>
      </c>
      <c r="H2157">
        <f>VLOOKUP(Table1[[#This Row],[img_id2]],Table13[#All],5,FALSE)</f>
        <v>3</v>
      </c>
      <c r="I2157" t="str">
        <f>IF(Table1[[#This Row],[score_abs]]&gt;0.99,"yes","no")</f>
        <v>yes</v>
      </c>
    </row>
    <row r="2158" spans="1:9" x14ac:dyDescent="0.25">
      <c r="A2158" t="str">
        <f>Table1[[#This Row],[img_id2]]&amp;"|"&amp;Table1[[#This Row],[rank]]</f>
        <v>427|2</v>
      </c>
      <c r="B2158">
        <v>427</v>
      </c>
      <c r="C2158">
        <v>2</v>
      </c>
      <c r="D2158" t="s">
        <v>848</v>
      </c>
      <c r="E2158">
        <v>0.114598378539</v>
      </c>
      <c r="F2158">
        <v>0.99874675273900004</v>
      </c>
      <c r="G2158">
        <f>VLOOKUP(Table1[[#This Row],[img_id2]],Table13[#All],4,FALSE)</f>
        <v>3</v>
      </c>
      <c r="H2158">
        <f>VLOOKUP(Table1[[#This Row],[img_id2]],Table13[#All],5,FALSE)</f>
        <v>3</v>
      </c>
      <c r="I2158" t="str">
        <f>IF(Table1[[#This Row],[score_abs]]&gt;0.99,"yes","no")</f>
        <v>yes</v>
      </c>
    </row>
    <row r="2159" spans="1:9" x14ac:dyDescent="0.25">
      <c r="A2159" t="str">
        <f>Table1[[#This Row],[img_id2]]&amp;"|"&amp;Table1[[#This Row],[rank]]</f>
        <v>427|3</v>
      </c>
      <c r="B2159">
        <v>427</v>
      </c>
      <c r="C2159">
        <v>3</v>
      </c>
      <c r="D2159" t="s">
        <v>847</v>
      </c>
      <c r="E2159">
        <v>9.3106575310200002E-2</v>
      </c>
      <c r="F2159">
        <v>0.99845790862999995</v>
      </c>
      <c r="G2159">
        <f>VLOOKUP(Table1[[#This Row],[img_id2]],Table13[#All],4,FALSE)</f>
        <v>3</v>
      </c>
      <c r="H2159">
        <f>VLOOKUP(Table1[[#This Row],[img_id2]],Table13[#All],5,FALSE)</f>
        <v>3</v>
      </c>
      <c r="I2159" t="str">
        <f>IF(Table1[[#This Row],[score_abs]]&gt;0.99,"yes","no")</f>
        <v>yes</v>
      </c>
    </row>
    <row r="2160" spans="1:9" x14ac:dyDescent="0.25">
      <c r="A2160" t="str">
        <f>Table1[[#This Row],[img_id2]]&amp;"|"&amp;Table1[[#This Row],[rank]]</f>
        <v>427|4</v>
      </c>
      <c r="B2160">
        <v>427</v>
      </c>
      <c r="C2160">
        <v>4</v>
      </c>
      <c r="D2160" t="s">
        <v>927</v>
      </c>
      <c r="E2160">
        <v>7.7263332903399998E-2</v>
      </c>
      <c r="F2160">
        <v>0.998142242432</v>
      </c>
      <c r="G2160">
        <f>VLOOKUP(Table1[[#This Row],[img_id2]],Table13[#All],4,FALSE)</f>
        <v>3</v>
      </c>
      <c r="H2160">
        <f>VLOOKUP(Table1[[#This Row],[img_id2]],Table13[#All],5,FALSE)</f>
        <v>3</v>
      </c>
      <c r="I2160" t="str">
        <f>IF(Table1[[#This Row],[score_abs]]&gt;0.99,"yes","no")</f>
        <v>yes</v>
      </c>
    </row>
    <row r="2161" spans="1:9" x14ac:dyDescent="0.25">
      <c r="A2161" t="str">
        <f>Table1[[#This Row],[img_id2]]&amp;"|"&amp;Table1[[#This Row],[rank]]</f>
        <v>427|5</v>
      </c>
      <c r="B2161">
        <v>427</v>
      </c>
      <c r="C2161">
        <v>5</v>
      </c>
      <c r="D2161" t="s">
        <v>861</v>
      </c>
      <c r="E2161">
        <v>5.4852027445999998E-2</v>
      </c>
      <c r="F2161">
        <v>0.997385203838</v>
      </c>
      <c r="G2161">
        <f>VLOOKUP(Table1[[#This Row],[img_id2]],Table13[#All],4,FALSE)</f>
        <v>3</v>
      </c>
      <c r="H2161">
        <f>VLOOKUP(Table1[[#This Row],[img_id2]],Table13[#All],5,FALSE)</f>
        <v>3</v>
      </c>
      <c r="I2161" t="str">
        <f>IF(Table1[[#This Row],[score_abs]]&gt;0.99,"yes","no")</f>
        <v>yes</v>
      </c>
    </row>
    <row r="2162" spans="1:9" x14ac:dyDescent="0.25">
      <c r="A2162" t="str">
        <f>Table1[[#This Row],[img_id2]]&amp;"|"&amp;Table1[[#This Row],[rank]]</f>
        <v>428|1</v>
      </c>
      <c r="B2162">
        <v>428</v>
      </c>
      <c r="C2162">
        <v>1</v>
      </c>
      <c r="D2162" t="s">
        <v>897</v>
      </c>
      <c r="E2162">
        <v>0.34648492932300001</v>
      </c>
      <c r="F2162">
        <v>0.99839633703200004</v>
      </c>
      <c r="G2162">
        <f>VLOOKUP(Table1[[#This Row],[img_id2]],Table13[#All],4,FALSE)</f>
        <v>4</v>
      </c>
      <c r="H2162">
        <f>VLOOKUP(Table1[[#This Row],[img_id2]],Table13[#All],5,FALSE)</f>
        <v>4</v>
      </c>
      <c r="I2162" t="str">
        <f>IF(Table1[[#This Row],[score_abs]]&gt;0.99,"yes","no")</f>
        <v>yes</v>
      </c>
    </row>
    <row r="2163" spans="1:9" x14ac:dyDescent="0.25">
      <c r="A2163" t="str">
        <f>Table1[[#This Row],[img_id2]]&amp;"|"&amp;Table1[[#This Row],[rank]]</f>
        <v>428|2</v>
      </c>
      <c r="B2163">
        <v>428</v>
      </c>
      <c r="C2163">
        <v>2</v>
      </c>
      <c r="D2163" t="s">
        <v>895</v>
      </c>
      <c r="E2163">
        <v>0.205973848701</v>
      </c>
      <c r="F2163">
        <v>0.99730527401000002</v>
      </c>
      <c r="G2163">
        <f>VLOOKUP(Table1[[#This Row],[img_id2]],Table13[#All],4,FALSE)</f>
        <v>4</v>
      </c>
      <c r="H2163">
        <f>VLOOKUP(Table1[[#This Row],[img_id2]],Table13[#All],5,FALSE)</f>
        <v>4</v>
      </c>
      <c r="I2163" t="str">
        <f>IF(Table1[[#This Row],[score_abs]]&gt;0.99,"yes","no")</f>
        <v>yes</v>
      </c>
    </row>
    <row r="2164" spans="1:9" x14ac:dyDescent="0.25">
      <c r="A2164" t="str">
        <f>Table1[[#This Row],[img_id2]]&amp;"|"&amp;Table1[[#This Row],[rank]]</f>
        <v>428|3</v>
      </c>
      <c r="B2164">
        <v>428</v>
      </c>
      <c r="C2164">
        <v>3</v>
      </c>
      <c r="D2164" t="s">
        <v>891</v>
      </c>
      <c r="E2164">
        <v>5.90470358729E-2</v>
      </c>
      <c r="F2164">
        <v>0.99066275358199996</v>
      </c>
      <c r="G2164">
        <f>VLOOKUP(Table1[[#This Row],[img_id2]],Table13[#All],4,FALSE)</f>
        <v>4</v>
      </c>
      <c r="H2164">
        <f>VLOOKUP(Table1[[#This Row],[img_id2]],Table13[#All],5,FALSE)</f>
        <v>4</v>
      </c>
      <c r="I2164" t="str">
        <f>IF(Table1[[#This Row],[score_abs]]&gt;0.99,"yes","no")</f>
        <v>yes</v>
      </c>
    </row>
    <row r="2165" spans="1:9" x14ac:dyDescent="0.25">
      <c r="A2165" t="str">
        <f>Table1[[#This Row],[img_id2]]&amp;"|"&amp;Table1[[#This Row],[rank]]</f>
        <v>428|4</v>
      </c>
      <c r="B2165">
        <v>428</v>
      </c>
      <c r="C2165">
        <v>4</v>
      </c>
      <c r="D2165" t="s">
        <v>839</v>
      </c>
      <c r="E2165">
        <v>3.4574784338500003E-2</v>
      </c>
      <c r="F2165">
        <v>0.98415839672100003</v>
      </c>
      <c r="G2165">
        <f>VLOOKUP(Table1[[#This Row],[img_id2]],Table13[#All],4,FALSE)</f>
        <v>4</v>
      </c>
      <c r="H2165">
        <f>VLOOKUP(Table1[[#This Row],[img_id2]],Table13[#All],5,FALSE)</f>
        <v>4</v>
      </c>
      <c r="I2165" t="str">
        <f>IF(Table1[[#This Row],[score_abs]]&gt;0.99,"yes","no")</f>
        <v>no</v>
      </c>
    </row>
    <row r="2166" spans="1:9" x14ac:dyDescent="0.25">
      <c r="A2166" t="str">
        <f>Table1[[#This Row],[img_id2]]&amp;"|"&amp;Table1[[#This Row],[rank]]</f>
        <v>428|5</v>
      </c>
      <c r="B2166">
        <v>428</v>
      </c>
      <c r="C2166">
        <v>5</v>
      </c>
      <c r="D2166" t="s">
        <v>829</v>
      </c>
      <c r="E2166">
        <v>2.75393221527E-2</v>
      </c>
      <c r="F2166">
        <v>0.98019146919300004</v>
      </c>
      <c r="G2166">
        <f>VLOOKUP(Table1[[#This Row],[img_id2]],Table13[#All],4,FALSE)</f>
        <v>4</v>
      </c>
      <c r="H2166">
        <f>VLOOKUP(Table1[[#This Row],[img_id2]],Table13[#All],5,FALSE)</f>
        <v>4</v>
      </c>
      <c r="I2166" t="str">
        <f>IF(Table1[[#This Row],[score_abs]]&gt;0.99,"yes","no")</f>
        <v>no</v>
      </c>
    </row>
    <row r="2167" spans="1:9" x14ac:dyDescent="0.25">
      <c r="A2167" t="str">
        <f>Table1[[#This Row],[img_id2]]&amp;"|"&amp;Table1[[#This Row],[rank]]</f>
        <v>429|1</v>
      </c>
      <c r="B2167">
        <v>429</v>
      </c>
      <c r="C2167">
        <v>1</v>
      </c>
      <c r="D2167" t="s">
        <v>830</v>
      </c>
      <c r="E2167">
        <v>0.582204759121</v>
      </c>
      <c r="F2167">
        <v>0.99998629093199998</v>
      </c>
      <c r="G2167">
        <f>VLOOKUP(Table1[[#This Row],[img_id2]],Table13[#All],4,FALSE)</f>
        <v>1</v>
      </c>
      <c r="H2167">
        <f>VLOOKUP(Table1[[#This Row],[img_id2]],Table13[#All],5,FALSE)</f>
        <v>2</v>
      </c>
      <c r="I2167" t="str">
        <f>IF(Table1[[#This Row],[score_abs]]&gt;0.99,"yes","no")</f>
        <v>yes</v>
      </c>
    </row>
    <row r="2168" spans="1:9" x14ac:dyDescent="0.25">
      <c r="A2168" t="str">
        <f>Table1[[#This Row],[img_id2]]&amp;"|"&amp;Table1[[#This Row],[rank]]</f>
        <v>429|2</v>
      </c>
      <c r="B2168">
        <v>429</v>
      </c>
      <c r="C2168">
        <v>2</v>
      </c>
      <c r="D2168" t="s">
        <v>842</v>
      </c>
      <c r="E2168">
        <v>0.17931261658700001</v>
      </c>
      <c r="F2168">
        <v>0.999955534935</v>
      </c>
      <c r="G2168">
        <f>VLOOKUP(Table1[[#This Row],[img_id2]],Table13[#All],4,FALSE)</f>
        <v>1</v>
      </c>
      <c r="H2168">
        <f>VLOOKUP(Table1[[#This Row],[img_id2]],Table13[#All],5,FALSE)</f>
        <v>2</v>
      </c>
      <c r="I2168" t="str">
        <f>IF(Table1[[#This Row],[score_abs]]&gt;0.99,"yes","no")</f>
        <v>yes</v>
      </c>
    </row>
    <row r="2169" spans="1:9" x14ac:dyDescent="0.25">
      <c r="A2169" t="str">
        <f>Table1[[#This Row],[img_id2]]&amp;"|"&amp;Table1[[#This Row],[rank]]</f>
        <v>429|3</v>
      </c>
      <c r="B2169">
        <v>429</v>
      </c>
      <c r="C2169">
        <v>3</v>
      </c>
      <c r="D2169" t="s">
        <v>913</v>
      </c>
      <c r="E2169">
        <v>8.9243471622500001E-2</v>
      </c>
      <c r="F2169">
        <v>0.99991083145100002</v>
      </c>
      <c r="G2169">
        <f>VLOOKUP(Table1[[#This Row],[img_id2]],Table13[#All],4,FALSE)</f>
        <v>1</v>
      </c>
      <c r="H2169">
        <f>VLOOKUP(Table1[[#This Row],[img_id2]],Table13[#All],5,FALSE)</f>
        <v>2</v>
      </c>
      <c r="I2169" t="str">
        <f>IF(Table1[[#This Row],[score_abs]]&gt;0.99,"yes","no")</f>
        <v>yes</v>
      </c>
    </row>
    <row r="2170" spans="1:9" x14ac:dyDescent="0.25">
      <c r="A2170" t="str">
        <f>Table1[[#This Row],[img_id2]]&amp;"|"&amp;Table1[[#This Row],[rank]]</f>
        <v>429|4</v>
      </c>
      <c r="B2170">
        <v>429</v>
      </c>
      <c r="C2170">
        <v>4</v>
      </c>
      <c r="D2170" t="s">
        <v>849</v>
      </c>
      <c r="E2170">
        <v>6.4983062446099998E-2</v>
      </c>
      <c r="F2170">
        <v>0.99987745284999996</v>
      </c>
      <c r="G2170">
        <f>VLOOKUP(Table1[[#This Row],[img_id2]],Table13[#All],4,FALSE)</f>
        <v>1</v>
      </c>
      <c r="H2170">
        <f>VLOOKUP(Table1[[#This Row],[img_id2]],Table13[#All],5,FALSE)</f>
        <v>2</v>
      </c>
      <c r="I2170" t="str">
        <f>IF(Table1[[#This Row],[score_abs]]&gt;0.99,"yes","no")</f>
        <v>yes</v>
      </c>
    </row>
    <row r="2171" spans="1:9" x14ac:dyDescent="0.25">
      <c r="A2171" t="str">
        <f>Table1[[#This Row],[img_id2]]&amp;"|"&amp;Table1[[#This Row],[rank]]</f>
        <v>429|5</v>
      </c>
      <c r="B2171">
        <v>429</v>
      </c>
      <c r="C2171">
        <v>5</v>
      </c>
      <c r="D2171" t="s">
        <v>853</v>
      </c>
      <c r="E2171">
        <v>2.2987883537999999E-2</v>
      </c>
      <c r="F2171">
        <v>0.99965369701399998</v>
      </c>
      <c r="G2171">
        <f>VLOOKUP(Table1[[#This Row],[img_id2]],Table13[#All],4,FALSE)</f>
        <v>1</v>
      </c>
      <c r="H2171">
        <f>VLOOKUP(Table1[[#This Row],[img_id2]],Table13[#All],5,FALSE)</f>
        <v>2</v>
      </c>
      <c r="I2171" t="str">
        <f>IF(Table1[[#This Row],[score_abs]]&gt;0.99,"yes","no")</f>
        <v>yes</v>
      </c>
    </row>
    <row r="2172" spans="1:9" x14ac:dyDescent="0.25">
      <c r="A2172" t="str">
        <f>Table1[[#This Row],[img_id2]]&amp;"|"&amp;Table1[[#This Row],[rank]]</f>
        <v>430|1</v>
      </c>
      <c r="B2172">
        <v>430</v>
      </c>
      <c r="C2172">
        <v>1</v>
      </c>
      <c r="D2172" t="s">
        <v>913</v>
      </c>
      <c r="E2172">
        <v>0.451710194349</v>
      </c>
      <c r="F2172">
        <v>0.99982470274000002</v>
      </c>
      <c r="G2172">
        <f>VLOOKUP(Table1[[#This Row],[img_id2]],Table13[#All],4,FALSE)</f>
        <v>1</v>
      </c>
      <c r="H2172">
        <f>VLOOKUP(Table1[[#This Row],[img_id2]],Table13[#All],5,FALSE)</f>
        <v>2</v>
      </c>
      <c r="I2172" t="str">
        <f>IF(Table1[[#This Row],[score_abs]]&gt;0.99,"yes","no")</f>
        <v>yes</v>
      </c>
    </row>
    <row r="2173" spans="1:9" x14ac:dyDescent="0.25">
      <c r="A2173" t="str">
        <f>Table1[[#This Row],[img_id2]]&amp;"|"&amp;Table1[[#This Row],[rank]]</f>
        <v>430|2</v>
      </c>
      <c r="B2173">
        <v>430</v>
      </c>
      <c r="C2173">
        <v>2</v>
      </c>
      <c r="D2173" t="s">
        <v>849</v>
      </c>
      <c r="E2173">
        <v>0.24594238400499999</v>
      </c>
      <c r="F2173">
        <v>0.99967813491799995</v>
      </c>
      <c r="G2173">
        <f>VLOOKUP(Table1[[#This Row],[img_id2]],Table13[#All],4,FALSE)</f>
        <v>1</v>
      </c>
      <c r="H2173">
        <f>VLOOKUP(Table1[[#This Row],[img_id2]],Table13[#All],5,FALSE)</f>
        <v>2</v>
      </c>
      <c r="I2173" t="str">
        <f>IF(Table1[[#This Row],[score_abs]]&gt;0.99,"yes","no")</f>
        <v>yes</v>
      </c>
    </row>
    <row r="2174" spans="1:9" x14ac:dyDescent="0.25">
      <c r="A2174" t="str">
        <f>Table1[[#This Row],[img_id2]]&amp;"|"&amp;Table1[[#This Row],[rank]]</f>
        <v>430|3</v>
      </c>
      <c r="B2174">
        <v>430</v>
      </c>
      <c r="C2174">
        <v>3</v>
      </c>
      <c r="D2174" t="s">
        <v>830</v>
      </c>
      <c r="E2174">
        <v>9.2470280826099996E-2</v>
      </c>
      <c r="F2174">
        <v>0.99914443492899996</v>
      </c>
      <c r="G2174">
        <f>VLOOKUP(Table1[[#This Row],[img_id2]],Table13[#All],4,FALSE)</f>
        <v>1</v>
      </c>
      <c r="H2174">
        <f>VLOOKUP(Table1[[#This Row],[img_id2]],Table13[#All],5,FALSE)</f>
        <v>2</v>
      </c>
      <c r="I2174" t="str">
        <f>IF(Table1[[#This Row],[score_abs]]&gt;0.99,"yes","no")</f>
        <v>yes</v>
      </c>
    </row>
    <row r="2175" spans="1:9" x14ac:dyDescent="0.25">
      <c r="A2175" t="str">
        <f>Table1[[#This Row],[img_id2]]&amp;"|"&amp;Table1[[#This Row],[rank]]</f>
        <v>430|4</v>
      </c>
      <c r="B2175">
        <v>430</v>
      </c>
      <c r="C2175">
        <v>4</v>
      </c>
      <c r="D2175" t="s">
        <v>833</v>
      </c>
      <c r="E2175">
        <v>6.1913780868100003E-2</v>
      </c>
      <c r="F2175">
        <v>0.99872261285800001</v>
      </c>
      <c r="G2175">
        <f>VLOOKUP(Table1[[#This Row],[img_id2]],Table13[#All],4,FALSE)</f>
        <v>1</v>
      </c>
      <c r="H2175">
        <f>VLOOKUP(Table1[[#This Row],[img_id2]],Table13[#All],5,FALSE)</f>
        <v>2</v>
      </c>
      <c r="I2175" t="str">
        <f>IF(Table1[[#This Row],[score_abs]]&gt;0.99,"yes","no")</f>
        <v>yes</v>
      </c>
    </row>
    <row r="2176" spans="1:9" x14ac:dyDescent="0.25">
      <c r="A2176" t="str">
        <f>Table1[[#This Row],[img_id2]]&amp;"|"&amp;Table1[[#This Row],[rank]]</f>
        <v>430|5</v>
      </c>
      <c r="B2176">
        <v>430</v>
      </c>
      <c r="C2176">
        <v>5</v>
      </c>
      <c r="D2176" t="s">
        <v>857</v>
      </c>
      <c r="E2176">
        <v>2.6632849127100001E-2</v>
      </c>
      <c r="F2176">
        <v>0.99703562259699996</v>
      </c>
      <c r="G2176">
        <f>VLOOKUP(Table1[[#This Row],[img_id2]],Table13[#All],4,FALSE)</f>
        <v>1</v>
      </c>
      <c r="H2176">
        <f>VLOOKUP(Table1[[#This Row],[img_id2]],Table13[#All],5,FALSE)</f>
        <v>2</v>
      </c>
      <c r="I2176" t="str">
        <f>IF(Table1[[#This Row],[score_abs]]&gt;0.99,"yes","no")</f>
        <v>yes</v>
      </c>
    </row>
    <row r="2177" spans="1:9" x14ac:dyDescent="0.25">
      <c r="A2177" t="str">
        <f>Table1[[#This Row],[img_id2]]&amp;"|"&amp;Table1[[#This Row],[rank]]</f>
        <v>431|1</v>
      </c>
      <c r="B2177">
        <v>431</v>
      </c>
      <c r="C2177">
        <v>1</v>
      </c>
      <c r="D2177" t="s">
        <v>830</v>
      </c>
      <c r="E2177">
        <v>0.721857190132</v>
      </c>
      <c r="F2177">
        <v>0.99997663497900002</v>
      </c>
      <c r="G2177">
        <f>VLOOKUP(Table1[[#This Row],[img_id2]],Table13[#All],4,FALSE)</f>
        <v>2</v>
      </c>
      <c r="H2177">
        <f>VLOOKUP(Table1[[#This Row],[img_id2]],Table13[#All],5,FALSE)</f>
        <v>2</v>
      </c>
      <c r="I2177" t="str">
        <f>IF(Table1[[#This Row],[score_abs]]&gt;0.99,"yes","no")</f>
        <v>yes</v>
      </c>
    </row>
    <row r="2178" spans="1:9" x14ac:dyDescent="0.25">
      <c r="A2178" t="str">
        <f>Table1[[#This Row],[img_id2]]&amp;"|"&amp;Table1[[#This Row],[rank]]</f>
        <v>431|2</v>
      </c>
      <c r="B2178">
        <v>431</v>
      </c>
      <c r="C2178">
        <v>2</v>
      </c>
      <c r="D2178" t="s">
        <v>840</v>
      </c>
      <c r="E2178">
        <v>0.153827026486</v>
      </c>
      <c r="F2178">
        <v>0.99989044666299998</v>
      </c>
      <c r="G2178">
        <f>VLOOKUP(Table1[[#This Row],[img_id2]],Table13[#All],4,FALSE)</f>
        <v>2</v>
      </c>
      <c r="H2178">
        <f>VLOOKUP(Table1[[#This Row],[img_id2]],Table13[#All],5,FALSE)</f>
        <v>2</v>
      </c>
      <c r="I2178" t="str">
        <f>IF(Table1[[#This Row],[score_abs]]&gt;0.99,"yes","no")</f>
        <v>yes</v>
      </c>
    </row>
    <row r="2179" spans="1:9" x14ac:dyDescent="0.25">
      <c r="A2179" t="str">
        <f>Table1[[#This Row],[img_id2]]&amp;"|"&amp;Table1[[#This Row],[rank]]</f>
        <v>431|3</v>
      </c>
      <c r="B2179">
        <v>431</v>
      </c>
      <c r="C2179">
        <v>3</v>
      </c>
      <c r="D2179" t="s">
        <v>832</v>
      </c>
      <c r="E2179">
        <v>3.02870571613E-2</v>
      </c>
      <c r="F2179">
        <v>0.99944394826899996</v>
      </c>
      <c r="G2179">
        <f>VLOOKUP(Table1[[#This Row],[img_id2]],Table13[#All],4,FALSE)</f>
        <v>2</v>
      </c>
      <c r="H2179">
        <f>VLOOKUP(Table1[[#This Row],[img_id2]],Table13[#All],5,FALSE)</f>
        <v>2</v>
      </c>
      <c r="I2179" t="str">
        <f>IF(Table1[[#This Row],[score_abs]]&gt;0.99,"yes","no")</f>
        <v>yes</v>
      </c>
    </row>
    <row r="2180" spans="1:9" x14ac:dyDescent="0.25">
      <c r="A2180" t="str">
        <f>Table1[[#This Row],[img_id2]]&amp;"|"&amp;Table1[[#This Row],[rank]]</f>
        <v>431|4</v>
      </c>
      <c r="B2180">
        <v>431</v>
      </c>
      <c r="C2180">
        <v>4</v>
      </c>
      <c r="D2180" t="s">
        <v>930</v>
      </c>
      <c r="E2180">
        <v>1.7561417073000001E-2</v>
      </c>
      <c r="F2180">
        <v>0.99904137849800001</v>
      </c>
      <c r="G2180">
        <f>VLOOKUP(Table1[[#This Row],[img_id2]],Table13[#All],4,FALSE)</f>
        <v>2</v>
      </c>
      <c r="H2180">
        <f>VLOOKUP(Table1[[#This Row],[img_id2]],Table13[#All],5,FALSE)</f>
        <v>2</v>
      </c>
      <c r="I2180" t="str">
        <f>IF(Table1[[#This Row],[score_abs]]&gt;0.99,"yes","no")</f>
        <v>yes</v>
      </c>
    </row>
    <row r="2181" spans="1:9" x14ac:dyDescent="0.25">
      <c r="A2181" t="str">
        <f>Table1[[#This Row],[img_id2]]&amp;"|"&amp;Table1[[#This Row],[rank]]</f>
        <v>431|5</v>
      </c>
      <c r="B2181">
        <v>431</v>
      </c>
      <c r="C2181">
        <v>5</v>
      </c>
      <c r="D2181" t="s">
        <v>868</v>
      </c>
      <c r="E2181">
        <v>1.0289387777400001E-2</v>
      </c>
      <c r="F2181">
        <v>0.99836510419799995</v>
      </c>
      <c r="G2181">
        <f>VLOOKUP(Table1[[#This Row],[img_id2]],Table13[#All],4,FALSE)</f>
        <v>2</v>
      </c>
      <c r="H2181">
        <f>VLOOKUP(Table1[[#This Row],[img_id2]],Table13[#All],5,FALSE)</f>
        <v>2</v>
      </c>
      <c r="I2181" t="str">
        <f>IF(Table1[[#This Row],[score_abs]]&gt;0.99,"yes","no")</f>
        <v>yes</v>
      </c>
    </row>
    <row r="2182" spans="1:9" x14ac:dyDescent="0.25">
      <c r="A2182" t="str">
        <f>Table1[[#This Row],[img_id2]]&amp;"|"&amp;Table1[[#This Row],[rank]]</f>
        <v>432|1</v>
      </c>
      <c r="B2182">
        <v>432</v>
      </c>
      <c r="C2182">
        <v>1</v>
      </c>
      <c r="D2182" t="s">
        <v>837</v>
      </c>
      <c r="E2182">
        <v>0.78704845905300003</v>
      </c>
      <c r="F2182">
        <v>0.99998426437400001</v>
      </c>
      <c r="G2182">
        <f>VLOOKUP(Table1[[#This Row],[img_id2]],Table13[#All],4,FALSE)</f>
        <v>3</v>
      </c>
      <c r="H2182">
        <f>VLOOKUP(Table1[[#This Row],[img_id2]],Table13[#All],5,FALSE)</f>
        <v>3</v>
      </c>
      <c r="I2182" t="str">
        <f>IF(Table1[[#This Row],[score_abs]]&gt;0.99,"yes","no")</f>
        <v>yes</v>
      </c>
    </row>
    <row r="2183" spans="1:9" x14ac:dyDescent="0.25">
      <c r="A2183" t="str">
        <f>Table1[[#This Row],[img_id2]]&amp;"|"&amp;Table1[[#This Row],[rank]]</f>
        <v>432|2</v>
      </c>
      <c r="B2183">
        <v>432</v>
      </c>
      <c r="C2183">
        <v>2</v>
      </c>
      <c r="D2183" t="s">
        <v>926</v>
      </c>
      <c r="E2183">
        <v>4.76110763848E-2</v>
      </c>
      <c r="F2183">
        <v>0.99973970651599997</v>
      </c>
      <c r="G2183">
        <f>VLOOKUP(Table1[[#This Row],[img_id2]],Table13[#All],4,FALSE)</f>
        <v>3</v>
      </c>
      <c r="H2183">
        <f>VLOOKUP(Table1[[#This Row],[img_id2]],Table13[#All],5,FALSE)</f>
        <v>3</v>
      </c>
      <c r="I2183" t="str">
        <f>IF(Table1[[#This Row],[score_abs]]&gt;0.99,"yes","no")</f>
        <v>yes</v>
      </c>
    </row>
    <row r="2184" spans="1:9" x14ac:dyDescent="0.25">
      <c r="A2184" t="str">
        <f>Table1[[#This Row],[img_id2]]&amp;"|"&amp;Table1[[#This Row],[rank]]</f>
        <v>432|3</v>
      </c>
      <c r="B2184">
        <v>432</v>
      </c>
      <c r="C2184">
        <v>3</v>
      </c>
      <c r="D2184" t="s">
        <v>866</v>
      </c>
      <c r="E2184">
        <v>3.8426857441699998E-2</v>
      </c>
      <c r="F2184">
        <v>0.99967753887199995</v>
      </c>
      <c r="G2184">
        <f>VLOOKUP(Table1[[#This Row],[img_id2]],Table13[#All],4,FALSE)</f>
        <v>3</v>
      </c>
      <c r="H2184">
        <f>VLOOKUP(Table1[[#This Row],[img_id2]],Table13[#All],5,FALSE)</f>
        <v>3</v>
      </c>
      <c r="I2184" t="str">
        <f>IF(Table1[[#This Row],[score_abs]]&gt;0.99,"yes","no")</f>
        <v>yes</v>
      </c>
    </row>
    <row r="2185" spans="1:9" x14ac:dyDescent="0.25">
      <c r="A2185" t="str">
        <f>Table1[[#This Row],[img_id2]]&amp;"|"&amp;Table1[[#This Row],[rank]]</f>
        <v>432|4</v>
      </c>
      <c r="B2185">
        <v>432</v>
      </c>
      <c r="C2185">
        <v>4</v>
      </c>
      <c r="D2185" t="s">
        <v>836</v>
      </c>
      <c r="E2185">
        <v>3.2619372010200001E-2</v>
      </c>
      <c r="F2185">
        <v>0.99962019920300005</v>
      </c>
      <c r="G2185">
        <f>VLOOKUP(Table1[[#This Row],[img_id2]],Table13[#All],4,FALSE)</f>
        <v>3</v>
      </c>
      <c r="H2185">
        <f>VLOOKUP(Table1[[#This Row],[img_id2]],Table13[#All],5,FALSE)</f>
        <v>3</v>
      </c>
      <c r="I2185" t="str">
        <f>IF(Table1[[#This Row],[score_abs]]&gt;0.99,"yes","no")</f>
        <v>yes</v>
      </c>
    </row>
    <row r="2186" spans="1:9" x14ac:dyDescent="0.25">
      <c r="A2186" t="str">
        <f>Table1[[#This Row],[img_id2]]&amp;"|"&amp;Table1[[#This Row],[rank]]</f>
        <v>432|5</v>
      </c>
      <c r="B2186">
        <v>432</v>
      </c>
      <c r="C2186">
        <v>5</v>
      </c>
      <c r="D2186" t="s">
        <v>838</v>
      </c>
      <c r="E2186">
        <v>2.00797840953E-2</v>
      </c>
      <c r="F2186">
        <v>0.99938309192700003</v>
      </c>
      <c r="G2186">
        <f>VLOOKUP(Table1[[#This Row],[img_id2]],Table13[#All],4,FALSE)</f>
        <v>3</v>
      </c>
      <c r="H2186">
        <f>VLOOKUP(Table1[[#This Row],[img_id2]],Table13[#All],5,FALSE)</f>
        <v>3</v>
      </c>
      <c r="I2186" t="str">
        <f>IF(Table1[[#This Row],[score_abs]]&gt;0.99,"yes","no")</f>
        <v>yes</v>
      </c>
    </row>
    <row r="2187" spans="1:9" x14ac:dyDescent="0.25">
      <c r="A2187" t="str">
        <f>Table1[[#This Row],[img_id2]]&amp;"|"&amp;Table1[[#This Row],[rank]]</f>
        <v>433|1</v>
      </c>
      <c r="B2187">
        <v>433</v>
      </c>
      <c r="C2187">
        <v>1</v>
      </c>
      <c r="D2187" t="s">
        <v>830</v>
      </c>
      <c r="E2187">
        <v>0.89774835109700002</v>
      </c>
      <c r="F2187">
        <v>0.99999928474400002</v>
      </c>
      <c r="G2187">
        <f>VLOOKUP(Table1[[#This Row],[img_id2]],Table13[#All],4,FALSE)</f>
        <v>3</v>
      </c>
      <c r="H2187">
        <f>VLOOKUP(Table1[[#This Row],[img_id2]],Table13[#All],5,FALSE)</f>
        <v>3</v>
      </c>
      <c r="I2187" t="str">
        <f>IF(Table1[[#This Row],[score_abs]]&gt;0.99,"yes","no")</f>
        <v>yes</v>
      </c>
    </row>
    <row r="2188" spans="1:9" x14ac:dyDescent="0.25">
      <c r="A2188" t="str">
        <f>Table1[[#This Row],[img_id2]]&amp;"|"&amp;Table1[[#This Row],[rank]]</f>
        <v>433|2</v>
      </c>
      <c r="B2188">
        <v>433</v>
      </c>
      <c r="C2188">
        <v>2</v>
      </c>
      <c r="D2188" t="s">
        <v>829</v>
      </c>
      <c r="E2188">
        <v>5.2000738680399998E-2</v>
      </c>
      <c r="F2188">
        <v>0.99998867511699996</v>
      </c>
      <c r="G2188">
        <f>VLOOKUP(Table1[[#This Row],[img_id2]],Table13[#All],4,FALSE)</f>
        <v>3</v>
      </c>
      <c r="H2188">
        <f>VLOOKUP(Table1[[#This Row],[img_id2]],Table13[#All],5,FALSE)</f>
        <v>3</v>
      </c>
      <c r="I2188" t="str">
        <f>IF(Table1[[#This Row],[score_abs]]&gt;0.99,"yes","no")</f>
        <v>yes</v>
      </c>
    </row>
    <row r="2189" spans="1:9" x14ac:dyDescent="0.25">
      <c r="A2189" t="str">
        <f>Table1[[#This Row],[img_id2]]&amp;"|"&amp;Table1[[#This Row],[rank]]</f>
        <v>433|3</v>
      </c>
      <c r="B2189">
        <v>433</v>
      </c>
      <c r="C2189">
        <v>3</v>
      </c>
      <c r="D2189" t="s">
        <v>833</v>
      </c>
      <c r="E2189">
        <v>2.22971104085E-2</v>
      </c>
      <c r="F2189">
        <v>0.99997353553799995</v>
      </c>
      <c r="G2189">
        <f>VLOOKUP(Table1[[#This Row],[img_id2]],Table13[#All],4,FALSE)</f>
        <v>3</v>
      </c>
      <c r="H2189">
        <f>VLOOKUP(Table1[[#This Row],[img_id2]],Table13[#All],5,FALSE)</f>
        <v>3</v>
      </c>
      <c r="I2189" t="str">
        <f>IF(Table1[[#This Row],[score_abs]]&gt;0.99,"yes","no")</f>
        <v>yes</v>
      </c>
    </row>
    <row r="2190" spans="1:9" x14ac:dyDescent="0.25">
      <c r="A2190" t="str">
        <f>Table1[[#This Row],[img_id2]]&amp;"|"&amp;Table1[[#This Row],[rank]]</f>
        <v>433|4</v>
      </c>
      <c r="B2190">
        <v>433</v>
      </c>
      <c r="C2190">
        <v>4</v>
      </c>
      <c r="D2190" t="s">
        <v>840</v>
      </c>
      <c r="E2190">
        <v>8.8618984445900002E-3</v>
      </c>
      <c r="F2190">
        <v>0.999933362007</v>
      </c>
      <c r="G2190">
        <f>VLOOKUP(Table1[[#This Row],[img_id2]],Table13[#All],4,FALSE)</f>
        <v>3</v>
      </c>
      <c r="H2190">
        <f>VLOOKUP(Table1[[#This Row],[img_id2]],Table13[#All],5,FALSE)</f>
        <v>3</v>
      </c>
      <c r="I2190" t="str">
        <f>IF(Table1[[#This Row],[score_abs]]&gt;0.99,"yes","no")</f>
        <v>yes</v>
      </c>
    </row>
    <row r="2191" spans="1:9" x14ac:dyDescent="0.25">
      <c r="A2191" t="str">
        <f>Table1[[#This Row],[img_id2]]&amp;"|"&amp;Table1[[#This Row],[rank]]</f>
        <v>433|5</v>
      </c>
      <c r="B2191">
        <v>433</v>
      </c>
      <c r="C2191">
        <v>5</v>
      </c>
      <c r="D2191" t="s">
        <v>900</v>
      </c>
      <c r="E2191">
        <v>6.8608876317699996E-3</v>
      </c>
      <c r="F2191">
        <v>0.99991393089299996</v>
      </c>
      <c r="G2191">
        <f>VLOOKUP(Table1[[#This Row],[img_id2]],Table13[#All],4,FALSE)</f>
        <v>3</v>
      </c>
      <c r="H2191">
        <f>VLOOKUP(Table1[[#This Row],[img_id2]],Table13[#All],5,FALSE)</f>
        <v>3</v>
      </c>
      <c r="I2191" t="str">
        <f>IF(Table1[[#This Row],[score_abs]]&gt;0.99,"yes","no")</f>
        <v>yes</v>
      </c>
    </row>
    <row r="2192" spans="1:9" x14ac:dyDescent="0.25">
      <c r="A2192" t="str">
        <f>Table1[[#This Row],[img_id2]]&amp;"|"&amp;Table1[[#This Row],[rank]]</f>
        <v>434|1</v>
      </c>
      <c r="B2192">
        <v>434</v>
      </c>
      <c r="C2192">
        <v>1</v>
      </c>
      <c r="D2192" t="s">
        <v>830</v>
      </c>
      <c r="E2192">
        <v>0.27320644259499999</v>
      </c>
      <c r="F2192">
        <v>0.99947005510300002</v>
      </c>
      <c r="G2192">
        <f>VLOOKUP(Table1[[#This Row],[img_id2]],Table13[#All],4,FALSE)</f>
        <v>3</v>
      </c>
      <c r="H2192">
        <f>VLOOKUP(Table1[[#This Row],[img_id2]],Table13[#All],5,FALSE)</f>
        <v>3</v>
      </c>
      <c r="I2192" t="str">
        <f>IF(Table1[[#This Row],[score_abs]]&gt;0.99,"yes","no")</f>
        <v>yes</v>
      </c>
    </row>
    <row r="2193" spans="1:9" x14ac:dyDescent="0.25">
      <c r="A2193" t="str">
        <f>Table1[[#This Row],[img_id2]]&amp;"|"&amp;Table1[[#This Row],[rank]]</f>
        <v>434|2</v>
      </c>
      <c r="B2193">
        <v>434</v>
      </c>
      <c r="C2193">
        <v>2</v>
      </c>
      <c r="D2193" t="s">
        <v>869</v>
      </c>
      <c r="E2193">
        <v>0.107586309314</v>
      </c>
      <c r="F2193">
        <v>0.99865543842299997</v>
      </c>
      <c r="G2193">
        <f>VLOOKUP(Table1[[#This Row],[img_id2]],Table13[#All],4,FALSE)</f>
        <v>3</v>
      </c>
      <c r="H2193">
        <f>VLOOKUP(Table1[[#This Row],[img_id2]],Table13[#All],5,FALSE)</f>
        <v>3</v>
      </c>
      <c r="I2193" t="str">
        <f>IF(Table1[[#This Row],[score_abs]]&gt;0.99,"yes","no")</f>
        <v>yes</v>
      </c>
    </row>
    <row r="2194" spans="1:9" x14ac:dyDescent="0.25">
      <c r="A2194" t="str">
        <f>Table1[[#This Row],[img_id2]]&amp;"|"&amp;Table1[[#This Row],[rank]]</f>
        <v>434|3</v>
      </c>
      <c r="B2194">
        <v>434</v>
      </c>
      <c r="C2194">
        <v>3</v>
      </c>
      <c r="D2194" t="s">
        <v>869</v>
      </c>
      <c r="E2194">
        <v>9.4860821962400005E-2</v>
      </c>
      <c r="F2194">
        <v>0.99847537279099996</v>
      </c>
      <c r="G2194">
        <f>VLOOKUP(Table1[[#This Row],[img_id2]],Table13[#All],4,FALSE)</f>
        <v>3</v>
      </c>
      <c r="H2194">
        <f>VLOOKUP(Table1[[#This Row],[img_id2]],Table13[#All],5,FALSE)</f>
        <v>3</v>
      </c>
      <c r="I2194" t="str">
        <f>IF(Table1[[#This Row],[score_abs]]&gt;0.99,"yes","no")</f>
        <v>yes</v>
      </c>
    </row>
    <row r="2195" spans="1:9" x14ac:dyDescent="0.25">
      <c r="A2195" t="str">
        <f>Table1[[#This Row],[img_id2]]&amp;"|"&amp;Table1[[#This Row],[rank]]</f>
        <v>434|4</v>
      </c>
      <c r="B2195">
        <v>434</v>
      </c>
      <c r="C2195">
        <v>4</v>
      </c>
      <c r="D2195" t="s">
        <v>840</v>
      </c>
      <c r="E2195">
        <v>8.1256844103300002E-2</v>
      </c>
      <c r="F2195">
        <v>0.99822050333000001</v>
      </c>
      <c r="G2195">
        <f>VLOOKUP(Table1[[#This Row],[img_id2]],Table13[#All],4,FALSE)</f>
        <v>3</v>
      </c>
      <c r="H2195">
        <f>VLOOKUP(Table1[[#This Row],[img_id2]],Table13[#All],5,FALSE)</f>
        <v>3</v>
      </c>
      <c r="I2195" t="str">
        <f>IF(Table1[[#This Row],[score_abs]]&gt;0.99,"yes","no")</f>
        <v>yes</v>
      </c>
    </row>
    <row r="2196" spans="1:9" x14ac:dyDescent="0.25">
      <c r="A2196" t="str">
        <f>Table1[[#This Row],[img_id2]]&amp;"|"&amp;Table1[[#This Row],[rank]]</f>
        <v>434|5</v>
      </c>
      <c r="B2196">
        <v>434</v>
      </c>
      <c r="C2196">
        <v>5</v>
      </c>
      <c r="D2196" t="s">
        <v>910</v>
      </c>
      <c r="E2196">
        <v>7.5816355645699995E-2</v>
      </c>
      <c r="F2196">
        <v>0.99809306860000002</v>
      </c>
      <c r="G2196">
        <f>VLOOKUP(Table1[[#This Row],[img_id2]],Table13[#All],4,FALSE)</f>
        <v>3</v>
      </c>
      <c r="H2196">
        <f>VLOOKUP(Table1[[#This Row],[img_id2]],Table13[#All],5,FALSE)</f>
        <v>3</v>
      </c>
      <c r="I2196" t="str">
        <f>IF(Table1[[#This Row],[score_abs]]&gt;0.99,"yes","no")</f>
        <v>yes</v>
      </c>
    </row>
    <row r="2197" spans="1:9" x14ac:dyDescent="0.25">
      <c r="A2197" t="str">
        <f>Table1[[#This Row],[img_id2]]&amp;"|"&amp;Table1[[#This Row],[rank]]</f>
        <v>435|1</v>
      </c>
      <c r="B2197">
        <v>435</v>
      </c>
      <c r="C2197">
        <v>1</v>
      </c>
      <c r="D2197" t="s">
        <v>830</v>
      </c>
      <c r="E2197">
        <v>0.46546059846900001</v>
      </c>
      <c r="F2197">
        <v>0.99971121549599995</v>
      </c>
      <c r="G2197">
        <f>VLOOKUP(Table1[[#This Row],[img_id2]],Table13[#All],4,FALSE)</f>
        <v>2</v>
      </c>
      <c r="H2197">
        <f>VLOOKUP(Table1[[#This Row],[img_id2]],Table13[#All],5,FALSE)</f>
        <v>2</v>
      </c>
      <c r="I2197" t="str">
        <f>IF(Table1[[#This Row],[score_abs]]&gt;0.99,"yes","no")</f>
        <v>yes</v>
      </c>
    </row>
    <row r="2198" spans="1:9" x14ac:dyDescent="0.25">
      <c r="A2198" t="str">
        <f>Table1[[#This Row],[img_id2]]&amp;"|"&amp;Table1[[#This Row],[rank]]</f>
        <v>435|2</v>
      </c>
      <c r="B2198">
        <v>435</v>
      </c>
      <c r="C2198">
        <v>2</v>
      </c>
      <c r="D2198" t="s">
        <v>900</v>
      </c>
      <c r="E2198">
        <v>9.6953667700300006E-2</v>
      </c>
      <c r="F2198">
        <v>0.99861538410200001</v>
      </c>
      <c r="G2198">
        <f>VLOOKUP(Table1[[#This Row],[img_id2]],Table13[#All],4,FALSE)</f>
        <v>2</v>
      </c>
      <c r="H2198">
        <f>VLOOKUP(Table1[[#This Row],[img_id2]],Table13[#All],5,FALSE)</f>
        <v>2</v>
      </c>
      <c r="I2198" t="str">
        <f>IF(Table1[[#This Row],[score_abs]]&gt;0.99,"yes","no")</f>
        <v>yes</v>
      </c>
    </row>
    <row r="2199" spans="1:9" x14ac:dyDescent="0.25">
      <c r="A2199" t="str">
        <f>Table1[[#This Row],[img_id2]]&amp;"|"&amp;Table1[[#This Row],[rank]]</f>
        <v>435|3</v>
      </c>
      <c r="B2199">
        <v>435</v>
      </c>
      <c r="C2199">
        <v>3</v>
      </c>
      <c r="D2199" t="s">
        <v>910</v>
      </c>
      <c r="E2199">
        <v>5.4857660085000003E-2</v>
      </c>
      <c r="F2199">
        <v>0.99755543470399999</v>
      </c>
      <c r="G2199">
        <f>VLOOKUP(Table1[[#This Row],[img_id2]],Table13[#All],4,FALSE)</f>
        <v>2</v>
      </c>
      <c r="H2199">
        <f>VLOOKUP(Table1[[#This Row],[img_id2]],Table13[#All],5,FALSE)</f>
        <v>2</v>
      </c>
      <c r="I2199" t="str">
        <f>IF(Table1[[#This Row],[score_abs]]&gt;0.99,"yes","no")</f>
        <v>yes</v>
      </c>
    </row>
    <row r="2200" spans="1:9" x14ac:dyDescent="0.25">
      <c r="A2200" t="str">
        <f>Table1[[#This Row],[img_id2]]&amp;"|"&amp;Table1[[#This Row],[rank]]</f>
        <v>435|4</v>
      </c>
      <c r="B2200">
        <v>435</v>
      </c>
      <c r="C2200">
        <v>4</v>
      </c>
      <c r="D2200" t="s">
        <v>869</v>
      </c>
      <c r="E2200">
        <v>5.3726706653799999E-2</v>
      </c>
      <c r="F2200">
        <v>0.99750405549999999</v>
      </c>
      <c r="G2200">
        <f>VLOOKUP(Table1[[#This Row],[img_id2]],Table13[#All],4,FALSE)</f>
        <v>2</v>
      </c>
      <c r="H2200">
        <f>VLOOKUP(Table1[[#This Row],[img_id2]],Table13[#All],5,FALSE)</f>
        <v>2</v>
      </c>
      <c r="I2200" t="str">
        <f>IF(Table1[[#This Row],[score_abs]]&gt;0.99,"yes","no")</f>
        <v>yes</v>
      </c>
    </row>
    <row r="2201" spans="1:9" x14ac:dyDescent="0.25">
      <c r="A2201" t="str">
        <f>Table1[[#This Row],[img_id2]]&amp;"|"&amp;Table1[[#This Row],[rank]]</f>
        <v>435|5</v>
      </c>
      <c r="B2201">
        <v>435</v>
      </c>
      <c r="C2201">
        <v>5</v>
      </c>
      <c r="D2201" t="s">
        <v>840</v>
      </c>
      <c r="E2201">
        <v>5.23740053177E-2</v>
      </c>
      <c r="F2201">
        <v>0.99743974208800001</v>
      </c>
      <c r="G2201">
        <f>VLOOKUP(Table1[[#This Row],[img_id2]],Table13[#All],4,FALSE)</f>
        <v>2</v>
      </c>
      <c r="H2201">
        <f>VLOOKUP(Table1[[#This Row],[img_id2]],Table13[#All],5,FALSE)</f>
        <v>2</v>
      </c>
      <c r="I2201" t="str">
        <f>IF(Table1[[#This Row],[score_abs]]&gt;0.99,"yes","no")</f>
        <v>yes</v>
      </c>
    </row>
    <row r="2202" spans="1:9" x14ac:dyDescent="0.25">
      <c r="A2202" t="str">
        <f>Table1[[#This Row],[img_id2]]&amp;"|"&amp;Table1[[#This Row],[rank]]</f>
        <v>436|1</v>
      </c>
      <c r="B2202">
        <v>436</v>
      </c>
      <c r="C2202">
        <v>1</v>
      </c>
      <c r="D2202" t="s">
        <v>833</v>
      </c>
      <c r="E2202">
        <v>0.16729195416000001</v>
      </c>
      <c r="F2202">
        <v>0.99460923671699997</v>
      </c>
      <c r="G2202">
        <f>VLOOKUP(Table1[[#This Row],[img_id2]],Table13[#All],4,FALSE)</f>
        <v>2</v>
      </c>
      <c r="H2202">
        <f>VLOOKUP(Table1[[#This Row],[img_id2]],Table13[#All],5,FALSE)</f>
        <v>2</v>
      </c>
      <c r="I2202" t="str">
        <f>IF(Table1[[#This Row],[score_abs]]&gt;0.99,"yes","no")</f>
        <v>yes</v>
      </c>
    </row>
    <row r="2203" spans="1:9" x14ac:dyDescent="0.25">
      <c r="A2203" t="str">
        <f>Table1[[#This Row],[img_id2]]&amp;"|"&amp;Table1[[#This Row],[rank]]</f>
        <v>436|2</v>
      </c>
      <c r="B2203">
        <v>436</v>
      </c>
      <c r="C2203">
        <v>2</v>
      </c>
      <c r="D2203" t="s">
        <v>900</v>
      </c>
      <c r="E2203">
        <v>8.1698618829300004E-2</v>
      </c>
      <c r="F2203">
        <v>0.98902356624599996</v>
      </c>
      <c r="G2203">
        <f>VLOOKUP(Table1[[#This Row],[img_id2]],Table13[#All],4,FALSE)</f>
        <v>2</v>
      </c>
      <c r="H2203">
        <f>VLOOKUP(Table1[[#This Row],[img_id2]],Table13[#All],5,FALSE)</f>
        <v>2</v>
      </c>
      <c r="I2203" t="str">
        <f>IF(Table1[[#This Row],[score_abs]]&gt;0.99,"yes","no")</f>
        <v>no</v>
      </c>
    </row>
    <row r="2204" spans="1:9" x14ac:dyDescent="0.25">
      <c r="A2204" t="str">
        <f>Table1[[#This Row],[img_id2]]&amp;"|"&amp;Table1[[#This Row],[rank]]</f>
        <v>436|3</v>
      </c>
      <c r="B2204">
        <v>436</v>
      </c>
      <c r="C2204">
        <v>3</v>
      </c>
      <c r="D2204" t="s">
        <v>903</v>
      </c>
      <c r="E2204">
        <v>5.1852464675899997E-2</v>
      </c>
      <c r="F2204">
        <v>0.98281407356299999</v>
      </c>
      <c r="G2204">
        <f>VLOOKUP(Table1[[#This Row],[img_id2]],Table13[#All],4,FALSE)</f>
        <v>2</v>
      </c>
      <c r="H2204">
        <f>VLOOKUP(Table1[[#This Row],[img_id2]],Table13[#All],5,FALSE)</f>
        <v>2</v>
      </c>
      <c r="I2204" t="str">
        <f>IF(Table1[[#This Row],[score_abs]]&gt;0.99,"yes","no")</f>
        <v>no</v>
      </c>
    </row>
    <row r="2205" spans="1:9" x14ac:dyDescent="0.25">
      <c r="A2205" t="str">
        <f>Table1[[#This Row],[img_id2]]&amp;"|"&amp;Table1[[#This Row],[rank]]</f>
        <v>436|4</v>
      </c>
      <c r="B2205">
        <v>436</v>
      </c>
      <c r="C2205">
        <v>4</v>
      </c>
      <c r="D2205" t="s">
        <v>869</v>
      </c>
      <c r="E2205">
        <v>4.9269009381500001E-2</v>
      </c>
      <c r="F2205">
        <v>0.98192918300599996</v>
      </c>
      <c r="G2205">
        <f>VLOOKUP(Table1[[#This Row],[img_id2]],Table13[#All],4,FALSE)</f>
        <v>2</v>
      </c>
      <c r="H2205">
        <f>VLOOKUP(Table1[[#This Row],[img_id2]],Table13[#All],5,FALSE)</f>
        <v>2</v>
      </c>
      <c r="I2205" t="str">
        <f>IF(Table1[[#This Row],[score_abs]]&gt;0.99,"yes","no")</f>
        <v>no</v>
      </c>
    </row>
    <row r="2206" spans="1:9" x14ac:dyDescent="0.25">
      <c r="A2206" t="str">
        <f>Table1[[#This Row],[img_id2]]&amp;"|"&amp;Table1[[#This Row],[rank]]</f>
        <v>436|5</v>
      </c>
      <c r="B2206">
        <v>436</v>
      </c>
      <c r="C2206">
        <v>5</v>
      </c>
      <c r="D2206" t="s">
        <v>859</v>
      </c>
      <c r="E2206">
        <v>3.9294410496999999E-2</v>
      </c>
      <c r="F2206">
        <v>0.97744560241699996</v>
      </c>
      <c r="G2206">
        <f>VLOOKUP(Table1[[#This Row],[img_id2]],Table13[#All],4,FALSE)</f>
        <v>2</v>
      </c>
      <c r="H2206">
        <f>VLOOKUP(Table1[[#This Row],[img_id2]],Table13[#All],5,FALSE)</f>
        <v>2</v>
      </c>
      <c r="I2206" t="str">
        <f>IF(Table1[[#This Row],[score_abs]]&gt;0.99,"yes","no")</f>
        <v>no</v>
      </c>
    </row>
    <row r="2207" spans="1:9" x14ac:dyDescent="0.25">
      <c r="A2207" t="str">
        <f>Table1[[#This Row],[img_id2]]&amp;"|"&amp;Table1[[#This Row],[rank]]</f>
        <v>437|1</v>
      </c>
      <c r="B2207">
        <v>437</v>
      </c>
      <c r="C2207">
        <v>1</v>
      </c>
      <c r="D2207" t="s">
        <v>862</v>
      </c>
      <c r="E2207">
        <v>0.37737789750099998</v>
      </c>
      <c r="F2207">
        <v>0.99965536594399995</v>
      </c>
      <c r="G2207">
        <f>VLOOKUP(Table1[[#This Row],[img_id2]],Table13[#All],4,FALSE)</f>
        <v>2</v>
      </c>
      <c r="H2207">
        <f>VLOOKUP(Table1[[#This Row],[img_id2]],Table13[#All],5,FALSE)</f>
        <v>2</v>
      </c>
      <c r="I2207" t="str">
        <f>IF(Table1[[#This Row],[score_abs]]&gt;0.99,"yes","no")</f>
        <v>yes</v>
      </c>
    </row>
    <row r="2208" spans="1:9" x14ac:dyDescent="0.25">
      <c r="A2208" t="str">
        <f>Table1[[#This Row],[img_id2]]&amp;"|"&amp;Table1[[#This Row],[rank]]</f>
        <v>437|2</v>
      </c>
      <c r="B2208">
        <v>437</v>
      </c>
      <c r="C2208">
        <v>2</v>
      </c>
      <c r="D2208" t="s">
        <v>861</v>
      </c>
      <c r="E2208">
        <v>0.103283323348</v>
      </c>
      <c r="F2208">
        <v>0.99874204397199995</v>
      </c>
      <c r="G2208">
        <f>VLOOKUP(Table1[[#This Row],[img_id2]],Table13[#All],4,FALSE)</f>
        <v>2</v>
      </c>
      <c r="H2208">
        <f>VLOOKUP(Table1[[#This Row],[img_id2]],Table13[#All],5,FALSE)</f>
        <v>2</v>
      </c>
      <c r="I2208" t="str">
        <f>IF(Table1[[#This Row],[score_abs]]&gt;0.99,"yes","no")</f>
        <v>yes</v>
      </c>
    </row>
    <row r="2209" spans="1:9" x14ac:dyDescent="0.25">
      <c r="A2209" t="str">
        <f>Table1[[#This Row],[img_id2]]&amp;"|"&amp;Table1[[#This Row],[rank]]</f>
        <v>437|3</v>
      </c>
      <c r="B2209">
        <v>437</v>
      </c>
      <c r="C2209">
        <v>3</v>
      </c>
      <c r="D2209" t="s">
        <v>831</v>
      </c>
      <c r="E2209">
        <v>8.9209772646399996E-2</v>
      </c>
      <c r="F2209">
        <v>0.99854385852799998</v>
      </c>
      <c r="G2209">
        <f>VLOOKUP(Table1[[#This Row],[img_id2]],Table13[#All],4,FALSE)</f>
        <v>2</v>
      </c>
      <c r="H2209">
        <f>VLOOKUP(Table1[[#This Row],[img_id2]],Table13[#All],5,FALSE)</f>
        <v>2</v>
      </c>
      <c r="I2209" t="str">
        <f>IF(Table1[[#This Row],[score_abs]]&gt;0.99,"yes","no")</f>
        <v>yes</v>
      </c>
    </row>
    <row r="2210" spans="1:9" x14ac:dyDescent="0.25">
      <c r="A2210" t="str">
        <f>Table1[[#This Row],[img_id2]]&amp;"|"&amp;Table1[[#This Row],[rank]]</f>
        <v>437|4</v>
      </c>
      <c r="B2210">
        <v>437</v>
      </c>
      <c r="C2210">
        <v>4</v>
      </c>
      <c r="D2210" t="s">
        <v>864</v>
      </c>
      <c r="E2210">
        <v>8.4896177053499999E-2</v>
      </c>
      <c r="F2210">
        <v>0.99846988916400004</v>
      </c>
      <c r="G2210">
        <f>VLOOKUP(Table1[[#This Row],[img_id2]],Table13[#All],4,FALSE)</f>
        <v>2</v>
      </c>
      <c r="H2210">
        <f>VLOOKUP(Table1[[#This Row],[img_id2]],Table13[#All],5,FALSE)</f>
        <v>2</v>
      </c>
      <c r="I2210" t="str">
        <f>IF(Table1[[#This Row],[score_abs]]&gt;0.99,"yes","no")</f>
        <v>yes</v>
      </c>
    </row>
    <row r="2211" spans="1:9" x14ac:dyDescent="0.25">
      <c r="A2211" t="str">
        <f>Table1[[#This Row],[img_id2]]&amp;"|"&amp;Table1[[#This Row],[rank]]</f>
        <v>437|5</v>
      </c>
      <c r="B2211">
        <v>437</v>
      </c>
      <c r="C2211">
        <v>5</v>
      </c>
      <c r="D2211" t="s">
        <v>854</v>
      </c>
      <c r="E2211">
        <v>8.2900501787700004E-2</v>
      </c>
      <c r="F2211">
        <v>0.99843317270300003</v>
      </c>
      <c r="G2211">
        <f>VLOOKUP(Table1[[#This Row],[img_id2]],Table13[#All],4,FALSE)</f>
        <v>2</v>
      </c>
      <c r="H2211">
        <f>VLOOKUP(Table1[[#This Row],[img_id2]],Table13[#All],5,FALSE)</f>
        <v>2</v>
      </c>
      <c r="I2211" t="str">
        <f>IF(Table1[[#This Row],[score_abs]]&gt;0.99,"yes","no")</f>
        <v>yes</v>
      </c>
    </row>
    <row r="2212" spans="1:9" x14ac:dyDescent="0.25">
      <c r="A2212" t="str">
        <f>Table1[[#This Row],[img_id2]]&amp;"|"&amp;Table1[[#This Row],[rank]]</f>
        <v>438|1</v>
      </c>
      <c r="B2212">
        <v>438</v>
      </c>
      <c r="C2212">
        <v>1</v>
      </c>
      <c r="D2212" t="s">
        <v>831</v>
      </c>
      <c r="E2212">
        <v>0.35658818483400001</v>
      </c>
      <c r="F2212">
        <v>0.99923336505899996</v>
      </c>
      <c r="G2212">
        <f>VLOOKUP(Table1[[#This Row],[img_id2]],Table13[#All],4,FALSE)</f>
        <v>2</v>
      </c>
      <c r="H2212">
        <f>VLOOKUP(Table1[[#This Row],[img_id2]],Table13[#All],5,FALSE)</f>
        <v>2</v>
      </c>
      <c r="I2212" t="str">
        <f>IF(Table1[[#This Row],[score_abs]]&gt;0.99,"yes","no")</f>
        <v>yes</v>
      </c>
    </row>
    <row r="2213" spans="1:9" x14ac:dyDescent="0.25">
      <c r="A2213" t="str">
        <f>Table1[[#This Row],[img_id2]]&amp;"|"&amp;Table1[[#This Row],[rank]]</f>
        <v>438|2</v>
      </c>
      <c r="B2213">
        <v>438</v>
      </c>
      <c r="C2213">
        <v>2</v>
      </c>
      <c r="D2213" t="s">
        <v>864</v>
      </c>
      <c r="E2213">
        <v>0.16562226414699999</v>
      </c>
      <c r="F2213">
        <v>0.998350858688</v>
      </c>
      <c r="G2213">
        <f>VLOOKUP(Table1[[#This Row],[img_id2]],Table13[#All],4,FALSE)</f>
        <v>2</v>
      </c>
      <c r="H2213">
        <f>VLOOKUP(Table1[[#This Row],[img_id2]],Table13[#All],5,FALSE)</f>
        <v>2</v>
      </c>
      <c r="I2213" t="str">
        <f>IF(Table1[[#This Row],[score_abs]]&gt;0.99,"yes","no")</f>
        <v>yes</v>
      </c>
    </row>
    <row r="2214" spans="1:9" x14ac:dyDescent="0.25">
      <c r="A2214" t="str">
        <f>Table1[[#This Row],[img_id2]]&amp;"|"&amp;Table1[[#This Row],[rank]]</f>
        <v>438|3</v>
      </c>
      <c r="B2214">
        <v>438</v>
      </c>
      <c r="C2214">
        <v>3</v>
      </c>
      <c r="D2214" t="s">
        <v>862</v>
      </c>
      <c r="E2214">
        <v>0.11594767123499999</v>
      </c>
      <c r="F2214">
        <v>0.99764591455499996</v>
      </c>
      <c r="G2214">
        <f>VLOOKUP(Table1[[#This Row],[img_id2]],Table13[#All],4,FALSE)</f>
        <v>2</v>
      </c>
      <c r="H2214">
        <f>VLOOKUP(Table1[[#This Row],[img_id2]],Table13[#All],5,FALSE)</f>
        <v>2</v>
      </c>
      <c r="I2214" t="str">
        <f>IF(Table1[[#This Row],[score_abs]]&gt;0.99,"yes","no")</f>
        <v>yes</v>
      </c>
    </row>
    <row r="2215" spans="1:9" x14ac:dyDescent="0.25">
      <c r="A2215" t="str">
        <f>Table1[[#This Row],[img_id2]]&amp;"|"&amp;Table1[[#This Row],[rank]]</f>
        <v>438|4</v>
      </c>
      <c r="B2215">
        <v>438</v>
      </c>
      <c r="C2215">
        <v>4</v>
      </c>
      <c r="D2215" t="s">
        <v>877</v>
      </c>
      <c r="E2215">
        <v>7.98010379076E-2</v>
      </c>
      <c r="F2215">
        <v>0.99658328294800003</v>
      </c>
      <c r="G2215">
        <f>VLOOKUP(Table1[[#This Row],[img_id2]],Table13[#All],4,FALSE)</f>
        <v>2</v>
      </c>
      <c r="H2215">
        <f>VLOOKUP(Table1[[#This Row],[img_id2]],Table13[#All],5,FALSE)</f>
        <v>2</v>
      </c>
      <c r="I2215" t="str">
        <f>IF(Table1[[#This Row],[score_abs]]&gt;0.99,"yes","no")</f>
        <v>yes</v>
      </c>
    </row>
    <row r="2216" spans="1:9" x14ac:dyDescent="0.25">
      <c r="A2216" t="str">
        <f>Table1[[#This Row],[img_id2]]&amp;"|"&amp;Table1[[#This Row],[rank]]</f>
        <v>438|5</v>
      </c>
      <c r="B2216">
        <v>438</v>
      </c>
      <c r="C2216">
        <v>5</v>
      </c>
      <c r="D2216" t="s">
        <v>830</v>
      </c>
      <c r="E2216">
        <v>3.6547582596499997E-2</v>
      </c>
      <c r="F2216">
        <v>0.99256974458699998</v>
      </c>
      <c r="G2216">
        <f>VLOOKUP(Table1[[#This Row],[img_id2]],Table13[#All],4,FALSE)</f>
        <v>2</v>
      </c>
      <c r="H2216">
        <f>VLOOKUP(Table1[[#This Row],[img_id2]],Table13[#All],5,FALSE)</f>
        <v>2</v>
      </c>
      <c r="I2216" t="str">
        <f>IF(Table1[[#This Row],[score_abs]]&gt;0.99,"yes","no")</f>
        <v>yes</v>
      </c>
    </row>
    <row r="2217" spans="1:9" x14ac:dyDescent="0.25">
      <c r="A2217" t="str">
        <f>Table1[[#This Row],[img_id2]]&amp;"|"&amp;Table1[[#This Row],[rank]]</f>
        <v>439|1</v>
      </c>
      <c r="B2217">
        <v>439</v>
      </c>
      <c r="C2217">
        <v>1</v>
      </c>
      <c r="D2217" t="s">
        <v>830</v>
      </c>
      <c r="E2217">
        <v>0.26728028058999997</v>
      </c>
      <c r="F2217">
        <v>0.99901819229099997</v>
      </c>
      <c r="G2217">
        <f>VLOOKUP(Table1[[#This Row],[img_id2]],Table13[#All],4,FALSE)</f>
        <v>3</v>
      </c>
      <c r="H2217">
        <f>VLOOKUP(Table1[[#This Row],[img_id2]],Table13[#All],5,FALSE)</f>
        <v>3</v>
      </c>
      <c r="I2217" t="str">
        <f>IF(Table1[[#This Row],[score_abs]]&gt;0.99,"yes","no")</f>
        <v>yes</v>
      </c>
    </row>
    <row r="2218" spans="1:9" x14ac:dyDescent="0.25">
      <c r="A2218" t="str">
        <f>Table1[[#This Row],[img_id2]]&amp;"|"&amp;Table1[[#This Row],[rank]]</f>
        <v>439|2</v>
      </c>
      <c r="B2218">
        <v>439</v>
      </c>
      <c r="C2218">
        <v>2</v>
      </c>
      <c r="D2218" t="s">
        <v>864</v>
      </c>
      <c r="E2218">
        <v>0.16336490213900001</v>
      </c>
      <c r="F2218">
        <v>0.99839466810199995</v>
      </c>
      <c r="G2218">
        <f>VLOOKUP(Table1[[#This Row],[img_id2]],Table13[#All],4,FALSE)</f>
        <v>3</v>
      </c>
      <c r="H2218">
        <f>VLOOKUP(Table1[[#This Row],[img_id2]],Table13[#All],5,FALSE)</f>
        <v>3</v>
      </c>
      <c r="I2218" t="str">
        <f>IF(Table1[[#This Row],[score_abs]]&gt;0.99,"yes","no")</f>
        <v>yes</v>
      </c>
    </row>
    <row r="2219" spans="1:9" x14ac:dyDescent="0.25">
      <c r="A2219" t="str">
        <f>Table1[[#This Row],[img_id2]]&amp;"|"&amp;Table1[[#This Row],[rank]]</f>
        <v>439|3</v>
      </c>
      <c r="B2219">
        <v>439</v>
      </c>
      <c r="C2219">
        <v>3</v>
      </c>
      <c r="D2219" t="s">
        <v>862</v>
      </c>
      <c r="E2219">
        <v>0.13748960197000001</v>
      </c>
      <c r="F2219">
        <v>0.99809318780900003</v>
      </c>
      <c r="G2219">
        <f>VLOOKUP(Table1[[#This Row],[img_id2]],Table13[#All],4,FALSE)</f>
        <v>3</v>
      </c>
      <c r="H2219">
        <f>VLOOKUP(Table1[[#This Row],[img_id2]],Table13[#All],5,FALSE)</f>
        <v>3</v>
      </c>
      <c r="I2219" t="str">
        <f>IF(Table1[[#This Row],[score_abs]]&gt;0.99,"yes","no")</f>
        <v>yes</v>
      </c>
    </row>
    <row r="2220" spans="1:9" x14ac:dyDescent="0.25">
      <c r="A2220" t="str">
        <f>Table1[[#This Row],[img_id2]]&amp;"|"&amp;Table1[[#This Row],[rank]]</f>
        <v>439|4</v>
      </c>
      <c r="B2220">
        <v>439</v>
      </c>
      <c r="C2220">
        <v>4</v>
      </c>
      <c r="D2220" t="s">
        <v>883</v>
      </c>
      <c r="E2220">
        <v>5.8620922267399997E-2</v>
      </c>
      <c r="F2220">
        <v>0.99553912877999995</v>
      </c>
      <c r="G2220">
        <f>VLOOKUP(Table1[[#This Row],[img_id2]],Table13[#All],4,FALSE)</f>
        <v>3</v>
      </c>
      <c r="H2220">
        <f>VLOOKUP(Table1[[#This Row],[img_id2]],Table13[#All],5,FALSE)</f>
        <v>3</v>
      </c>
      <c r="I2220" t="str">
        <f>IF(Table1[[#This Row],[score_abs]]&gt;0.99,"yes","no")</f>
        <v>yes</v>
      </c>
    </row>
    <row r="2221" spans="1:9" x14ac:dyDescent="0.25">
      <c r="A2221" t="str">
        <f>Table1[[#This Row],[img_id2]]&amp;"|"&amp;Table1[[#This Row],[rank]]</f>
        <v>439|5</v>
      </c>
      <c r="B2221">
        <v>439</v>
      </c>
      <c r="C2221">
        <v>5</v>
      </c>
      <c r="D2221" t="s">
        <v>840</v>
      </c>
      <c r="E2221">
        <v>5.4384127259300002E-2</v>
      </c>
      <c r="F2221">
        <v>0.99519330263100003</v>
      </c>
      <c r="G2221">
        <f>VLOOKUP(Table1[[#This Row],[img_id2]],Table13[#All],4,FALSE)</f>
        <v>3</v>
      </c>
      <c r="H2221">
        <f>VLOOKUP(Table1[[#This Row],[img_id2]],Table13[#All],5,FALSE)</f>
        <v>3</v>
      </c>
      <c r="I2221" t="str">
        <f>IF(Table1[[#This Row],[score_abs]]&gt;0.99,"yes","no")</f>
        <v>yes</v>
      </c>
    </row>
    <row r="2222" spans="1:9" x14ac:dyDescent="0.25">
      <c r="A2222" t="str">
        <f>Table1[[#This Row],[img_id2]]&amp;"|"&amp;Table1[[#This Row],[rank]]</f>
        <v>440|1</v>
      </c>
      <c r="B2222">
        <v>440</v>
      </c>
      <c r="C2222">
        <v>1</v>
      </c>
      <c r="D2222" t="s">
        <v>864</v>
      </c>
      <c r="E2222">
        <v>0.38490426540400002</v>
      </c>
      <c r="F2222">
        <v>0.99872142076500003</v>
      </c>
      <c r="G2222">
        <f>VLOOKUP(Table1[[#This Row],[img_id2]],Table13[#All],4,FALSE)</f>
        <v>1</v>
      </c>
      <c r="H2222">
        <f>VLOOKUP(Table1[[#This Row],[img_id2]],Table13[#All],5,FALSE)</f>
        <v>2</v>
      </c>
      <c r="I2222" t="str">
        <f>IF(Table1[[#This Row],[score_abs]]&gt;0.99,"yes","no")</f>
        <v>yes</v>
      </c>
    </row>
    <row r="2223" spans="1:9" x14ac:dyDescent="0.25">
      <c r="A2223" t="str">
        <f>Table1[[#This Row],[img_id2]]&amp;"|"&amp;Table1[[#This Row],[rank]]</f>
        <v>440|2</v>
      </c>
      <c r="B2223">
        <v>440</v>
      </c>
      <c r="C2223">
        <v>2</v>
      </c>
      <c r="D2223" t="s">
        <v>917</v>
      </c>
      <c r="E2223">
        <v>9.2744275927499994E-2</v>
      </c>
      <c r="F2223">
        <v>0.99471515417099998</v>
      </c>
      <c r="G2223">
        <f>VLOOKUP(Table1[[#This Row],[img_id2]],Table13[#All],4,FALSE)</f>
        <v>1</v>
      </c>
      <c r="H2223">
        <f>VLOOKUP(Table1[[#This Row],[img_id2]],Table13[#All],5,FALSE)</f>
        <v>2</v>
      </c>
      <c r="I2223" t="str">
        <f>IF(Table1[[#This Row],[score_abs]]&gt;0.99,"yes","no")</f>
        <v>yes</v>
      </c>
    </row>
    <row r="2224" spans="1:9" x14ac:dyDescent="0.25">
      <c r="A2224" t="str">
        <f>Table1[[#This Row],[img_id2]]&amp;"|"&amp;Table1[[#This Row],[rank]]</f>
        <v>440|3</v>
      </c>
      <c r="B2224">
        <v>440</v>
      </c>
      <c r="C2224">
        <v>3</v>
      </c>
      <c r="D2224" t="s">
        <v>873</v>
      </c>
      <c r="E2224">
        <v>5.8522015810000001E-2</v>
      </c>
      <c r="F2224">
        <v>0.99165040254600001</v>
      </c>
      <c r="G2224">
        <f>VLOOKUP(Table1[[#This Row],[img_id2]],Table13[#All],4,FALSE)</f>
        <v>1</v>
      </c>
      <c r="H2224">
        <f>VLOOKUP(Table1[[#This Row],[img_id2]],Table13[#All],5,FALSE)</f>
        <v>2</v>
      </c>
      <c r="I2224" t="str">
        <f>IF(Table1[[#This Row],[score_abs]]&gt;0.99,"yes","no")</f>
        <v>yes</v>
      </c>
    </row>
    <row r="2225" spans="1:9" x14ac:dyDescent="0.25">
      <c r="A2225" t="str">
        <f>Table1[[#This Row],[img_id2]]&amp;"|"&amp;Table1[[#This Row],[rank]]</f>
        <v>440|4</v>
      </c>
      <c r="B2225">
        <v>440</v>
      </c>
      <c r="C2225">
        <v>4</v>
      </c>
      <c r="D2225" t="s">
        <v>877</v>
      </c>
      <c r="E2225">
        <v>2.9283786192500001E-2</v>
      </c>
      <c r="F2225">
        <v>0.98345184326199997</v>
      </c>
      <c r="G2225">
        <f>VLOOKUP(Table1[[#This Row],[img_id2]],Table13[#All],4,FALSE)</f>
        <v>1</v>
      </c>
      <c r="H2225">
        <f>VLOOKUP(Table1[[#This Row],[img_id2]],Table13[#All],5,FALSE)</f>
        <v>2</v>
      </c>
      <c r="I2225" t="str">
        <f>IF(Table1[[#This Row],[score_abs]]&gt;0.99,"yes","no")</f>
        <v>no</v>
      </c>
    </row>
    <row r="2226" spans="1:9" x14ac:dyDescent="0.25">
      <c r="A2226" t="str">
        <f>Table1[[#This Row],[img_id2]]&amp;"|"&amp;Table1[[#This Row],[rank]]</f>
        <v>440|5</v>
      </c>
      <c r="B2226">
        <v>440</v>
      </c>
      <c r="C2226">
        <v>5</v>
      </c>
      <c r="D2226" t="s">
        <v>862</v>
      </c>
      <c r="E2226">
        <v>2.6080163195700001E-2</v>
      </c>
      <c r="F2226">
        <v>0.98145675659200005</v>
      </c>
      <c r="G2226">
        <f>VLOOKUP(Table1[[#This Row],[img_id2]],Table13[#All],4,FALSE)</f>
        <v>1</v>
      </c>
      <c r="H2226">
        <f>VLOOKUP(Table1[[#This Row],[img_id2]],Table13[#All],5,FALSE)</f>
        <v>2</v>
      </c>
      <c r="I2226" t="str">
        <f>IF(Table1[[#This Row],[score_abs]]&gt;0.99,"yes","no")</f>
        <v>no</v>
      </c>
    </row>
    <row r="2227" spans="1:9" x14ac:dyDescent="0.25">
      <c r="A2227" t="str">
        <f>Table1[[#This Row],[img_id2]]&amp;"|"&amp;Table1[[#This Row],[rank]]</f>
        <v>441|1</v>
      </c>
      <c r="B2227">
        <v>441</v>
      </c>
      <c r="C2227">
        <v>1</v>
      </c>
      <c r="D2227" t="s">
        <v>860</v>
      </c>
      <c r="E2227">
        <v>0.44132521748499998</v>
      </c>
      <c r="F2227">
        <v>0.99990439414999999</v>
      </c>
      <c r="G2227">
        <f>VLOOKUP(Table1[[#This Row],[img_id2]],Table13[#All],4,FALSE)</f>
        <v>3</v>
      </c>
      <c r="H2227">
        <f>VLOOKUP(Table1[[#This Row],[img_id2]],Table13[#All],5,FALSE)</f>
        <v>3</v>
      </c>
      <c r="I2227" t="str">
        <f>IF(Table1[[#This Row],[score_abs]]&gt;0.99,"yes","no")</f>
        <v>yes</v>
      </c>
    </row>
    <row r="2228" spans="1:9" x14ac:dyDescent="0.25">
      <c r="A2228" t="str">
        <f>Table1[[#This Row],[img_id2]]&amp;"|"&amp;Table1[[#This Row],[rank]]</f>
        <v>441|2</v>
      </c>
      <c r="B2228">
        <v>441</v>
      </c>
      <c r="C2228">
        <v>2</v>
      </c>
      <c r="D2228" t="s">
        <v>831</v>
      </c>
      <c r="E2228">
        <v>0.19741463661200001</v>
      </c>
      <c r="F2228">
        <v>0.99978631734800005</v>
      </c>
      <c r="G2228">
        <f>VLOOKUP(Table1[[#This Row],[img_id2]],Table13[#All],4,FALSE)</f>
        <v>3</v>
      </c>
      <c r="H2228">
        <f>VLOOKUP(Table1[[#This Row],[img_id2]],Table13[#All],5,FALSE)</f>
        <v>3</v>
      </c>
      <c r="I2228" t="str">
        <f>IF(Table1[[#This Row],[score_abs]]&gt;0.99,"yes","no")</f>
        <v>yes</v>
      </c>
    </row>
    <row r="2229" spans="1:9" x14ac:dyDescent="0.25">
      <c r="A2229" t="str">
        <f>Table1[[#This Row],[img_id2]]&amp;"|"&amp;Table1[[#This Row],[rank]]</f>
        <v>441|3</v>
      </c>
      <c r="B2229">
        <v>441</v>
      </c>
      <c r="C2229">
        <v>3</v>
      </c>
      <c r="D2229" t="s">
        <v>854</v>
      </c>
      <c r="E2229">
        <v>9.2624910175800004E-2</v>
      </c>
      <c r="F2229">
        <v>0.999544680119</v>
      </c>
      <c r="G2229">
        <f>VLOOKUP(Table1[[#This Row],[img_id2]],Table13[#All],4,FALSE)</f>
        <v>3</v>
      </c>
      <c r="H2229">
        <f>VLOOKUP(Table1[[#This Row],[img_id2]],Table13[#All],5,FALSE)</f>
        <v>3</v>
      </c>
      <c r="I2229" t="str">
        <f>IF(Table1[[#This Row],[score_abs]]&gt;0.99,"yes","no")</f>
        <v>yes</v>
      </c>
    </row>
    <row r="2230" spans="1:9" x14ac:dyDescent="0.25">
      <c r="A2230" t="str">
        <f>Table1[[#This Row],[img_id2]]&amp;"|"&amp;Table1[[#This Row],[rank]]</f>
        <v>441|4</v>
      </c>
      <c r="B2230">
        <v>441</v>
      </c>
      <c r="C2230">
        <v>4</v>
      </c>
      <c r="D2230" t="s">
        <v>861</v>
      </c>
      <c r="E2230">
        <v>8.2348681986300007E-2</v>
      </c>
      <c r="F2230">
        <v>0.99948799610100003</v>
      </c>
      <c r="G2230">
        <f>VLOOKUP(Table1[[#This Row],[img_id2]],Table13[#All],4,FALSE)</f>
        <v>3</v>
      </c>
      <c r="H2230">
        <f>VLOOKUP(Table1[[#This Row],[img_id2]],Table13[#All],5,FALSE)</f>
        <v>3</v>
      </c>
      <c r="I2230" t="str">
        <f>IF(Table1[[#This Row],[score_abs]]&gt;0.99,"yes","no")</f>
        <v>yes</v>
      </c>
    </row>
    <row r="2231" spans="1:9" x14ac:dyDescent="0.25">
      <c r="A2231" t="str">
        <f>Table1[[#This Row],[img_id2]]&amp;"|"&amp;Table1[[#This Row],[rank]]</f>
        <v>441|5</v>
      </c>
      <c r="B2231">
        <v>441</v>
      </c>
      <c r="C2231">
        <v>5</v>
      </c>
      <c r="D2231" t="s">
        <v>848</v>
      </c>
      <c r="E2231">
        <v>3.7073485553299999E-2</v>
      </c>
      <c r="F2231">
        <v>0.99886333942399996</v>
      </c>
      <c r="G2231">
        <f>VLOOKUP(Table1[[#This Row],[img_id2]],Table13[#All],4,FALSE)</f>
        <v>3</v>
      </c>
      <c r="H2231">
        <f>VLOOKUP(Table1[[#This Row],[img_id2]],Table13[#All],5,FALSE)</f>
        <v>3</v>
      </c>
      <c r="I2231" t="str">
        <f>IF(Table1[[#This Row],[score_abs]]&gt;0.99,"yes","no")</f>
        <v>yes</v>
      </c>
    </row>
    <row r="2232" spans="1:9" x14ac:dyDescent="0.25">
      <c r="A2232" t="str">
        <f>Table1[[#This Row],[img_id2]]&amp;"|"&amp;Table1[[#This Row],[rank]]</f>
        <v>442|1</v>
      </c>
      <c r="B2232">
        <v>442</v>
      </c>
      <c r="C2232">
        <v>1</v>
      </c>
      <c r="D2232" t="s">
        <v>860</v>
      </c>
      <c r="E2232">
        <v>0.21796287596200001</v>
      </c>
      <c r="F2232">
        <v>0.99970030784599995</v>
      </c>
      <c r="G2232">
        <f>VLOOKUP(Table1[[#This Row],[img_id2]],Table13[#All],4,FALSE)</f>
        <v>3</v>
      </c>
      <c r="H2232">
        <f>VLOOKUP(Table1[[#This Row],[img_id2]],Table13[#All],5,FALSE)</f>
        <v>3</v>
      </c>
      <c r="I2232" t="str">
        <f>IF(Table1[[#This Row],[score_abs]]&gt;0.99,"yes","no")</f>
        <v>yes</v>
      </c>
    </row>
    <row r="2233" spans="1:9" x14ac:dyDescent="0.25">
      <c r="A2233" t="str">
        <f>Table1[[#This Row],[img_id2]]&amp;"|"&amp;Table1[[#This Row],[rank]]</f>
        <v>442|2</v>
      </c>
      <c r="B2233">
        <v>442</v>
      </c>
      <c r="C2233">
        <v>2</v>
      </c>
      <c r="D2233" t="s">
        <v>862</v>
      </c>
      <c r="E2233">
        <v>0.15316390991199999</v>
      </c>
      <c r="F2233">
        <v>0.99957352876700001</v>
      </c>
      <c r="G2233">
        <f>VLOOKUP(Table1[[#This Row],[img_id2]],Table13[#All],4,FALSE)</f>
        <v>3</v>
      </c>
      <c r="H2233">
        <f>VLOOKUP(Table1[[#This Row],[img_id2]],Table13[#All],5,FALSE)</f>
        <v>3</v>
      </c>
      <c r="I2233" t="str">
        <f>IF(Table1[[#This Row],[score_abs]]&gt;0.99,"yes","no")</f>
        <v>yes</v>
      </c>
    </row>
    <row r="2234" spans="1:9" x14ac:dyDescent="0.25">
      <c r="A2234" t="str">
        <f>Table1[[#This Row],[img_id2]]&amp;"|"&amp;Table1[[#This Row],[rank]]</f>
        <v>442|3</v>
      </c>
      <c r="B2234">
        <v>442</v>
      </c>
      <c r="C2234">
        <v>3</v>
      </c>
      <c r="D2234" t="s">
        <v>861</v>
      </c>
      <c r="E2234">
        <v>0.14304056763600001</v>
      </c>
      <c r="F2234">
        <v>0.99954336881600003</v>
      </c>
      <c r="G2234">
        <f>VLOOKUP(Table1[[#This Row],[img_id2]],Table13[#All],4,FALSE)</f>
        <v>3</v>
      </c>
      <c r="H2234">
        <f>VLOOKUP(Table1[[#This Row],[img_id2]],Table13[#All],5,FALSE)</f>
        <v>3</v>
      </c>
      <c r="I2234" t="str">
        <f>IF(Table1[[#This Row],[score_abs]]&gt;0.99,"yes","no")</f>
        <v>yes</v>
      </c>
    </row>
    <row r="2235" spans="1:9" x14ac:dyDescent="0.25">
      <c r="A2235" t="str">
        <f>Table1[[#This Row],[img_id2]]&amp;"|"&amp;Table1[[#This Row],[rank]]</f>
        <v>442|4</v>
      </c>
      <c r="B2235">
        <v>442</v>
      </c>
      <c r="C2235">
        <v>4</v>
      </c>
      <c r="D2235" t="s">
        <v>831</v>
      </c>
      <c r="E2235">
        <v>0.13445159792899999</v>
      </c>
      <c r="F2235">
        <v>0.99951422214499996</v>
      </c>
      <c r="G2235">
        <f>VLOOKUP(Table1[[#This Row],[img_id2]],Table13[#All],4,FALSE)</f>
        <v>3</v>
      </c>
      <c r="H2235">
        <f>VLOOKUP(Table1[[#This Row],[img_id2]],Table13[#All],5,FALSE)</f>
        <v>3</v>
      </c>
      <c r="I2235" t="str">
        <f>IF(Table1[[#This Row],[score_abs]]&gt;0.99,"yes","no")</f>
        <v>yes</v>
      </c>
    </row>
    <row r="2236" spans="1:9" x14ac:dyDescent="0.25">
      <c r="A2236" t="str">
        <f>Table1[[#This Row],[img_id2]]&amp;"|"&amp;Table1[[#This Row],[rank]]</f>
        <v>442|5</v>
      </c>
      <c r="B2236">
        <v>442</v>
      </c>
      <c r="C2236">
        <v>5</v>
      </c>
      <c r="D2236" t="s">
        <v>848</v>
      </c>
      <c r="E2236">
        <v>7.4952907860299997E-2</v>
      </c>
      <c r="F2236">
        <v>0.99912899732600002</v>
      </c>
      <c r="G2236">
        <f>VLOOKUP(Table1[[#This Row],[img_id2]],Table13[#All],4,FALSE)</f>
        <v>3</v>
      </c>
      <c r="H2236">
        <f>VLOOKUP(Table1[[#This Row],[img_id2]],Table13[#All],5,FALSE)</f>
        <v>3</v>
      </c>
      <c r="I2236" t="str">
        <f>IF(Table1[[#This Row],[score_abs]]&gt;0.99,"yes","no")</f>
        <v>yes</v>
      </c>
    </row>
    <row r="2237" spans="1:9" x14ac:dyDescent="0.25">
      <c r="A2237" t="str">
        <f>Table1[[#This Row],[img_id2]]&amp;"|"&amp;Table1[[#This Row],[rank]]</f>
        <v>443|1</v>
      </c>
      <c r="B2237">
        <v>443</v>
      </c>
      <c r="C2237">
        <v>1</v>
      </c>
      <c r="D2237" t="s">
        <v>873</v>
      </c>
      <c r="E2237">
        <v>0.356663584709</v>
      </c>
      <c r="F2237">
        <v>0.999826133251</v>
      </c>
      <c r="G2237">
        <f>VLOOKUP(Table1[[#This Row],[img_id2]],Table13[#All],4,FALSE)</f>
        <v>3</v>
      </c>
      <c r="H2237">
        <f>VLOOKUP(Table1[[#This Row],[img_id2]],Table13[#All],5,FALSE)</f>
        <v>3</v>
      </c>
      <c r="I2237" t="str">
        <f>IF(Table1[[#This Row],[score_abs]]&gt;0.99,"yes","no")</f>
        <v>yes</v>
      </c>
    </row>
    <row r="2238" spans="1:9" x14ac:dyDescent="0.25">
      <c r="A2238" t="str">
        <f>Table1[[#This Row],[img_id2]]&amp;"|"&amp;Table1[[#This Row],[rank]]</f>
        <v>443|2</v>
      </c>
      <c r="B2238">
        <v>443</v>
      </c>
      <c r="C2238">
        <v>2</v>
      </c>
      <c r="D2238" t="s">
        <v>860</v>
      </c>
      <c r="E2238">
        <v>0.110943354666</v>
      </c>
      <c r="F2238">
        <v>0.999440968037</v>
      </c>
      <c r="G2238">
        <f>VLOOKUP(Table1[[#This Row],[img_id2]],Table13[#All],4,FALSE)</f>
        <v>3</v>
      </c>
      <c r="H2238">
        <f>VLOOKUP(Table1[[#This Row],[img_id2]],Table13[#All],5,FALSE)</f>
        <v>3</v>
      </c>
      <c r="I2238" t="str">
        <f>IF(Table1[[#This Row],[score_abs]]&gt;0.99,"yes","no")</f>
        <v>yes</v>
      </c>
    </row>
    <row r="2239" spans="1:9" x14ac:dyDescent="0.25">
      <c r="A2239" t="str">
        <f>Table1[[#This Row],[img_id2]]&amp;"|"&amp;Table1[[#This Row],[rank]]</f>
        <v>443|3</v>
      </c>
      <c r="B2239">
        <v>443</v>
      </c>
      <c r="C2239">
        <v>3</v>
      </c>
      <c r="D2239" t="s">
        <v>878</v>
      </c>
      <c r="E2239">
        <v>8.5536219179599998E-2</v>
      </c>
      <c r="F2239">
        <v>0.99927514791500005</v>
      </c>
      <c r="G2239">
        <f>VLOOKUP(Table1[[#This Row],[img_id2]],Table13[#All],4,FALSE)</f>
        <v>3</v>
      </c>
      <c r="H2239">
        <f>VLOOKUP(Table1[[#This Row],[img_id2]],Table13[#All],5,FALSE)</f>
        <v>3</v>
      </c>
      <c r="I2239" t="str">
        <f>IF(Table1[[#This Row],[score_abs]]&gt;0.99,"yes","no")</f>
        <v>yes</v>
      </c>
    </row>
    <row r="2240" spans="1:9" x14ac:dyDescent="0.25">
      <c r="A2240" t="str">
        <f>Table1[[#This Row],[img_id2]]&amp;"|"&amp;Table1[[#This Row],[rank]]</f>
        <v>443|4</v>
      </c>
      <c r="B2240">
        <v>443</v>
      </c>
      <c r="C2240">
        <v>4</v>
      </c>
      <c r="D2240" t="s">
        <v>864</v>
      </c>
      <c r="E2240">
        <v>6.1893485486499998E-2</v>
      </c>
      <c r="F2240">
        <v>0.99899846315399998</v>
      </c>
      <c r="G2240">
        <f>VLOOKUP(Table1[[#This Row],[img_id2]],Table13[#All],4,FALSE)</f>
        <v>3</v>
      </c>
      <c r="H2240">
        <f>VLOOKUP(Table1[[#This Row],[img_id2]],Table13[#All],5,FALSE)</f>
        <v>3</v>
      </c>
      <c r="I2240" t="str">
        <f>IF(Table1[[#This Row],[score_abs]]&gt;0.99,"yes","no")</f>
        <v>yes</v>
      </c>
    </row>
    <row r="2241" spans="1:9" x14ac:dyDescent="0.25">
      <c r="A2241" t="str">
        <f>Table1[[#This Row],[img_id2]]&amp;"|"&amp;Table1[[#This Row],[rank]]</f>
        <v>443|5</v>
      </c>
      <c r="B2241">
        <v>443</v>
      </c>
      <c r="C2241">
        <v>5</v>
      </c>
      <c r="D2241" t="s">
        <v>884</v>
      </c>
      <c r="E2241">
        <v>5.9265565127100003E-2</v>
      </c>
      <c r="F2241">
        <v>0.99895405769300005</v>
      </c>
      <c r="G2241">
        <f>VLOOKUP(Table1[[#This Row],[img_id2]],Table13[#All],4,FALSE)</f>
        <v>3</v>
      </c>
      <c r="H2241">
        <f>VLOOKUP(Table1[[#This Row],[img_id2]],Table13[#All],5,FALSE)</f>
        <v>3</v>
      </c>
      <c r="I2241" t="str">
        <f>IF(Table1[[#This Row],[score_abs]]&gt;0.99,"yes","no")</f>
        <v>yes</v>
      </c>
    </row>
    <row r="2242" spans="1:9" x14ac:dyDescent="0.25">
      <c r="A2242" t="str">
        <f>Table1[[#This Row],[img_id2]]&amp;"|"&amp;Table1[[#This Row],[rank]]</f>
        <v>444|1</v>
      </c>
      <c r="B2242">
        <v>444</v>
      </c>
      <c r="C2242">
        <v>1</v>
      </c>
      <c r="D2242" t="s">
        <v>860</v>
      </c>
      <c r="E2242">
        <v>0.196946397424</v>
      </c>
      <c r="F2242">
        <v>0.99752265214900004</v>
      </c>
      <c r="G2242">
        <f>VLOOKUP(Table1[[#This Row],[img_id2]],Table13[#All],4,FALSE)</f>
        <v>3</v>
      </c>
      <c r="H2242">
        <f>VLOOKUP(Table1[[#This Row],[img_id2]],Table13[#All],5,FALSE)</f>
        <v>3</v>
      </c>
      <c r="I2242" t="str">
        <f>IF(Table1[[#This Row],[score_abs]]&gt;0.99,"yes","no")</f>
        <v>yes</v>
      </c>
    </row>
    <row r="2243" spans="1:9" x14ac:dyDescent="0.25">
      <c r="A2243" t="str">
        <f>Table1[[#This Row],[img_id2]]&amp;"|"&amp;Table1[[#This Row],[rank]]</f>
        <v>444|2</v>
      </c>
      <c r="B2243">
        <v>444</v>
      </c>
      <c r="C2243">
        <v>2</v>
      </c>
      <c r="D2243" t="s">
        <v>831</v>
      </c>
      <c r="E2243">
        <v>0.109920077026</v>
      </c>
      <c r="F2243">
        <v>0.99557000398600004</v>
      </c>
      <c r="G2243">
        <f>VLOOKUP(Table1[[#This Row],[img_id2]],Table13[#All],4,FALSE)</f>
        <v>3</v>
      </c>
      <c r="H2243">
        <f>VLOOKUP(Table1[[#This Row],[img_id2]],Table13[#All],5,FALSE)</f>
        <v>3</v>
      </c>
      <c r="I2243" t="str">
        <f>IF(Table1[[#This Row],[score_abs]]&gt;0.99,"yes","no")</f>
        <v>yes</v>
      </c>
    </row>
    <row r="2244" spans="1:9" x14ac:dyDescent="0.25">
      <c r="A2244" t="str">
        <f>Table1[[#This Row],[img_id2]]&amp;"|"&amp;Table1[[#This Row],[rank]]</f>
        <v>444|3</v>
      </c>
      <c r="B2244">
        <v>444</v>
      </c>
      <c r="C2244">
        <v>3</v>
      </c>
      <c r="D2244" t="s">
        <v>854</v>
      </c>
      <c r="E2244">
        <v>9.6800498664400006E-2</v>
      </c>
      <c r="F2244">
        <v>0.99497258663199994</v>
      </c>
      <c r="G2244">
        <f>VLOOKUP(Table1[[#This Row],[img_id2]],Table13[#All],4,FALSE)</f>
        <v>3</v>
      </c>
      <c r="H2244">
        <f>VLOOKUP(Table1[[#This Row],[img_id2]],Table13[#All],5,FALSE)</f>
        <v>3</v>
      </c>
      <c r="I2244" t="str">
        <f>IF(Table1[[#This Row],[score_abs]]&gt;0.99,"yes","no")</f>
        <v>yes</v>
      </c>
    </row>
    <row r="2245" spans="1:9" x14ac:dyDescent="0.25">
      <c r="A2245" t="str">
        <f>Table1[[#This Row],[img_id2]]&amp;"|"&amp;Table1[[#This Row],[rank]]</f>
        <v>444|4</v>
      </c>
      <c r="B2245">
        <v>444</v>
      </c>
      <c r="C2245">
        <v>4</v>
      </c>
      <c r="D2245" t="s">
        <v>886</v>
      </c>
      <c r="E2245">
        <v>7.8438729047799999E-2</v>
      </c>
      <c r="F2245">
        <v>0.99380302429199996</v>
      </c>
      <c r="G2245">
        <f>VLOOKUP(Table1[[#This Row],[img_id2]],Table13[#All],4,FALSE)</f>
        <v>3</v>
      </c>
      <c r="H2245">
        <f>VLOOKUP(Table1[[#This Row],[img_id2]],Table13[#All],5,FALSE)</f>
        <v>3</v>
      </c>
      <c r="I2245" t="str">
        <f>IF(Table1[[#This Row],[score_abs]]&gt;0.99,"yes","no")</f>
        <v>yes</v>
      </c>
    </row>
    <row r="2246" spans="1:9" x14ac:dyDescent="0.25">
      <c r="A2246" t="str">
        <f>Table1[[#This Row],[img_id2]]&amp;"|"&amp;Table1[[#This Row],[rank]]</f>
        <v>444|5</v>
      </c>
      <c r="B2246">
        <v>444</v>
      </c>
      <c r="C2246">
        <v>5</v>
      </c>
      <c r="D2246" t="s">
        <v>873</v>
      </c>
      <c r="E2246">
        <v>5.8953367173699998E-2</v>
      </c>
      <c r="F2246">
        <v>0.99177163839299998</v>
      </c>
      <c r="G2246">
        <f>VLOOKUP(Table1[[#This Row],[img_id2]],Table13[#All],4,FALSE)</f>
        <v>3</v>
      </c>
      <c r="H2246">
        <f>VLOOKUP(Table1[[#This Row],[img_id2]],Table13[#All],5,FALSE)</f>
        <v>3</v>
      </c>
      <c r="I2246" t="str">
        <f>IF(Table1[[#This Row],[score_abs]]&gt;0.99,"yes","no")</f>
        <v>yes</v>
      </c>
    </row>
    <row r="2247" spans="1:9" x14ac:dyDescent="0.25">
      <c r="A2247" t="str">
        <f>Table1[[#This Row],[img_id2]]&amp;"|"&amp;Table1[[#This Row],[rank]]</f>
        <v>445|1</v>
      </c>
      <c r="B2247">
        <v>445</v>
      </c>
      <c r="C2247">
        <v>1</v>
      </c>
      <c r="D2247" t="s">
        <v>831</v>
      </c>
      <c r="E2247">
        <v>0.25439262390099998</v>
      </c>
      <c r="F2247">
        <v>0.99933630228000003</v>
      </c>
      <c r="G2247">
        <f>VLOOKUP(Table1[[#This Row],[img_id2]],Table13[#All],4,FALSE)</f>
        <v>3</v>
      </c>
      <c r="H2247">
        <f>VLOOKUP(Table1[[#This Row],[img_id2]],Table13[#All],5,FALSE)</f>
        <v>3</v>
      </c>
      <c r="I2247" t="str">
        <f>IF(Table1[[#This Row],[score_abs]]&gt;0.99,"yes","no")</f>
        <v>yes</v>
      </c>
    </row>
    <row r="2248" spans="1:9" x14ac:dyDescent="0.25">
      <c r="A2248" t="str">
        <f>Table1[[#This Row],[img_id2]]&amp;"|"&amp;Table1[[#This Row],[rank]]</f>
        <v>445|2</v>
      </c>
      <c r="B2248">
        <v>445</v>
      </c>
      <c r="C2248">
        <v>2</v>
      </c>
      <c r="D2248" t="s">
        <v>864</v>
      </c>
      <c r="E2248">
        <v>0.205664992332</v>
      </c>
      <c r="F2248">
        <v>0.99917918443700005</v>
      </c>
      <c r="G2248">
        <f>VLOOKUP(Table1[[#This Row],[img_id2]],Table13[#All],4,FALSE)</f>
        <v>3</v>
      </c>
      <c r="H2248">
        <f>VLOOKUP(Table1[[#This Row],[img_id2]],Table13[#All],5,FALSE)</f>
        <v>3</v>
      </c>
      <c r="I2248" t="str">
        <f>IF(Table1[[#This Row],[score_abs]]&gt;0.99,"yes","no")</f>
        <v>yes</v>
      </c>
    </row>
    <row r="2249" spans="1:9" x14ac:dyDescent="0.25">
      <c r="A2249" t="str">
        <f>Table1[[#This Row],[img_id2]]&amp;"|"&amp;Table1[[#This Row],[rank]]</f>
        <v>445|3</v>
      </c>
      <c r="B2249">
        <v>445</v>
      </c>
      <c r="C2249">
        <v>3</v>
      </c>
      <c r="D2249" t="s">
        <v>855</v>
      </c>
      <c r="E2249">
        <v>0.115011073649</v>
      </c>
      <c r="F2249">
        <v>0.99853312969200003</v>
      </c>
      <c r="G2249">
        <f>VLOOKUP(Table1[[#This Row],[img_id2]],Table13[#All],4,FALSE)</f>
        <v>3</v>
      </c>
      <c r="H2249">
        <f>VLOOKUP(Table1[[#This Row],[img_id2]],Table13[#All],5,FALSE)</f>
        <v>3</v>
      </c>
      <c r="I2249" t="str">
        <f>IF(Table1[[#This Row],[score_abs]]&gt;0.99,"yes","no")</f>
        <v>yes</v>
      </c>
    </row>
    <row r="2250" spans="1:9" x14ac:dyDescent="0.25">
      <c r="A2250" t="str">
        <f>Table1[[#This Row],[img_id2]]&amp;"|"&amp;Table1[[#This Row],[rank]]</f>
        <v>445|4</v>
      </c>
      <c r="B2250">
        <v>445</v>
      </c>
      <c r="C2250">
        <v>4</v>
      </c>
      <c r="D2250" t="s">
        <v>880</v>
      </c>
      <c r="E2250">
        <v>4.9641374498599997E-2</v>
      </c>
      <c r="F2250">
        <v>0.99660813808399995</v>
      </c>
      <c r="G2250">
        <f>VLOOKUP(Table1[[#This Row],[img_id2]],Table13[#All],4,FALSE)</f>
        <v>3</v>
      </c>
      <c r="H2250">
        <f>VLOOKUP(Table1[[#This Row],[img_id2]],Table13[#All],5,FALSE)</f>
        <v>3</v>
      </c>
      <c r="I2250" t="str">
        <f>IF(Table1[[#This Row],[score_abs]]&gt;0.99,"yes","no")</f>
        <v>yes</v>
      </c>
    </row>
    <row r="2251" spans="1:9" x14ac:dyDescent="0.25">
      <c r="A2251" t="str">
        <f>Table1[[#This Row],[img_id2]]&amp;"|"&amp;Table1[[#This Row],[rank]]</f>
        <v>445|5</v>
      </c>
      <c r="B2251">
        <v>445</v>
      </c>
      <c r="C2251">
        <v>5</v>
      </c>
      <c r="D2251" t="s">
        <v>862</v>
      </c>
      <c r="E2251">
        <v>4.4000085443300002E-2</v>
      </c>
      <c r="F2251">
        <v>0.99617493152600001</v>
      </c>
      <c r="G2251">
        <f>VLOOKUP(Table1[[#This Row],[img_id2]],Table13[#All],4,FALSE)</f>
        <v>3</v>
      </c>
      <c r="H2251">
        <f>VLOOKUP(Table1[[#This Row],[img_id2]],Table13[#All],5,FALSE)</f>
        <v>3</v>
      </c>
      <c r="I2251" t="str">
        <f>IF(Table1[[#This Row],[score_abs]]&gt;0.99,"yes","no")</f>
        <v>yes</v>
      </c>
    </row>
    <row r="2252" spans="1:9" x14ac:dyDescent="0.25">
      <c r="A2252" t="str">
        <f>Table1[[#This Row],[img_id2]]&amp;"|"&amp;Table1[[#This Row],[rank]]</f>
        <v>446|1</v>
      </c>
      <c r="B2252">
        <v>446</v>
      </c>
      <c r="C2252">
        <v>1</v>
      </c>
      <c r="D2252" t="s">
        <v>854</v>
      </c>
      <c r="E2252">
        <v>0.44580620527300002</v>
      </c>
      <c r="F2252">
        <v>0.99984097480800005</v>
      </c>
      <c r="G2252">
        <f>VLOOKUP(Table1[[#This Row],[img_id2]],Table13[#All],4,FALSE)</f>
        <v>2</v>
      </c>
      <c r="H2252">
        <f>VLOOKUP(Table1[[#This Row],[img_id2]],Table13[#All],5,FALSE)</f>
        <v>2</v>
      </c>
      <c r="I2252" t="str">
        <f>IF(Table1[[#This Row],[score_abs]]&gt;0.99,"yes","no")</f>
        <v>yes</v>
      </c>
    </row>
    <row r="2253" spans="1:9" x14ac:dyDescent="0.25">
      <c r="A2253" t="str">
        <f>Table1[[#This Row],[img_id2]]&amp;"|"&amp;Table1[[#This Row],[rank]]</f>
        <v>446|2</v>
      </c>
      <c r="B2253">
        <v>446</v>
      </c>
      <c r="C2253">
        <v>2</v>
      </c>
      <c r="D2253" t="s">
        <v>848</v>
      </c>
      <c r="E2253">
        <v>0.165571078658</v>
      </c>
      <c r="F2253">
        <v>0.99957185983700003</v>
      </c>
      <c r="G2253">
        <f>VLOOKUP(Table1[[#This Row],[img_id2]],Table13[#All],4,FALSE)</f>
        <v>2</v>
      </c>
      <c r="H2253">
        <f>VLOOKUP(Table1[[#This Row],[img_id2]],Table13[#All],5,FALSE)</f>
        <v>2</v>
      </c>
      <c r="I2253" t="str">
        <f>IF(Table1[[#This Row],[score_abs]]&gt;0.99,"yes","no")</f>
        <v>yes</v>
      </c>
    </row>
    <row r="2254" spans="1:9" x14ac:dyDescent="0.25">
      <c r="A2254" t="str">
        <f>Table1[[#This Row],[img_id2]]&amp;"|"&amp;Table1[[#This Row],[rank]]</f>
        <v>446|3</v>
      </c>
      <c r="B2254">
        <v>446</v>
      </c>
      <c r="C2254">
        <v>3</v>
      </c>
      <c r="D2254" t="s">
        <v>861</v>
      </c>
      <c r="E2254">
        <v>6.5831527113900001E-2</v>
      </c>
      <c r="F2254">
        <v>0.99892395734799999</v>
      </c>
      <c r="G2254">
        <f>VLOOKUP(Table1[[#This Row],[img_id2]],Table13[#All],4,FALSE)</f>
        <v>2</v>
      </c>
      <c r="H2254">
        <f>VLOOKUP(Table1[[#This Row],[img_id2]],Table13[#All],5,FALSE)</f>
        <v>2</v>
      </c>
      <c r="I2254" t="str">
        <f>IF(Table1[[#This Row],[score_abs]]&gt;0.99,"yes","no")</f>
        <v>yes</v>
      </c>
    </row>
    <row r="2255" spans="1:9" x14ac:dyDescent="0.25">
      <c r="A2255" t="str">
        <f>Table1[[#This Row],[img_id2]]&amp;"|"&amp;Table1[[#This Row],[rank]]</f>
        <v>446|4</v>
      </c>
      <c r="B2255">
        <v>446</v>
      </c>
      <c r="C2255">
        <v>4</v>
      </c>
      <c r="D2255" t="s">
        <v>855</v>
      </c>
      <c r="E2255">
        <v>5.9342302382000001E-2</v>
      </c>
      <c r="F2255">
        <v>0.99880647659300004</v>
      </c>
      <c r="G2255">
        <f>VLOOKUP(Table1[[#This Row],[img_id2]],Table13[#All],4,FALSE)</f>
        <v>2</v>
      </c>
      <c r="H2255">
        <f>VLOOKUP(Table1[[#This Row],[img_id2]],Table13[#All],5,FALSE)</f>
        <v>2</v>
      </c>
      <c r="I2255" t="str">
        <f>IF(Table1[[#This Row],[score_abs]]&gt;0.99,"yes","no")</f>
        <v>yes</v>
      </c>
    </row>
    <row r="2256" spans="1:9" x14ac:dyDescent="0.25">
      <c r="A2256" t="str">
        <f>Table1[[#This Row],[img_id2]]&amp;"|"&amp;Table1[[#This Row],[rank]]</f>
        <v>446|5</v>
      </c>
      <c r="B2256">
        <v>446</v>
      </c>
      <c r="C2256">
        <v>5</v>
      </c>
      <c r="D2256" t="s">
        <v>873</v>
      </c>
      <c r="E2256">
        <v>3.7993796169799997E-2</v>
      </c>
      <c r="F2256">
        <v>0.99813711643199998</v>
      </c>
      <c r="G2256">
        <f>VLOOKUP(Table1[[#This Row],[img_id2]],Table13[#All],4,FALSE)</f>
        <v>2</v>
      </c>
      <c r="H2256">
        <f>VLOOKUP(Table1[[#This Row],[img_id2]],Table13[#All],5,FALSE)</f>
        <v>2</v>
      </c>
      <c r="I2256" t="str">
        <f>IF(Table1[[#This Row],[score_abs]]&gt;0.99,"yes","no")</f>
        <v>yes</v>
      </c>
    </row>
    <row r="2257" spans="1:9" x14ac:dyDescent="0.25">
      <c r="A2257" t="str">
        <f>Table1[[#This Row],[img_id2]]&amp;"|"&amp;Table1[[#This Row],[rank]]</f>
        <v>447|1</v>
      </c>
      <c r="B2257">
        <v>447</v>
      </c>
      <c r="C2257">
        <v>1</v>
      </c>
      <c r="D2257" t="s">
        <v>854</v>
      </c>
      <c r="E2257">
        <v>0.34874394535999997</v>
      </c>
      <c r="F2257">
        <v>0.99990546703299998</v>
      </c>
      <c r="G2257">
        <f>VLOOKUP(Table1[[#This Row],[img_id2]],Table13[#All],4,FALSE)</f>
        <v>3</v>
      </c>
      <c r="H2257">
        <f>VLOOKUP(Table1[[#This Row],[img_id2]],Table13[#All],5,FALSE)</f>
        <v>3</v>
      </c>
      <c r="I2257" t="str">
        <f>IF(Table1[[#This Row],[score_abs]]&gt;0.99,"yes","no")</f>
        <v>yes</v>
      </c>
    </row>
    <row r="2258" spans="1:9" x14ac:dyDescent="0.25">
      <c r="A2258" t="str">
        <f>Table1[[#This Row],[img_id2]]&amp;"|"&amp;Table1[[#This Row],[rank]]</f>
        <v>447|2</v>
      </c>
      <c r="B2258">
        <v>447</v>
      </c>
      <c r="C2258">
        <v>2</v>
      </c>
      <c r="D2258" t="s">
        <v>848</v>
      </c>
      <c r="E2258">
        <v>0.201772451401</v>
      </c>
      <c r="F2258">
        <v>0.99983656406400001</v>
      </c>
      <c r="G2258">
        <f>VLOOKUP(Table1[[#This Row],[img_id2]],Table13[#All],4,FALSE)</f>
        <v>3</v>
      </c>
      <c r="H2258">
        <f>VLOOKUP(Table1[[#This Row],[img_id2]],Table13[#All],5,FALSE)</f>
        <v>3</v>
      </c>
      <c r="I2258" t="str">
        <f>IF(Table1[[#This Row],[score_abs]]&gt;0.99,"yes","no")</f>
        <v>yes</v>
      </c>
    </row>
    <row r="2259" spans="1:9" x14ac:dyDescent="0.25">
      <c r="A2259" t="str">
        <f>Table1[[#This Row],[img_id2]]&amp;"|"&amp;Table1[[#This Row],[rank]]</f>
        <v>447|3</v>
      </c>
      <c r="B2259">
        <v>447</v>
      </c>
      <c r="C2259">
        <v>3</v>
      </c>
      <c r="D2259" t="s">
        <v>862</v>
      </c>
      <c r="E2259">
        <v>0.108434468508</v>
      </c>
      <c r="F2259">
        <v>0.999696016312</v>
      </c>
      <c r="G2259">
        <f>VLOOKUP(Table1[[#This Row],[img_id2]],Table13[#All],4,FALSE)</f>
        <v>3</v>
      </c>
      <c r="H2259">
        <f>VLOOKUP(Table1[[#This Row],[img_id2]],Table13[#All],5,FALSE)</f>
        <v>3</v>
      </c>
      <c r="I2259" t="str">
        <f>IF(Table1[[#This Row],[score_abs]]&gt;0.99,"yes","no")</f>
        <v>yes</v>
      </c>
    </row>
    <row r="2260" spans="1:9" x14ac:dyDescent="0.25">
      <c r="A2260" t="str">
        <f>Table1[[#This Row],[img_id2]]&amp;"|"&amp;Table1[[#This Row],[rank]]</f>
        <v>447|4</v>
      </c>
      <c r="B2260">
        <v>447</v>
      </c>
      <c r="C2260">
        <v>4</v>
      </c>
      <c r="D2260" t="s">
        <v>861</v>
      </c>
      <c r="E2260">
        <v>0.10106750577699999</v>
      </c>
      <c r="F2260">
        <v>0.999673843384</v>
      </c>
      <c r="G2260">
        <f>VLOOKUP(Table1[[#This Row],[img_id2]],Table13[#All],4,FALSE)</f>
        <v>3</v>
      </c>
      <c r="H2260">
        <f>VLOOKUP(Table1[[#This Row],[img_id2]],Table13[#All],5,FALSE)</f>
        <v>3</v>
      </c>
      <c r="I2260" t="str">
        <f>IF(Table1[[#This Row],[score_abs]]&gt;0.99,"yes","no")</f>
        <v>yes</v>
      </c>
    </row>
    <row r="2261" spans="1:9" x14ac:dyDescent="0.25">
      <c r="A2261" t="str">
        <f>Table1[[#This Row],[img_id2]]&amp;"|"&amp;Table1[[#This Row],[rank]]</f>
        <v>447|5</v>
      </c>
      <c r="B2261">
        <v>447</v>
      </c>
      <c r="C2261">
        <v>5</v>
      </c>
      <c r="D2261" t="s">
        <v>886</v>
      </c>
      <c r="E2261">
        <v>6.6433951258699997E-2</v>
      </c>
      <c r="F2261">
        <v>0.99950397014600001</v>
      </c>
      <c r="G2261">
        <f>VLOOKUP(Table1[[#This Row],[img_id2]],Table13[#All],4,FALSE)</f>
        <v>3</v>
      </c>
      <c r="H2261">
        <f>VLOOKUP(Table1[[#This Row],[img_id2]],Table13[#All],5,FALSE)</f>
        <v>3</v>
      </c>
      <c r="I2261" t="str">
        <f>IF(Table1[[#This Row],[score_abs]]&gt;0.99,"yes","no")</f>
        <v>yes</v>
      </c>
    </row>
    <row r="2262" spans="1:9" x14ac:dyDescent="0.25">
      <c r="A2262" t="str">
        <f>Table1[[#This Row],[img_id2]]&amp;"|"&amp;Table1[[#This Row],[rank]]</f>
        <v>448|1</v>
      </c>
      <c r="B2262">
        <v>448</v>
      </c>
      <c r="C2262">
        <v>1</v>
      </c>
      <c r="D2262" t="s">
        <v>862</v>
      </c>
      <c r="E2262">
        <v>0.40577745437599999</v>
      </c>
      <c r="F2262">
        <v>0.99966192245499996</v>
      </c>
      <c r="G2262">
        <f>VLOOKUP(Table1[[#This Row],[img_id2]],Table13[#All],4,FALSE)</f>
        <v>3</v>
      </c>
      <c r="H2262">
        <f>VLOOKUP(Table1[[#This Row],[img_id2]],Table13[#All],5,FALSE)</f>
        <v>3</v>
      </c>
      <c r="I2262" t="str">
        <f>IF(Table1[[#This Row],[score_abs]]&gt;0.99,"yes","no")</f>
        <v>yes</v>
      </c>
    </row>
    <row r="2263" spans="1:9" x14ac:dyDescent="0.25">
      <c r="A2263" t="str">
        <f>Table1[[#This Row],[img_id2]]&amp;"|"&amp;Table1[[#This Row],[rank]]</f>
        <v>448|2</v>
      </c>
      <c r="B2263">
        <v>448</v>
      </c>
      <c r="C2263">
        <v>2</v>
      </c>
      <c r="D2263" t="s">
        <v>864</v>
      </c>
      <c r="E2263">
        <v>0.19476212561100001</v>
      </c>
      <c r="F2263">
        <v>0.99929571151700003</v>
      </c>
      <c r="G2263">
        <f>VLOOKUP(Table1[[#This Row],[img_id2]],Table13[#All],4,FALSE)</f>
        <v>3</v>
      </c>
      <c r="H2263">
        <f>VLOOKUP(Table1[[#This Row],[img_id2]],Table13[#All],5,FALSE)</f>
        <v>3</v>
      </c>
      <c r="I2263" t="str">
        <f>IF(Table1[[#This Row],[score_abs]]&gt;0.99,"yes","no")</f>
        <v>yes</v>
      </c>
    </row>
    <row r="2264" spans="1:9" x14ac:dyDescent="0.25">
      <c r="A2264" t="str">
        <f>Table1[[#This Row],[img_id2]]&amp;"|"&amp;Table1[[#This Row],[rank]]</f>
        <v>448|3</v>
      </c>
      <c r="B2264">
        <v>448</v>
      </c>
      <c r="C2264">
        <v>3</v>
      </c>
      <c r="D2264" t="s">
        <v>861</v>
      </c>
      <c r="E2264">
        <v>0.101396925747</v>
      </c>
      <c r="F2264">
        <v>0.99864822626100003</v>
      </c>
      <c r="G2264">
        <f>VLOOKUP(Table1[[#This Row],[img_id2]],Table13[#All],4,FALSE)</f>
        <v>3</v>
      </c>
      <c r="H2264">
        <f>VLOOKUP(Table1[[#This Row],[img_id2]],Table13[#All],5,FALSE)</f>
        <v>3</v>
      </c>
      <c r="I2264" t="str">
        <f>IF(Table1[[#This Row],[score_abs]]&gt;0.99,"yes","no")</f>
        <v>yes</v>
      </c>
    </row>
    <row r="2265" spans="1:9" x14ac:dyDescent="0.25">
      <c r="A2265" t="str">
        <f>Table1[[#This Row],[img_id2]]&amp;"|"&amp;Table1[[#This Row],[rank]]</f>
        <v>448|4</v>
      </c>
      <c r="B2265">
        <v>448</v>
      </c>
      <c r="C2265">
        <v>4</v>
      </c>
      <c r="D2265" t="s">
        <v>831</v>
      </c>
      <c r="E2265">
        <v>4.2645853012800002E-2</v>
      </c>
      <c r="F2265">
        <v>0.99679177999500002</v>
      </c>
      <c r="G2265">
        <f>VLOOKUP(Table1[[#This Row],[img_id2]],Table13[#All],4,FALSE)</f>
        <v>3</v>
      </c>
      <c r="H2265">
        <f>VLOOKUP(Table1[[#This Row],[img_id2]],Table13[#All],5,FALSE)</f>
        <v>3</v>
      </c>
      <c r="I2265" t="str">
        <f>IF(Table1[[#This Row],[score_abs]]&gt;0.99,"yes","no")</f>
        <v>yes</v>
      </c>
    </row>
    <row r="2266" spans="1:9" x14ac:dyDescent="0.25">
      <c r="A2266" t="str">
        <f>Table1[[#This Row],[img_id2]]&amp;"|"&amp;Table1[[#This Row],[rank]]</f>
        <v>448|5</v>
      </c>
      <c r="B2266">
        <v>448</v>
      </c>
      <c r="C2266">
        <v>5</v>
      </c>
      <c r="D2266" t="s">
        <v>877</v>
      </c>
      <c r="E2266">
        <v>2.6936575770400002E-2</v>
      </c>
      <c r="F2266">
        <v>0.99493032693899996</v>
      </c>
      <c r="G2266">
        <f>VLOOKUP(Table1[[#This Row],[img_id2]],Table13[#All],4,FALSE)</f>
        <v>3</v>
      </c>
      <c r="H2266">
        <f>VLOOKUP(Table1[[#This Row],[img_id2]],Table13[#All],5,FALSE)</f>
        <v>3</v>
      </c>
      <c r="I2266" t="str">
        <f>IF(Table1[[#This Row],[score_abs]]&gt;0.99,"yes","no")</f>
        <v>yes</v>
      </c>
    </row>
    <row r="2267" spans="1:9" x14ac:dyDescent="0.25">
      <c r="A2267" t="str">
        <f>Table1[[#This Row],[img_id2]]&amp;"|"&amp;Table1[[#This Row],[rank]]</f>
        <v>449|1</v>
      </c>
      <c r="B2267">
        <v>449</v>
      </c>
      <c r="C2267">
        <v>1</v>
      </c>
      <c r="D2267" t="s">
        <v>861</v>
      </c>
      <c r="E2267">
        <v>0.23542079329500001</v>
      </c>
      <c r="F2267">
        <v>0.99981147050899999</v>
      </c>
      <c r="G2267">
        <f>VLOOKUP(Table1[[#This Row],[img_id2]],Table13[#All],4,FALSE)</f>
        <v>3</v>
      </c>
      <c r="H2267">
        <f>VLOOKUP(Table1[[#This Row],[img_id2]],Table13[#All],5,FALSE)</f>
        <v>3</v>
      </c>
      <c r="I2267" t="str">
        <f>IF(Table1[[#This Row],[score_abs]]&gt;0.99,"yes","no")</f>
        <v>yes</v>
      </c>
    </row>
    <row r="2268" spans="1:9" x14ac:dyDescent="0.25">
      <c r="A2268" t="str">
        <f>Table1[[#This Row],[img_id2]]&amp;"|"&amp;Table1[[#This Row],[rank]]</f>
        <v>449|2</v>
      </c>
      <c r="B2268">
        <v>449</v>
      </c>
      <c r="C2268">
        <v>2</v>
      </c>
      <c r="D2268" t="s">
        <v>848</v>
      </c>
      <c r="E2268">
        <v>0.189159616828</v>
      </c>
      <c r="F2268">
        <v>0.99976533651400001</v>
      </c>
      <c r="G2268">
        <f>VLOOKUP(Table1[[#This Row],[img_id2]],Table13[#All],4,FALSE)</f>
        <v>3</v>
      </c>
      <c r="H2268">
        <f>VLOOKUP(Table1[[#This Row],[img_id2]],Table13[#All],5,FALSE)</f>
        <v>3</v>
      </c>
      <c r="I2268" t="str">
        <f>IF(Table1[[#This Row],[score_abs]]&gt;0.99,"yes","no")</f>
        <v>yes</v>
      </c>
    </row>
    <row r="2269" spans="1:9" x14ac:dyDescent="0.25">
      <c r="A2269" t="str">
        <f>Table1[[#This Row],[img_id2]]&amp;"|"&amp;Table1[[#This Row],[rank]]</f>
        <v>449|3</v>
      </c>
      <c r="B2269">
        <v>449</v>
      </c>
      <c r="C2269">
        <v>3</v>
      </c>
      <c r="D2269" t="s">
        <v>854</v>
      </c>
      <c r="E2269">
        <v>0.12772999703900001</v>
      </c>
      <c r="F2269">
        <v>0.99965238571199999</v>
      </c>
      <c r="G2269">
        <f>VLOOKUP(Table1[[#This Row],[img_id2]],Table13[#All],4,FALSE)</f>
        <v>3</v>
      </c>
      <c r="H2269">
        <f>VLOOKUP(Table1[[#This Row],[img_id2]],Table13[#All],5,FALSE)</f>
        <v>3</v>
      </c>
      <c r="I2269" t="str">
        <f>IF(Table1[[#This Row],[score_abs]]&gt;0.99,"yes","no")</f>
        <v>yes</v>
      </c>
    </row>
    <row r="2270" spans="1:9" x14ac:dyDescent="0.25">
      <c r="A2270" t="str">
        <f>Table1[[#This Row],[img_id2]]&amp;"|"&amp;Table1[[#This Row],[rank]]</f>
        <v>449|4</v>
      </c>
      <c r="B2270">
        <v>449</v>
      </c>
      <c r="C2270">
        <v>4</v>
      </c>
      <c r="D2270" t="s">
        <v>856</v>
      </c>
      <c r="E2270">
        <v>9.8639279603999999E-2</v>
      </c>
      <c r="F2270">
        <v>0.99954992532700004</v>
      </c>
      <c r="G2270">
        <f>VLOOKUP(Table1[[#This Row],[img_id2]],Table13[#All],4,FALSE)</f>
        <v>3</v>
      </c>
      <c r="H2270">
        <f>VLOOKUP(Table1[[#This Row],[img_id2]],Table13[#All],5,FALSE)</f>
        <v>3</v>
      </c>
      <c r="I2270" t="str">
        <f>IF(Table1[[#This Row],[score_abs]]&gt;0.99,"yes","no")</f>
        <v>yes</v>
      </c>
    </row>
    <row r="2271" spans="1:9" x14ac:dyDescent="0.25">
      <c r="A2271" t="str">
        <f>Table1[[#This Row],[img_id2]]&amp;"|"&amp;Table1[[#This Row],[rank]]</f>
        <v>449|5</v>
      </c>
      <c r="B2271">
        <v>449</v>
      </c>
      <c r="C2271">
        <v>5</v>
      </c>
      <c r="D2271" t="s">
        <v>860</v>
      </c>
      <c r="E2271">
        <v>7.3597699403799996E-2</v>
      </c>
      <c r="F2271">
        <v>0.99939692020399995</v>
      </c>
      <c r="G2271">
        <f>VLOOKUP(Table1[[#This Row],[img_id2]],Table13[#All],4,FALSE)</f>
        <v>3</v>
      </c>
      <c r="H2271">
        <f>VLOOKUP(Table1[[#This Row],[img_id2]],Table13[#All],5,FALSE)</f>
        <v>3</v>
      </c>
      <c r="I2271" t="str">
        <f>IF(Table1[[#This Row],[score_abs]]&gt;0.99,"yes","no")</f>
        <v>yes</v>
      </c>
    </row>
    <row r="2272" spans="1:9" x14ac:dyDescent="0.25">
      <c r="A2272" t="str">
        <f>Table1[[#This Row],[img_id2]]&amp;"|"&amp;Table1[[#This Row],[rank]]</f>
        <v>450|1</v>
      </c>
      <c r="B2272">
        <v>450</v>
      </c>
      <c r="C2272">
        <v>1</v>
      </c>
      <c r="D2272" t="s">
        <v>862</v>
      </c>
      <c r="E2272">
        <v>0.347360432148</v>
      </c>
      <c r="F2272">
        <v>0.99984824657399995</v>
      </c>
      <c r="G2272">
        <f>VLOOKUP(Table1[[#This Row],[img_id2]],Table13[#All],4,FALSE)</f>
        <v>2</v>
      </c>
      <c r="H2272">
        <f>VLOOKUP(Table1[[#This Row],[img_id2]],Table13[#All],5,FALSE)</f>
        <v>2</v>
      </c>
      <c r="I2272" t="str">
        <f>IF(Table1[[#This Row],[score_abs]]&gt;0.99,"yes","no")</f>
        <v>yes</v>
      </c>
    </row>
    <row r="2273" spans="1:9" x14ac:dyDescent="0.25">
      <c r="A2273" t="str">
        <f>Table1[[#This Row],[img_id2]]&amp;"|"&amp;Table1[[#This Row],[rank]]</f>
        <v>450|2</v>
      </c>
      <c r="B2273">
        <v>450</v>
      </c>
      <c r="C2273">
        <v>2</v>
      </c>
      <c r="D2273" t="s">
        <v>861</v>
      </c>
      <c r="E2273">
        <v>0.31758704781500002</v>
      </c>
      <c r="F2273">
        <v>0.99983394146000004</v>
      </c>
      <c r="G2273">
        <f>VLOOKUP(Table1[[#This Row],[img_id2]],Table13[#All],4,FALSE)</f>
        <v>2</v>
      </c>
      <c r="H2273">
        <f>VLOOKUP(Table1[[#This Row],[img_id2]],Table13[#All],5,FALSE)</f>
        <v>2</v>
      </c>
      <c r="I2273" t="str">
        <f>IF(Table1[[#This Row],[score_abs]]&gt;0.99,"yes","no")</f>
        <v>yes</v>
      </c>
    </row>
    <row r="2274" spans="1:9" x14ac:dyDescent="0.25">
      <c r="A2274" t="str">
        <f>Table1[[#This Row],[img_id2]]&amp;"|"&amp;Table1[[#This Row],[rank]]</f>
        <v>450|3</v>
      </c>
      <c r="B2274">
        <v>450</v>
      </c>
      <c r="C2274">
        <v>3</v>
      </c>
      <c r="D2274" t="s">
        <v>864</v>
      </c>
      <c r="E2274">
        <v>5.5201403796700001E-2</v>
      </c>
      <c r="F2274">
        <v>0.99904567003300004</v>
      </c>
      <c r="G2274">
        <f>VLOOKUP(Table1[[#This Row],[img_id2]],Table13[#All],4,FALSE)</f>
        <v>2</v>
      </c>
      <c r="H2274">
        <f>VLOOKUP(Table1[[#This Row],[img_id2]],Table13[#All],5,FALSE)</f>
        <v>2</v>
      </c>
      <c r="I2274" t="str">
        <f>IF(Table1[[#This Row],[score_abs]]&gt;0.99,"yes","no")</f>
        <v>yes</v>
      </c>
    </row>
    <row r="2275" spans="1:9" x14ac:dyDescent="0.25">
      <c r="A2275" t="str">
        <f>Table1[[#This Row],[img_id2]]&amp;"|"&amp;Table1[[#This Row],[rank]]</f>
        <v>450|4</v>
      </c>
      <c r="B2275">
        <v>450</v>
      </c>
      <c r="C2275">
        <v>4</v>
      </c>
      <c r="D2275" t="s">
        <v>854</v>
      </c>
      <c r="E2275">
        <v>4.5636918395800002E-2</v>
      </c>
      <c r="F2275">
        <v>0.998845934868</v>
      </c>
      <c r="G2275">
        <f>VLOOKUP(Table1[[#This Row],[img_id2]],Table13[#All],4,FALSE)</f>
        <v>2</v>
      </c>
      <c r="H2275">
        <f>VLOOKUP(Table1[[#This Row],[img_id2]],Table13[#All],5,FALSE)</f>
        <v>2</v>
      </c>
      <c r="I2275" t="str">
        <f>IF(Table1[[#This Row],[score_abs]]&gt;0.99,"yes","no")</f>
        <v>yes</v>
      </c>
    </row>
    <row r="2276" spans="1:9" x14ac:dyDescent="0.25">
      <c r="A2276" t="str">
        <f>Table1[[#This Row],[img_id2]]&amp;"|"&amp;Table1[[#This Row],[rank]]</f>
        <v>450|5</v>
      </c>
      <c r="B2276">
        <v>450</v>
      </c>
      <c r="C2276">
        <v>5</v>
      </c>
      <c r="D2276" t="s">
        <v>884</v>
      </c>
      <c r="E2276">
        <v>2.7878871187600001E-2</v>
      </c>
      <c r="F2276">
        <v>0.99811220169100001</v>
      </c>
      <c r="G2276">
        <f>VLOOKUP(Table1[[#This Row],[img_id2]],Table13[#All],4,FALSE)</f>
        <v>2</v>
      </c>
      <c r="H2276">
        <f>VLOOKUP(Table1[[#This Row],[img_id2]],Table13[#All],5,FALSE)</f>
        <v>2</v>
      </c>
      <c r="I2276" t="str">
        <f>IF(Table1[[#This Row],[score_abs]]&gt;0.99,"yes","no")</f>
        <v>yes</v>
      </c>
    </row>
    <row r="2277" spans="1:9" x14ac:dyDescent="0.25">
      <c r="A2277" t="str">
        <f>Table1[[#This Row],[img_id2]]&amp;"|"&amp;Table1[[#This Row],[rank]]</f>
        <v>451|1</v>
      </c>
      <c r="B2277">
        <v>451</v>
      </c>
      <c r="C2277">
        <v>1</v>
      </c>
      <c r="D2277" t="s">
        <v>864</v>
      </c>
      <c r="E2277">
        <v>0.122908294201</v>
      </c>
      <c r="F2277">
        <v>0.99889779090899999</v>
      </c>
      <c r="G2277">
        <f>VLOOKUP(Table1[[#This Row],[img_id2]],Table13[#All],4,FALSE)</f>
        <v>3</v>
      </c>
      <c r="H2277">
        <f>VLOOKUP(Table1[[#This Row],[img_id2]],Table13[#All],5,FALSE)</f>
        <v>3</v>
      </c>
      <c r="I2277" t="str">
        <f>IF(Table1[[#This Row],[score_abs]]&gt;0.99,"yes","no")</f>
        <v>yes</v>
      </c>
    </row>
    <row r="2278" spans="1:9" x14ac:dyDescent="0.25">
      <c r="A2278" t="str">
        <f>Table1[[#This Row],[img_id2]]&amp;"|"&amp;Table1[[#This Row],[rank]]</f>
        <v>451|2</v>
      </c>
      <c r="B2278">
        <v>451</v>
      </c>
      <c r="C2278">
        <v>2</v>
      </c>
      <c r="D2278" t="s">
        <v>861</v>
      </c>
      <c r="E2278">
        <v>0.11804868280899999</v>
      </c>
      <c r="F2278">
        <v>0.99885249137900001</v>
      </c>
      <c r="G2278">
        <f>VLOOKUP(Table1[[#This Row],[img_id2]],Table13[#All],4,FALSE)</f>
        <v>3</v>
      </c>
      <c r="H2278">
        <f>VLOOKUP(Table1[[#This Row],[img_id2]],Table13[#All],5,FALSE)</f>
        <v>3</v>
      </c>
      <c r="I2278" t="str">
        <f>IF(Table1[[#This Row],[score_abs]]&gt;0.99,"yes","no")</f>
        <v>yes</v>
      </c>
    </row>
    <row r="2279" spans="1:9" x14ac:dyDescent="0.25">
      <c r="A2279" t="str">
        <f>Table1[[#This Row],[img_id2]]&amp;"|"&amp;Table1[[#This Row],[rank]]</f>
        <v>451|3</v>
      </c>
      <c r="B2279">
        <v>451</v>
      </c>
      <c r="C2279">
        <v>3</v>
      </c>
      <c r="D2279" t="s">
        <v>873</v>
      </c>
      <c r="E2279">
        <v>0.105627849698</v>
      </c>
      <c r="F2279">
        <v>0.99871778488200003</v>
      </c>
      <c r="G2279">
        <f>VLOOKUP(Table1[[#This Row],[img_id2]],Table13[#All],4,FALSE)</f>
        <v>3</v>
      </c>
      <c r="H2279">
        <f>VLOOKUP(Table1[[#This Row],[img_id2]],Table13[#All],5,FALSE)</f>
        <v>3</v>
      </c>
      <c r="I2279" t="str">
        <f>IF(Table1[[#This Row],[score_abs]]&gt;0.99,"yes","no")</f>
        <v>yes</v>
      </c>
    </row>
    <row r="2280" spans="1:9" x14ac:dyDescent="0.25">
      <c r="A2280" t="str">
        <f>Table1[[#This Row],[img_id2]]&amp;"|"&amp;Table1[[#This Row],[rank]]</f>
        <v>451|4</v>
      </c>
      <c r="B2280">
        <v>451</v>
      </c>
      <c r="C2280">
        <v>4</v>
      </c>
      <c r="D2280" t="s">
        <v>878</v>
      </c>
      <c r="E2280">
        <v>9.4326883554500002E-2</v>
      </c>
      <c r="F2280">
        <v>0.99856442213100005</v>
      </c>
      <c r="G2280">
        <f>VLOOKUP(Table1[[#This Row],[img_id2]],Table13[#All],4,FALSE)</f>
        <v>3</v>
      </c>
      <c r="H2280">
        <f>VLOOKUP(Table1[[#This Row],[img_id2]],Table13[#All],5,FALSE)</f>
        <v>3</v>
      </c>
      <c r="I2280" t="str">
        <f>IF(Table1[[#This Row],[score_abs]]&gt;0.99,"yes","no")</f>
        <v>yes</v>
      </c>
    </row>
    <row r="2281" spans="1:9" x14ac:dyDescent="0.25">
      <c r="A2281" t="str">
        <f>Table1[[#This Row],[img_id2]]&amp;"|"&amp;Table1[[#This Row],[rank]]</f>
        <v>451|5</v>
      </c>
      <c r="B2281">
        <v>451</v>
      </c>
      <c r="C2281">
        <v>5</v>
      </c>
      <c r="D2281" t="s">
        <v>856</v>
      </c>
      <c r="E2281">
        <v>8.7260030210000006E-2</v>
      </c>
      <c r="F2281">
        <v>0.99844825267799997</v>
      </c>
      <c r="G2281">
        <f>VLOOKUP(Table1[[#This Row],[img_id2]],Table13[#All],4,FALSE)</f>
        <v>3</v>
      </c>
      <c r="H2281">
        <f>VLOOKUP(Table1[[#This Row],[img_id2]],Table13[#All],5,FALSE)</f>
        <v>3</v>
      </c>
      <c r="I2281" t="str">
        <f>IF(Table1[[#This Row],[score_abs]]&gt;0.99,"yes","no")</f>
        <v>yes</v>
      </c>
    </row>
    <row r="2282" spans="1:9" x14ac:dyDescent="0.25">
      <c r="A2282" t="str">
        <f>Table1[[#This Row],[img_id2]]&amp;"|"&amp;Table1[[#This Row],[rank]]</f>
        <v>452|1</v>
      </c>
      <c r="B2282">
        <v>452</v>
      </c>
      <c r="C2282">
        <v>1</v>
      </c>
      <c r="D2282" t="s">
        <v>862</v>
      </c>
      <c r="E2282">
        <v>0.27779582142800002</v>
      </c>
      <c r="F2282">
        <v>0.99989473819700003</v>
      </c>
      <c r="G2282">
        <f>VLOOKUP(Table1[[#This Row],[img_id2]],Table13[#All],4,FALSE)</f>
        <v>3</v>
      </c>
      <c r="H2282">
        <f>VLOOKUP(Table1[[#This Row],[img_id2]],Table13[#All],5,FALSE)</f>
        <v>3</v>
      </c>
      <c r="I2282" t="str">
        <f>IF(Table1[[#This Row],[score_abs]]&gt;0.99,"yes","no")</f>
        <v>yes</v>
      </c>
    </row>
    <row r="2283" spans="1:9" x14ac:dyDescent="0.25">
      <c r="A2283" t="str">
        <f>Table1[[#This Row],[img_id2]]&amp;"|"&amp;Table1[[#This Row],[rank]]</f>
        <v>452|2</v>
      </c>
      <c r="B2283">
        <v>452</v>
      </c>
      <c r="C2283">
        <v>2</v>
      </c>
      <c r="D2283" t="s">
        <v>848</v>
      </c>
      <c r="E2283">
        <v>0.17624565958999999</v>
      </c>
      <c r="F2283">
        <v>0.99983406066900005</v>
      </c>
      <c r="G2283">
        <f>VLOOKUP(Table1[[#This Row],[img_id2]],Table13[#All],4,FALSE)</f>
        <v>3</v>
      </c>
      <c r="H2283">
        <f>VLOOKUP(Table1[[#This Row],[img_id2]],Table13[#All],5,FALSE)</f>
        <v>3</v>
      </c>
      <c r="I2283" t="str">
        <f>IF(Table1[[#This Row],[score_abs]]&gt;0.99,"yes","no")</f>
        <v>yes</v>
      </c>
    </row>
    <row r="2284" spans="1:9" x14ac:dyDescent="0.25">
      <c r="A2284" t="str">
        <f>Table1[[#This Row],[img_id2]]&amp;"|"&amp;Table1[[#This Row],[rank]]</f>
        <v>452|3</v>
      </c>
      <c r="B2284">
        <v>452</v>
      </c>
      <c r="C2284">
        <v>3</v>
      </c>
      <c r="D2284" t="s">
        <v>861</v>
      </c>
      <c r="E2284">
        <v>0.163012564182</v>
      </c>
      <c r="F2284">
        <v>0.99982064962399997</v>
      </c>
      <c r="G2284">
        <f>VLOOKUP(Table1[[#This Row],[img_id2]],Table13[#All],4,FALSE)</f>
        <v>3</v>
      </c>
      <c r="H2284">
        <f>VLOOKUP(Table1[[#This Row],[img_id2]],Table13[#All],5,FALSE)</f>
        <v>3</v>
      </c>
      <c r="I2284" t="str">
        <f>IF(Table1[[#This Row],[score_abs]]&gt;0.99,"yes","no")</f>
        <v>yes</v>
      </c>
    </row>
    <row r="2285" spans="1:9" x14ac:dyDescent="0.25">
      <c r="A2285" t="str">
        <f>Table1[[#This Row],[img_id2]]&amp;"|"&amp;Table1[[#This Row],[rank]]</f>
        <v>452|4</v>
      </c>
      <c r="B2285">
        <v>452</v>
      </c>
      <c r="C2285">
        <v>4</v>
      </c>
      <c r="D2285" t="s">
        <v>831</v>
      </c>
      <c r="E2285">
        <v>7.6582200825199995E-2</v>
      </c>
      <c r="F2285">
        <v>0.99961817264599995</v>
      </c>
      <c r="G2285">
        <f>VLOOKUP(Table1[[#This Row],[img_id2]],Table13[#All],4,FALSE)</f>
        <v>3</v>
      </c>
      <c r="H2285">
        <f>VLOOKUP(Table1[[#This Row],[img_id2]],Table13[#All],5,FALSE)</f>
        <v>3</v>
      </c>
      <c r="I2285" t="str">
        <f>IF(Table1[[#This Row],[score_abs]]&gt;0.99,"yes","no")</f>
        <v>yes</v>
      </c>
    </row>
    <row r="2286" spans="1:9" x14ac:dyDescent="0.25">
      <c r="A2286" t="str">
        <f>Table1[[#This Row],[img_id2]]&amp;"|"&amp;Table1[[#This Row],[rank]]</f>
        <v>452|5</v>
      </c>
      <c r="B2286">
        <v>452</v>
      </c>
      <c r="C2286">
        <v>5</v>
      </c>
      <c r="D2286" t="s">
        <v>854</v>
      </c>
      <c r="E2286">
        <v>7.3658429086200003E-2</v>
      </c>
      <c r="F2286">
        <v>0.99960309267000003</v>
      </c>
      <c r="G2286">
        <f>VLOOKUP(Table1[[#This Row],[img_id2]],Table13[#All],4,FALSE)</f>
        <v>3</v>
      </c>
      <c r="H2286">
        <f>VLOOKUP(Table1[[#This Row],[img_id2]],Table13[#All],5,FALSE)</f>
        <v>3</v>
      </c>
      <c r="I2286" t="str">
        <f>IF(Table1[[#This Row],[score_abs]]&gt;0.99,"yes","no")</f>
        <v>yes</v>
      </c>
    </row>
    <row r="2287" spans="1:9" x14ac:dyDescent="0.25">
      <c r="A2287" t="str">
        <f>Table1[[#This Row],[img_id2]]&amp;"|"&amp;Table1[[#This Row],[rank]]</f>
        <v>453|1</v>
      </c>
      <c r="B2287">
        <v>453</v>
      </c>
      <c r="C2287">
        <v>1</v>
      </c>
      <c r="D2287" t="s">
        <v>840</v>
      </c>
      <c r="E2287">
        <v>0.32469156384499998</v>
      </c>
      <c r="F2287">
        <v>0.99972182512300001</v>
      </c>
      <c r="G2287">
        <f>VLOOKUP(Table1[[#This Row],[img_id2]],Table13[#All],4,FALSE)</f>
        <v>2</v>
      </c>
      <c r="H2287">
        <f>VLOOKUP(Table1[[#This Row],[img_id2]],Table13[#All],5,FALSE)</f>
        <v>2</v>
      </c>
      <c r="I2287" t="str">
        <f>IF(Table1[[#This Row],[score_abs]]&gt;0.99,"yes","no")</f>
        <v>yes</v>
      </c>
    </row>
    <row r="2288" spans="1:9" x14ac:dyDescent="0.25">
      <c r="A2288" t="str">
        <f>Table1[[#This Row],[img_id2]]&amp;"|"&amp;Table1[[#This Row],[rank]]</f>
        <v>453|2</v>
      </c>
      <c r="B2288">
        <v>453</v>
      </c>
      <c r="C2288">
        <v>2</v>
      </c>
      <c r="D2288" t="s">
        <v>863</v>
      </c>
      <c r="E2288">
        <v>0.13525286316900001</v>
      </c>
      <c r="F2288">
        <v>0.99933260679199998</v>
      </c>
      <c r="G2288">
        <f>VLOOKUP(Table1[[#This Row],[img_id2]],Table13[#All],4,FALSE)</f>
        <v>2</v>
      </c>
      <c r="H2288">
        <f>VLOOKUP(Table1[[#This Row],[img_id2]],Table13[#All],5,FALSE)</f>
        <v>2</v>
      </c>
      <c r="I2288" t="str">
        <f>IF(Table1[[#This Row],[score_abs]]&gt;0.99,"yes","no")</f>
        <v>yes</v>
      </c>
    </row>
    <row r="2289" spans="1:9" x14ac:dyDescent="0.25">
      <c r="A2289" t="str">
        <f>Table1[[#This Row],[img_id2]]&amp;"|"&amp;Table1[[#This Row],[rank]]</f>
        <v>453|3</v>
      </c>
      <c r="B2289">
        <v>453</v>
      </c>
      <c r="C2289">
        <v>3</v>
      </c>
      <c r="D2289" t="s">
        <v>869</v>
      </c>
      <c r="E2289">
        <v>0.120177827775</v>
      </c>
      <c r="F2289">
        <v>0.99924892187100001</v>
      </c>
      <c r="G2289">
        <f>VLOOKUP(Table1[[#This Row],[img_id2]],Table13[#All],4,FALSE)</f>
        <v>2</v>
      </c>
      <c r="H2289">
        <f>VLOOKUP(Table1[[#This Row],[img_id2]],Table13[#All],5,FALSE)</f>
        <v>2</v>
      </c>
      <c r="I2289" t="str">
        <f>IF(Table1[[#This Row],[score_abs]]&gt;0.99,"yes","no")</f>
        <v>yes</v>
      </c>
    </row>
    <row r="2290" spans="1:9" x14ac:dyDescent="0.25">
      <c r="A2290" t="str">
        <f>Table1[[#This Row],[img_id2]]&amp;"|"&amp;Table1[[#This Row],[rank]]</f>
        <v>453|4</v>
      </c>
      <c r="B2290">
        <v>453</v>
      </c>
      <c r="C2290">
        <v>4</v>
      </c>
      <c r="D2290" t="s">
        <v>898</v>
      </c>
      <c r="E2290">
        <v>9.6602022647899993E-2</v>
      </c>
      <c r="F2290">
        <v>0.99906581640199998</v>
      </c>
      <c r="G2290">
        <f>VLOOKUP(Table1[[#This Row],[img_id2]],Table13[#All],4,FALSE)</f>
        <v>2</v>
      </c>
      <c r="H2290">
        <f>VLOOKUP(Table1[[#This Row],[img_id2]],Table13[#All],5,FALSE)</f>
        <v>2</v>
      </c>
      <c r="I2290" t="str">
        <f>IF(Table1[[#This Row],[score_abs]]&gt;0.99,"yes","no")</f>
        <v>yes</v>
      </c>
    </row>
    <row r="2291" spans="1:9" x14ac:dyDescent="0.25">
      <c r="A2291" t="str">
        <f>Table1[[#This Row],[img_id2]]&amp;"|"&amp;Table1[[#This Row],[rank]]</f>
        <v>453|5</v>
      </c>
      <c r="B2291">
        <v>453</v>
      </c>
      <c r="C2291">
        <v>5</v>
      </c>
      <c r="D2291" t="s">
        <v>899</v>
      </c>
      <c r="E2291">
        <v>6.5065763890699999E-2</v>
      </c>
      <c r="F2291">
        <v>0.99861371517200004</v>
      </c>
      <c r="G2291">
        <f>VLOOKUP(Table1[[#This Row],[img_id2]],Table13[#All],4,FALSE)</f>
        <v>2</v>
      </c>
      <c r="H2291">
        <f>VLOOKUP(Table1[[#This Row],[img_id2]],Table13[#All],5,FALSE)</f>
        <v>2</v>
      </c>
      <c r="I2291" t="str">
        <f>IF(Table1[[#This Row],[score_abs]]&gt;0.99,"yes","no")</f>
        <v>yes</v>
      </c>
    </row>
    <row r="2292" spans="1:9" x14ac:dyDescent="0.25">
      <c r="A2292" t="str">
        <f>Table1[[#This Row],[img_id2]]&amp;"|"&amp;Table1[[#This Row],[rank]]</f>
        <v>454|1</v>
      </c>
      <c r="B2292">
        <v>454</v>
      </c>
      <c r="C2292">
        <v>1</v>
      </c>
      <c r="D2292" t="s">
        <v>840</v>
      </c>
      <c r="E2292">
        <v>0.50958245992700002</v>
      </c>
      <c r="F2292">
        <v>0.999926328659</v>
      </c>
      <c r="G2292">
        <f>VLOOKUP(Table1[[#This Row],[img_id2]],Table13[#All],4,FALSE)</f>
        <v>2</v>
      </c>
      <c r="H2292">
        <f>VLOOKUP(Table1[[#This Row],[img_id2]],Table13[#All],5,FALSE)</f>
        <v>2</v>
      </c>
      <c r="I2292" t="str">
        <f>IF(Table1[[#This Row],[score_abs]]&gt;0.99,"yes","no")</f>
        <v>yes</v>
      </c>
    </row>
    <row r="2293" spans="1:9" x14ac:dyDescent="0.25">
      <c r="A2293" t="str">
        <f>Table1[[#This Row],[img_id2]]&amp;"|"&amp;Table1[[#This Row],[rank]]</f>
        <v>454|2</v>
      </c>
      <c r="B2293">
        <v>454</v>
      </c>
      <c r="C2293">
        <v>2</v>
      </c>
      <c r="D2293" t="s">
        <v>869</v>
      </c>
      <c r="E2293">
        <v>0.106553420424</v>
      </c>
      <c r="F2293">
        <v>0.99964761733999996</v>
      </c>
      <c r="G2293">
        <f>VLOOKUP(Table1[[#This Row],[img_id2]],Table13[#All],4,FALSE)</f>
        <v>2</v>
      </c>
      <c r="H2293">
        <f>VLOOKUP(Table1[[#This Row],[img_id2]],Table13[#All],5,FALSE)</f>
        <v>2</v>
      </c>
      <c r="I2293" t="str">
        <f>IF(Table1[[#This Row],[score_abs]]&gt;0.99,"yes","no")</f>
        <v>yes</v>
      </c>
    </row>
    <row r="2294" spans="1:9" x14ac:dyDescent="0.25">
      <c r="A2294" t="str">
        <f>Table1[[#This Row],[img_id2]]&amp;"|"&amp;Table1[[#This Row],[rank]]</f>
        <v>454|3</v>
      </c>
      <c r="B2294">
        <v>454</v>
      </c>
      <c r="C2294">
        <v>3</v>
      </c>
      <c r="D2294" t="s">
        <v>830</v>
      </c>
      <c r="E2294">
        <v>0.102999076247</v>
      </c>
      <c r="F2294">
        <v>0.99963545799300002</v>
      </c>
      <c r="G2294">
        <f>VLOOKUP(Table1[[#This Row],[img_id2]],Table13[#All],4,FALSE)</f>
        <v>2</v>
      </c>
      <c r="H2294">
        <f>VLOOKUP(Table1[[#This Row],[img_id2]],Table13[#All],5,FALSE)</f>
        <v>2</v>
      </c>
      <c r="I2294" t="str">
        <f>IF(Table1[[#This Row],[score_abs]]&gt;0.99,"yes","no")</f>
        <v>yes</v>
      </c>
    </row>
    <row r="2295" spans="1:9" x14ac:dyDescent="0.25">
      <c r="A2295" t="str">
        <f>Table1[[#This Row],[img_id2]]&amp;"|"&amp;Table1[[#This Row],[rank]]</f>
        <v>454|4</v>
      </c>
      <c r="B2295">
        <v>454</v>
      </c>
      <c r="C2295">
        <v>4</v>
      </c>
      <c r="D2295" t="s">
        <v>868</v>
      </c>
      <c r="E2295">
        <v>5.0925742834800003E-2</v>
      </c>
      <c r="F2295">
        <v>0.99926298856700002</v>
      </c>
      <c r="G2295">
        <f>VLOOKUP(Table1[[#This Row],[img_id2]],Table13[#All],4,FALSE)</f>
        <v>2</v>
      </c>
      <c r="H2295">
        <f>VLOOKUP(Table1[[#This Row],[img_id2]],Table13[#All],5,FALSE)</f>
        <v>2</v>
      </c>
      <c r="I2295" t="str">
        <f>IF(Table1[[#This Row],[score_abs]]&gt;0.99,"yes","no")</f>
        <v>yes</v>
      </c>
    </row>
    <row r="2296" spans="1:9" x14ac:dyDescent="0.25">
      <c r="A2296" t="str">
        <f>Table1[[#This Row],[img_id2]]&amp;"|"&amp;Table1[[#This Row],[rank]]</f>
        <v>454|5</v>
      </c>
      <c r="B2296">
        <v>454</v>
      </c>
      <c r="C2296">
        <v>5</v>
      </c>
      <c r="D2296" t="s">
        <v>863</v>
      </c>
      <c r="E2296">
        <v>4.2647797614300001E-2</v>
      </c>
      <c r="F2296">
        <v>0.99912005662900005</v>
      </c>
      <c r="G2296">
        <f>VLOOKUP(Table1[[#This Row],[img_id2]],Table13[#All],4,FALSE)</f>
        <v>2</v>
      </c>
      <c r="H2296">
        <f>VLOOKUP(Table1[[#This Row],[img_id2]],Table13[#All],5,FALSE)</f>
        <v>2</v>
      </c>
      <c r="I2296" t="str">
        <f>IF(Table1[[#This Row],[score_abs]]&gt;0.99,"yes","no")</f>
        <v>yes</v>
      </c>
    </row>
    <row r="2297" spans="1:9" x14ac:dyDescent="0.25">
      <c r="A2297" t="str">
        <f>Table1[[#This Row],[img_id2]]&amp;"|"&amp;Table1[[#This Row],[rank]]</f>
        <v>455|1</v>
      </c>
      <c r="B2297">
        <v>455</v>
      </c>
      <c r="C2297">
        <v>1</v>
      </c>
      <c r="D2297" t="s">
        <v>840</v>
      </c>
      <c r="E2297">
        <v>0.762975931168</v>
      </c>
      <c r="F2297">
        <v>0.99998664855999997</v>
      </c>
      <c r="G2297">
        <f>VLOOKUP(Table1[[#This Row],[img_id2]],Table13[#All],4,FALSE)</f>
        <v>3</v>
      </c>
      <c r="H2297">
        <f>VLOOKUP(Table1[[#This Row],[img_id2]],Table13[#All],5,FALSE)</f>
        <v>3</v>
      </c>
      <c r="I2297" t="str">
        <f>IF(Table1[[#This Row],[score_abs]]&gt;0.99,"yes","no")</f>
        <v>yes</v>
      </c>
    </row>
    <row r="2298" spans="1:9" x14ac:dyDescent="0.25">
      <c r="A2298" t="str">
        <f>Table1[[#This Row],[img_id2]]&amp;"|"&amp;Table1[[#This Row],[rank]]</f>
        <v>455|2</v>
      </c>
      <c r="B2298">
        <v>455</v>
      </c>
      <c r="C2298">
        <v>2</v>
      </c>
      <c r="D2298" t="s">
        <v>830</v>
      </c>
      <c r="E2298">
        <v>0.132669955492</v>
      </c>
      <c r="F2298">
        <v>0.99992346763600004</v>
      </c>
      <c r="G2298">
        <f>VLOOKUP(Table1[[#This Row],[img_id2]],Table13[#All],4,FALSE)</f>
        <v>3</v>
      </c>
      <c r="H2298">
        <f>VLOOKUP(Table1[[#This Row],[img_id2]],Table13[#All],5,FALSE)</f>
        <v>3</v>
      </c>
      <c r="I2298" t="str">
        <f>IF(Table1[[#This Row],[score_abs]]&gt;0.99,"yes","no")</f>
        <v>yes</v>
      </c>
    </row>
    <row r="2299" spans="1:9" x14ac:dyDescent="0.25">
      <c r="A2299" t="str">
        <f>Table1[[#This Row],[img_id2]]&amp;"|"&amp;Table1[[#This Row],[rank]]</f>
        <v>455|3</v>
      </c>
      <c r="B2299">
        <v>455</v>
      </c>
      <c r="C2299">
        <v>3</v>
      </c>
      <c r="D2299" t="s">
        <v>910</v>
      </c>
      <c r="E2299">
        <v>1.8083663657299999E-2</v>
      </c>
      <c r="F2299">
        <v>0.99943870306000004</v>
      </c>
      <c r="G2299">
        <f>VLOOKUP(Table1[[#This Row],[img_id2]],Table13[#All],4,FALSE)</f>
        <v>3</v>
      </c>
      <c r="H2299">
        <f>VLOOKUP(Table1[[#This Row],[img_id2]],Table13[#All],5,FALSE)</f>
        <v>3</v>
      </c>
      <c r="I2299" t="str">
        <f>IF(Table1[[#This Row],[score_abs]]&gt;0.99,"yes","no")</f>
        <v>yes</v>
      </c>
    </row>
    <row r="2300" spans="1:9" x14ac:dyDescent="0.25">
      <c r="A2300" t="str">
        <f>Table1[[#This Row],[img_id2]]&amp;"|"&amp;Table1[[#This Row],[rank]]</f>
        <v>455|4</v>
      </c>
      <c r="B2300">
        <v>455</v>
      </c>
      <c r="C2300">
        <v>4</v>
      </c>
      <c r="D2300" t="s">
        <v>868</v>
      </c>
      <c r="E2300">
        <v>1.5884580090599999E-2</v>
      </c>
      <c r="F2300">
        <v>0.99936109781299998</v>
      </c>
      <c r="G2300">
        <f>VLOOKUP(Table1[[#This Row],[img_id2]],Table13[#All],4,FALSE)</f>
        <v>3</v>
      </c>
      <c r="H2300">
        <f>VLOOKUP(Table1[[#This Row],[img_id2]],Table13[#All],5,FALSE)</f>
        <v>3</v>
      </c>
      <c r="I2300" t="str">
        <f>IF(Table1[[#This Row],[score_abs]]&gt;0.99,"yes","no")</f>
        <v>yes</v>
      </c>
    </row>
    <row r="2301" spans="1:9" x14ac:dyDescent="0.25">
      <c r="A2301" t="str">
        <f>Table1[[#This Row],[img_id2]]&amp;"|"&amp;Table1[[#This Row],[rank]]</f>
        <v>455|5</v>
      </c>
      <c r="B2301">
        <v>455</v>
      </c>
      <c r="C2301">
        <v>5</v>
      </c>
      <c r="D2301" t="s">
        <v>863</v>
      </c>
      <c r="E2301">
        <v>1.45475612953E-2</v>
      </c>
      <c r="F2301">
        <v>0.99930238723800002</v>
      </c>
      <c r="G2301">
        <f>VLOOKUP(Table1[[#This Row],[img_id2]],Table13[#All],4,FALSE)</f>
        <v>3</v>
      </c>
      <c r="H2301">
        <f>VLOOKUP(Table1[[#This Row],[img_id2]],Table13[#All],5,FALSE)</f>
        <v>3</v>
      </c>
      <c r="I2301" t="str">
        <f>IF(Table1[[#This Row],[score_abs]]&gt;0.99,"yes","no")</f>
        <v>yes</v>
      </c>
    </row>
    <row r="2302" spans="1:9" x14ac:dyDescent="0.25">
      <c r="A2302" t="str">
        <f>Table1[[#This Row],[img_id2]]&amp;"|"&amp;Table1[[#This Row],[rank]]</f>
        <v>456|1</v>
      </c>
      <c r="B2302">
        <v>456</v>
      </c>
      <c r="C2302">
        <v>1</v>
      </c>
      <c r="D2302" t="s">
        <v>869</v>
      </c>
      <c r="E2302">
        <v>0.43816640973100002</v>
      </c>
      <c r="F2302">
        <v>0.99989700317399999</v>
      </c>
      <c r="G2302">
        <f>VLOOKUP(Table1[[#This Row],[img_id2]],Table13[#All],4,FALSE)</f>
        <v>2</v>
      </c>
      <c r="H2302">
        <f>VLOOKUP(Table1[[#This Row],[img_id2]],Table13[#All],5,FALSE)</f>
        <v>2</v>
      </c>
      <c r="I2302" t="str">
        <f>IF(Table1[[#This Row],[score_abs]]&gt;0.99,"yes","no")</f>
        <v>yes</v>
      </c>
    </row>
    <row r="2303" spans="1:9" x14ac:dyDescent="0.25">
      <c r="A2303" t="str">
        <f>Table1[[#This Row],[img_id2]]&amp;"|"&amp;Table1[[#This Row],[rank]]</f>
        <v>456|2</v>
      </c>
      <c r="B2303">
        <v>456</v>
      </c>
      <c r="C2303">
        <v>2</v>
      </c>
      <c r="D2303" t="s">
        <v>909</v>
      </c>
      <c r="E2303">
        <v>0.161190718412</v>
      </c>
      <c r="F2303">
        <v>0.99971991777400004</v>
      </c>
      <c r="G2303">
        <f>VLOOKUP(Table1[[#This Row],[img_id2]],Table13[#All],4,FALSE)</f>
        <v>2</v>
      </c>
      <c r="H2303">
        <f>VLOOKUP(Table1[[#This Row],[img_id2]],Table13[#All],5,FALSE)</f>
        <v>2</v>
      </c>
      <c r="I2303" t="str">
        <f>IF(Table1[[#This Row],[score_abs]]&gt;0.99,"yes","no")</f>
        <v>yes</v>
      </c>
    </row>
    <row r="2304" spans="1:9" x14ac:dyDescent="0.25">
      <c r="A2304" t="str">
        <f>Table1[[#This Row],[img_id2]]&amp;"|"&amp;Table1[[#This Row],[rank]]</f>
        <v>456|3</v>
      </c>
      <c r="B2304">
        <v>456</v>
      </c>
      <c r="C2304">
        <v>3</v>
      </c>
      <c r="D2304" t="s">
        <v>869</v>
      </c>
      <c r="E2304">
        <v>9.9666737020000007E-2</v>
      </c>
      <c r="F2304">
        <v>0.99954718351399996</v>
      </c>
      <c r="G2304">
        <f>VLOOKUP(Table1[[#This Row],[img_id2]],Table13[#All],4,FALSE)</f>
        <v>2</v>
      </c>
      <c r="H2304">
        <f>VLOOKUP(Table1[[#This Row],[img_id2]],Table13[#All],5,FALSE)</f>
        <v>2</v>
      </c>
      <c r="I2304" t="str">
        <f>IF(Table1[[#This Row],[score_abs]]&gt;0.99,"yes","no")</f>
        <v>yes</v>
      </c>
    </row>
    <row r="2305" spans="1:9" x14ac:dyDescent="0.25">
      <c r="A2305" t="str">
        <f>Table1[[#This Row],[img_id2]]&amp;"|"&amp;Table1[[#This Row],[rank]]</f>
        <v>456|4</v>
      </c>
      <c r="B2305">
        <v>456</v>
      </c>
      <c r="C2305">
        <v>4</v>
      </c>
      <c r="D2305" t="s">
        <v>900</v>
      </c>
      <c r="E2305">
        <v>9.35735553503E-2</v>
      </c>
      <c r="F2305">
        <v>0.99951767921400003</v>
      </c>
      <c r="G2305">
        <f>VLOOKUP(Table1[[#This Row],[img_id2]],Table13[#All],4,FALSE)</f>
        <v>2</v>
      </c>
      <c r="H2305">
        <f>VLOOKUP(Table1[[#This Row],[img_id2]],Table13[#All],5,FALSE)</f>
        <v>2</v>
      </c>
      <c r="I2305" t="str">
        <f>IF(Table1[[#This Row],[score_abs]]&gt;0.99,"yes","no")</f>
        <v>yes</v>
      </c>
    </row>
    <row r="2306" spans="1:9" x14ac:dyDescent="0.25">
      <c r="A2306" t="str">
        <f>Table1[[#This Row],[img_id2]]&amp;"|"&amp;Table1[[#This Row],[rank]]</f>
        <v>456|5</v>
      </c>
      <c r="B2306">
        <v>456</v>
      </c>
      <c r="C2306">
        <v>5</v>
      </c>
      <c r="D2306" t="s">
        <v>840</v>
      </c>
      <c r="E2306">
        <v>4.1317511349899999E-2</v>
      </c>
      <c r="F2306">
        <v>0.99890828132599996</v>
      </c>
      <c r="G2306">
        <f>VLOOKUP(Table1[[#This Row],[img_id2]],Table13[#All],4,FALSE)</f>
        <v>2</v>
      </c>
      <c r="H2306">
        <f>VLOOKUP(Table1[[#This Row],[img_id2]],Table13[#All],5,FALSE)</f>
        <v>2</v>
      </c>
      <c r="I2306" t="str">
        <f>IF(Table1[[#This Row],[score_abs]]&gt;0.99,"yes","no")</f>
        <v>yes</v>
      </c>
    </row>
    <row r="2307" spans="1:9" x14ac:dyDescent="0.25">
      <c r="A2307" t="str">
        <f>Table1[[#This Row],[img_id2]]&amp;"|"&amp;Table1[[#This Row],[rank]]</f>
        <v>457|1</v>
      </c>
      <c r="B2307">
        <v>457</v>
      </c>
      <c r="C2307">
        <v>1</v>
      </c>
      <c r="D2307" t="s">
        <v>854</v>
      </c>
      <c r="E2307">
        <v>7.7126860618599996E-2</v>
      </c>
      <c r="F2307">
        <v>0.98798567056700004</v>
      </c>
      <c r="G2307">
        <f>VLOOKUP(Table1[[#This Row],[img_id2]],Table13[#All],4,FALSE)</f>
        <v>3</v>
      </c>
      <c r="H2307">
        <f>VLOOKUP(Table1[[#This Row],[img_id2]],Table13[#All],5,FALSE)</f>
        <v>3</v>
      </c>
      <c r="I2307" t="str">
        <f>IF(Table1[[#This Row],[score_abs]]&gt;0.99,"yes","no")</f>
        <v>no</v>
      </c>
    </row>
    <row r="2308" spans="1:9" x14ac:dyDescent="0.25">
      <c r="A2308" t="str">
        <f>Table1[[#This Row],[img_id2]]&amp;"|"&amp;Table1[[#This Row],[rank]]</f>
        <v>457|2</v>
      </c>
      <c r="B2308">
        <v>457</v>
      </c>
      <c r="C2308">
        <v>2</v>
      </c>
      <c r="D2308" t="s">
        <v>848</v>
      </c>
      <c r="E2308">
        <v>7.0544280111800001E-2</v>
      </c>
      <c r="F2308">
        <v>0.98687928915000001</v>
      </c>
      <c r="G2308">
        <f>VLOOKUP(Table1[[#This Row],[img_id2]],Table13[#All],4,FALSE)</f>
        <v>3</v>
      </c>
      <c r="H2308">
        <f>VLOOKUP(Table1[[#This Row],[img_id2]],Table13[#All],5,FALSE)</f>
        <v>3</v>
      </c>
      <c r="I2308" t="str">
        <f>IF(Table1[[#This Row],[score_abs]]&gt;0.99,"yes","no")</f>
        <v>no</v>
      </c>
    </row>
    <row r="2309" spans="1:9" x14ac:dyDescent="0.25">
      <c r="A2309" t="str">
        <f>Table1[[#This Row],[img_id2]]&amp;"|"&amp;Table1[[#This Row],[rank]]</f>
        <v>457|3</v>
      </c>
      <c r="B2309">
        <v>457</v>
      </c>
      <c r="C2309">
        <v>3</v>
      </c>
      <c r="D2309" t="s">
        <v>891</v>
      </c>
      <c r="E2309">
        <v>6.9603793322999999E-2</v>
      </c>
      <c r="F2309">
        <v>0.98670434951800001</v>
      </c>
      <c r="G2309">
        <f>VLOOKUP(Table1[[#This Row],[img_id2]],Table13[#All],4,FALSE)</f>
        <v>3</v>
      </c>
      <c r="H2309">
        <f>VLOOKUP(Table1[[#This Row],[img_id2]],Table13[#All],5,FALSE)</f>
        <v>3</v>
      </c>
      <c r="I2309" t="str">
        <f>IF(Table1[[#This Row],[score_abs]]&gt;0.99,"yes","no")</f>
        <v>no</v>
      </c>
    </row>
    <row r="2310" spans="1:9" x14ac:dyDescent="0.25">
      <c r="A2310" t="str">
        <f>Table1[[#This Row],[img_id2]]&amp;"|"&amp;Table1[[#This Row],[rank]]</f>
        <v>457|4</v>
      </c>
      <c r="B2310">
        <v>457</v>
      </c>
      <c r="C2310">
        <v>4</v>
      </c>
      <c r="D2310" t="s">
        <v>856</v>
      </c>
      <c r="E2310">
        <v>6.1720881611100002E-2</v>
      </c>
      <c r="F2310">
        <v>0.98503160476700002</v>
      </c>
      <c r="G2310">
        <f>VLOOKUP(Table1[[#This Row],[img_id2]],Table13[#All],4,FALSE)</f>
        <v>3</v>
      </c>
      <c r="H2310">
        <f>VLOOKUP(Table1[[#This Row],[img_id2]],Table13[#All],5,FALSE)</f>
        <v>3</v>
      </c>
      <c r="I2310" t="str">
        <f>IF(Table1[[#This Row],[score_abs]]&gt;0.99,"yes","no")</f>
        <v>no</v>
      </c>
    </row>
    <row r="2311" spans="1:9" x14ac:dyDescent="0.25">
      <c r="A2311" t="str">
        <f>Table1[[#This Row],[img_id2]]&amp;"|"&amp;Table1[[#This Row],[rank]]</f>
        <v>457|5</v>
      </c>
      <c r="B2311">
        <v>457</v>
      </c>
      <c r="C2311">
        <v>5</v>
      </c>
      <c r="D2311" t="s">
        <v>892</v>
      </c>
      <c r="E2311">
        <v>5.9979565441599998E-2</v>
      </c>
      <c r="F2311">
        <v>0.98460382223099996</v>
      </c>
      <c r="G2311">
        <f>VLOOKUP(Table1[[#This Row],[img_id2]],Table13[#All],4,FALSE)</f>
        <v>3</v>
      </c>
      <c r="H2311">
        <f>VLOOKUP(Table1[[#This Row],[img_id2]],Table13[#All],5,FALSE)</f>
        <v>3</v>
      </c>
      <c r="I2311" t="str">
        <f>IF(Table1[[#This Row],[score_abs]]&gt;0.99,"yes","no")</f>
        <v>no</v>
      </c>
    </row>
    <row r="2312" spans="1:9" x14ac:dyDescent="0.25">
      <c r="A2312" t="str">
        <f>Table1[[#This Row],[img_id2]]&amp;"|"&amp;Table1[[#This Row],[rank]]</f>
        <v>458|1</v>
      </c>
      <c r="B2312">
        <v>458</v>
      </c>
      <c r="C2312">
        <v>1</v>
      </c>
      <c r="D2312" t="s">
        <v>886</v>
      </c>
      <c r="E2312">
        <v>0.21839734911899999</v>
      </c>
      <c r="F2312">
        <v>0.99937182664900004</v>
      </c>
      <c r="G2312">
        <f>VLOOKUP(Table1[[#This Row],[img_id2]],Table13[#All],4,FALSE)</f>
        <v>2</v>
      </c>
      <c r="H2312">
        <f>VLOOKUP(Table1[[#This Row],[img_id2]],Table13[#All],5,FALSE)</f>
        <v>2</v>
      </c>
      <c r="I2312" t="str">
        <f>IF(Table1[[#This Row],[score_abs]]&gt;0.99,"yes","no")</f>
        <v>yes</v>
      </c>
    </row>
    <row r="2313" spans="1:9" x14ac:dyDescent="0.25">
      <c r="A2313" t="str">
        <f>Table1[[#This Row],[img_id2]]&amp;"|"&amp;Table1[[#This Row],[rank]]</f>
        <v>458|2</v>
      </c>
      <c r="B2313">
        <v>458</v>
      </c>
      <c r="C2313">
        <v>2</v>
      </c>
      <c r="D2313" t="s">
        <v>855</v>
      </c>
      <c r="E2313">
        <v>0.191228359938</v>
      </c>
      <c r="F2313">
        <v>0.99928265810000005</v>
      </c>
      <c r="G2313">
        <f>VLOOKUP(Table1[[#This Row],[img_id2]],Table13[#All],4,FALSE)</f>
        <v>2</v>
      </c>
      <c r="H2313">
        <f>VLOOKUP(Table1[[#This Row],[img_id2]],Table13[#All],5,FALSE)</f>
        <v>2</v>
      </c>
      <c r="I2313" t="str">
        <f>IF(Table1[[#This Row],[score_abs]]&gt;0.99,"yes","no")</f>
        <v>yes</v>
      </c>
    </row>
    <row r="2314" spans="1:9" x14ac:dyDescent="0.25">
      <c r="A2314" t="str">
        <f>Table1[[#This Row],[img_id2]]&amp;"|"&amp;Table1[[#This Row],[rank]]</f>
        <v>458|3</v>
      </c>
      <c r="B2314">
        <v>458</v>
      </c>
      <c r="C2314">
        <v>3</v>
      </c>
      <c r="D2314" t="s">
        <v>856</v>
      </c>
      <c r="E2314">
        <v>0.18058483302600001</v>
      </c>
      <c r="F2314">
        <v>0.99924039840699996</v>
      </c>
      <c r="G2314">
        <f>VLOOKUP(Table1[[#This Row],[img_id2]],Table13[#All],4,FALSE)</f>
        <v>2</v>
      </c>
      <c r="H2314">
        <f>VLOOKUP(Table1[[#This Row],[img_id2]],Table13[#All],5,FALSE)</f>
        <v>2</v>
      </c>
      <c r="I2314" t="str">
        <f>IF(Table1[[#This Row],[score_abs]]&gt;0.99,"yes","no")</f>
        <v>yes</v>
      </c>
    </row>
    <row r="2315" spans="1:9" x14ac:dyDescent="0.25">
      <c r="A2315" t="str">
        <f>Table1[[#This Row],[img_id2]]&amp;"|"&amp;Table1[[#This Row],[rank]]</f>
        <v>458|4</v>
      </c>
      <c r="B2315">
        <v>458</v>
      </c>
      <c r="C2315">
        <v>4</v>
      </c>
      <c r="D2315" t="s">
        <v>848</v>
      </c>
      <c r="E2315">
        <v>0.106910608709</v>
      </c>
      <c r="F2315">
        <v>0.99871754646300004</v>
      </c>
      <c r="G2315">
        <f>VLOOKUP(Table1[[#This Row],[img_id2]],Table13[#All],4,FALSE)</f>
        <v>2</v>
      </c>
      <c r="H2315">
        <f>VLOOKUP(Table1[[#This Row],[img_id2]],Table13[#All],5,FALSE)</f>
        <v>2</v>
      </c>
      <c r="I2315" t="str">
        <f>IF(Table1[[#This Row],[score_abs]]&gt;0.99,"yes","no")</f>
        <v>yes</v>
      </c>
    </row>
    <row r="2316" spans="1:9" x14ac:dyDescent="0.25">
      <c r="A2316" t="str">
        <f>Table1[[#This Row],[img_id2]]&amp;"|"&amp;Table1[[#This Row],[rank]]</f>
        <v>458|5</v>
      </c>
      <c r="B2316">
        <v>458</v>
      </c>
      <c r="C2316">
        <v>5</v>
      </c>
      <c r="D2316" t="s">
        <v>861</v>
      </c>
      <c r="E2316">
        <v>3.6006156355100002E-2</v>
      </c>
      <c r="F2316">
        <v>0.99620169401199998</v>
      </c>
      <c r="G2316">
        <f>VLOOKUP(Table1[[#This Row],[img_id2]],Table13[#All],4,FALSE)</f>
        <v>2</v>
      </c>
      <c r="H2316">
        <f>VLOOKUP(Table1[[#This Row],[img_id2]],Table13[#All],5,FALSE)</f>
        <v>2</v>
      </c>
      <c r="I2316" t="str">
        <f>IF(Table1[[#This Row],[score_abs]]&gt;0.99,"yes","no")</f>
        <v>yes</v>
      </c>
    </row>
    <row r="2317" spans="1:9" x14ac:dyDescent="0.25">
      <c r="A2317" t="str">
        <f>Table1[[#This Row],[img_id2]]&amp;"|"&amp;Table1[[#This Row],[rank]]</f>
        <v>459|1</v>
      </c>
      <c r="B2317">
        <v>459</v>
      </c>
      <c r="C2317">
        <v>1</v>
      </c>
      <c r="D2317" t="s">
        <v>831</v>
      </c>
      <c r="E2317">
        <v>0.68680530786500005</v>
      </c>
      <c r="F2317">
        <v>0.99992680549599999</v>
      </c>
      <c r="G2317">
        <f>VLOOKUP(Table1[[#This Row],[img_id2]],Table13[#All],4,FALSE)</f>
        <v>2</v>
      </c>
      <c r="H2317">
        <f>VLOOKUP(Table1[[#This Row],[img_id2]],Table13[#All],5,FALSE)</f>
        <v>2</v>
      </c>
      <c r="I2317" t="str">
        <f>IF(Table1[[#This Row],[score_abs]]&gt;0.99,"yes","no")</f>
        <v>yes</v>
      </c>
    </row>
    <row r="2318" spans="1:9" x14ac:dyDescent="0.25">
      <c r="A2318" t="str">
        <f>Table1[[#This Row],[img_id2]]&amp;"|"&amp;Table1[[#This Row],[rank]]</f>
        <v>459|2</v>
      </c>
      <c r="B2318">
        <v>459</v>
      </c>
      <c r="C2318">
        <v>2</v>
      </c>
      <c r="D2318" t="s">
        <v>860</v>
      </c>
      <c r="E2318">
        <v>6.7867137491699994E-2</v>
      </c>
      <c r="F2318">
        <v>0.99925965070699996</v>
      </c>
      <c r="G2318">
        <f>VLOOKUP(Table1[[#This Row],[img_id2]],Table13[#All],4,FALSE)</f>
        <v>2</v>
      </c>
      <c r="H2318">
        <f>VLOOKUP(Table1[[#This Row],[img_id2]],Table13[#All],5,FALSE)</f>
        <v>2</v>
      </c>
      <c r="I2318" t="str">
        <f>IF(Table1[[#This Row],[score_abs]]&gt;0.99,"yes","no")</f>
        <v>yes</v>
      </c>
    </row>
    <row r="2319" spans="1:9" x14ac:dyDescent="0.25">
      <c r="A2319" t="str">
        <f>Table1[[#This Row],[img_id2]]&amp;"|"&amp;Table1[[#This Row],[rank]]</f>
        <v>459|3</v>
      </c>
      <c r="B2319">
        <v>459</v>
      </c>
      <c r="C2319">
        <v>3</v>
      </c>
      <c r="D2319" t="s">
        <v>892</v>
      </c>
      <c r="E2319">
        <v>5.8238152414600002E-2</v>
      </c>
      <c r="F2319">
        <v>0.99913740158099995</v>
      </c>
      <c r="G2319">
        <f>VLOOKUP(Table1[[#This Row],[img_id2]],Table13[#All],4,FALSE)</f>
        <v>2</v>
      </c>
      <c r="H2319">
        <f>VLOOKUP(Table1[[#This Row],[img_id2]],Table13[#All],5,FALSE)</f>
        <v>2</v>
      </c>
      <c r="I2319" t="str">
        <f>IF(Table1[[#This Row],[score_abs]]&gt;0.99,"yes","no")</f>
        <v>yes</v>
      </c>
    </row>
    <row r="2320" spans="1:9" x14ac:dyDescent="0.25">
      <c r="A2320" t="str">
        <f>Table1[[#This Row],[img_id2]]&amp;"|"&amp;Table1[[#This Row],[rank]]</f>
        <v>459|4</v>
      </c>
      <c r="B2320">
        <v>459</v>
      </c>
      <c r="C2320">
        <v>4</v>
      </c>
      <c r="D2320" t="s">
        <v>854</v>
      </c>
      <c r="E2320">
        <v>2.7478421106899999E-2</v>
      </c>
      <c r="F2320">
        <v>0.99817359447499998</v>
      </c>
      <c r="G2320">
        <f>VLOOKUP(Table1[[#This Row],[img_id2]],Table13[#All],4,FALSE)</f>
        <v>2</v>
      </c>
      <c r="H2320">
        <f>VLOOKUP(Table1[[#This Row],[img_id2]],Table13[#All],5,FALSE)</f>
        <v>2</v>
      </c>
      <c r="I2320" t="str">
        <f>IF(Table1[[#This Row],[score_abs]]&gt;0.99,"yes","no")</f>
        <v>yes</v>
      </c>
    </row>
    <row r="2321" spans="1:9" x14ac:dyDescent="0.25">
      <c r="A2321" t="str">
        <f>Table1[[#This Row],[img_id2]]&amp;"|"&amp;Table1[[#This Row],[rank]]</f>
        <v>459|5</v>
      </c>
      <c r="B2321">
        <v>459</v>
      </c>
      <c r="C2321">
        <v>5</v>
      </c>
      <c r="D2321" t="s">
        <v>846</v>
      </c>
      <c r="E2321">
        <v>2.2220756858600001E-2</v>
      </c>
      <c r="F2321">
        <v>0.99774241447400003</v>
      </c>
      <c r="G2321">
        <f>VLOOKUP(Table1[[#This Row],[img_id2]],Table13[#All],4,FALSE)</f>
        <v>2</v>
      </c>
      <c r="H2321">
        <f>VLOOKUP(Table1[[#This Row],[img_id2]],Table13[#All],5,FALSE)</f>
        <v>2</v>
      </c>
      <c r="I2321" t="str">
        <f>IF(Table1[[#This Row],[score_abs]]&gt;0.99,"yes","no")</f>
        <v>yes</v>
      </c>
    </row>
    <row r="2322" spans="1:9" x14ac:dyDescent="0.25">
      <c r="A2322" t="str">
        <f>Table1[[#This Row],[img_id2]]&amp;"|"&amp;Table1[[#This Row],[rank]]</f>
        <v>460|1</v>
      </c>
      <c r="B2322">
        <v>460</v>
      </c>
      <c r="C2322">
        <v>1</v>
      </c>
      <c r="D2322" t="s">
        <v>854</v>
      </c>
      <c r="E2322">
        <v>0.54055035114299999</v>
      </c>
      <c r="F2322">
        <v>0.99996936321300001</v>
      </c>
      <c r="G2322">
        <f>VLOOKUP(Table1[[#This Row],[img_id2]],Table13[#All],4,FALSE)</f>
        <v>1</v>
      </c>
      <c r="H2322">
        <f>VLOOKUP(Table1[[#This Row],[img_id2]],Table13[#All],5,FALSE)</f>
        <v>2</v>
      </c>
      <c r="I2322" t="str">
        <f>IF(Table1[[#This Row],[score_abs]]&gt;0.99,"yes","no")</f>
        <v>yes</v>
      </c>
    </row>
    <row r="2323" spans="1:9" x14ac:dyDescent="0.25">
      <c r="A2323" t="str">
        <f>Table1[[#This Row],[img_id2]]&amp;"|"&amp;Table1[[#This Row],[rank]]</f>
        <v>460|2</v>
      </c>
      <c r="B2323">
        <v>460</v>
      </c>
      <c r="C2323">
        <v>2</v>
      </c>
      <c r="D2323" t="s">
        <v>848</v>
      </c>
      <c r="E2323">
        <v>0.142998322845</v>
      </c>
      <c r="F2323">
        <v>0.99988400936099997</v>
      </c>
      <c r="G2323">
        <f>VLOOKUP(Table1[[#This Row],[img_id2]],Table13[#All],4,FALSE)</f>
        <v>1</v>
      </c>
      <c r="H2323">
        <f>VLOOKUP(Table1[[#This Row],[img_id2]],Table13[#All],5,FALSE)</f>
        <v>2</v>
      </c>
      <c r="I2323" t="str">
        <f>IF(Table1[[#This Row],[score_abs]]&gt;0.99,"yes","no")</f>
        <v>yes</v>
      </c>
    </row>
    <row r="2324" spans="1:9" x14ac:dyDescent="0.25">
      <c r="A2324" t="str">
        <f>Table1[[#This Row],[img_id2]]&amp;"|"&amp;Table1[[#This Row],[rank]]</f>
        <v>460|3</v>
      </c>
      <c r="B2324">
        <v>460</v>
      </c>
      <c r="C2324">
        <v>3</v>
      </c>
      <c r="D2324" t="s">
        <v>831</v>
      </c>
      <c r="E2324">
        <v>0.106971569359</v>
      </c>
      <c r="F2324">
        <v>0.99984502792399998</v>
      </c>
      <c r="G2324">
        <f>VLOOKUP(Table1[[#This Row],[img_id2]],Table13[#All],4,FALSE)</f>
        <v>1</v>
      </c>
      <c r="H2324">
        <f>VLOOKUP(Table1[[#This Row],[img_id2]],Table13[#All],5,FALSE)</f>
        <v>2</v>
      </c>
      <c r="I2324" t="str">
        <f>IF(Table1[[#This Row],[score_abs]]&gt;0.99,"yes","no")</f>
        <v>yes</v>
      </c>
    </row>
    <row r="2325" spans="1:9" x14ac:dyDescent="0.25">
      <c r="A2325" t="str">
        <f>Table1[[#This Row],[img_id2]]&amp;"|"&amp;Table1[[#This Row],[rank]]</f>
        <v>460|4</v>
      </c>
      <c r="B2325">
        <v>460</v>
      </c>
      <c r="C2325">
        <v>4</v>
      </c>
      <c r="D2325" t="s">
        <v>891</v>
      </c>
      <c r="E2325">
        <v>7.7415898442299999E-2</v>
      </c>
      <c r="F2325">
        <v>0.99978584051099995</v>
      </c>
      <c r="G2325">
        <f>VLOOKUP(Table1[[#This Row],[img_id2]],Table13[#All],4,FALSE)</f>
        <v>1</v>
      </c>
      <c r="H2325">
        <f>VLOOKUP(Table1[[#This Row],[img_id2]],Table13[#All],5,FALSE)</f>
        <v>2</v>
      </c>
      <c r="I2325" t="str">
        <f>IF(Table1[[#This Row],[score_abs]]&gt;0.99,"yes","no")</f>
        <v>yes</v>
      </c>
    </row>
    <row r="2326" spans="1:9" x14ac:dyDescent="0.25">
      <c r="A2326" t="str">
        <f>Table1[[#This Row],[img_id2]]&amp;"|"&amp;Table1[[#This Row],[rank]]</f>
        <v>460|5</v>
      </c>
      <c r="B2326">
        <v>460</v>
      </c>
      <c r="C2326">
        <v>5</v>
      </c>
      <c r="D2326" t="s">
        <v>861</v>
      </c>
      <c r="E2326">
        <v>4.0757767856099997E-2</v>
      </c>
      <c r="F2326">
        <v>0.99959331750900005</v>
      </c>
      <c r="G2326">
        <f>VLOOKUP(Table1[[#This Row],[img_id2]],Table13[#All],4,FALSE)</f>
        <v>1</v>
      </c>
      <c r="H2326">
        <f>VLOOKUP(Table1[[#This Row],[img_id2]],Table13[#All],5,FALSE)</f>
        <v>2</v>
      </c>
      <c r="I2326" t="str">
        <f>IF(Table1[[#This Row],[score_abs]]&gt;0.99,"yes","no")</f>
        <v>yes</v>
      </c>
    </row>
    <row r="2327" spans="1:9" x14ac:dyDescent="0.25">
      <c r="A2327" t="str">
        <f>Table1[[#This Row],[img_id2]]&amp;"|"&amp;Table1[[#This Row],[rank]]</f>
        <v>461|1</v>
      </c>
      <c r="B2327">
        <v>461</v>
      </c>
      <c r="C2327">
        <v>1</v>
      </c>
      <c r="D2327" t="s">
        <v>830</v>
      </c>
      <c r="E2327">
        <v>0.82540464401199998</v>
      </c>
      <c r="F2327">
        <v>0.99999892711600002</v>
      </c>
      <c r="G2327">
        <f>VLOOKUP(Table1[[#This Row],[img_id2]],Table13[#All],4,FALSE)</f>
        <v>1</v>
      </c>
      <c r="H2327">
        <f>VLOOKUP(Table1[[#This Row],[img_id2]],Table13[#All],5,FALSE)</f>
        <v>2</v>
      </c>
      <c r="I2327" t="str">
        <f>IF(Table1[[#This Row],[score_abs]]&gt;0.99,"yes","no")</f>
        <v>yes</v>
      </c>
    </row>
    <row r="2328" spans="1:9" x14ac:dyDescent="0.25">
      <c r="A2328" t="str">
        <f>Table1[[#This Row],[img_id2]]&amp;"|"&amp;Table1[[#This Row],[rank]]</f>
        <v>461|2</v>
      </c>
      <c r="B2328">
        <v>461</v>
      </c>
      <c r="C2328">
        <v>2</v>
      </c>
      <c r="D2328" t="s">
        <v>840</v>
      </c>
      <c r="E2328">
        <v>0.104704603553</v>
      </c>
      <c r="F2328">
        <v>0.99999117851300001</v>
      </c>
      <c r="G2328">
        <f>VLOOKUP(Table1[[#This Row],[img_id2]],Table13[#All],4,FALSE)</f>
        <v>1</v>
      </c>
      <c r="H2328">
        <f>VLOOKUP(Table1[[#This Row],[img_id2]],Table13[#All],5,FALSE)</f>
        <v>2</v>
      </c>
      <c r="I2328" t="str">
        <f>IF(Table1[[#This Row],[score_abs]]&gt;0.99,"yes","no")</f>
        <v>yes</v>
      </c>
    </row>
    <row r="2329" spans="1:9" x14ac:dyDescent="0.25">
      <c r="A2329" t="str">
        <f>Table1[[#This Row],[img_id2]]&amp;"|"&amp;Table1[[#This Row],[rank]]</f>
        <v>461|3</v>
      </c>
      <c r="B2329">
        <v>461</v>
      </c>
      <c r="C2329">
        <v>3</v>
      </c>
      <c r="D2329" t="s">
        <v>910</v>
      </c>
      <c r="E2329">
        <v>2.1353108808399999E-2</v>
      </c>
      <c r="F2329">
        <v>0.99995684623699999</v>
      </c>
      <c r="G2329">
        <f>VLOOKUP(Table1[[#This Row],[img_id2]],Table13[#All],4,FALSE)</f>
        <v>1</v>
      </c>
      <c r="H2329">
        <f>VLOOKUP(Table1[[#This Row],[img_id2]],Table13[#All],5,FALSE)</f>
        <v>2</v>
      </c>
      <c r="I2329" t="str">
        <f>IF(Table1[[#This Row],[score_abs]]&gt;0.99,"yes","no")</f>
        <v>yes</v>
      </c>
    </row>
    <row r="2330" spans="1:9" x14ac:dyDescent="0.25">
      <c r="A2330" t="str">
        <f>Table1[[#This Row],[img_id2]]&amp;"|"&amp;Table1[[#This Row],[rank]]</f>
        <v>461|4</v>
      </c>
      <c r="B2330">
        <v>461</v>
      </c>
      <c r="C2330">
        <v>4</v>
      </c>
      <c r="D2330" t="s">
        <v>930</v>
      </c>
      <c r="E2330">
        <v>1.1314590461600001E-2</v>
      </c>
      <c r="F2330">
        <v>0.99991858005500001</v>
      </c>
      <c r="G2330">
        <f>VLOOKUP(Table1[[#This Row],[img_id2]],Table13[#All],4,FALSE)</f>
        <v>1</v>
      </c>
      <c r="H2330">
        <f>VLOOKUP(Table1[[#This Row],[img_id2]],Table13[#All],5,FALSE)</f>
        <v>2</v>
      </c>
      <c r="I2330" t="str">
        <f>IF(Table1[[#This Row],[score_abs]]&gt;0.99,"yes","no")</f>
        <v>yes</v>
      </c>
    </row>
    <row r="2331" spans="1:9" x14ac:dyDescent="0.25">
      <c r="A2331" t="str">
        <f>Table1[[#This Row],[img_id2]]&amp;"|"&amp;Table1[[#This Row],[rank]]</f>
        <v>461|5</v>
      </c>
      <c r="B2331">
        <v>461</v>
      </c>
      <c r="C2331">
        <v>5</v>
      </c>
      <c r="D2331" t="s">
        <v>832</v>
      </c>
      <c r="E2331">
        <v>6.0892868787099999E-3</v>
      </c>
      <c r="F2331">
        <v>0.99984884262100004</v>
      </c>
      <c r="G2331">
        <f>VLOOKUP(Table1[[#This Row],[img_id2]],Table13[#All],4,FALSE)</f>
        <v>1</v>
      </c>
      <c r="H2331">
        <f>VLOOKUP(Table1[[#This Row],[img_id2]],Table13[#All],5,FALSE)</f>
        <v>2</v>
      </c>
      <c r="I2331" t="str">
        <f>IF(Table1[[#This Row],[score_abs]]&gt;0.99,"yes","no")</f>
        <v>yes</v>
      </c>
    </row>
    <row r="2332" spans="1:9" x14ac:dyDescent="0.25">
      <c r="A2332" t="str">
        <f>Table1[[#This Row],[img_id2]]&amp;"|"&amp;Table1[[#This Row],[rank]]</f>
        <v>462|1</v>
      </c>
      <c r="B2332">
        <v>462</v>
      </c>
      <c r="C2332">
        <v>1</v>
      </c>
      <c r="D2332" t="s">
        <v>830</v>
      </c>
      <c r="E2332">
        <v>0.94595736265200003</v>
      </c>
      <c r="F2332">
        <v>0.99999618530300005</v>
      </c>
      <c r="G2332">
        <f>VLOOKUP(Table1[[#This Row],[img_id2]],Table13[#All],4,FALSE)</f>
        <v>2</v>
      </c>
      <c r="H2332">
        <f>VLOOKUP(Table1[[#This Row],[img_id2]],Table13[#All],5,FALSE)</f>
        <v>2</v>
      </c>
      <c r="I2332" t="str">
        <f>IF(Table1[[#This Row],[score_abs]]&gt;0.99,"yes","no")</f>
        <v>yes</v>
      </c>
    </row>
    <row r="2333" spans="1:9" x14ac:dyDescent="0.25">
      <c r="A2333" t="str">
        <f>Table1[[#This Row],[img_id2]]&amp;"|"&amp;Table1[[#This Row],[rank]]</f>
        <v>462|2</v>
      </c>
      <c r="B2333">
        <v>462</v>
      </c>
      <c r="C2333">
        <v>2</v>
      </c>
      <c r="D2333" t="s">
        <v>829</v>
      </c>
      <c r="E2333">
        <v>3.2479517161800003E-2</v>
      </c>
      <c r="F2333">
        <v>0.99988949298899998</v>
      </c>
      <c r="G2333">
        <f>VLOOKUP(Table1[[#This Row],[img_id2]],Table13[#All],4,FALSE)</f>
        <v>2</v>
      </c>
      <c r="H2333">
        <f>VLOOKUP(Table1[[#This Row],[img_id2]],Table13[#All],5,FALSE)</f>
        <v>2</v>
      </c>
      <c r="I2333" t="str">
        <f>IF(Table1[[#This Row],[score_abs]]&gt;0.99,"yes","no")</f>
        <v>yes</v>
      </c>
    </row>
    <row r="2334" spans="1:9" x14ac:dyDescent="0.25">
      <c r="A2334" t="str">
        <f>Table1[[#This Row],[img_id2]]&amp;"|"&amp;Table1[[#This Row],[rank]]</f>
        <v>462|3</v>
      </c>
      <c r="B2334">
        <v>462</v>
      </c>
      <c r="C2334">
        <v>3</v>
      </c>
      <c r="D2334" t="s">
        <v>840</v>
      </c>
      <c r="E2334">
        <v>3.51715227589E-3</v>
      </c>
      <c r="F2334">
        <v>0.99898082017900003</v>
      </c>
      <c r="G2334">
        <f>VLOOKUP(Table1[[#This Row],[img_id2]],Table13[#All],4,FALSE)</f>
        <v>2</v>
      </c>
      <c r="H2334">
        <f>VLOOKUP(Table1[[#This Row],[img_id2]],Table13[#All],5,FALSE)</f>
        <v>2</v>
      </c>
      <c r="I2334" t="str">
        <f>IF(Table1[[#This Row],[score_abs]]&gt;0.99,"yes","no")</f>
        <v>yes</v>
      </c>
    </row>
    <row r="2335" spans="1:9" x14ac:dyDescent="0.25">
      <c r="A2335" t="str">
        <f>Table1[[#This Row],[img_id2]]&amp;"|"&amp;Table1[[#This Row],[rank]]</f>
        <v>462|4</v>
      </c>
      <c r="B2335">
        <v>462</v>
      </c>
      <c r="C2335">
        <v>4</v>
      </c>
      <c r="D2335" t="s">
        <v>832</v>
      </c>
      <c r="E2335">
        <v>2.1471674554E-3</v>
      </c>
      <c r="F2335">
        <v>0.99833172559700001</v>
      </c>
      <c r="G2335">
        <f>VLOOKUP(Table1[[#This Row],[img_id2]],Table13[#All],4,FALSE)</f>
        <v>2</v>
      </c>
      <c r="H2335">
        <f>VLOOKUP(Table1[[#This Row],[img_id2]],Table13[#All],5,FALSE)</f>
        <v>2</v>
      </c>
      <c r="I2335" t="str">
        <f>IF(Table1[[#This Row],[score_abs]]&gt;0.99,"yes","no")</f>
        <v>yes</v>
      </c>
    </row>
    <row r="2336" spans="1:9" x14ac:dyDescent="0.25">
      <c r="A2336" t="str">
        <f>Table1[[#This Row],[img_id2]]&amp;"|"&amp;Table1[[#This Row],[rank]]</f>
        <v>462|5</v>
      </c>
      <c r="B2336">
        <v>462</v>
      </c>
      <c r="C2336">
        <v>5</v>
      </c>
      <c r="D2336" t="s">
        <v>910</v>
      </c>
      <c r="E2336">
        <v>2.0484048873199998E-3</v>
      </c>
      <c r="F2336">
        <v>0.99825137853599999</v>
      </c>
      <c r="G2336">
        <f>VLOOKUP(Table1[[#This Row],[img_id2]],Table13[#All],4,FALSE)</f>
        <v>2</v>
      </c>
      <c r="H2336">
        <f>VLOOKUP(Table1[[#This Row],[img_id2]],Table13[#All],5,FALSE)</f>
        <v>2</v>
      </c>
      <c r="I2336" t="str">
        <f>IF(Table1[[#This Row],[score_abs]]&gt;0.99,"yes","no")</f>
        <v>yes</v>
      </c>
    </row>
    <row r="2337" spans="1:9" x14ac:dyDescent="0.25">
      <c r="A2337" t="str">
        <f>Table1[[#This Row],[img_id2]]&amp;"|"&amp;Table1[[#This Row],[rank]]</f>
        <v>463|1</v>
      </c>
      <c r="B2337">
        <v>463</v>
      </c>
      <c r="C2337">
        <v>1</v>
      </c>
      <c r="D2337" t="s">
        <v>830</v>
      </c>
      <c r="E2337">
        <v>0.96464198827699998</v>
      </c>
      <c r="F2337">
        <v>0.99999070167500004</v>
      </c>
      <c r="G2337">
        <f>VLOOKUP(Table1[[#This Row],[img_id2]],Table13[#All],4,FALSE)</f>
        <v>2</v>
      </c>
      <c r="H2337">
        <f>VLOOKUP(Table1[[#This Row],[img_id2]],Table13[#All],5,FALSE)</f>
        <v>2</v>
      </c>
      <c r="I2337" t="str">
        <f>IF(Table1[[#This Row],[score_abs]]&gt;0.99,"yes","no")</f>
        <v>yes</v>
      </c>
    </row>
    <row r="2338" spans="1:9" x14ac:dyDescent="0.25">
      <c r="A2338" t="str">
        <f>Table1[[#This Row],[img_id2]]&amp;"|"&amp;Table1[[#This Row],[rank]]</f>
        <v>463|2</v>
      </c>
      <c r="B2338">
        <v>463</v>
      </c>
      <c r="C2338">
        <v>2</v>
      </c>
      <c r="D2338" t="s">
        <v>829</v>
      </c>
      <c r="E2338">
        <v>8.1918239593499996E-3</v>
      </c>
      <c r="F2338">
        <v>0.99890565872199999</v>
      </c>
      <c r="G2338">
        <f>VLOOKUP(Table1[[#This Row],[img_id2]],Table13[#All],4,FALSE)</f>
        <v>2</v>
      </c>
      <c r="H2338">
        <f>VLOOKUP(Table1[[#This Row],[img_id2]],Table13[#All],5,FALSE)</f>
        <v>2</v>
      </c>
      <c r="I2338" t="str">
        <f>IF(Table1[[#This Row],[score_abs]]&gt;0.99,"yes","no")</f>
        <v>yes</v>
      </c>
    </row>
    <row r="2339" spans="1:9" x14ac:dyDescent="0.25">
      <c r="A2339" t="str">
        <f>Table1[[#This Row],[img_id2]]&amp;"|"&amp;Table1[[#This Row],[rank]]</f>
        <v>463|3</v>
      </c>
      <c r="B2339">
        <v>463</v>
      </c>
      <c r="C2339">
        <v>3</v>
      </c>
      <c r="D2339" t="s">
        <v>840</v>
      </c>
      <c r="E2339">
        <v>3.9278347976499997E-3</v>
      </c>
      <c r="F2339">
        <v>0.99772030115099997</v>
      </c>
      <c r="G2339">
        <f>VLOOKUP(Table1[[#This Row],[img_id2]],Table13[#All],4,FALSE)</f>
        <v>2</v>
      </c>
      <c r="H2339">
        <f>VLOOKUP(Table1[[#This Row],[img_id2]],Table13[#All],5,FALSE)</f>
        <v>2</v>
      </c>
      <c r="I2339" t="str">
        <f>IF(Table1[[#This Row],[score_abs]]&gt;0.99,"yes","no")</f>
        <v>yes</v>
      </c>
    </row>
    <row r="2340" spans="1:9" x14ac:dyDescent="0.25">
      <c r="A2340" t="str">
        <f>Table1[[#This Row],[img_id2]]&amp;"|"&amp;Table1[[#This Row],[rank]]</f>
        <v>463|4</v>
      </c>
      <c r="B2340">
        <v>463</v>
      </c>
      <c r="C2340">
        <v>4</v>
      </c>
      <c r="D2340" t="s">
        <v>910</v>
      </c>
      <c r="E2340">
        <v>3.3335909247399998E-3</v>
      </c>
      <c r="F2340">
        <v>0.99731498956700004</v>
      </c>
      <c r="G2340">
        <f>VLOOKUP(Table1[[#This Row],[img_id2]],Table13[#All],4,FALSE)</f>
        <v>2</v>
      </c>
      <c r="H2340">
        <f>VLOOKUP(Table1[[#This Row],[img_id2]],Table13[#All],5,FALSE)</f>
        <v>2</v>
      </c>
      <c r="I2340" t="str">
        <f>IF(Table1[[#This Row],[score_abs]]&gt;0.99,"yes","no")</f>
        <v>yes</v>
      </c>
    </row>
    <row r="2341" spans="1:9" x14ac:dyDescent="0.25">
      <c r="A2341" t="str">
        <f>Table1[[#This Row],[img_id2]]&amp;"|"&amp;Table1[[#This Row],[rank]]</f>
        <v>463|5</v>
      </c>
      <c r="B2341">
        <v>463</v>
      </c>
      <c r="C2341">
        <v>5</v>
      </c>
      <c r="D2341" t="s">
        <v>909</v>
      </c>
      <c r="E2341">
        <v>2.1117120049900001E-3</v>
      </c>
      <c r="F2341">
        <v>0.995768070221</v>
      </c>
      <c r="G2341">
        <f>VLOOKUP(Table1[[#This Row],[img_id2]],Table13[#All],4,FALSE)</f>
        <v>2</v>
      </c>
      <c r="H2341">
        <f>VLOOKUP(Table1[[#This Row],[img_id2]],Table13[#All],5,FALSE)</f>
        <v>2</v>
      </c>
      <c r="I2341" t="str">
        <f>IF(Table1[[#This Row],[score_abs]]&gt;0.99,"yes","no")</f>
        <v>yes</v>
      </c>
    </row>
    <row r="2342" spans="1:9" x14ac:dyDescent="0.25">
      <c r="A2342" t="str">
        <f>Table1[[#This Row],[img_id2]]&amp;"|"&amp;Table1[[#This Row],[rank]]</f>
        <v>464|1</v>
      </c>
      <c r="B2342">
        <v>464</v>
      </c>
      <c r="C2342">
        <v>1</v>
      </c>
      <c r="D2342" t="s">
        <v>830</v>
      </c>
      <c r="E2342">
        <v>0.88354206085200004</v>
      </c>
      <c r="F2342">
        <v>0.99999547004699996</v>
      </c>
      <c r="G2342">
        <f>VLOOKUP(Table1[[#This Row],[img_id2]],Table13[#All],4,FALSE)</f>
        <v>2</v>
      </c>
      <c r="H2342">
        <f>VLOOKUP(Table1[[#This Row],[img_id2]],Table13[#All],5,FALSE)</f>
        <v>2</v>
      </c>
      <c r="I2342" t="str">
        <f>IF(Table1[[#This Row],[score_abs]]&gt;0.99,"yes","no")</f>
        <v>yes</v>
      </c>
    </row>
    <row r="2343" spans="1:9" x14ac:dyDescent="0.25">
      <c r="A2343" t="str">
        <f>Table1[[#This Row],[img_id2]]&amp;"|"&amp;Table1[[#This Row],[rank]]</f>
        <v>464|2</v>
      </c>
      <c r="B2343">
        <v>464</v>
      </c>
      <c r="C2343">
        <v>2</v>
      </c>
      <c r="D2343" t="s">
        <v>909</v>
      </c>
      <c r="E2343">
        <v>2.6829261332799999E-2</v>
      </c>
      <c r="F2343">
        <v>0.999851703644</v>
      </c>
      <c r="G2343">
        <f>VLOOKUP(Table1[[#This Row],[img_id2]],Table13[#All],4,FALSE)</f>
        <v>2</v>
      </c>
      <c r="H2343">
        <f>VLOOKUP(Table1[[#This Row],[img_id2]],Table13[#All],5,FALSE)</f>
        <v>2</v>
      </c>
      <c r="I2343" t="str">
        <f>IF(Table1[[#This Row],[score_abs]]&gt;0.99,"yes","no")</f>
        <v>yes</v>
      </c>
    </row>
    <row r="2344" spans="1:9" x14ac:dyDescent="0.25">
      <c r="A2344" t="str">
        <f>Table1[[#This Row],[img_id2]]&amp;"|"&amp;Table1[[#This Row],[rank]]</f>
        <v>464|3</v>
      </c>
      <c r="B2344">
        <v>464</v>
      </c>
      <c r="C2344">
        <v>3</v>
      </c>
      <c r="D2344" t="s">
        <v>910</v>
      </c>
      <c r="E2344">
        <v>2.4913974106299999E-2</v>
      </c>
      <c r="F2344">
        <v>0.99984025955199995</v>
      </c>
      <c r="G2344">
        <f>VLOOKUP(Table1[[#This Row],[img_id2]],Table13[#All],4,FALSE)</f>
        <v>2</v>
      </c>
      <c r="H2344">
        <f>VLOOKUP(Table1[[#This Row],[img_id2]],Table13[#All],5,FALSE)</f>
        <v>2</v>
      </c>
      <c r="I2344" t="str">
        <f>IF(Table1[[#This Row],[score_abs]]&gt;0.99,"yes","no")</f>
        <v>yes</v>
      </c>
    </row>
    <row r="2345" spans="1:9" x14ac:dyDescent="0.25">
      <c r="A2345" t="str">
        <f>Table1[[#This Row],[img_id2]]&amp;"|"&amp;Table1[[#This Row],[rank]]</f>
        <v>464|4</v>
      </c>
      <c r="B2345">
        <v>464</v>
      </c>
      <c r="C2345">
        <v>4</v>
      </c>
      <c r="D2345" t="s">
        <v>840</v>
      </c>
      <c r="E2345">
        <v>1.8896790221299999E-2</v>
      </c>
      <c r="F2345">
        <v>0.999789535999</v>
      </c>
      <c r="G2345">
        <f>VLOOKUP(Table1[[#This Row],[img_id2]],Table13[#All],4,FALSE)</f>
        <v>2</v>
      </c>
      <c r="H2345">
        <f>VLOOKUP(Table1[[#This Row],[img_id2]],Table13[#All],5,FALSE)</f>
        <v>2</v>
      </c>
      <c r="I2345" t="str">
        <f>IF(Table1[[#This Row],[score_abs]]&gt;0.99,"yes","no")</f>
        <v>yes</v>
      </c>
    </row>
    <row r="2346" spans="1:9" x14ac:dyDescent="0.25">
      <c r="A2346" t="str">
        <f>Table1[[#This Row],[img_id2]]&amp;"|"&amp;Table1[[#This Row],[rank]]</f>
        <v>464|5</v>
      </c>
      <c r="B2346">
        <v>464</v>
      </c>
      <c r="C2346">
        <v>5</v>
      </c>
      <c r="D2346" t="s">
        <v>829</v>
      </c>
      <c r="E2346">
        <v>1.3727426528899999E-2</v>
      </c>
      <c r="F2346">
        <v>0.99971014261199997</v>
      </c>
      <c r="G2346">
        <f>VLOOKUP(Table1[[#This Row],[img_id2]],Table13[#All],4,FALSE)</f>
        <v>2</v>
      </c>
      <c r="H2346">
        <f>VLOOKUP(Table1[[#This Row],[img_id2]],Table13[#All],5,FALSE)</f>
        <v>2</v>
      </c>
      <c r="I2346" t="str">
        <f>IF(Table1[[#This Row],[score_abs]]&gt;0.99,"yes","no")</f>
        <v>yes</v>
      </c>
    </row>
    <row r="2347" spans="1:9" x14ac:dyDescent="0.25">
      <c r="A2347" t="str">
        <f>Table1[[#This Row],[img_id2]]&amp;"|"&amp;Table1[[#This Row],[rank]]</f>
        <v>465|1</v>
      </c>
      <c r="B2347">
        <v>465</v>
      </c>
      <c r="C2347">
        <v>1</v>
      </c>
      <c r="D2347" t="s">
        <v>861</v>
      </c>
      <c r="E2347">
        <v>0.179085165262</v>
      </c>
      <c r="F2347">
        <v>0.99869686365099997</v>
      </c>
      <c r="G2347">
        <f>VLOOKUP(Table1[[#This Row],[img_id2]],Table13[#All],4,FALSE)</f>
        <v>3</v>
      </c>
      <c r="H2347">
        <f>VLOOKUP(Table1[[#This Row],[img_id2]],Table13[#All],5,FALSE)</f>
        <v>3</v>
      </c>
      <c r="I2347" t="str">
        <f>IF(Table1[[#This Row],[score_abs]]&gt;0.99,"yes","no")</f>
        <v>yes</v>
      </c>
    </row>
    <row r="2348" spans="1:9" x14ac:dyDescent="0.25">
      <c r="A2348" t="str">
        <f>Table1[[#This Row],[img_id2]]&amp;"|"&amp;Table1[[#This Row],[rank]]</f>
        <v>465|2</v>
      </c>
      <c r="B2348">
        <v>465</v>
      </c>
      <c r="C2348">
        <v>2</v>
      </c>
      <c r="D2348" t="s">
        <v>886</v>
      </c>
      <c r="E2348">
        <v>0.122938603163</v>
      </c>
      <c r="F2348">
        <v>0.998102724552</v>
      </c>
      <c r="G2348">
        <f>VLOOKUP(Table1[[#This Row],[img_id2]],Table13[#All],4,FALSE)</f>
        <v>3</v>
      </c>
      <c r="H2348">
        <f>VLOOKUP(Table1[[#This Row],[img_id2]],Table13[#All],5,FALSE)</f>
        <v>3</v>
      </c>
      <c r="I2348" t="str">
        <f>IF(Table1[[#This Row],[score_abs]]&gt;0.99,"yes","no")</f>
        <v>yes</v>
      </c>
    </row>
    <row r="2349" spans="1:9" x14ac:dyDescent="0.25">
      <c r="A2349" t="str">
        <f>Table1[[#This Row],[img_id2]]&amp;"|"&amp;Table1[[#This Row],[rank]]</f>
        <v>465|3</v>
      </c>
      <c r="B2349">
        <v>465</v>
      </c>
      <c r="C2349">
        <v>3</v>
      </c>
      <c r="D2349" t="s">
        <v>856</v>
      </c>
      <c r="E2349">
        <v>9.92878302932E-2</v>
      </c>
      <c r="F2349">
        <v>0.99765187501899999</v>
      </c>
      <c r="G2349">
        <f>VLOOKUP(Table1[[#This Row],[img_id2]],Table13[#All],4,FALSE)</f>
        <v>3</v>
      </c>
      <c r="H2349">
        <f>VLOOKUP(Table1[[#This Row],[img_id2]],Table13[#All],5,FALSE)</f>
        <v>3</v>
      </c>
      <c r="I2349" t="str">
        <f>IF(Table1[[#This Row],[score_abs]]&gt;0.99,"yes","no")</f>
        <v>yes</v>
      </c>
    </row>
    <row r="2350" spans="1:9" x14ac:dyDescent="0.25">
      <c r="A2350" t="str">
        <f>Table1[[#This Row],[img_id2]]&amp;"|"&amp;Table1[[#This Row],[rank]]</f>
        <v>465|4</v>
      </c>
      <c r="B2350">
        <v>465</v>
      </c>
      <c r="C2350">
        <v>4</v>
      </c>
      <c r="D2350" t="s">
        <v>848</v>
      </c>
      <c r="E2350">
        <v>6.5376251935999996E-2</v>
      </c>
      <c r="F2350">
        <v>0.99643826484700004</v>
      </c>
      <c r="G2350">
        <f>VLOOKUP(Table1[[#This Row],[img_id2]],Table13[#All],4,FALSE)</f>
        <v>3</v>
      </c>
      <c r="H2350">
        <f>VLOOKUP(Table1[[#This Row],[img_id2]],Table13[#All],5,FALSE)</f>
        <v>3</v>
      </c>
      <c r="I2350" t="str">
        <f>IF(Table1[[#This Row],[score_abs]]&gt;0.99,"yes","no")</f>
        <v>yes</v>
      </c>
    </row>
    <row r="2351" spans="1:9" x14ac:dyDescent="0.25">
      <c r="A2351" t="str">
        <f>Table1[[#This Row],[img_id2]]&amp;"|"&amp;Table1[[#This Row],[rank]]</f>
        <v>465|5</v>
      </c>
      <c r="B2351">
        <v>465</v>
      </c>
      <c r="C2351">
        <v>5</v>
      </c>
      <c r="D2351" t="s">
        <v>854</v>
      </c>
      <c r="E2351">
        <v>6.5032690763500003E-2</v>
      </c>
      <c r="F2351">
        <v>0.996419429779</v>
      </c>
      <c r="G2351">
        <f>VLOOKUP(Table1[[#This Row],[img_id2]],Table13[#All],4,FALSE)</f>
        <v>3</v>
      </c>
      <c r="H2351">
        <f>VLOOKUP(Table1[[#This Row],[img_id2]],Table13[#All],5,FALSE)</f>
        <v>3</v>
      </c>
      <c r="I2351" t="str">
        <f>IF(Table1[[#This Row],[score_abs]]&gt;0.99,"yes","no")</f>
        <v>yes</v>
      </c>
    </row>
    <row r="2352" spans="1:9" x14ac:dyDescent="0.25">
      <c r="A2352" t="str">
        <f>Table1[[#This Row],[img_id2]]&amp;"|"&amp;Table1[[#This Row],[rank]]</f>
        <v>466|1</v>
      </c>
      <c r="B2352">
        <v>466</v>
      </c>
      <c r="C2352">
        <v>1</v>
      </c>
      <c r="D2352" t="s">
        <v>831</v>
      </c>
      <c r="E2352">
        <v>0.27425554394700002</v>
      </c>
      <c r="F2352">
        <v>0.99905675649600001</v>
      </c>
      <c r="G2352">
        <f>VLOOKUP(Table1[[#This Row],[img_id2]],Table13[#All],4,FALSE)</f>
        <v>3</v>
      </c>
      <c r="H2352">
        <f>VLOOKUP(Table1[[#This Row],[img_id2]],Table13[#All],5,FALSE)</f>
        <v>3</v>
      </c>
      <c r="I2352" t="str">
        <f>IF(Table1[[#This Row],[score_abs]]&gt;0.99,"yes","no")</f>
        <v>yes</v>
      </c>
    </row>
    <row r="2353" spans="1:9" x14ac:dyDescent="0.25">
      <c r="A2353" t="str">
        <f>Table1[[#This Row],[img_id2]]&amp;"|"&amp;Table1[[#This Row],[rank]]</f>
        <v>466|2</v>
      </c>
      <c r="B2353">
        <v>466</v>
      </c>
      <c r="C2353">
        <v>2</v>
      </c>
      <c r="D2353" t="s">
        <v>862</v>
      </c>
      <c r="E2353">
        <v>0.16240760684</v>
      </c>
      <c r="F2353">
        <v>0.99840813875199996</v>
      </c>
      <c r="G2353">
        <f>VLOOKUP(Table1[[#This Row],[img_id2]],Table13[#All],4,FALSE)</f>
        <v>3</v>
      </c>
      <c r="H2353">
        <f>VLOOKUP(Table1[[#This Row],[img_id2]],Table13[#All],5,FALSE)</f>
        <v>3</v>
      </c>
      <c r="I2353" t="str">
        <f>IF(Table1[[#This Row],[score_abs]]&gt;0.99,"yes","no")</f>
        <v>yes</v>
      </c>
    </row>
    <row r="2354" spans="1:9" x14ac:dyDescent="0.25">
      <c r="A2354" t="str">
        <f>Table1[[#This Row],[img_id2]]&amp;"|"&amp;Table1[[#This Row],[rank]]</f>
        <v>466|3</v>
      </c>
      <c r="B2354">
        <v>466</v>
      </c>
      <c r="C2354">
        <v>3</v>
      </c>
      <c r="D2354" t="s">
        <v>855</v>
      </c>
      <c r="E2354">
        <v>0.130666792393</v>
      </c>
      <c r="F2354">
        <v>0.99802219867700004</v>
      </c>
      <c r="G2354">
        <f>VLOOKUP(Table1[[#This Row],[img_id2]],Table13[#All],4,FALSE)</f>
        <v>3</v>
      </c>
      <c r="H2354">
        <f>VLOOKUP(Table1[[#This Row],[img_id2]],Table13[#All],5,FALSE)</f>
        <v>3</v>
      </c>
      <c r="I2354" t="str">
        <f>IF(Table1[[#This Row],[score_abs]]&gt;0.99,"yes","no")</f>
        <v>yes</v>
      </c>
    </row>
    <row r="2355" spans="1:9" x14ac:dyDescent="0.25">
      <c r="A2355" t="str">
        <f>Table1[[#This Row],[img_id2]]&amp;"|"&amp;Table1[[#This Row],[rank]]</f>
        <v>466|4</v>
      </c>
      <c r="B2355">
        <v>466</v>
      </c>
      <c r="C2355">
        <v>4</v>
      </c>
      <c r="D2355" t="s">
        <v>846</v>
      </c>
      <c r="E2355">
        <v>5.6525085121399997E-2</v>
      </c>
      <c r="F2355">
        <v>0.99543988704700004</v>
      </c>
      <c r="G2355">
        <f>VLOOKUP(Table1[[#This Row],[img_id2]],Table13[#All],4,FALSE)</f>
        <v>3</v>
      </c>
      <c r="H2355">
        <f>VLOOKUP(Table1[[#This Row],[img_id2]],Table13[#All],5,FALSE)</f>
        <v>3</v>
      </c>
      <c r="I2355" t="str">
        <f>IF(Table1[[#This Row],[score_abs]]&gt;0.99,"yes","no")</f>
        <v>yes</v>
      </c>
    </row>
    <row r="2356" spans="1:9" x14ac:dyDescent="0.25">
      <c r="A2356" t="str">
        <f>Table1[[#This Row],[img_id2]]&amp;"|"&amp;Table1[[#This Row],[rank]]</f>
        <v>466|5</v>
      </c>
      <c r="B2356">
        <v>466</v>
      </c>
      <c r="C2356">
        <v>5</v>
      </c>
      <c r="D2356" t="s">
        <v>848</v>
      </c>
      <c r="E2356">
        <v>4.9020614475000002E-2</v>
      </c>
      <c r="F2356">
        <v>0.99474549293500003</v>
      </c>
      <c r="G2356">
        <f>VLOOKUP(Table1[[#This Row],[img_id2]],Table13[#All],4,FALSE)</f>
        <v>3</v>
      </c>
      <c r="H2356">
        <f>VLOOKUP(Table1[[#This Row],[img_id2]],Table13[#All],5,FALSE)</f>
        <v>3</v>
      </c>
      <c r="I2356" t="str">
        <f>IF(Table1[[#This Row],[score_abs]]&gt;0.99,"yes","no")</f>
        <v>yes</v>
      </c>
    </row>
    <row r="2357" spans="1:9" x14ac:dyDescent="0.25">
      <c r="A2357" t="str">
        <f>Table1[[#This Row],[img_id2]]&amp;"|"&amp;Table1[[#This Row],[rank]]</f>
        <v>467|1</v>
      </c>
      <c r="B2357">
        <v>467</v>
      </c>
      <c r="C2357">
        <v>1</v>
      </c>
      <c r="D2357" t="s">
        <v>854</v>
      </c>
      <c r="E2357">
        <v>0.46212786436100001</v>
      </c>
      <c r="F2357">
        <v>0.99991667270700002</v>
      </c>
      <c r="G2357">
        <f>VLOOKUP(Table1[[#This Row],[img_id2]],Table13[#All],4,FALSE)</f>
        <v>4</v>
      </c>
      <c r="H2357">
        <f>VLOOKUP(Table1[[#This Row],[img_id2]],Table13[#All],5,FALSE)</f>
        <v>4</v>
      </c>
      <c r="I2357" t="str">
        <f>IF(Table1[[#This Row],[score_abs]]&gt;0.99,"yes","no")</f>
        <v>yes</v>
      </c>
    </row>
    <row r="2358" spans="1:9" x14ac:dyDescent="0.25">
      <c r="A2358" t="str">
        <f>Table1[[#This Row],[img_id2]]&amp;"|"&amp;Table1[[#This Row],[rank]]</f>
        <v>467|2</v>
      </c>
      <c r="B2358">
        <v>467</v>
      </c>
      <c r="C2358">
        <v>2</v>
      </c>
      <c r="D2358" t="s">
        <v>831</v>
      </c>
      <c r="E2358">
        <v>0.30934974551200001</v>
      </c>
      <c r="F2358">
        <v>0.99987542629199999</v>
      </c>
      <c r="G2358">
        <f>VLOOKUP(Table1[[#This Row],[img_id2]],Table13[#All],4,FALSE)</f>
        <v>4</v>
      </c>
      <c r="H2358">
        <f>VLOOKUP(Table1[[#This Row],[img_id2]],Table13[#All],5,FALSE)</f>
        <v>4</v>
      </c>
      <c r="I2358" t="str">
        <f>IF(Table1[[#This Row],[score_abs]]&gt;0.99,"yes","no")</f>
        <v>yes</v>
      </c>
    </row>
    <row r="2359" spans="1:9" x14ac:dyDescent="0.25">
      <c r="A2359" t="str">
        <f>Table1[[#This Row],[img_id2]]&amp;"|"&amp;Table1[[#This Row],[rank]]</f>
        <v>467|3</v>
      </c>
      <c r="B2359">
        <v>467</v>
      </c>
      <c r="C2359">
        <v>3</v>
      </c>
      <c r="D2359" t="s">
        <v>855</v>
      </c>
      <c r="E2359">
        <v>5.4426219314300001E-2</v>
      </c>
      <c r="F2359">
        <v>0.99929249286699995</v>
      </c>
      <c r="G2359">
        <f>VLOOKUP(Table1[[#This Row],[img_id2]],Table13[#All],4,FALSE)</f>
        <v>4</v>
      </c>
      <c r="H2359">
        <f>VLOOKUP(Table1[[#This Row],[img_id2]],Table13[#All],5,FALSE)</f>
        <v>4</v>
      </c>
      <c r="I2359" t="str">
        <f>IF(Table1[[#This Row],[score_abs]]&gt;0.99,"yes","no")</f>
        <v>yes</v>
      </c>
    </row>
    <row r="2360" spans="1:9" x14ac:dyDescent="0.25">
      <c r="A2360" t="str">
        <f>Table1[[#This Row],[img_id2]]&amp;"|"&amp;Table1[[#This Row],[rank]]</f>
        <v>467|4</v>
      </c>
      <c r="B2360">
        <v>467</v>
      </c>
      <c r="C2360">
        <v>4</v>
      </c>
      <c r="D2360" t="s">
        <v>848</v>
      </c>
      <c r="E2360">
        <v>5.17968945205E-2</v>
      </c>
      <c r="F2360">
        <v>0.999256670475</v>
      </c>
      <c r="G2360">
        <f>VLOOKUP(Table1[[#This Row],[img_id2]],Table13[#All],4,FALSE)</f>
        <v>4</v>
      </c>
      <c r="H2360">
        <f>VLOOKUP(Table1[[#This Row],[img_id2]],Table13[#All],5,FALSE)</f>
        <v>4</v>
      </c>
      <c r="I2360" t="str">
        <f>IF(Table1[[#This Row],[score_abs]]&gt;0.99,"yes","no")</f>
        <v>yes</v>
      </c>
    </row>
    <row r="2361" spans="1:9" x14ac:dyDescent="0.25">
      <c r="A2361" t="str">
        <f>Table1[[#This Row],[img_id2]]&amp;"|"&amp;Table1[[#This Row],[rank]]</f>
        <v>467|5</v>
      </c>
      <c r="B2361">
        <v>467</v>
      </c>
      <c r="C2361">
        <v>5</v>
      </c>
      <c r="D2361" t="s">
        <v>861</v>
      </c>
      <c r="E2361">
        <v>2.7578746899999999E-2</v>
      </c>
      <c r="F2361">
        <v>0.99860483408</v>
      </c>
      <c r="G2361">
        <f>VLOOKUP(Table1[[#This Row],[img_id2]],Table13[#All],4,FALSE)</f>
        <v>4</v>
      </c>
      <c r="H2361">
        <f>VLOOKUP(Table1[[#This Row],[img_id2]],Table13[#All],5,FALSE)</f>
        <v>4</v>
      </c>
      <c r="I2361" t="str">
        <f>IF(Table1[[#This Row],[score_abs]]&gt;0.99,"yes","no")</f>
        <v>yes</v>
      </c>
    </row>
    <row r="2362" spans="1:9" x14ac:dyDescent="0.25">
      <c r="A2362" t="str">
        <f>Table1[[#This Row],[img_id2]]&amp;"|"&amp;Table1[[#This Row],[rank]]</f>
        <v>468|1</v>
      </c>
      <c r="B2362">
        <v>468</v>
      </c>
      <c r="C2362">
        <v>1</v>
      </c>
      <c r="D2362" t="s">
        <v>862</v>
      </c>
      <c r="E2362">
        <v>0.53817522525799999</v>
      </c>
      <c r="F2362">
        <v>0.99974673986399998</v>
      </c>
      <c r="G2362">
        <f>VLOOKUP(Table1[[#This Row],[img_id2]],Table13[#All],4,FALSE)</f>
        <v>4</v>
      </c>
      <c r="H2362">
        <f>VLOOKUP(Table1[[#This Row],[img_id2]],Table13[#All],5,FALSE)</f>
        <v>4</v>
      </c>
      <c r="I2362" t="str">
        <f>IF(Table1[[#This Row],[score_abs]]&gt;0.99,"yes","no")</f>
        <v>yes</v>
      </c>
    </row>
    <row r="2363" spans="1:9" x14ac:dyDescent="0.25">
      <c r="A2363" t="str">
        <f>Table1[[#This Row],[img_id2]]&amp;"|"&amp;Table1[[#This Row],[rank]]</f>
        <v>468|2</v>
      </c>
      <c r="B2363">
        <v>468</v>
      </c>
      <c r="C2363">
        <v>2</v>
      </c>
      <c r="D2363" t="s">
        <v>831</v>
      </c>
      <c r="E2363">
        <v>9.1392070054999996E-2</v>
      </c>
      <c r="F2363">
        <v>0.99851065874099998</v>
      </c>
      <c r="G2363">
        <f>VLOOKUP(Table1[[#This Row],[img_id2]],Table13[#All],4,FALSE)</f>
        <v>4</v>
      </c>
      <c r="H2363">
        <f>VLOOKUP(Table1[[#This Row],[img_id2]],Table13[#All],5,FALSE)</f>
        <v>4</v>
      </c>
      <c r="I2363" t="str">
        <f>IF(Table1[[#This Row],[score_abs]]&gt;0.99,"yes","no")</f>
        <v>yes</v>
      </c>
    </row>
    <row r="2364" spans="1:9" x14ac:dyDescent="0.25">
      <c r="A2364" t="str">
        <f>Table1[[#This Row],[img_id2]]&amp;"|"&amp;Table1[[#This Row],[rank]]</f>
        <v>468|3</v>
      </c>
      <c r="B2364">
        <v>468</v>
      </c>
      <c r="C2364">
        <v>3</v>
      </c>
      <c r="D2364" t="s">
        <v>861</v>
      </c>
      <c r="E2364">
        <v>6.3400506973300005E-2</v>
      </c>
      <c r="F2364">
        <v>0.99785465002100004</v>
      </c>
      <c r="G2364">
        <f>VLOOKUP(Table1[[#This Row],[img_id2]],Table13[#All],4,FALSE)</f>
        <v>4</v>
      </c>
      <c r="H2364">
        <f>VLOOKUP(Table1[[#This Row],[img_id2]],Table13[#All],5,FALSE)</f>
        <v>4</v>
      </c>
      <c r="I2364" t="str">
        <f>IF(Table1[[#This Row],[score_abs]]&gt;0.99,"yes","no")</f>
        <v>yes</v>
      </c>
    </row>
    <row r="2365" spans="1:9" x14ac:dyDescent="0.25">
      <c r="A2365" t="str">
        <f>Table1[[#This Row],[img_id2]]&amp;"|"&amp;Table1[[#This Row],[rank]]</f>
        <v>468|4</v>
      </c>
      <c r="B2365">
        <v>468</v>
      </c>
      <c r="C2365">
        <v>4</v>
      </c>
      <c r="D2365" t="s">
        <v>848</v>
      </c>
      <c r="E2365">
        <v>3.6683004349499997E-2</v>
      </c>
      <c r="F2365">
        <v>0.996297895908</v>
      </c>
      <c r="G2365">
        <f>VLOOKUP(Table1[[#This Row],[img_id2]],Table13[#All],4,FALSE)</f>
        <v>4</v>
      </c>
      <c r="H2365">
        <f>VLOOKUP(Table1[[#This Row],[img_id2]],Table13[#All],5,FALSE)</f>
        <v>4</v>
      </c>
      <c r="I2365" t="str">
        <f>IF(Table1[[#This Row],[score_abs]]&gt;0.99,"yes","no")</f>
        <v>yes</v>
      </c>
    </row>
    <row r="2366" spans="1:9" x14ac:dyDescent="0.25">
      <c r="A2366" t="str">
        <f>Table1[[#This Row],[img_id2]]&amp;"|"&amp;Table1[[#This Row],[rank]]</f>
        <v>468|5</v>
      </c>
      <c r="B2366">
        <v>468</v>
      </c>
      <c r="C2366">
        <v>5</v>
      </c>
      <c r="D2366" t="s">
        <v>846</v>
      </c>
      <c r="E2366">
        <v>3.2720625400499997E-2</v>
      </c>
      <c r="F2366">
        <v>0.99585139751399998</v>
      </c>
      <c r="G2366">
        <f>VLOOKUP(Table1[[#This Row],[img_id2]],Table13[#All],4,FALSE)</f>
        <v>4</v>
      </c>
      <c r="H2366">
        <f>VLOOKUP(Table1[[#This Row],[img_id2]],Table13[#All],5,FALSE)</f>
        <v>4</v>
      </c>
      <c r="I2366" t="str">
        <f>IF(Table1[[#This Row],[score_abs]]&gt;0.99,"yes","no")</f>
        <v>yes</v>
      </c>
    </row>
    <row r="2367" spans="1:9" x14ac:dyDescent="0.25">
      <c r="A2367" t="str">
        <f>Table1[[#This Row],[img_id2]]&amp;"|"&amp;Table1[[#This Row],[rank]]</f>
        <v>469|1</v>
      </c>
      <c r="B2367">
        <v>469</v>
      </c>
      <c r="C2367">
        <v>1</v>
      </c>
      <c r="D2367" t="s">
        <v>830</v>
      </c>
      <c r="E2367">
        <v>0.90467303991299997</v>
      </c>
      <c r="F2367">
        <v>0.99998116493199996</v>
      </c>
      <c r="G2367">
        <f>VLOOKUP(Table1[[#This Row],[img_id2]],Table13[#All],4,FALSE)</f>
        <v>2</v>
      </c>
      <c r="H2367">
        <f>VLOOKUP(Table1[[#This Row],[img_id2]],Table13[#All],5,FALSE)</f>
        <v>2</v>
      </c>
      <c r="I2367" t="str">
        <f>IF(Table1[[#This Row],[score_abs]]&gt;0.99,"yes","no")</f>
        <v>yes</v>
      </c>
    </row>
    <row r="2368" spans="1:9" x14ac:dyDescent="0.25">
      <c r="A2368" t="str">
        <f>Table1[[#This Row],[img_id2]]&amp;"|"&amp;Table1[[#This Row],[rank]]</f>
        <v>469|2</v>
      </c>
      <c r="B2368">
        <v>469</v>
      </c>
      <c r="C2368">
        <v>2</v>
      </c>
      <c r="D2368" t="s">
        <v>840</v>
      </c>
      <c r="E2368">
        <v>4.45006527007E-2</v>
      </c>
      <c r="F2368">
        <v>0.99961674213399998</v>
      </c>
      <c r="G2368">
        <f>VLOOKUP(Table1[[#This Row],[img_id2]],Table13[#All],4,FALSE)</f>
        <v>2</v>
      </c>
      <c r="H2368">
        <f>VLOOKUP(Table1[[#This Row],[img_id2]],Table13[#All],5,FALSE)</f>
        <v>2</v>
      </c>
      <c r="I2368" t="str">
        <f>IF(Table1[[#This Row],[score_abs]]&gt;0.99,"yes","no")</f>
        <v>yes</v>
      </c>
    </row>
    <row r="2369" spans="1:9" x14ac:dyDescent="0.25">
      <c r="A2369" t="str">
        <f>Table1[[#This Row],[img_id2]]&amp;"|"&amp;Table1[[#This Row],[rank]]</f>
        <v>469|3</v>
      </c>
      <c r="B2369">
        <v>469</v>
      </c>
      <c r="C2369">
        <v>3</v>
      </c>
      <c r="D2369" t="s">
        <v>864</v>
      </c>
      <c r="E2369">
        <v>7.7448370866499998E-3</v>
      </c>
      <c r="F2369">
        <v>0.99780219793299996</v>
      </c>
      <c r="G2369">
        <f>VLOOKUP(Table1[[#This Row],[img_id2]],Table13[#All],4,FALSE)</f>
        <v>2</v>
      </c>
      <c r="H2369">
        <f>VLOOKUP(Table1[[#This Row],[img_id2]],Table13[#All],5,FALSE)</f>
        <v>2</v>
      </c>
      <c r="I2369" t="str">
        <f>IF(Table1[[#This Row],[score_abs]]&gt;0.99,"yes","no")</f>
        <v>yes</v>
      </c>
    </row>
    <row r="2370" spans="1:9" x14ac:dyDescent="0.25">
      <c r="A2370" t="str">
        <f>Table1[[#This Row],[img_id2]]&amp;"|"&amp;Table1[[#This Row],[rank]]</f>
        <v>469|4</v>
      </c>
      <c r="B2370">
        <v>469</v>
      </c>
      <c r="C2370">
        <v>4</v>
      </c>
      <c r="D2370" t="s">
        <v>862</v>
      </c>
      <c r="E2370">
        <v>6.8827862851299996E-3</v>
      </c>
      <c r="F2370">
        <v>0.99752765893899997</v>
      </c>
      <c r="G2370">
        <f>VLOOKUP(Table1[[#This Row],[img_id2]],Table13[#All],4,FALSE)</f>
        <v>2</v>
      </c>
      <c r="H2370">
        <f>VLOOKUP(Table1[[#This Row],[img_id2]],Table13[#All],5,FALSE)</f>
        <v>2</v>
      </c>
      <c r="I2370" t="str">
        <f>IF(Table1[[#This Row],[score_abs]]&gt;0.99,"yes","no")</f>
        <v>yes</v>
      </c>
    </row>
    <row r="2371" spans="1:9" x14ac:dyDescent="0.25">
      <c r="A2371" t="str">
        <f>Table1[[#This Row],[img_id2]]&amp;"|"&amp;Table1[[#This Row],[rank]]</f>
        <v>469|5</v>
      </c>
      <c r="B2371">
        <v>469</v>
      </c>
      <c r="C2371">
        <v>5</v>
      </c>
      <c r="D2371" t="s">
        <v>846</v>
      </c>
      <c r="E2371">
        <v>5.0788102671499996E-3</v>
      </c>
      <c r="F2371">
        <v>0.99665242433500001</v>
      </c>
      <c r="G2371">
        <f>VLOOKUP(Table1[[#This Row],[img_id2]],Table13[#All],4,FALSE)</f>
        <v>2</v>
      </c>
      <c r="H2371">
        <f>VLOOKUP(Table1[[#This Row],[img_id2]],Table13[#All],5,FALSE)</f>
        <v>2</v>
      </c>
      <c r="I2371" t="str">
        <f>IF(Table1[[#This Row],[score_abs]]&gt;0.99,"yes","no")</f>
        <v>yes</v>
      </c>
    </row>
    <row r="2372" spans="1:9" x14ac:dyDescent="0.25">
      <c r="A2372" t="str">
        <f>Table1[[#This Row],[img_id2]]&amp;"|"&amp;Table1[[#This Row],[rank]]</f>
        <v>470|1</v>
      </c>
      <c r="B2372">
        <v>470</v>
      </c>
      <c r="C2372">
        <v>1</v>
      </c>
      <c r="D2372" t="s">
        <v>869</v>
      </c>
      <c r="E2372">
        <v>0.17771025001999999</v>
      </c>
      <c r="F2372">
        <v>0.99971705675099998</v>
      </c>
      <c r="G2372">
        <f>VLOOKUP(Table1[[#This Row],[img_id2]],Table13[#All],4,FALSE)</f>
        <v>2</v>
      </c>
      <c r="H2372">
        <f>VLOOKUP(Table1[[#This Row],[img_id2]],Table13[#All],5,FALSE)</f>
        <v>2</v>
      </c>
      <c r="I2372" t="str">
        <f>IF(Table1[[#This Row],[score_abs]]&gt;0.99,"yes","no")</f>
        <v>yes</v>
      </c>
    </row>
    <row r="2373" spans="1:9" x14ac:dyDescent="0.25">
      <c r="A2373" t="str">
        <f>Table1[[#This Row],[img_id2]]&amp;"|"&amp;Table1[[#This Row],[rank]]</f>
        <v>470|2</v>
      </c>
      <c r="B2373">
        <v>470</v>
      </c>
      <c r="C2373">
        <v>2</v>
      </c>
      <c r="D2373" t="s">
        <v>869</v>
      </c>
      <c r="E2373">
        <v>0.17664170265199999</v>
      </c>
      <c r="F2373">
        <v>0.999715268612</v>
      </c>
      <c r="G2373">
        <f>VLOOKUP(Table1[[#This Row],[img_id2]],Table13[#All],4,FALSE)</f>
        <v>2</v>
      </c>
      <c r="H2373">
        <f>VLOOKUP(Table1[[#This Row],[img_id2]],Table13[#All],5,FALSE)</f>
        <v>2</v>
      </c>
      <c r="I2373" t="str">
        <f>IF(Table1[[#This Row],[score_abs]]&gt;0.99,"yes","no")</f>
        <v>yes</v>
      </c>
    </row>
    <row r="2374" spans="1:9" x14ac:dyDescent="0.25">
      <c r="A2374" t="str">
        <f>Table1[[#This Row],[img_id2]]&amp;"|"&amp;Table1[[#This Row],[rank]]</f>
        <v>470|3</v>
      </c>
      <c r="B2374">
        <v>470</v>
      </c>
      <c r="C2374">
        <v>3</v>
      </c>
      <c r="D2374" t="s">
        <v>910</v>
      </c>
      <c r="E2374">
        <v>0.13034887611900001</v>
      </c>
      <c r="F2374">
        <v>0.99961423873900002</v>
      </c>
      <c r="G2374">
        <f>VLOOKUP(Table1[[#This Row],[img_id2]],Table13[#All],4,FALSE)</f>
        <v>2</v>
      </c>
      <c r="H2374">
        <f>VLOOKUP(Table1[[#This Row],[img_id2]],Table13[#All],5,FALSE)</f>
        <v>2</v>
      </c>
      <c r="I2374" t="str">
        <f>IF(Table1[[#This Row],[score_abs]]&gt;0.99,"yes","no")</f>
        <v>yes</v>
      </c>
    </row>
    <row r="2375" spans="1:9" x14ac:dyDescent="0.25">
      <c r="A2375" t="str">
        <f>Table1[[#This Row],[img_id2]]&amp;"|"&amp;Table1[[#This Row],[rank]]</f>
        <v>470|4</v>
      </c>
      <c r="B2375">
        <v>470</v>
      </c>
      <c r="C2375">
        <v>4</v>
      </c>
      <c r="D2375" t="s">
        <v>868</v>
      </c>
      <c r="E2375">
        <v>0.118829712272</v>
      </c>
      <c r="F2375">
        <v>0.99957686662699996</v>
      </c>
      <c r="G2375">
        <f>VLOOKUP(Table1[[#This Row],[img_id2]],Table13[#All],4,FALSE)</f>
        <v>2</v>
      </c>
      <c r="H2375">
        <f>VLOOKUP(Table1[[#This Row],[img_id2]],Table13[#All],5,FALSE)</f>
        <v>2</v>
      </c>
      <c r="I2375" t="str">
        <f>IF(Table1[[#This Row],[score_abs]]&gt;0.99,"yes","no")</f>
        <v>yes</v>
      </c>
    </row>
    <row r="2376" spans="1:9" x14ac:dyDescent="0.25">
      <c r="A2376" t="str">
        <f>Table1[[#This Row],[img_id2]]&amp;"|"&amp;Table1[[#This Row],[rank]]</f>
        <v>470|5</v>
      </c>
      <c r="B2376">
        <v>470</v>
      </c>
      <c r="C2376">
        <v>5</v>
      </c>
      <c r="D2376" t="s">
        <v>840</v>
      </c>
      <c r="E2376">
        <v>8.21821764112E-2</v>
      </c>
      <c r="F2376">
        <v>0.99938833713499997</v>
      </c>
      <c r="G2376">
        <f>VLOOKUP(Table1[[#This Row],[img_id2]],Table13[#All],4,FALSE)</f>
        <v>2</v>
      </c>
      <c r="H2376">
        <f>VLOOKUP(Table1[[#This Row],[img_id2]],Table13[#All],5,FALSE)</f>
        <v>2</v>
      </c>
      <c r="I2376" t="str">
        <f>IF(Table1[[#This Row],[score_abs]]&gt;0.99,"yes","no")</f>
        <v>yes</v>
      </c>
    </row>
    <row r="2377" spans="1:9" x14ac:dyDescent="0.25">
      <c r="A2377" t="str">
        <f>Table1[[#This Row],[img_id2]]&amp;"|"&amp;Table1[[#This Row],[rank]]</f>
        <v>471|1</v>
      </c>
      <c r="B2377">
        <v>471</v>
      </c>
      <c r="C2377">
        <v>1</v>
      </c>
      <c r="D2377" t="s">
        <v>830</v>
      </c>
      <c r="E2377">
        <v>0.85287266969700004</v>
      </c>
      <c r="F2377">
        <v>0.999992132187</v>
      </c>
      <c r="G2377">
        <f>VLOOKUP(Table1[[#This Row],[img_id2]],Table13[#All],4,FALSE)</f>
        <v>2</v>
      </c>
      <c r="H2377">
        <f>VLOOKUP(Table1[[#This Row],[img_id2]],Table13[#All],5,FALSE)</f>
        <v>2</v>
      </c>
      <c r="I2377" t="str">
        <f>IF(Table1[[#This Row],[score_abs]]&gt;0.99,"yes","no")</f>
        <v>yes</v>
      </c>
    </row>
    <row r="2378" spans="1:9" x14ac:dyDescent="0.25">
      <c r="A2378" t="str">
        <f>Table1[[#This Row],[img_id2]]&amp;"|"&amp;Table1[[#This Row],[rank]]</f>
        <v>471|2</v>
      </c>
      <c r="B2378">
        <v>471</v>
      </c>
      <c r="C2378">
        <v>2</v>
      </c>
      <c r="D2378" t="s">
        <v>840</v>
      </c>
      <c r="E2378">
        <v>9.7609736025300001E-2</v>
      </c>
      <c r="F2378">
        <v>0.99993109703100003</v>
      </c>
      <c r="G2378">
        <f>VLOOKUP(Table1[[#This Row],[img_id2]],Table13[#All],4,FALSE)</f>
        <v>2</v>
      </c>
      <c r="H2378">
        <f>VLOOKUP(Table1[[#This Row],[img_id2]],Table13[#All],5,FALSE)</f>
        <v>2</v>
      </c>
      <c r="I2378" t="str">
        <f>IF(Table1[[#This Row],[score_abs]]&gt;0.99,"yes","no")</f>
        <v>yes</v>
      </c>
    </row>
    <row r="2379" spans="1:9" x14ac:dyDescent="0.25">
      <c r="A2379" t="str">
        <f>Table1[[#This Row],[img_id2]]&amp;"|"&amp;Table1[[#This Row],[rank]]</f>
        <v>471|3</v>
      </c>
      <c r="B2379">
        <v>471</v>
      </c>
      <c r="C2379">
        <v>3</v>
      </c>
      <c r="D2379" t="s">
        <v>846</v>
      </c>
      <c r="E2379">
        <v>1.5088973566899999E-2</v>
      </c>
      <c r="F2379">
        <v>0.99955445527999998</v>
      </c>
      <c r="G2379">
        <f>VLOOKUP(Table1[[#This Row],[img_id2]],Table13[#All],4,FALSE)</f>
        <v>2</v>
      </c>
      <c r="H2379">
        <f>VLOOKUP(Table1[[#This Row],[img_id2]],Table13[#All],5,FALSE)</f>
        <v>2</v>
      </c>
      <c r="I2379" t="str">
        <f>IF(Table1[[#This Row],[score_abs]]&gt;0.99,"yes","no")</f>
        <v>yes</v>
      </c>
    </row>
    <row r="2380" spans="1:9" x14ac:dyDescent="0.25">
      <c r="A2380" t="str">
        <f>Table1[[#This Row],[img_id2]]&amp;"|"&amp;Table1[[#This Row],[rank]]</f>
        <v>471|4</v>
      </c>
      <c r="B2380">
        <v>471</v>
      </c>
      <c r="C2380">
        <v>4</v>
      </c>
      <c r="D2380" t="s">
        <v>862</v>
      </c>
      <c r="E2380">
        <v>4.5481850393100003E-3</v>
      </c>
      <c r="F2380">
        <v>0.998523652554</v>
      </c>
      <c r="G2380">
        <f>VLOOKUP(Table1[[#This Row],[img_id2]],Table13[#All],4,FALSE)</f>
        <v>2</v>
      </c>
      <c r="H2380">
        <f>VLOOKUP(Table1[[#This Row],[img_id2]],Table13[#All],5,FALSE)</f>
        <v>2</v>
      </c>
      <c r="I2380" t="str">
        <f>IF(Table1[[#This Row],[score_abs]]&gt;0.99,"yes","no")</f>
        <v>yes</v>
      </c>
    </row>
    <row r="2381" spans="1:9" x14ac:dyDescent="0.25">
      <c r="A2381" t="str">
        <f>Table1[[#This Row],[img_id2]]&amp;"|"&amp;Table1[[#This Row],[rank]]</f>
        <v>471|5</v>
      </c>
      <c r="B2381">
        <v>471</v>
      </c>
      <c r="C2381">
        <v>5</v>
      </c>
      <c r="D2381" t="s">
        <v>935</v>
      </c>
      <c r="E2381">
        <v>3.5790046677000001E-3</v>
      </c>
      <c r="F2381">
        <v>0.998124539852</v>
      </c>
      <c r="G2381">
        <f>VLOOKUP(Table1[[#This Row],[img_id2]],Table13[#All],4,FALSE)</f>
        <v>2</v>
      </c>
      <c r="H2381">
        <f>VLOOKUP(Table1[[#This Row],[img_id2]],Table13[#All],5,FALSE)</f>
        <v>2</v>
      </c>
      <c r="I2381" t="str">
        <f>IF(Table1[[#This Row],[score_abs]]&gt;0.99,"yes","no")</f>
        <v>yes</v>
      </c>
    </row>
    <row r="2382" spans="1:9" x14ac:dyDescent="0.25">
      <c r="A2382" t="str">
        <f>Table1[[#This Row],[img_id2]]&amp;"|"&amp;Table1[[#This Row],[rank]]</f>
        <v>472|1</v>
      </c>
      <c r="B2382">
        <v>472</v>
      </c>
      <c r="C2382">
        <v>1</v>
      </c>
      <c r="D2382" t="s">
        <v>830</v>
      </c>
      <c r="E2382">
        <v>0.85421061515800001</v>
      </c>
      <c r="F2382">
        <v>0.99998581409499998</v>
      </c>
      <c r="G2382">
        <f>VLOOKUP(Table1[[#This Row],[img_id2]],Table13[#All],4,FALSE)</f>
        <v>2</v>
      </c>
      <c r="H2382">
        <f>VLOOKUP(Table1[[#This Row],[img_id2]],Table13[#All],5,FALSE)</f>
        <v>2</v>
      </c>
      <c r="I2382" t="str">
        <f>IF(Table1[[#This Row],[score_abs]]&gt;0.99,"yes","no")</f>
        <v>yes</v>
      </c>
    </row>
    <row r="2383" spans="1:9" x14ac:dyDescent="0.25">
      <c r="A2383" t="str">
        <f>Table1[[#This Row],[img_id2]]&amp;"|"&amp;Table1[[#This Row],[rank]]</f>
        <v>472|2</v>
      </c>
      <c r="B2383">
        <v>472</v>
      </c>
      <c r="C2383">
        <v>2</v>
      </c>
      <c r="D2383" t="s">
        <v>831</v>
      </c>
      <c r="E2383">
        <v>0.10719172656500001</v>
      </c>
      <c r="F2383">
        <v>0.99988663196600003</v>
      </c>
      <c r="G2383">
        <f>VLOOKUP(Table1[[#This Row],[img_id2]],Table13[#All],4,FALSE)</f>
        <v>2</v>
      </c>
      <c r="H2383">
        <f>VLOOKUP(Table1[[#This Row],[img_id2]],Table13[#All],5,FALSE)</f>
        <v>2</v>
      </c>
      <c r="I2383" t="str">
        <f>IF(Table1[[#This Row],[score_abs]]&gt;0.99,"yes","no")</f>
        <v>yes</v>
      </c>
    </row>
    <row r="2384" spans="1:9" x14ac:dyDescent="0.25">
      <c r="A2384" t="str">
        <f>Table1[[#This Row],[img_id2]]&amp;"|"&amp;Table1[[#This Row],[rank]]</f>
        <v>472|3</v>
      </c>
      <c r="B2384">
        <v>472</v>
      </c>
      <c r="C2384">
        <v>3</v>
      </c>
      <c r="D2384" t="s">
        <v>840</v>
      </c>
      <c r="E2384">
        <v>6.6009880974899999E-3</v>
      </c>
      <c r="F2384">
        <v>0.99816232919699999</v>
      </c>
      <c r="G2384">
        <f>VLOOKUP(Table1[[#This Row],[img_id2]],Table13[#All],4,FALSE)</f>
        <v>2</v>
      </c>
      <c r="H2384">
        <f>VLOOKUP(Table1[[#This Row],[img_id2]],Table13[#All],5,FALSE)</f>
        <v>2</v>
      </c>
      <c r="I2384" t="str">
        <f>IF(Table1[[#This Row],[score_abs]]&gt;0.99,"yes","no")</f>
        <v>yes</v>
      </c>
    </row>
    <row r="2385" spans="1:9" x14ac:dyDescent="0.25">
      <c r="A2385" t="str">
        <f>Table1[[#This Row],[img_id2]]&amp;"|"&amp;Table1[[#This Row],[rank]]</f>
        <v>472|4</v>
      </c>
      <c r="B2385">
        <v>472</v>
      </c>
      <c r="C2385">
        <v>4</v>
      </c>
      <c r="D2385" t="s">
        <v>846</v>
      </c>
      <c r="E2385">
        <v>5.49469981343E-3</v>
      </c>
      <c r="F2385">
        <v>0.99779307842300002</v>
      </c>
      <c r="G2385">
        <f>VLOOKUP(Table1[[#This Row],[img_id2]],Table13[#All],4,FALSE)</f>
        <v>2</v>
      </c>
      <c r="H2385">
        <f>VLOOKUP(Table1[[#This Row],[img_id2]],Table13[#All],5,FALSE)</f>
        <v>2</v>
      </c>
      <c r="I2385" t="str">
        <f>IF(Table1[[#This Row],[score_abs]]&gt;0.99,"yes","no")</f>
        <v>yes</v>
      </c>
    </row>
    <row r="2386" spans="1:9" x14ac:dyDescent="0.25">
      <c r="A2386" t="str">
        <f>Table1[[#This Row],[img_id2]]&amp;"|"&amp;Table1[[#This Row],[rank]]</f>
        <v>472|5</v>
      </c>
      <c r="B2386">
        <v>472</v>
      </c>
      <c r="C2386">
        <v>5</v>
      </c>
      <c r="D2386" t="s">
        <v>860</v>
      </c>
      <c r="E2386">
        <v>4.0972144342999997E-3</v>
      </c>
      <c r="F2386">
        <v>0.99704259634000003</v>
      </c>
      <c r="G2386">
        <f>VLOOKUP(Table1[[#This Row],[img_id2]],Table13[#All],4,FALSE)</f>
        <v>2</v>
      </c>
      <c r="H2386">
        <f>VLOOKUP(Table1[[#This Row],[img_id2]],Table13[#All],5,FALSE)</f>
        <v>2</v>
      </c>
      <c r="I2386" t="str">
        <f>IF(Table1[[#This Row],[score_abs]]&gt;0.99,"yes","no")</f>
        <v>yes</v>
      </c>
    </row>
    <row r="2387" spans="1:9" x14ac:dyDescent="0.25">
      <c r="A2387" t="str">
        <f>Table1[[#This Row],[img_id2]]&amp;"|"&amp;Table1[[#This Row],[rank]]</f>
        <v>473|1</v>
      </c>
      <c r="B2387">
        <v>473</v>
      </c>
      <c r="C2387">
        <v>1</v>
      </c>
      <c r="D2387" t="s">
        <v>831</v>
      </c>
      <c r="E2387">
        <v>0.412492364645</v>
      </c>
      <c r="F2387">
        <v>0.99945980310399996</v>
      </c>
      <c r="G2387">
        <f>VLOOKUP(Table1[[#This Row],[img_id2]],Table13[#All],4,FALSE)</f>
        <v>2</v>
      </c>
      <c r="H2387">
        <f>VLOOKUP(Table1[[#This Row],[img_id2]],Table13[#All],5,FALSE)</f>
        <v>2</v>
      </c>
      <c r="I2387" t="str">
        <f>IF(Table1[[#This Row],[score_abs]]&gt;0.99,"yes","no")</f>
        <v>yes</v>
      </c>
    </row>
    <row r="2388" spans="1:9" x14ac:dyDescent="0.25">
      <c r="A2388" t="str">
        <f>Table1[[#This Row],[img_id2]]&amp;"|"&amp;Table1[[#This Row],[rank]]</f>
        <v>473|2</v>
      </c>
      <c r="B2388">
        <v>473</v>
      </c>
      <c r="C2388">
        <v>2</v>
      </c>
      <c r="D2388" t="s">
        <v>864</v>
      </c>
      <c r="E2388">
        <v>0.11787032336</v>
      </c>
      <c r="F2388">
        <v>0.99811184406300002</v>
      </c>
      <c r="G2388">
        <f>VLOOKUP(Table1[[#This Row],[img_id2]],Table13[#All],4,FALSE)</f>
        <v>2</v>
      </c>
      <c r="H2388">
        <f>VLOOKUP(Table1[[#This Row],[img_id2]],Table13[#All],5,FALSE)</f>
        <v>2</v>
      </c>
      <c r="I2388" t="str">
        <f>IF(Table1[[#This Row],[score_abs]]&gt;0.99,"yes","no")</f>
        <v>yes</v>
      </c>
    </row>
    <row r="2389" spans="1:9" x14ac:dyDescent="0.25">
      <c r="A2389" t="str">
        <f>Table1[[#This Row],[img_id2]]&amp;"|"&amp;Table1[[#This Row],[rank]]</f>
        <v>473|3</v>
      </c>
      <c r="B2389">
        <v>473</v>
      </c>
      <c r="C2389">
        <v>3</v>
      </c>
      <c r="D2389" t="s">
        <v>830</v>
      </c>
      <c r="E2389">
        <v>6.1631865799399999E-2</v>
      </c>
      <c r="F2389">
        <v>0.99639517068899996</v>
      </c>
      <c r="G2389">
        <f>VLOOKUP(Table1[[#This Row],[img_id2]],Table13[#All],4,FALSE)</f>
        <v>2</v>
      </c>
      <c r="H2389">
        <f>VLOOKUP(Table1[[#This Row],[img_id2]],Table13[#All],5,FALSE)</f>
        <v>2</v>
      </c>
      <c r="I2389" t="str">
        <f>IF(Table1[[#This Row],[score_abs]]&gt;0.99,"yes","no")</f>
        <v>yes</v>
      </c>
    </row>
    <row r="2390" spans="1:9" x14ac:dyDescent="0.25">
      <c r="A2390" t="str">
        <f>Table1[[#This Row],[img_id2]]&amp;"|"&amp;Table1[[#This Row],[rank]]</f>
        <v>473|4</v>
      </c>
      <c r="B2390">
        <v>473</v>
      </c>
      <c r="C2390">
        <v>4</v>
      </c>
      <c r="D2390" t="s">
        <v>901</v>
      </c>
      <c r="E2390">
        <v>5.5378563702100002E-2</v>
      </c>
      <c r="F2390">
        <v>0.99598973989499995</v>
      </c>
      <c r="G2390">
        <f>VLOOKUP(Table1[[#This Row],[img_id2]],Table13[#All],4,FALSE)</f>
        <v>2</v>
      </c>
      <c r="H2390">
        <f>VLOOKUP(Table1[[#This Row],[img_id2]],Table13[#All],5,FALSE)</f>
        <v>2</v>
      </c>
      <c r="I2390" t="str">
        <f>IF(Table1[[#This Row],[score_abs]]&gt;0.99,"yes","no")</f>
        <v>yes</v>
      </c>
    </row>
    <row r="2391" spans="1:9" x14ac:dyDescent="0.25">
      <c r="A2391" t="str">
        <f>Table1[[#This Row],[img_id2]]&amp;"|"&amp;Table1[[#This Row],[rank]]</f>
        <v>473|5</v>
      </c>
      <c r="B2391">
        <v>473</v>
      </c>
      <c r="C2391">
        <v>5</v>
      </c>
      <c r="D2391" t="s">
        <v>880</v>
      </c>
      <c r="E2391">
        <v>5.2003402262899998E-2</v>
      </c>
      <c r="F2391">
        <v>0.99573057889899996</v>
      </c>
      <c r="G2391">
        <f>VLOOKUP(Table1[[#This Row],[img_id2]],Table13[#All],4,FALSE)</f>
        <v>2</v>
      </c>
      <c r="H2391">
        <f>VLOOKUP(Table1[[#This Row],[img_id2]],Table13[#All],5,FALSE)</f>
        <v>2</v>
      </c>
      <c r="I2391" t="str">
        <f>IF(Table1[[#This Row],[score_abs]]&gt;0.99,"yes","no")</f>
        <v>yes</v>
      </c>
    </row>
    <row r="2392" spans="1:9" x14ac:dyDescent="0.25">
      <c r="A2392" t="str">
        <f>Table1[[#This Row],[img_id2]]&amp;"|"&amp;Table1[[#This Row],[rank]]</f>
        <v>474|1</v>
      </c>
      <c r="B2392">
        <v>474</v>
      </c>
      <c r="C2392">
        <v>1</v>
      </c>
      <c r="D2392" t="s">
        <v>831</v>
      </c>
      <c r="E2392">
        <v>0.26093381643300001</v>
      </c>
      <c r="F2392">
        <v>0.99806541204499999</v>
      </c>
      <c r="G2392">
        <f>VLOOKUP(Table1[[#This Row],[img_id2]],Table13[#All],4,FALSE)</f>
        <v>2</v>
      </c>
      <c r="H2392">
        <f>VLOOKUP(Table1[[#This Row],[img_id2]],Table13[#All],5,FALSE)</f>
        <v>2</v>
      </c>
      <c r="I2392" t="str">
        <f>IF(Table1[[#This Row],[score_abs]]&gt;0.99,"yes","no")</f>
        <v>yes</v>
      </c>
    </row>
    <row r="2393" spans="1:9" x14ac:dyDescent="0.25">
      <c r="A2393" t="str">
        <f>Table1[[#This Row],[img_id2]]&amp;"|"&amp;Table1[[#This Row],[rank]]</f>
        <v>474|2</v>
      </c>
      <c r="B2393">
        <v>474</v>
      </c>
      <c r="C2393">
        <v>2</v>
      </c>
      <c r="D2393" t="s">
        <v>864</v>
      </c>
      <c r="E2393">
        <v>0.11309807747599999</v>
      </c>
      <c r="F2393">
        <v>0.99554789066299998</v>
      </c>
      <c r="G2393">
        <f>VLOOKUP(Table1[[#This Row],[img_id2]],Table13[#All],4,FALSE)</f>
        <v>2</v>
      </c>
      <c r="H2393">
        <f>VLOOKUP(Table1[[#This Row],[img_id2]],Table13[#All],5,FALSE)</f>
        <v>2</v>
      </c>
      <c r="I2393" t="str">
        <f>IF(Table1[[#This Row],[score_abs]]&gt;0.99,"yes","no")</f>
        <v>yes</v>
      </c>
    </row>
    <row r="2394" spans="1:9" x14ac:dyDescent="0.25">
      <c r="A2394" t="str">
        <f>Table1[[#This Row],[img_id2]]&amp;"|"&amp;Table1[[#This Row],[rank]]</f>
        <v>474|3</v>
      </c>
      <c r="B2394">
        <v>474</v>
      </c>
      <c r="C2394">
        <v>3</v>
      </c>
      <c r="D2394" t="s">
        <v>877</v>
      </c>
      <c r="E2394">
        <v>9.8849967122099994E-2</v>
      </c>
      <c r="F2394">
        <v>0.99490934610399995</v>
      </c>
      <c r="G2394">
        <f>VLOOKUP(Table1[[#This Row],[img_id2]],Table13[#All],4,FALSE)</f>
        <v>2</v>
      </c>
      <c r="H2394">
        <f>VLOOKUP(Table1[[#This Row],[img_id2]],Table13[#All],5,FALSE)</f>
        <v>2</v>
      </c>
      <c r="I2394" t="str">
        <f>IF(Table1[[#This Row],[score_abs]]&gt;0.99,"yes","no")</f>
        <v>yes</v>
      </c>
    </row>
    <row r="2395" spans="1:9" x14ac:dyDescent="0.25">
      <c r="A2395" t="str">
        <f>Table1[[#This Row],[img_id2]]&amp;"|"&amp;Table1[[#This Row],[rank]]</f>
        <v>474|4</v>
      </c>
      <c r="B2395">
        <v>474</v>
      </c>
      <c r="C2395">
        <v>4</v>
      </c>
      <c r="D2395" t="s">
        <v>830</v>
      </c>
      <c r="E2395">
        <v>8.5262164473500004E-2</v>
      </c>
      <c r="F2395">
        <v>0.99410289525999995</v>
      </c>
      <c r="G2395">
        <f>VLOOKUP(Table1[[#This Row],[img_id2]],Table13[#All],4,FALSE)</f>
        <v>2</v>
      </c>
      <c r="H2395">
        <f>VLOOKUP(Table1[[#This Row],[img_id2]],Table13[#All],5,FALSE)</f>
        <v>2</v>
      </c>
      <c r="I2395" t="str">
        <f>IF(Table1[[#This Row],[score_abs]]&gt;0.99,"yes","no")</f>
        <v>yes</v>
      </c>
    </row>
    <row r="2396" spans="1:9" x14ac:dyDescent="0.25">
      <c r="A2396" t="str">
        <f>Table1[[#This Row],[img_id2]]&amp;"|"&amp;Table1[[#This Row],[rank]]</f>
        <v>474|5</v>
      </c>
      <c r="B2396">
        <v>474</v>
      </c>
      <c r="C2396">
        <v>5</v>
      </c>
      <c r="D2396" t="s">
        <v>862</v>
      </c>
      <c r="E2396">
        <v>5.7946648448699997E-2</v>
      </c>
      <c r="F2396">
        <v>0.99134713411300002</v>
      </c>
      <c r="G2396">
        <f>VLOOKUP(Table1[[#This Row],[img_id2]],Table13[#All],4,FALSE)</f>
        <v>2</v>
      </c>
      <c r="H2396">
        <f>VLOOKUP(Table1[[#This Row],[img_id2]],Table13[#All],5,FALSE)</f>
        <v>2</v>
      </c>
      <c r="I2396" t="str">
        <f>IF(Table1[[#This Row],[score_abs]]&gt;0.99,"yes","no")</f>
        <v>yes</v>
      </c>
    </row>
    <row r="2397" spans="1:9" x14ac:dyDescent="0.25">
      <c r="A2397" t="str">
        <f>Table1[[#This Row],[img_id2]]&amp;"|"&amp;Table1[[#This Row],[rank]]</f>
        <v>475|1</v>
      </c>
      <c r="B2397">
        <v>475</v>
      </c>
      <c r="C2397">
        <v>1</v>
      </c>
      <c r="D2397" t="s">
        <v>860</v>
      </c>
      <c r="E2397">
        <v>0.769349753857</v>
      </c>
      <c r="F2397">
        <v>0.99993646144899995</v>
      </c>
      <c r="G2397">
        <f>VLOOKUP(Table1[[#This Row],[img_id2]],Table13[#All],4,FALSE)</f>
        <v>2</v>
      </c>
      <c r="H2397">
        <f>VLOOKUP(Table1[[#This Row],[img_id2]],Table13[#All],5,FALSE)</f>
        <v>2</v>
      </c>
      <c r="I2397" t="str">
        <f>IF(Table1[[#This Row],[score_abs]]&gt;0.99,"yes","no")</f>
        <v>yes</v>
      </c>
    </row>
    <row r="2398" spans="1:9" x14ac:dyDescent="0.25">
      <c r="A2398" t="str">
        <f>Table1[[#This Row],[img_id2]]&amp;"|"&amp;Table1[[#This Row],[rank]]</f>
        <v>475|2</v>
      </c>
      <c r="B2398">
        <v>475</v>
      </c>
      <c r="C2398">
        <v>2</v>
      </c>
      <c r="D2398" t="s">
        <v>830</v>
      </c>
      <c r="E2398">
        <v>5.9041976928700002E-2</v>
      </c>
      <c r="F2398">
        <v>0.99917250871700003</v>
      </c>
      <c r="G2398">
        <f>VLOOKUP(Table1[[#This Row],[img_id2]],Table13[#All],4,FALSE)</f>
        <v>2</v>
      </c>
      <c r="H2398">
        <f>VLOOKUP(Table1[[#This Row],[img_id2]],Table13[#All],5,FALSE)</f>
        <v>2</v>
      </c>
      <c r="I2398" t="str">
        <f>IF(Table1[[#This Row],[score_abs]]&gt;0.99,"yes","no")</f>
        <v>yes</v>
      </c>
    </row>
    <row r="2399" spans="1:9" x14ac:dyDescent="0.25">
      <c r="A2399" t="str">
        <f>Table1[[#This Row],[img_id2]]&amp;"|"&amp;Table1[[#This Row],[rank]]</f>
        <v>475|3</v>
      </c>
      <c r="B2399">
        <v>475</v>
      </c>
      <c r="C2399">
        <v>3</v>
      </c>
      <c r="D2399" t="s">
        <v>831</v>
      </c>
      <c r="E2399">
        <v>4.87535297871E-2</v>
      </c>
      <c r="F2399">
        <v>0.99899798631699999</v>
      </c>
      <c r="G2399">
        <f>VLOOKUP(Table1[[#This Row],[img_id2]],Table13[#All],4,FALSE)</f>
        <v>2</v>
      </c>
      <c r="H2399">
        <f>VLOOKUP(Table1[[#This Row],[img_id2]],Table13[#All],5,FALSE)</f>
        <v>2</v>
      </c>
      <c r="I2399" t="str">
        <f>IF(Table1[[#This Row],[score_abs]]&gt;0.99,"yes","no")</f>
        <v>yes</v>
      </c>
    </row>
    <row r="2400" spans="1:9" x14ac:dyDescent="0.25">
      <c r="A2400" t="str">
        <f>Table1[[#This Row],[img_id2]]&amp;"|"&amp;Table1[[#This Row],[rank]]</f>
        <v>475|4</v>
      </c>
      <c r="B2400">
        <v>475</v>
      </c>
      <c r="C2400">
        <v>4</v>
      </c>
      <c r="D2400" t="s">
        <v>846</v>
      </c>
      <c r="E2400">
        <v>1.70580614358E-2</v>
      </c>
      <c r="F2400">
        <v>0.99714154005099997</v>
      </c>
      <c r="G2400">
        <f>VLOOKUP(Table1[[#This Row],[img_id2]],Table13[#All],4,FALSE)</f>
        <v>2</v>
      </c>
      <c r="H2400">
        <f>VLOOKUP(Table1[[#This Row],[img_id2]],Table13[#All],5,FALSE)</f>
        <v>2</v>
      </c>
      <c r="I2400" t="str">
        <f>IF(Table1[[#This Row],[score_abs]]&gt;0.99,"yes","no")</f>
        <v>yes</v>
      </c>
    </row>
    <row r="2401" spans="1:9" x14ac:dyDescent="0.25">
      <c r="A2401" t="str">
        <f>Table1[[#This Row],[img_id2]]&amp;"|"&amp;Table1[[#This Row],[rank]]</f>
        <v>475|5</v>
      </c>
      <c r="B2401">
        <v>475</v>
      </c>
      <c r="C2401">
        <v>5</v>
      </c>
      <c r="D2401" t="s">
        <v>848</v>
      </c>
      <c r="E2401">
        <v>1.29726156592E-2</v>
      </c>
      <c r="F2401">
        <v>0.99624472856500002</v>
      </c>
      <c r="G2401">
        <f>VLOOKUP(Table1[[#This Row],[img_id2]],Table13[#All],4,FALSE)</f>
        <v>2</v>
      </c>
      <c r="H2401">
        <f>VLOOKUP(Table1[[#This Row],[img_id2]],Table13[#All],5,FALSE)</f>
        <v>2</v>
      </c>
      <c r="I2401" t="str">
        <f>IF(Table1[[#This Row],[score_abs]]&gt;0.99,"yes","no")</f>
        <v>yes</v>
      </c>
    </row>
    <row r="2402" spans="1:9" x14ac:dyDescent="0.25">
      <c r="A2402" t="str">
        <f>Table1[[#This Row],[img_id2]]&amp;"|"&amp;Table1[[#This Row],[rank]]</f>
        <v>476|1</v>
      </c>
      <c r="B2402">
        <v>476</v>
      </c>
      <c r="C2402">
        <v>1</v>
      </c>
      <c r="D2402" t="s">
        <v>830</v>
      </c>
      <c r="E2402">
        <v>0.903353393078</v>
      </c>
      <c r="F2402">
        <v>0.99999451637299996</v>
      </c>
      <c r="G2402">
        <f>VLOOKUP(Table1[[#This Row],[img_id2]],Table13[#All],4,FALSE)</f>
        <v>3</v>
      </c>
      <c r="H2402">
        <f>VLOOKUP(Table1[[#This Row],[img_id2]],Table13[#All],5,FALSE)</f>
        <v>3</v>
      </c>
      <c r="I2402" t="str">
        <f>IF(Table1[[#This Row],[score_abs]]&gt;0.99,"yes","no")</f>
        <v>yes</v>
      </c>
    </row>
    <row r="2403" spans="1:9" x14ac:dyDescent="0.25">
      <c r="A2403" t="str">
        <f>Table1[[#This Row],[img_id2]]&amp;"|"&amp;Table1[[#This Row],[rank]]</f>
        <v>476|2</v>
      </c>
      <c r="B2403">
        <v>476</v>
      </c>
      <c r="C2403">
        <v>2</v>
      </c>
      <c r="D2403" t="s">
        <v>840</v>
      </c>
      <c r="E2403">
        <v>8.02082195878E-2</v>
      </c>
      <c r="F2403">
        <v>0.99993824958800004</v>
      </c>
      <c r="G2403">
        <f>VLOOKUP(Table1[[#This Row],[img_id2]],Table13[#All],4,FALSE)</f>
        <v>3</v>
      </c>
      <c r="H2403">
        <f>VLOOKUP(Table1[[#This Row],[img_id2]],Table13[#All],5,FALSE)</f>
        <v>3</v>
      </c>
      <c r="I2403" t="str">
        <f>IF(Table1[[#This Row],[score_abs]]&gt;0.99,"yes","no")</f>
        <v>yes</v>
      </c>
    </row>
    <row r="2404" spans="1:9" x14ac:dyDescent="0.25">
      <c r="A2404" t="str">
        <f>Table1[[#This Row],[img_id2]]&amp;"|"&amp;Table1[[#This Row],[rank]]</f>
        <v>476|3</v>
      </c>
      <c r="B2404">
        <v>476</v>
      </c>
      <c r="C2404">
        <v>3</v>
      </c>
      <c r="D2404" t="s">
        <v>831</v>
      </c>
      <c r="E2404">
        <v>1.9789487123500001E-3</v>
      </c>
      <c r="F2404">
        <v>0.99750584363899997</v>
      </c>
      <c r="G2404">
        <f>VLOOKUP(Table1[[#This Row],[img_id2]],Table13[#All],4,FALSE)</f>
        <v>3</v>
      </c>
      <c r="H2404">
        <f>VLOOKUP(Table1[[#This Row],[img_id2]],Table13[#All],5,FALSE)</f>
        <v>3</v>
      </c>
      <c r="I2404" t="str">
        <f>IF(Table1[[#This Row],[score_abs]]&gt;0.99,"yes","no")</f>
        <v>yes</v>
      </c>
    </row>
    <row r="2405" spans="1:9" x14ac:dyDescent="0.25">
      <c r="A2405" t="str">
        <f>Table1[[#This Row],[img_id2]]&amp;"|"&amp;Table1[[#This Row],[rank]]</f>
        <v>476|4</v>
      </c>
      <c r="B2405">
        <v>476</v>
      </c>
      <c r="C2405">
        <v>4</v>
      </c>
      <c r="D2405" t="s">
        <v>846</v>
      </c>
      <c r="E2405">
        <v>1.7217656131799999E-3</v>
      </c>
      <c r="F2405">
        <v>0.99713432788800005</v>
      </c>
      <c r="G2405">
        <f>VLOOKUP(Table1[[#This Row],[img_id2]],Table13[#All],4,FALSE)</f>
        <v>3</v>
      </c>
      <c r="H2405">
        <f>VLOOKUP(Table1[[#This Row],[img_id2]],Table13[#All],5,FALSE)</f>
        <v>3</v>
      </c>
      <c r="I2405" t="str">
        <f>IF(Table1[[#This Row],[score_abs]]&gt;0.99,"yes","no")</f>
        <v>yes</v>
      </c>
    </row>
    <row r="2406" spans="1:9" x14ac:dyDescent="0.25">
      <c r="A2406" t="str">
        <f>Table1[[#This Row],[img_id2]]&amp;"|"&amp;Table1[[#This Row],[rank]]</f>
        <v>476|5</v>
      </c>
      <c r="B2406">
        <v>476</v>
      </c>
      <c r="C2406">
        <v>5</v>
      </c>
      <c r="D2406" t="s">
        <v>930</v>
      </c>
      <c r="E2406">
        <v>1.71689910349E-3</v>
      </c>
      <c r="F2406">
        <v>0.997126281261</v>
      </c>
      <c r="G2406">
        <f>VLOOKUP(Table1[[#This Row],[img_id2]],Table13[#All],4,FALSE)</f>
        <v>3</v>
      </c>
      <c r="H2406">
        <f>VLOOKUP(Table1[[#This Row],[img_id2]],Table13[#All],5,FALSE)</f>
        <v>3</v>
      </c>
      <c r="I2406" t="str">
        <f>IF(Table1[[#This Row],[score_abs]]&gt;0.99,"yes","no")</f>
        <v>yes</v>
      </c>
    </row>
    <row r="2407" spans="1:9" x14ac:dyDescent="0.25">
      <c r="A2407" t="str">
        <f>Table1[[#This Row],[img_id2]]&amp;"|"&amp;Table1[[#This Row],[rank]]</f>
        <v>477|1</v>
      </c>
      <c r="B2407">
        <v>477</v>
      </c>
      <c r="C2407">
        <v>1</v>
      </c>
      <c r="D2407" t="s">
        <v>831</v>
      </c>
      <c r="E2407">
        <v>0.42809900641400001</v>
      </c>
      <c r="F2407">
        <v>0.99981647729900003</v>
      </c>
      <c r="G2407">
        <f>VLOOKUP(Table1[[#This Row],[img_id2]],Table13[#All],4,FALSE)</f>
        <v>2</v>
      </c>
      <c r="H2407">
        <f>VLOOKUP(Table1[[#This Row],[img_id2]],Table13[#All],5,FALSE)</f>
        <v>2</v>
      </c>
      <c r="I2407" t="str">
        <f>IF(Table1[[#This Row],[score_abs]]&gt;0.99,"yes","no")</f>
        <v>yes</v>
      </c>
    </row>
    <row r="2408" spans="1:9" x14ac:dyDescent="0.25">
      <c r="A2408" t="str">
        <f>Table1[[#This Row],[img_id2]]&amp;"|"&amp;Table1[[#This Row],[rank]]</f>
        <v>477|2</v>
      </c>
      <c r="B2408">
        <v>477</v>
      </c>
      <c r="C2408">
        <v>2</v>
      </c>
      <c r="D2408" t="s">
        <v>862</v>
      </c>
      <c r="E2408">
        <v>0.15847219526799999</v>
      </c>
      <c r="F2408">
        <v>0.999504327774</v>
      </c>
      <c r="G2408">
        <f>VLOOKUP(Table1[[#This Row],[img_id2]],Table13[#All],4,FALSE)</f>
        <v>2</v>
      </c>
      <c r="H2408">
        <f>VLOOKUP(Table1[[#This Row],[img_id2]],Table13[#All],5,FALSE)</f>
        <v>2</v>
      </c>
      <c r="I2408" t="str">
        <f>IF(Table1[[#This Row],[score_abs]]&gt;0.99,"yes","no")</f>
        <v>yes</v>
      </c>
    </row>
    <row r="2409" spans="1:9" x14ac:dyDescent="0.25">
      <c r="A2409" t="str">
        <f>Table1[[#This Row],[img_id2]]&amp;"|"&amp;Table1[[#This Row],[rank]]</f>
        <v>477|3</v>
      </c>
      <c r="B2409">
        <v>477</v>
      </c>
      <c r="C2409">
        <v>3</v>
      </c>
      <c r="D2409" t="s">
        <v>861</v>
      </c>
      <c r="E2409">
        <v>7.2660043835599999E-2</v>
      </c>
      <c r="F2409">
        <v>0.998919725418</v>
      </c>
      <c r="G2409">
        <f>VLOOKUP(Table1[[#This Row],[img_id2]],Table13[#All],4,FALSE)</f>
        <v>2</v>
      </c>
      <c r="H2409">
        <f>VLOOKUP(Table1[[#This Row],[img_id2]],Table13[#All],5,FALSE)</f>
        <v>2</v>
      </c>
      <c r="I2409" t="str">
        <f>IF(Table1[[#This Row],[score_abs]]&gt;0.99,"yes","no")</f>
        <v>yes</v>
      </c>
    </row>
    <row r="2410" spans="1:9" x14ac:dyDescent="0.25">
      <c r="A2410" t="str">
        <f>Table1[[#This Row],[img_id2]]&amp;"|"&amp;Table1[[#This Row],[rank]]</f>
        <v>477|4</v>
      </c>
      <c r="B2410">
        <v>477</v>
      </c>
      <c r="C2410">
        <v>4</v>
      </c>
      <c r="D2410" t="s">
        <v>854</v>
      </c>
      <c r="E2410">
        <v>6.4591445028800001E-2</v>
      </c>
      <c r="F2410">
        <v>0.99878495931599998</v>
      </c>
      <c r="G2410">
        <f>VLOOKUP(Table1[[#This Row],[img_id2]],Table13[#All],4,FALSE)</f>
        <v>2</v>
      </c>
      <c r="H2410">
        <f>VLOOKUP(Table1[[#This Row],[img_id2]],Table13[#All],5,FALSE)</f>
        <v>2</v>
      </c>
      <c r="I2410" t="str">
        <f>IF(Table1[[#This Row],[score_abs]]&gt;0.99,"yes","no")</f>
        <v>yes</v>
      </c>
    </row>
    <row r="2411" spans="1:9" x14ac:dyDescent="0.25">
      <c r="A2411" t="str">
        <f>Table1[[#This Row],[img_id2]]&amp;"|"&amp;Table1[[#This Row],[rank]]</f>
        <v>477|5</v>
      </c>
      <c r="B2411">
        <v>477</v>
      </c>
      <c r="C2411">
        <v>5</v>
      </c>
      <c r="D2411" t="s">
        <v>848</v>
      </c>
      <c r="E2411">
        <v>4.2379133403299997E-2</v>
      </c>
      <c r="F2411">
        <v>0.99814927578000001</v>
      </c>
      <c r="G2411">
        <f>VLOOKUP(Table1[[#This Row],[img_id2]],Table13[#All],4,FALSE)</f>
        <v>2</v>
      </c>
      <c r="H2411">
        <f>VLOOKUP(Table1[[#This Row],[img_id2]],Table13[#All],5,FALSE)</f>
        <v>2</v>
      </c>
      <c r="I2411" t="str">
        <f>IF(Table1[[#This Row],[score_abs]]&gt;0.99,"yes","no")</f>
        <v>yes</v>
      </c>
    </row>
    <row r="2412" spans="1:9" x14ac:dyDescent="0.25">
      <c r="A2412" t="str">
        <f>Table1[[#This Row],[img_id2]]&amp;"|"&amp;Table1[[#This Row],[rank]]</f>
        <v>478|1</v>
      </c>
      <c r="B2412">
        <v>478</v>
      </c>
      <c r="C2412">
        <v>1</v>
      </c>
      <c r="D2412" t="s">
        <v>854</v>
      </c>
      <c r="E2412">
        <v>0.531575202942</v>
      </c>
      <c r="F2412">
        <v>0.99965023994400004</v>
      </c>
      <c r="G2412">
        <f>VLOOKUP(Table1[[#This Row],[img_id2]],Table13[#All],4,FALSE)</f>
        <v>3</v>
      </c>
      <c r="H2412">
        <f>VLOOKUP(Table1[[#This Row],[img_id2]],Table13[#All],5,FALSE)</f>
        <v>3</v>
      </c>
      <c r="I2412" t="str">
        <f>IF(Table1[[#This Row],[score_abs]]&gt;0.99,"yes","no")</f>
        <v>yes</v>
      </c>
    </row>
    <row r="2413" spans="1:9" x14ac:dyDescent="0.25">
      <c r="A2413" t="str">
        <f>Table1[[#This Row],[img_id2]]&amp;"|"&amp;Table1[[#This Row],[rank]]</f>
        <v>478|2</v>
      </c>
      <c r="B2413">
        <v>478</v>
      </c>
      <c r="C2413">
        <v>2</v>
      </c>
      <c r="D2413" t="s">
        <v>831</v>
      </c>
      <c r="E2413">
        <v>6.4556337892999999E-2</v>
      </c>
      <c r="F2413">
        <v>0.99712771177299997</v>
      </c>
      <c r="G2413">
        <f>VLOOKUP(Table1[[#This Row],[img_id2]],Table13[#All],4,FALSE)</f>
        <v>3</v>
      </c>
      <c r="H2413">
        <f>VLOOKUP(Table1[[#This Row],[img_id2]],Table13[#All],5,FALSE)</f>
        <v>3</v>
      </c>
      <c r="I2413" t="str">
        <f>IF(Table1[[#This Row],[score_abs]]&gt;0.99,"yes","no")</f>
        <v>yes</v>
      </c>
    </row>
    <row r="2414" spans="1:9" x14ac:dyDescent="0.25">
      <c r="A2414" t="str">
        <f>Table1[[#This Row],[img_id2]]&amp;"|"&amp;Table1[[#This Row],[rank]]</f>
        <v>478|3</v>
      </c>
      <c r="B2414">
        <v>478</v>
      </c>
      <c r="C2414">
        <v>3</v>
      </c>
      <c r="D2414" t="s">
        <v>864</v>
      </c>
      <c r="E2414">
        <v>6.04579672217E-2</v>
      </c>
      <c r="F2414">
        <v>0.99693357944500005</v>
      </c>
      <c r="G2414">
        <f>VLOOKUP(Table1[[#This Row],[img_id2]],Table13[#All],4,FALSE)</f>
        <v>3</v>
      </c>
      <c r="H2414">
        <f>VLOOKUP(Table1[[#This Row],[img_id2]],Table13[#All],5,FALSE)</f>
        <v>3</v>
      </c>
      <c r="I2414" t="str">
        <f>IF(Table1[[#This Row],[score_abs]]&gt;0.99,"yes","no")</f>
        <v>yes</v>
      </c>
    </row>
    <row r="2415" spans="1:9" x14ac:dyDescent="0.25">
      <c r="A2415" t="str">
        <f>Table1[[#This Row],[img_id2]]&amp;"|"&amp;Table1[[#This Row],[rank]]</f>
        <v>478|4</v>
      </c>
      <c r="B2415">
        <v>478</v>
      </c>
      <c r="C2415">
        <v>4</v>
      </c>
      <c r="D2415" t="s">
        <v>886</v>
      </c>
      <c r="E2415">
        <v>5.6879915296999997E-2</v>
      </c>
      <c r="F2415">
        <v>0.99674135446500001</v>
      </c>
      <c r="G2415">
        <f>VLOOKUP(Table1[[#This Row],[img_id2]],Table13[#All],4,FALSE)</f>
        <v>3</v>
      </c>
      <c r="H2415">
        <f>VLOOKUP(Table1[[#This Row],[img_id2]],Table13[#All],5,FALSE)</f>
        <v>3</v>
      </c>
      <c r="I2415" t="str">
        <f>IF(Table1[[#This Row],[score_abs]]&gt;0.99,"yes","no")</f>
        <v>yes</v>
      </c>
    </row>
    <row r="2416" spans="1:9" x14ac:dyDescent="0.25">
      <c r="A2416" t="str">
        <f>Table1[[#This Row],[img_id2]]&amp;"|"&amp;Table1[[#This Row],[rank]]</f>
        <v>478|5</v>
      </c>
      <c r="B2416">
        <v>478</v>
      </c>
      <c r="C2416">
        <v>5</v>
      </c>
      <c r="D2416" t="s">
        <v>848</v>
      </c>
      <c r="E2416">
        <v>4.8745669424500003E-2</v>
      </c>
      <c r="F2416">
        <v>0.99619954824400003</v>
      </c>
      <c r="G2416">
        <f>VLOOKUP(Table1[[#This Row],[img_id2]],Table13[#All],4,FALSE)</f>
        <v>3</v>
      </c>
      <c r="H2416">
        <f>VLOOKUP(Table1[[#This Row],[img_id2]],Table13[#All],5,FALSE)</f>
        <v>3</v>
      </c>
      <c r="I2416" t="str">
        <f>IF(Table1[[#This Row],[score_abs]]&gt;0.99,"yes","no")</f>
        <v>yes</v>
      </c>
    </row>
    <row r="2417" spans="1:9" x14ac:dyDescent="0.25">
      <c r="A2417" t="str">
        <f>Table1[[#This Row],[img_id2]]&amp;"|"&amp;Table1[[#This Row],[rank]]</f>
        <v>479|1</v>
      </c>
      <c r="B2417">
        <v>479</v>
      </c>
      <c r="C2417">
        <v>1</v>
      </c>
      <c r="D2417" t="s">
        <v>862</v>
      </c>
      <c r="E2417">
        <v>0.22438734769800001</v>
      </c>
      <c r="F2417">
        <v>0.99686014652300003</v>
      </c>
      <c r="G2417">
        <f>VLOOKUP(Table1[[#This Row],[img_id2]],Table13[#All],4,FALSE)</f>
        <v>3</v>
      </c>
      <c r="H2417">
        <f>VLOOKUP(Table1[[#This Row],[img_id2]],Table13[#All],5,FALSE)</f>
        <v>3</v>
      </c>
      <c r="I2417" t="str">
        <f>IF(Table1[[#This Row],[score_abs]]&gt;0.99,"yes","no")</f>
        <v>yes</v>
      </c>
    </row>
    <row r="2418" spans="1:9" x14ac:dyDescent="0.25">
      <c r="A2418" t="str">
        <f>Table1[[#This Row],[img_id2]]&amp;"|"&amp;Table1[[#This Row],[rank]]</f>
        <v>479|2</v>
      </c>
      <c r="B2418">
        <v>479</v>
      </c>
      <c r="C2418">
        <v>2</v>
      </c>
      <c r="D2418" t="s">
        <v>831</v>
      </c>
      <c r="E2418">
        <v>7.8625105321400005E-2</v>
      </c>
      <c r="F2418">
        <v>0.99109113216400002</v>
      </c>
      <c r="G2418">
        <f>VLOOKUP(Table1[[#This Row],[img_id2]],Table13[#All],4,FALSE)</f>
        <v>3</v>
      </c>
      <c r="H2418">
        <f>VLOOKUP(Table1[[#This Row],[img_id2]],Table13[#All],5,FALSE)</f>
        <v>3</v>
      </c>
      <c r="I2418" t="str">
        <f>IF(Table1[[#This Row],[score_abs]]&gt;0.99,"yes","no")</f>
        <v>yes</v>
      </c>
    </row>
    <row r="2419" spans="1:9" x14ac:dyDescent="0.25">
      <c r="A2419" t="str">
        <f>Table1[[#This Row],[img_id2]]&amp;"|"&amp;Table1[[#This Row],[rank]]</f>
        <v>479|3</v>
      </c>
      <c r="B2419">
        <v>479</v>
      </c>
      <c r="C2419">
        <v>3</v>
      </c>
      <c r="D2419" t="s">
        <v>875</v>
      </c>
      <c r="E2419">
        <v>7.7018193900599996E-2</v>
      </c>
      <c r="F2419">
        <v>0.990906953812</v>
      </c>
      <c r="G2419">
        <f>VLOOKUP(Table1[[#This Row],[img_id2]],Table13[#All],4,FALSE)</f>
        <v>3</v>
      </c>
      <c r="H2419">
        <f>VLOOKUP(Table1[[#This Row],[img_id2]],Table13[#All],5,FALSE)</f>
        <v>3</v>
      </c>
      <c r="I2419" t="str">
        <f>IF(Table1[[#This Row],[score_abs]]&gt;0.99,"yes","no")</f>
        <v>yes</v>
      </c>
    </row>
    <row r="2420" spans="1:9" x14ac:dyDescent="0.25">
      <c r="A2420" t="str">
        <f>Table1[[#This Row],[img_id2]]&amp;"|"&amp;Table1[[#This Row],[rank]]</f>
        <v>479|4</v>
      </c>
      <c r="B2420">
        <v>479</v>
      </c>
      <c r="C2420">
        <v>4</v>
      </c>
      <c r="D2420" t="s">
        <v>855</v>
      </c>
      <c r="E2420">
        <v>5.2359733730600003E-2</v>
      </c>
      <c r="F2420">
        <v>0.98668169975300002</v>
      </c>
      <c r="G2420">
        <f>VLOOKUP(Table1[[#This Row],[img_id2]],Table13[#All],4,FALSE)</f>
        <v>3</v>
      </c>
      <c r="H2420">
        <f>VLOOKUP(Table1[[#This Row],[img_id2]],Table13[#All],5,FALSE)</f>
        <v>3</v>
      </c>
      <c r="I2420" t="str">
        <f>IF(Table1[[#This Row],[score_abs]]&gt;0.99,"yes","no")</f>
        <v>no</v>
      </c>
    </row>
    <row r="2421" spans="1:9" x14ac:dyDescent="0.25">
      <c r="A2421" t="str">
        <f>Table1[[#This Row],[img_id2]]&amp;"|"&amp;Table1[[#This Row],[rank]]</f>
        <v>479|5</v>
      </c>
      <c r="B2421">
        <v>479</v>
      </c>
      <c r="C2421">
        <v>5</v>
      </c>
      <c r="D2421" t="s">
        <v>917</v>
      </c>
      <c r="E2421">
        <v>5.0098557025199997E-2</v>
      </c>
      <c r="F2421">
        <v>0.98608893156099997</v>
      </c>
      <c r="G2421">
        <f>VLOOKUP(Table1[[#This Row],[img_id2]],Table13[#All],4,FALSE)</f>
        <v>3</v>
      </c>
      <c r="H2421">
        <f>VLOOKUP(Table1[[#This Row],[img_id2]],Table13[#All],5,FALSE)</f>
        <v>3</v>
      </c>
      <c r="I2421" t="str">
        <f>IF(Table1[[#This Row],[score_abs]]&gt;0.99,"yes","no")</f>
        <v>no</v>
      </c>
    </row>
    <row r="2422" spans="1:9" x14ac:dyDescent="0.25">
      <c r="A2422" t="str">
        <f>Table1[[#This Row],[img_id2]]&amp;"|"&amp;Table1[[#This Row],[rank]]</f>
        <v>480|1</v>
      </c>
      <c r="B2422">
        <v>480</v>
      </c>
      <c r="C2422">
        <v>1</v>
      </c>
      <c r="D2422" t="s">
        <v>864</v>
      </c>
      <c r="E2422">
        <v>0.37693256139800002</v>
      </c>
      <c r="F2422">
        <v>0.99994623661000004</v>
      </c>
      <c r="G2422">
        <f>VLOOKUP(Table1[[#This Row],[img_id2]],Table13[#All],4,FALSE)</f>
        <v>2</v>
      </c>
      <c r="H2422">
        <f>VLOOKUP(Table1[[#This Row],[img_id2]],Table13[#All],5,FALSE)</f>
        <v>2</v>
      </c>
      <c r="I2422" t="str">
        <f>IF(Table1[[#This Row],[score_abs]]&gt;0.99,"yes","no")</f>
        <v>yes</v>
      </c>
    </row>
    <row r="2423" spans="1:9" x14ac:dyDescent="0.25">
      <c r="A2423" t="str">
        <f>Table1[[#This Row],[img_id2]]&amp;"|"&amp;Table1[[#This Row],[rank]]</f>
        <v>480|2</v>
      </c>
      <c r="B2423">
        <v>480</v>
      </c>
      <c r="C2423">
        <v>2</v>
      </c>
      <c r="D2423" t="s">
        <v>831</v>
      </c>
      <c r="E2423">
        <v>0.26536077261000002</v>
      </c>
      <c r="F2423">
        <v>0.99992358684500005</v>
      </c>
      <c r="G2423">
        <f>VLOOKUP(Table1[[#This Row],[img_id2]],Table13[#All],4,FALSE)</f>
        <v>2</v>
      </c>
      <c r="H2423">
        <f>VLOOKUP(Table1[[#This Row],[img_id2]],Table13[#All],5,FALSE)</f>
        <v>2</v>
      </c>
      <c r="I2423" t="str">
        <f>IF(Table1[[#This Row],[score_abs]]&gt;0.99,"yes","no")</f>
        <v>yes</v>
      </c>
    </row>
    <row r="2424" spans="1:9" x14ac:dyDescent="0.25">
      <c r="A2424" t="str">
        <f>Table1[[#This Row],[img_id2]]&amp;"|"&amp;Table1[[#This Row],[rank]]</f>
        <v>480|3</v>
      </c>
      <c r="B2424">
        <v>480</v>
      </c>
      <c r="C2424">
        <v>3</v>
      </c>
      <c r="D2424" t="s">
        <v>854</v>
      </c>
      <c r="E2424">
        <v>8.3154827356300004E-2</v>
      </c>
      <c r="F2424">
        <v>0.99975627660800004</v>
      </c>
      <c r="G2424">
        <f>VLOOKUP(Table1[[#This Row],[img_id2]],Table13[#All],4,FALSE)</f>
        <v>2</v>
      </c>
      <c r="H2424">
        <f>VLOOKUP(Table1[[#This Row],[img_id2]],Table13[#All],5,FALSE)</f>
        <v>2</v>
      </c>
      <c r="I2424" t="str">
        <f>IF(Table1[[#This Row],[score_abs]]&gt;0.99,"yes","no")</f>
        <v>yes</v>
      </c>
    </row>
    <row r="2425" spans="1:9" x14ac:dyDescent="0.25">
      <c r="A2425" t="str">
        <f>Table1[[#This Row],[img_id2]]&amp;"|"&amp;Table1[[#This Row],[rank]]</f>
        <v>480|4</v>
      </c>
      <c r="B2425">
        <v>480</v>
      </c>
      <c r="C2425">
        <v>4</v>
      </c>
      <c r="D2425" t="s">
        <v>862</v>
      </c>
      <c r="E2425">
        <v>7.3631681501899998E-2</v>
      </c>
      <c r="F2425">
        <v>0.99972480535499997</v>
      </c>
      <c r="G2425">
        <f>VLOOKUP(Table1[[#This Row],[img_id2]],Table13[#All],4,FALSE)</f>
        <v>2</v>
      </c>
      <c r="H2425">
        <f>VLOOKUP(Table1[[#This Row],[img_id2]],Table13[#All],5,FALSE)</f>
        <v>2</v>
      </c>
      <c r="I2425" t="str">
        <f>IF(Table1[[#This Row],[score_abs]]&gt;0.99,"yes","no")</f>
        <v>yes</v>
      </c>
    </row>
    <row r="2426" spans="1:9" x14ac:dyDescent="0.25">
      <c r="A2426" t="str">
        <f>Table1[[#This Row],[img_id2]]&amp;"|"&amp;Table1[[#This Row],[rank]]</f>
        <v>480|5</v>
      </c>
      <c r="B2426">
        <v>480</v>
      </c>
      <c r="C2426">
        <v>5</v>
      </c>
      <c r="D2426" t="s">
        <v>878</v>
      </c>
      <c r="E2426">
        <v>4.4272325932999998E-2</v>
      </c>
      <c r="F2426">
        <v>0.99954235553699999</v>
      </c>
      <c r="G2426">
        <f>VLOOKUP(Table1[[#This Row],[img_id2]],Table13[#All],4,FALSE)</f>
        <v>2</v>
      </c>
      <c r="H2426">
        <f>VLOOKUP(Table1[[#This Row],[img_id2]],Table13[#All],5,FALSE)</f>
        <v>2</v>
      </c>
      <c r="I2426" t="str">
        <f>IF(Table1[[#This Row],[score_abs]]&gt;0.99,"yes","no")</f>
        <v>yes</v>
      </c>
    </row>
    <row r="2427" spans="1:9" x14ac:dyDescent="0.25">
      <c r="A2427" t="str">
        <f>Table1[[#This Row],[img_id2]]&amp;"|"&amp;Table1[[#This Row],[rank]]</f>
        <v>481|1</v>
      </c>
      <c r="B2427">
        <v>481</v>
      </c>
      <c r="C2427">
        <v>1</v>
      </c>
      <c r="D2427" t="s">
        <v>831</v>
      </c>
      <c r="E2427">
        <v>0.867924034595</v>
      </c>
      <c r="F2427">
        <v>0.99999189376800002</v>
      </c>
      <c r="G2427">
        <f>VLOOKUP(Table1[[#This Row],[img_id2]],Table13[#All],4,FALSE)</f>
        <v>3</v>
      </c>
      <c r="H2427">
        <f>VLOOKUP(Table1[[#This Row],[img_id2]],Table13[#All],5,FALSE)</f>
        <v>3</v>
      </c>
      <c r="I2427" t="str">
        <f>IF(Table1[[#This Row],[score_abs]]&gt;0.99,"yes","no")</f>
        <v>yes</v>
      </c>
    </row>
    <row r="2428" spans="1:9" x14ac:dyDescent="0.25">
      <c r="A2428" t="str">
        <f>Table1[[#This Row],[img_id2]]&amp;"|"&amp;Table1[[#This Row],[rank]]</f>
        <v>481|2</v>
      </c>
      <c r="B2428">
        <v>481</v>
      </c>
      <c r="C2428">
        <v>2</v>
      </c>
      <c r="D2428" t="s">
        <v>862</v>
      </c>
      <c r="E2428">
        <v>5.6585446000100001E-2</v>
      </c>
      <c r="F2428">
        <v>0.99987566471099998</v>
      </c>
      <c r="G2428">
        <f>VLOOKUP(Table1[[#This Row],[img_id2]],Table13[#All],4,FALSE)</f>
        <v>3</v>
      </c>
      <c r="H2428">
        <f>VLOOKUP(Table1[[#This Row],[img_id2]],Table13[#All],5,FALSE)</f>
        <v>3</v>
      </c>
      <c r="I2428" t="str">
        <f>IF(Table1[[#This Row],[score_abs]]&gt;0.99,"yes","no")</f>
        <v>yes</v>
      </c>
    </row>
    <row r="2429" spans="1:9" x14ac:dyDescent="0.25">
      <c r="A2429" t="str">
        <f>Table1[[#This Row],[img_id2]]&amp;"|"&amp;Table1[[#This Row],[rank]]</f>
        <v>481|3</v>
      </c>
      <c r="B2429">
        <v>481</v>
      </c>
      <c r="C2429">
        <v>3</v>
      </c>
      <c r="D2429" t="s">
        <v>854</v>
      </c>
      <c r="E2429">
        <v>1.5925018116799999E-2</v>
      </c>
      <c r="F2429">
        <v>0.99955850839600002</v>
      </c>
      <c r="G2429">
        <f>VLOOKUP(Table1[[#This Row],[img_id2]],Table13[#All],4,FALSE)</f>
        <v>3</v>
      </c>
      <c r="H2429">
        <f>VLOOKUP(Table1[[#This Row],[img_id2]],Table13[#All],5,FALSE)</f>
        <v>3</v>
      </c>
      <c r="I2429" t="str">
        <f>IF(Table1[[#This Row],[score_abs]]&gt;0.99,"yes","no")</f>
        <v>yes</v>
      </c>
    </row>
    <row r="2430" spans="1:9" x14ac:dyDescent="0.25">
      <c r="A2430" t="str">
        <f>Table1[[#This Row],[img_id2]]&amp;"|"&amp;Table1[[#This Row],[rank]]</f>
        <v>481|4</v>
      </c>
      <c r="B2430">
        <v>481</v>
      </c>
      <c r="C2430">
        <v>4</v>
      </c>
      <c r="D2430" t="s">
        <v>861</v>
      </c>
      <c r="E2430">
        <v>1.3354547321799999E-2</v>
      </c>
      <c r="F2430">
        <v>0.99947351217299996</v>
      </c>
      <c r="G2430">
        <f>VLOOKUP(Table1[[#This Row],[img_id2]],Table13[#All],4,FALSE)</f>
        <v>3</v>
      </c>
      <c r="H2430">
        <f>VLOOKUP(Table1[[#This Row],[img_id2]],Table13[#All],5,FALSE)</f>
        <v>3</v>
      </c>
      <c r="I2430" t="str">
        <f>IF(Table1[[#This Row],[score_abs]]&gt;0.99,"yes","no")</f>
        <v>yes</v>
      </c>
    </row>
    <row r="2431" spans="1:9" x14ac:dyDescent="0.25">
      <c r="A2431" t="str">
        <f>Table1[[#This Row],[img_id2]]&amp;"|"&amp;Table1[[#This Row],[rank]]</f>
        <v>481|5</v>
      </c>
      <c r="B2431">
        <v>481</v>
      </c>
      <c r="C2431">
        <v>5</v>
      </c>
      <c r="D2431" t="s">
        <v>846</v>
      </c>
      <c r="E2431">
        <v>9.2374784871900005E-3</v>
      </c>
      <c r="F2431">
        <v>0.99923908710499998</v>
      </c>
      <c r="G2431">
        <f>VLOOKUP(Table1[[#This Row],[img_id2]],Table13[#All],4,FALSE)</f>
        <v>3</v>
      </c>
      <c r="H2431">
        <f>VLOOKUP(Table1[[#This Row],[img_id2]],Table13[#All],5,FALSE)</f>
        <v>3</v>
      </c>
      <c r="I2431" t="str">
        <f>IF(Table1[[#This Row],[score_abs]]&gt;0.99,"yes","no")</f>
        <v>yes</v>
      </c>
    </row>
    <row r="2432" spans="1:9" x14ac:dyDescent="0.25">
      <c r="A2432" t="str">
        <f>Table1[[#This Row],[img_id2]]&amp;"|"&amp;Table1[[#This Row],[rank]]</f>
        <v>482|1</v>
      </c>
      <c r="B2432">
        <v>482</v>
      </c>
      <c r="C2432">
        <v>1</v>
      </c>
      <c r="D2432" t="s">
        <v>886</v>
      </c>
      <c r="E2432">
        <v>0.34085121750800002</v>
      </c>
      <c r="F2432">
        <v>0.99984729289999996</v>
      </c>
      <c r="G2432">
        <f>VLOOKUP(Table1[[#This Row],[img_id2]],Table13[#All],4,FALSE)</f>
        <v>3</v>
      </c>
      <c r="H2432">
        <f>VLOOKUP(Table1[[#This Row],[img_id2]],Table13[#All],5,FALSE)</f>
        <v>3</v>
      </c>
      <c r="I2432" t="str">
        <f>IF(Table1[[#This Row],[score_abs]]&gt;0.99,"yes","no")</f>
        <v>yes</v>
      </c>
    </row>
    <row r="2433" spans="1:9" x14ac:dyDescent="0.25">
      <c r="A2433" t="str">
        <f>Table1[[#This Row],[img_id2]]&amp;"|"&amp;Table1[[#This Row],[rank]]</f>
        <v>482|2</v>
      </c>
      <c r="B2433">
        <v>482</v>
      </c>
      <c r="C2433">
        <v>2</v>
      </c>
      <c r="D2433" t="s">
        <v>861</v>
      </c>
      <c r="E2433">
        <v>0.144266232848</v>
      </c>
      <c r="F2433">
        <v>0.99963939189899997</v>
      </c>
      <c r="G2433">
        <f>VLOOKUP(Table1[[#This Row],[img_id2]],Table13[#All],4,FALSE)</f>
        <v>3</v>
      </c>
      <c r="H2433">
        <f>VLOOKUP(Table1[[#This Row],[img_id2]],Table13[#All],5,FALSE)</f>
        <v>3</v>
      </c>
      <c r="I2433" t="str">
        <f>IF(Table1[[#This Row],[score_abs]]&gt;0.99,"yes","no")</f>
        <v>yes</v>
      </c>
    </row>
    <row r="2434" spans="1:9" x14ac:dyDescent="0.25">
      <c r="A2434" t="str">
        <f>Table1[[#This Row],[img_id2]]&amp;"|"&amp;Table1[[#This Row],[rank]]</f>
        <v>482|3</v>
      </c>
      <c r="B2434">
        <v>482</v>
      </c>
      <c r="C2434">
        <v>3</v>
      </c>
      <c r="D2434" t="s">
        <v>862</v>
      </c>
      <c r="E2434">
        <v>6.6122375428700003E-2</v>
      </c>
      <c r="F2434">
        <v>0.99921345710800002</v>
      </c>
      <c r="G2434">
        <f>VLOOKUP(Table1[[#This Row],[img_id2]],Table13[#All],4,FALSE)</f>
        <v>3</v>
      </c>
      <c r="H2434">
        <f>VLOOKUP(Table1[[#This Row],[img_id2]],Table13[#All],5,FALSE)</f>
        <v>3</v>
      </c>
      <c r="I2434" t="str">
        <f>IF(Table1[[#This Row],[score_abs]]&gt;0.99,"yes","no")</f>
        <v>yes</v>
      </c>
    </row>
    <row r="2435" spans="1:9" x14ac:dyDescent="0.25">
      <c r="A2435" t="str">
        <f>Table1[[#This Row],[img_id2]]&amp;"|"&amp;Table1[[#This Row],[rank]]</f>
        <v>482|4</v>
      </c>
      <c r="B2435">
        <v>482</v>
      </c>
      <c r="C2435">
        <v>4</v>
      </c>
      <c r="D2435" t="s">
        <v>854</v>
      </c>
      <c r="E2435">
        <v>5.7784862816299999E-2</v>
      </c>
      <c r="F2435">
        <v>0.99910008907299996</v>
      </c>
      <c r="G2435">
        <f>VLOOKUP(Table1[[#This Row],[img_id2]],Table13[#All],4,FALSE)</f>
        <v>3</v>
      </c>
      <c r="H2435">
        <f>VLOOKUP(Table1[[#This Row],[img_id2]],Table13[#All],5,FALSE)</f>
        <v>3</v>
      </c>
      <c r="I2435" t="str">
        <f>IF(Table1[[#This Row],[score_abs]]&gt;0.99,"yes","no")</f>
        <v>yes</v>
      </c>
    </row>
    <row r="2436" spans="1:9" x14ac:dyDescent="0.25">
      <c r="A2436" t="str">
        <f>Table1[[#This Row],[img_id2]]&amp;"|"&amp;Table1[[#This Row],[rank]]</f>
        <v>482|5</v>
      </c>
      <c r="B2436">
        <v>482</v>
      </c>
      <c r="C2436">
        <v>5</v>
      </c>
      <c r="D2436" t="s">
        <v>875</v>
      </c>
      <c r="E2436">
        <v>5.6503202766200002E-2</v>
      </c>
      <c r="F2436">
        <v>0.99907970428500004</v>
      </c>
      <c r="G2436">
        <f>VLOOKUP(Table1[[#This Row],[img_id2]],Table13[#All],4,FALSE)</f>
        <v>3</v>
      </c>
      <c r="H2436">
        <f>VLOOKUP(Table1[[#This Row],[img_id2]],Table13[#All],5,FALSE)</f>
        <v>3</v>
      </c>
      <c r="I2436" t="str">
        <f>IF(Table1[[#This Row],[score_abs]]&gt;0.99,"yes","no")</f>
        <v>yes</v>
      </c>
    </row>
    <row r="2437" spans="1:9" x14ac:dyDescent="0.25">
      <c r="A2437" t="str">
        <f>Table1[[#This Row],[img_id2]]&amp;"|"&amp;Table1[[#This Row],[rank]]</f>
        <v>483|1</v>
      </c>
      <c r="B2437">
        <v>483</v>
      </c>
      <c r="C2437">
        <v>1</v>
      </c>
      <c r="D2437" t="s">
        <v>886</v>
      </c>
      <c r="E2437">
        <v>0.25651481747600002</v>
      </c>
      <c r="F2437">
        <v>0.99957841634800004</v>
      </c>
      <c r="G2437">
        <f>VLOOKUP(Table1[[#This Row],[img_id2]],Table13[#All],4,FALSE)</f>
        <v>3</v>
      </c>
      <c r="H2437">
        <f>VLOOKUP(Table1[[#This Row],[img_id2]],Table13[#All],5,FALSE)</f>
        <v>3</v>
      </c>
      <c r="I2437" t="str">
        <f>IF(Table1[[#This Row],[score_abs]]&gt;0.99,"yes","no")</f>
        <v>yes</v>
      </c>
    </row>
    <row r="2438" spans="1:9" x14ac:dyDescent="0.25">
      <c r="A2438" t="str">
        <f>Table1[[#This Row],[img_id2]]&amp;"|"&amp;Table1[[#This Row],[rank]]</f>
        <v>483|2</v>
      </c>
      <c r="B2438">
        <v>483</v>
      </c>
      <c r="C2438">
        <v>2</v>
      </c>
      <c r="D2438" t="s">
        <v>831</v>
      </c>
      <c r="E2438">
        <v>0.199485614896</v>
      </c>
      <c r="F2438">
        <v>0.99945801496499997</v>
      </c>
      <c r="G2438">
        <f>VLOOKUP(Table1[[#This Row],[img_id2]],Table13[#All],4,FALSE)</f>
        <v>3</v>
      </c>
      <c r="H2438">
        <f>VLOOKUP(Table1[[#This Row],[img_id2]],Table13[#All],5,FALSE)</f>
        <v>3</v>
      </c>
      <c r="I2438" t="str">
        <f>IF(Table1[[#This Row],[score_abs]]&gt;0.99,"yes","no")</f>
        <v>yes</v>
      </c>
    </row>
    <row r="2439" spans="1:9" x14ac:dyDescent="0.25">
      <c r="A2439" t="str">
        <f>Table1[[#This Row],[img_id2]]&amp;"|"&amp;Table1[[#This Row],[rank]]</f>
        <v>483|3</v>
      </c>
      <c r="B2439">
        <v>483</v>
      </c>
      <c r="C2439">
        <v>3</v>
      </c>
      <c r="D2439" t="s">
        <v>854</v>
      </c>
      <c r="E2439">
        <v>0.101786129177</v>
      </c>
      <c r="F2439">
        <v>0.998938381672</v>
      </c>
      <c r="G2439">
        <f>VLOOKUP(Table1[[#This Row],[img_id2]],Table13[#All],4,FALSE)</f>
        <v>3</v>
      </c>
      <c r="H2439">
        <f>VLOOKUP(Table1[[#This Row],[img_id2]],Table13[#All],5,FALSE)</f>
        <v>3</v>
      </c>
      <c r="I2439" t="str">
        <f>IF(Table1[[#This Row],[score_abs]]&gt;0.99,"yes","no")</f>
        <v>yes</v>
      </c>
    </row>
    <row r="2440" spans="1:9" x14ac:dyDescent="0.25">
      <c r="A2440" t="str">
        <f>Table1[[#This Row],[img_id2]]&amp;"|"&amp;Table1[[#This Row],[rank]]</f>
        <v>483|4</v>
      </c>
      <c r="B2440">
        <v>483</v>
      </c>
      <c r="C2440">
        <v>4</v>
      </c>
      <c r="D2440" t="s">
        <v>861</v>
      </c>
      <c r="E2440">
        <v>9.6371650695800004E-2</v>
      </c>
      <c r="F2440">
        <v>0.99887877702700001</v>
      </c>
      <c r="G2440">
        <f>VLOOKUP(Table1[[#This Row],[img_id2]],Table13[#All],4,FALSE)</f>
        <v>3</v>
      </c>
      <c r="H2440">
        <f>VLOOKUP(Table1[[#This Row],[img_id2]],Table13[#All],5,FALSE)</f>
        <v>3</v>
      </c>
      <c r="I2440" t="str">
        <f>IF(Table1[[#This Row],[score_abs]]&gt;0.99,"yes","no")</f>
        <v>yes</v>
      </c>
    </row>
    <row r="2441" spans="1:9" x14ac:dyDescent="0.25">
      <c r="A2441" t="str">
        <f>Table1[[#This Row],[img_id2]]&amp;"|"&amp;Table1[[#This Row],[rank]]</f>
        <v>483|5</v>
      </c>
      <c r="B2441">
        <v>483</v>
      </c>
      <c r="C2441">
        <v>5</v>
      </c>
      <c r="D2441" t="s">
        <v>862</v>
      </c>
      <c r="E2441">
        <v>8.0474972724900007E-2</v>
      </c>
      <c r="F2441">
        <v>0.99865758418999995</v>
      </c>
      <c r="G2441">
        <f>VLOOKUP(Table1[[#This Row],[img_id2]],Table13[#All],4,FALSE)</f>
        <v>3</v>
      </c>
      <c r="H2441">
        <f>VLOOKUP(Table1[[#This Row],[img_id2]],Table13[#All],5,FALSE)</f>
        <v>3</v>
      </c>
      <c r="I2441" t="str">
        <f>IF(Table1[[#This Row],[score_abs]]&gt;0.99,"yes","no")</f>
        <v>yes</v>
      </c>
    </row>
    <row r="2442" spans="1:9" x14ac:dyDescent="0.25">
      <c r="A2442" t="str">
        <f>Table1[[#This Row],[img_id2]]&amp;"|"&amp;Table1[[#This Row],[rank]]</f>
        <v>484|1</v>
      </c>
      <c r="B2442">
        <v>484</v>
      </c>
      <c r="C2442">
        <v>1</v>
      </c>
      <c r="D2442" t="s">
        <v>831</v>
      </c>
      <c r="E2442">
        <v>0.289148896933</v>
      </c>
      <c r="F2442">
        <v>0.99996626377099995</v>
      </c>
      <c r="G2442">
        <f>VLOOKUP(Table1[[#This Row],[img_id2]],Table13[#All],4,FALSE)</f>
        <v>3</v>
      </c>
      <c r="H2442">
        <f>VLOOKUP(Table1[[#This Row],[img_id2]],Table13[#All],5,FALSE)</f>
        <v>3</v>
      </c>
      <c r="I2442" t="str">
        <f>IF(Table1[[#This Row],[score_abs]]&gt;0.99,"yes","no")</f>
        <v>yes</v>
      </c>
    </row>
    <row r="2443" spans="1:9" x14ac:dyDescent="0.25">
      <c r="A2443" t="str">
        <f>Table1[[#This Row],[img_id2]]&amp;"|"&amp;Table1[[#This Row],[rank]]</f>
        <v>484|2</v>
      </c>
      <c r="B2443">
        <v>484</v>
      </c>
      <c r="C2443">
        <v>2</v>
      </c>
      <c r="D2443" t="s">
        <v>862</v>
      </c>
      <c r="E2443">
        <v>0.213192626834</v>
      </c>
      <c r="F2443">
        <v>0.99995410442400001</v>
      </c>
      <c r="G2443">
        <f>VLOOKUP(Table1[[#This Row],[img_id2]],Table13[#All],4,FALSE)</f>
        <v>3</v>
      </c>
      <c r="H2443">
        <f>VLOOKUP(Table1[[#This Row],[img_id2]],Table13[#All],5,FALSE)</f>
        <v>3</v>
      </c>
      <c r="I2443" t="str">
        <f>IF(Table1[[#This Row],[score_abs]]&gt;0.99,"yes","no")</f>
        <v>yes</v>
      </c>
    </row>
    <row r="2444" spans="1:9" x14ac:dyDescent="0.25">
      <c r="A2444" t="str">
        <f>Table1[[#This Row],[img_id2]]&amp;"|"&amp;Table1[[#This Row],[rank]]</f>
        <v>484|3</v>
      </c>
      <c r="B2444">
        <v>484</v>
      </c>
      <c r="C2444">
        <v>3</v>
      </c>
      <c r="D2444" t="s">
        <v>864</v>
      </c>
      <c r="E2444">
        <v>0.178495749831</v>
      </c>
      <c r="F2444">
        <v>0.99994528293600005</v>
      </c>
      <c r="G2444">
        <f>VLOOKUP(Table1[[#This Row],[img_id2]],Table13[#All],4,FALSE)</f>
        <v>3</v>
      </c>
      <c r="H2444">
        <f>VLOOKUP(Table1[[#This Row],[img_id2]],Table13[#All],5,FALSE)</f>
        <v>3</v>
      </c>
      <c r="I2444" t="str">
        <f>IF(Table1[[#This Row],[score_abs]]&gt;0.99,"yes","no")</f>
        <v>yes</v>
      </c>
    </row>
    <row r="2445" spans="1:9" x14ac:dyDescent="0.25">
      <c r="A2445" t="str">
        <f>Table1[[#This Row],[img_id2]]&amp;"|"&amp;Table1[[#This Row],[rank]]</f>
        <v>484|4</v>
      </c>
      <c r="B2445">
        <v>484</v>
      </c>
      <c r="C2445">
        <v>4</v>
      </c>
      <c r="D2445" t="s">
        <v>861</v>
      </c>
      <c r="E2445">
        <v>0.150182530284</v>
      </c>
      <c r="F2445">
        <v>0.99993491172799998</v>
      </c>
      <c r="G2445">
        <f>VLOOKUP(Table1[[#This Row],[img_id2]],Table13[#All],4,FALSE)</f>
        <v>3</v>
      </c>
      <c r="H2445">
        <f>VLOOKUP(Table1[[#This Row],[img_id2]],Table13[#All],5,FALSE)</f>
        <v>3</v>
      </c>
      <c r="I2445" t="str">
        <f>IF(Table1[[#This Row],[score_abs]]&gt;0.99,"yes","no")</f>
        <v>yes</v>
      </c>
    </row>
    <row r="2446" spans="1:9" x14ac:dyDescent="0.25">
      <c r="A2446" t="str">
        <f>Table1[[#This Row],[img_id2]]&amp;"|"&amp;Table1[[#This Row],[rank]]</f>
        <v>484|5</v>
      </c>
      <c r="B2446">
        <v>484</v>
      </c>
      <c r="C2446">
        <v>5</v>
      </c>
      <c r="D2446" t="s">
        <v>854</v>
      </c>
      <c r="E2446">
        <v>4.3115630745899997E-2</v>
      </c>
      <c r="F2446">
        <v>0.99977344274500002</v>
      </c>
      <c r="G2446">
        <f>VLOOKUP(Table1[[#This Row],[img_id2]],Table13[#All],4,FALSE)</f>
        <v>3</v>
      </c>
      <c r="H2446">
        <f>VLOOKUP(Table1[[#This Row],[img_id2]],Table13[#All],5,FALSE)</f>
        <v>3</v>
      </c>
      <c r="I2446" t="str">
        <f>IF(Table1[[#This Row],[score_abs]]&gt;0.99,"yes","no")</f>
        <v>yes</v>
      </c>
    </row>
    <row r="2447" spans="1:9" x14ac:dyDescent="0.25">
      <c r="A2447" t="str">
        <f>Table1[[#This Row],[img_id2]]&amp;"|"&amp;Table1[[#This Row],[rank]]</f>
        <v>485|1</v>
      </c>
      <c r="B2447">
        <v>485</v>
      </c>
      <c r="C2447">
        <v>1</v>
      </c>
      <c r="D2447" t="s">
        <v>854</v>
      </c>
      <c r="E2447">
        <v>0.28428411483799998</v>
      </c>
      <c r="F2447">
        <v>0.99956160783799997</v>
      </c>
      <c r="G2447">
        <f>VLOOKUP(Table1[[#This Row],[img_id2]],Table13[#All],4,FALSE)</f>
        <v>2</v>
      </c>
      <c r="H2447">
        <f>VLOOKUP(Table1[[#This Row],[img_id2]],Table13[#All],5,FALSE)</f>
        <v>2</v>
      </c>
      <c r="I2447" t="str">
        <f>IF(Table1[[#This Row],[score_abs]]&gt;0.99,"yes","no")</f>
        <v>yes</v>
      </c>
    </row>
    <row r="2448" spans="1:9" x14ac:dyDescent="0.25">
      <c r="A2448" t="str">
        <f>Table1[[#This Row],[img_id2]]&amp;"|"&amp;Table1[[#This Row],[rank]]</f>
        <v>485|2</v>
      </c>
      <c r="B2448">
        <v>485</v>
      </c>
      <c r="C2448">
        <v>2</v>
      </c>
      <c r="D2448" t="s">
        <v>831</v>
      </c>
      <c r="E2448">
        <v>0.14409235119800001</v>
      </c>
      <c r="F2448">
        <v>0.99913555383700003</v>
      </c>
      <c r="G2448">
        <f>VLOOKUP(Table1[[#This Row],[img_id2]],Table13[#All],4,FALSE)</f>
        <v>2</v>
      </c>
      <c r="H2448">
        <f>VLOOKUP(Table1[[#This Row],[img_id2]],Table13[#All],5,FALSE)</f>
        <v>2</v>
      </c>
      <c r="I2448" t="str">
        <f>IF(Table1[[#This Row],[score_abs]]&gt;0.99,"yes","no")</f>
        <v>yes</v>
      </c>
    </row>
    <row r="2449" spans="1:9" x14ac:dyDescent="0.25">
      <c r="A2449" t="str">
        <f>Table1[[#This Row],[img_id2]]&amp;"|"&amp;Table1[[#This Row],[rank]]</f>
        <v>485|3</v>
      </c>
      <c r="B2449">
        <v>485</v>
      </c>
      <c r="C2449">
        <v>3</v>
      </c>
      <c r="D2449" t="s">
        <v>864</v>
      </c>
      <c r="E2449">
        <v>0.11456114053700001</v>
      </c>
      <c r="F2449">
        <v>0.99891304969799999</v>
      </c>
      <c r="G2449">
        <f>VLOOKUP(Table1[[#This Row],[img_id2]],Table13[#All],4,FALSE)</f>
        <v>2</v>
      </c>
      <c r="H2449">
        <f>VLOOKUP(Table1[[#This Row],[img_id2]],Table13[#All],5,FALSE)</f>
        <v>2</v>
      </c>
      <c r="I2449" t="str">
        <f>IF(Table1[[#This Row],[score_abs]]&gt;0.99,"yes","no")</f>
        <v>yes</v>
      </c>
    </row>
    <row r="2450" spans="1:9" x14ac:dyDescent="0.25">
      <c r="A2450" t="str">
        <f>Table1[[#This Row],[img_id2]]&amp;"|"&amp;Table1[[#This Row],[rank]]</f>
        <v>485|4</v>
      </c>
      <c r="B2450">
        <v>485</v>
      </c>
      <c r="C2450">
        <v>4</v>
      </c>
      <c r="D2450" t="s">
        <v>855</v>
      </c>
      <c r="E2450">
        <v>8.8050574064300002E-2</v>
      </c>
      <c r="F2450">
        <v>0.99858617782600001</v>
      </c>
      <c r="G2450">
        <f>VLOOKUP(Table1[[#This Row],[img_id2]],Table13[#All],4,FALSE)</f>
        <v>2</v>
      </c>
      <c r="H2450">
        <f>VLOOKUP(Table1[[#This Row],[img_id2]],Table13[#All],5,FALSE)</f>
        <v>2</v>
      </c>
      <c r="I2450" t="str">
        <f>IF(Table1[[#This Row],[score_abs]]&gt;0.99,"yes","no")</f>
        <v>yes</v>
      </c>
    </row>
    <row r="2451" spans="1:9" x14ac:dyDescent="0.25">
      <c r="A2451" t="str">
        <f>Table1[[#This Row],[img_id2]]&amp;"|"&amp;Table1[[#This Row],[rank]]</f>
        <v>485|5</v>
      </c>
      <c r="B2451">
        <v>485</v>
      </c>
      <c r="C2451">
        <v>5</v>
      </c>
      <c r="D2451" t="s">
        <v>848</v>
      </c>
      <c r="E2451">
        <v>6.05792365968E-2</v>
      </c>
      <c r="F2451">
        <v>0.99794632196400002</v>
      </c>
      <c r="G2451">
        <f>VLOOKUP(Table1[[#This Row],[img_id2]],Table13[#All],4,FALSE)</f>
        <v>2</v>
      </c>
      <c r="H2451">
        <f>VLOOKUP(Table1[[#This Row],[img_id2]],Table13[#All],5,FALSE)</f>
        <v>2</v>
      </c>
      <c r="I2451" t="str">
        <f>IF(Table1[[#This Row],[score_abs]]&gt;0.99,"yes","no")</f>
        <v>yes</v>
      </c>
    </row>
    <row r="2452" spans="1:9" x14ac:dyDescent="0.25">
      <c r="A2452" t="str">
        <f>Table1[[#This Row],[img_id2]]&amp;"|"&amp;Table1[[#This Row],[rank]]</f>
        <v>486|1</v>
      </c>
      <c r="B2452">
        <v>486</v>
      </c>
      <c r="C2452">
        <v>1</v>
      </c>
      <c r="D2452" t="s">
        <v>848</v>
      </c>
      <c r="E2452">
        <v>0.14697569608700001</v>
      </c>
      <c r="F2452">
        <v>0.99667930602999999</v>
      </c>
      <c r="G2452">
        <f>VLOOKUP(Table1[[#This Row],[img_id2]],Table13[#All],4,FALSE)</f>
        <v>3</v>
      </c>
      <c r="H2452">
        <f>VLOOKUP(Table1[[#This Row],[img_id2]],Table13[#All],5,FALSE)</f>
        <v>3</v>
      </c>
      <c r="I2452" t="str">
        <f>IF(Table1[[#This Row],[score_abs]]&gt;0.99,"yes","no")</f>
        <v>yes</v>
      </c>
    </row>
    <row r="2453" spans="1:9" x14ac:dyDescent="0.25">
      <c r="A2453" t="str">
        <f>Table1[[#This Row],[img_id2]]&amp;"|"&amp;Table1[[#This Row],[rank]]</f>
        <v>486|2</v>
      </c>
      <c r="B2453">
        <v>486</v>
      </c>
      <c r="C2453">
        <v>2</v>
      </c>
      <c r="D2453" t="s">
        <v>854</v>
      </c>
      <c r="E2453">
        <v>0.14153769612299999</v>
      </c>
      <c r="F2453">
        <v>0.99655222892799999</v>
      </c>
      <c r="G2453">
        <f>VLOOKUP(Table1[[#This Row],[img_id2]],Table13[#All],4,FALSE)</f>
        <v>3</v>
      </c>
      <c r="H2453">
        <f>VLOOKUP(Table1[[#This Row],[img_id2]],Table13[#All],5,FALSE)</f>
        <v>3</v>
      </c>
      <c r="I2453" t="str">
        <f>IF(Table1[[#This Row],[score_abs]]&gt;0.99,"yes","no")</f>
        <v>yes</v>
      </c>
    </row>
    <row r="2454" spans="1:9" x14ac:dyDescent="0.25">
      <c r="A2454" t="str">
        <f>Table1[[#This Row],[img_id2]]&amp;"|"&amp;Table1[[#This Row],[rank]]</f>
        <v>486|3</v>
      </c>
      <c r="B2454">
        <v>486</v>
      </c>
      <c r="C2454">
        <v>3</v>
      </c>
      <c r="D2454" t="s">
        <v>849</v>
      </c>
      <c r="E2454">
        <v>0.100841999054</v>
      </c>
      <c r="F2454">
        <v>0.99516749382000003</v>
      </c>
      <c r="G2454">
        <f>VLOOKUP(Table1[[#This Row],[img_id2]],Table13[#All],4,FALSE)</f>
        <v>3</v>
      </c>
      <c r="H2454">
        <f>VLOOKUP(Table1[[#This Row],[img_id2]],Table13[#All],5,FALSE)</f>
        <v>3</v>
      </c>
      <c r="I2454" t="str">
        <f>IF(Table1[[#This Row],[score_abs]]&gt;0.99,"yes","no")</f>
        <v>yes</v>
      </c>
    </row>
    <row r="2455" spans="1:9" x14ac:dyDescent="0.25">
      <c r="A2455" t="str">
        <f>Table1[[#This Row],[img_id2]]&amp;"|"&amp;Table1[[#This Row],[rank]]</f>
        <v>486|4</v>
      </c>
      <c r="B2455">
        <v>486</v>
      </c>
      <c r="C2455">
        <v>4</v>
      </c>
      <c r="D2455" t="s">
        <v>913</v>
      </c>
      <c r="E2455">
        <v>7.9259805381299994E-2</v>
      </c>
      <c r="F2455">
        <v>0.99385964870499999</v>
      </c>
      <c r="G2455">
        <f>VLOOKUP(Table1[[#This Row],[img_id2]],Table13[#All],4,FALSE)</f>
        <v>3</v>
      </c>
      <c r="H2455">
        <f>VLOOKUP(Table1[[#This Row],[img_id2]],Table13[#All],5,FALSE)</f>
        <v>3</v>
      </c>
      <c r="I2455" t="str">
        <f>IF(Table1[[#This Row],[score_abs]]&gt;0.99,"yes","no")</f>
        <v>yes</v>
      </c>
    </row>
    <row r="2456" spans="1:9" x14ac:dyDescent="0.25">
      <c r="A2456" t="str">
        <f>Table1[[#This Row],[img_id2]]&amp;"|"&amp;Table1[[#This Row],[rank]]</f>
        <v>486|5</v>
      </c>
      <c r="B2456">
        <v>486</v>
      </c>
      <c r="C2456">
        <v>5</v>
      </c>
      <c r="D2456" t="s">
        <v>892</v>
      </c>
      <c r="E2456">
        <v>7.4612304568299995E-2</v>
      </c>
      <c r="F2456">
        <v>0.99347972869900003</v>
      </c>
      <c r="G2456">
        <f>VLOOKUP(Table1[[#This Row],[img_id2]],Table13[#All],4,FALSE)</f>
        <v>3</v>
      </c>
      <c r="H2456">
        <f>VLOOKUP(Table1[[#This Row],[img_id2]],Table13[#All],5,FALSE)</f>
        <v>3</v>
      </c>
      <c r="I2456" t="str">
        <f>IF(Table1[[#This Row],[score_abs]]&gt;0.99,"yes","no")</f>
        <v>yes</v>
      </c>
    </row>
    <row r="2457" spans="1:9" x14ac:dyDescent="0.25">
      <c r="A2457" t="str">
        <f>Table1[[#This Row],[img_id2]]&amp;"|"&amp;Table1[[#This Row],[rank]]</f>
        <v>487|1</v>
      </c>
      <c r="B2457">
        <v>487</v>
      </c>
      <c r="C2457">
        <v>1</v>
      </c>
      <c r="D2457" t="s">
        <v>854</v>
      </c>
      <c r="E2457">
        <v>0.40556493401499999</v>
      </c>
      <c r="F2457">
        <v>0.999803841114</v>
      </c>
      <c r="G2457">
        <f>VLOOKUP(Table1[[#This Row],[img_id2]],Table13[#All],4,FALSE)</f>
        <v>3</v>
      </c>
      <c r="H2457">
        <f>VLOOKUP(Table1[[#This Row],[img_id2]],Table13[#All],5,FALSE)</f>
        <v>3</v>
      </c>
      <c r="I2457" t="str">
        <f>IF(Table1[[#This Row],[score_abs]]&gt;0.99,"yes","no")</f>
        <v>yes</v>
      </c>
    </row>
    <row r="2458" spans="1:9" x14ac:dyDescent="0.25">
      <c r="A2458" t="str">
        <f>Table1[[#This Row],[img_id2]]&amp;"|"&amp;Table1[[#This Row],[rank]]</f>
        <v>487|2</v>
      </c>
      <c r="B2458">
        <v>487</v>
      </c>
      <c r="C2458">
        <v>2</v>
      </c>
      <c r="D2458" t="s">
        <v>855</v>
      </c>
      <c r="E2458">
        <v>0.131031811237</v>
      </c>
      <c r="F2458">
        <v>0.999392986298</v>
      </c>
      <c r="G2458">
        <f>VLOOKUP(Table1[[#This Row],[img_id2]],Table13[#All],4,FALSE)</f>
        <v>3</v>
      </c>
      <c r="H2458">
        <f>VLOOKUP(Table1[[#This Row],[img_id2]],Table13[#All],5,FALSE)</f>
        <v>3</v>
      </c>
      <c r="I2458" t="str">
        <f>IF(Table1[[#This Row],[score_abs]]&gt;0.99,"yes","no")</f>
        <v>yes</v>
      </c>
    </row>
    <row r="2459" spans="1:9" x14ac:dyDescent="0.25">
      <c r="A2459" t="str">
        <f>Table1[[#This Row],[img_id2]]&amp;"|"&amp;Table1[[#This Row],[rank]]</f>
        <v>487|3</v>
      </c>
      <c r="B2459">
        <v>487</v>
      </c>
      <c r="C2459">
        <v>3</v>
      </c>
      <c r="D2459" t="s">
        <v>848</v>
      </c>
      <c r="E2459">
        <v>0.107326611876</v>
      </c>
      <c r="F2459">
        <v>0.99925905466099996</v>
      </c>
      <c r="G2459">
        <f>VLOOKUP(Table1[[#This Row],[img_id2]],Table13[#All],4,FALSE)</f>
        <v>3</v>
      </c>
      <c r="H2459">
        <f>VLOOKUP(Table1[[#This Row],[img_id2]],Table13[#All],5,FALSE)</f>
        <v>3</v>
      </c>
      <c r="I2459" t="str">
        <f>IF(Table1[[#This Row],[score_abs]]&gt;0.99,"yes","no")</f>
        <v>yes</v>
      </c>
    </row>
    <row r="2460" spans="1:9" x14ac:dyDescent="0.25">
      <c r="A2460" t="str">
        <f>Table1[[#This Row],[img_id2]]&amp;"|"&amp;Table1[[#This Row],[rank]]</f>
        <v>487|4</v>
      </c>
      <c r="B2460">
        <v>487</v>
      </c>
      <c r="C2460">
        <v>4</v>
      </c>
      <c r="D2460" t="s">
        <v>891</v>
      </c>
      <c r="E2460">
        <v>8.9006587863000003E-2</v>
      </c>
      <c r="F2460">
        <v>0.99910670518900002</v>
      </c>
      <c r="G2460">
        <f>VLOOKUP(Table1[[#This Row],[img_id2]],Table13[#All],4,FALSE)</f>
        <v>3</v>
      </c>
      <c r="H2460">
        <f>VLOOKUP(Table1[[#This Row],[img_id2]],Table13[#All],5,FALSE)</f>
        <v>3</v>
      </c>
      <c r="I2460" t="str">
        <f>IF(Table1[[#This Row],[score_abs]]&gt;0.99,"yes","no")</f>
        <v>yes</v>
      </c>
    </row>
    <row r="2461" spans="1:9" x14ac:dyDescent="0.25">
      <c r="A2461" t="str">
        <f>Table1[[#This Row],[img_id2]]&amp;"|"&amp;Table1[[#This Row],[rank]]</f>
        <v>487|5</v>
      </c>
      <c r="B2461">
        <v>487</v>
      </c>
      <c r="C2461">
        <v>5</v>
      </c>
      <c r="D2461" t="s">
        <v>861</v>
      </c>
      <c r="E2461">
        <v>3.2368067652000003E-2</v>
      </c>
      <c r="F2461">
        <v>0.99754744768100001</v>
      </c>
      <c r="G2461">
        <f>VLOOKUP(Table1[[#This Row],[img_id2]],Table13[#All],4,FALSE)</f>
        <v>3</v>
      </c>
      <c r="H2461">
        <f>VLOOKUP(Table1[[#This Row],[img_id2]],Table13[#All],5,FALSE)</f>
        <v>3</v>
      </c>
      <c r="I2461" t="str">
        <f>IF(Table1[[#This Row],[score_abs]]&gt;0.99,"yes","no")</f>
        <v>yes</v>
      </c>
    </row>
    <row r="2462" spans="1:9" x14ac:dyDescent="0.25">
      <c r="A2462" t="str">
        <f>Table1[[#This Row],[img_id2]]&amp;"|"&amp;Table1[[#This Row],[rank]]</f>
        <v>488|1</v>
      </c>
      <c r="B2462">
        <v>488</v>
      </c>
      <c r="C2462">
        <v>1</v>
      </c>
      <c r="D2462" t="s">
        <v>831</v>
      </c>
      <c r="E2462">
        <v>0.49806654453299998</v>
      </c>
      <c r="F2462">
        <v>0.99979120492899998</v>
      </c>
      <c r="G2462">
        <f>VLOOKUP(Table1[[#This Row],[img_id2]],Table13[#All],4,FALSE)</f>
        <v>3</v>
      </c>
      <c r="H2462">
        <f>VLOOKUP(Table1[[#This Row],[img_id2]],Table13[#All],5,FALSE)</f>
        <v>3</v>
      </c>
      <c r="I2462" t="str">
        <f>IF(Table1[[#This Row],[score_abs]]&gt;0.99,"yes","no")</f>
        <v>yes</v>
      </c>
    </row>
    <row r="2463" spans="1:9" x14ac:dyDescent="0.25">
      <c r="A2463" t="str">
        <f>Table1[[#This Row],[img_id2]]&amp;"|"&amp;Table1[[#This Row],[rank]]</f>
        <v>488|2</v>
      </c>
      <c r="B2463">
        <v>488</v>
      </c>
      <c r="C2463">
        <v>2</v>
      </c>
      <c r="D2463" t="s">
        <v>862</v>
      </c>
      <c r="E2463">
        <v>0.160042628646</v>
      </c>
      <c r="F2463">
        <v>0.99935036897700003</v>
      </c>
      <c r="G2463">
        <f>VLOOKUP(Table1[[#This Row],[img_id2]],Table13[#All],4,FALSE)</f>
        <v>3</v>
      </c>
      <c r="H2463">
        <f>VLOOKUP(Table1[[#This Row],[img_id2]],Table13[#All],5,FALSE)</f>
        <v>3</v>
      </c>
      <c r="I2463" t="str">
        <f>IF(Table1[[#This Row],[score_abs]]&gt;0.99,"yes","no")</f>
        <v>yes</v>
      </c>
    </row>
    <row r="2464" spans="1:9" x14ac:dyDescent="0.25">
      <c r="A2464" t="str">
        <f>Table1[[#This Row],[img_id2]]&amp;"|"&amp;Table1[[#This Row],[rank]]</f>
        <v>488|3</v>
      </c>
      <c r="B2464">
        <v>488</v>
      </c>
      <c r="C2464">
        <v>3</v>
      </c>
      <c r="D2464" t="s">
        <v>830</v>
      </c>
      <c r="E2464">
        <v>0.10194635391200001</v>
      </c>
      <c r="F2464">
        <v>0.99898058176000004</v>
      </c>
      <c r="G2464">
        <f>VLOOKUP(Table1[[#This Row],[img_id2]],Table13[#All],4,FALSE)</f>
        <v>3</v>
      </c>
      <c r="H2464">
        <f>VLOOKUP(Table1[[#This Row],[img_id2]],Table13[#All],5,FALSE)</f>
        <v>3</v>
      </c>
      <c r="I2464" t="str">
        <f>IF(Table1[[#This Row],[score_abs]]&gt;0.99,"yes","no")</f>
        <v>yes</v>
      </c>
    </row>
    <row r="2465" spans="1:9" x14ac:dyDescent="0.25">
      <c r="A2465" t="str">
        <f>Table1[[#This Row],[img_id2]]&amp;"|"&amp;Table1[[#This Row],[rank]]</f>
        <v>488|4</v>
      </c>
      <c r="B2465">
        <v>488</v>
      </c>
      <c r="C2465">
        <v>4</v>
      </c>
      <c r="D2465" t="s">
        <v>864</v>
      </c>
      <c r="E2465">
        <v>4.6535521745699998E-2</v>
      </c>
      <c r="F2465">
        <v>0.99776959419300004</v>
      </c>
      <c r="G2465">
        <f>VLOOKUP(Table1[[#This Row],[img_id2]],Table13[#All],4,FALSE)</f>
        <v>3</v>
      </c>
      <c r="H2465">
        <f>VLOOKUP(Table1[[#This Row],[img_id2]],Table13[#All],5,FALSE)</f>
        <v>3</v>
      </c>
      <c r="I2465" t="str">
        <f>IF(Table1[[#This Row],[score_abs]]&gt;0.99,"yes","no")</f>
        <v>yes</v>
      </c>
    </row>
    <row r="2466" spans="1:9" x14ac:dyDescent="0.25">
      <c r="A2466" t="str">
        <f>Table1[[#This Row],[img_id2]]&amp;"|"&amp;Table1[[#This Row],[rank]]</f>
        <v>488|5</v>
      </c>
      <c r="B2466">
        <v>488</v>
      </c>
      <c r="C2466">
        <v>5</v>
      </c>
      <c r="D2466" t="s">
        <v>921</v>
      </c>
      <c r="E2466">
        <v>2.9264146462099998E-2</v>
      </c>
      <c r="F2466">
        <v>0.99645775556600003</v>
      </c>
      <c r="G2466">
        <f>VLOOKUP(Table1[[#This Row],[img_id2]],Table13[#All],4,FALSE)</f>
        <v>3</v>
      </c>
      <c r="H2466">
        <f>VLOOKUP(Table1[[#This Row],[img_id2]],Table13[#All],5,FALSE)</f>
        <v>3</v>
      </c>
      <c r="I2466" t="str">
        <f>IF(Table1[[#This Row],[score_abs]]&gt;0.99,"yes","no")</f>
        <v>yes</v>
      </c>
    </row>
    <row r="2467" spans="1:9" x14ac:dyDescent="0.25">
      <c r="A2467" t="str">
        <f>Table1[[#This Row],[img_id2]]&amp;"|"&amp;Table1[[#This Row],[rank]]</f>
        <v>489|1</v>
      </c>
      <c r="B2467">
        <v>489</v>
      </c>
      <c r="C2467">
        <v>1</v>
      </c>
      <c r="D2467" t="s">
        <v>862</v>
      </c>
      <c r="E2467">
        <v>0.38805276155500001</v>
      </c>
      <c r="F2467">
        <v>0.999512195587</v>
      </c>
      <c r="G2467">
        <f>VLOOKUP(Table1[[#This Row],[img_id2]],Table13[#All],4,FALSE)</f>
        <v>4</v>
      </c>
      <c r="H2467">
        <f>VLOOKUP(Table1[[#This Row],[img_id2]],Table13[#All],5,FALSE)</f>
        <v>4</v>
      </c>
      <c r="I2467" t="str">
        <f>IF(Table1[[#This Row],[score_abs]]&gt;0.99,"yes","no")</f>
        <v>yes</v>
      </c>
    </row>
    <row r="2468" spans="1:9" x14ac:dyDescent="0.25">
      <c r="A2468" t="str">
        <f>Table1[[#This Row],[img_id2]]&amp;"|"&amp;Table1[[#This Row],[rank]]</f>
        <v>489|2</v>
      </c>
      <c r="B2468">
        <v>489</v>
      </c>
      <c r="C2468">
        <v>2</v>
      </c>
      <c r="D2468" t="s">
        <v>830</v>
      </c>
      <c r="E2468">
        <v>0.116275466979</v>
      </c>
      <c r="F2468">
        <v>0.99837362766299997</v>
      </c>
      <c r="G2468">
        <f>VLOOKUP(Table1[[#This Row],[img_id2]],Table13[#All],4,FALSE)</f>
        <v>4</v>
      </c>
      <c r="H2468">
        <f>VLOOKUP(Table1[[#This Row],[img_id2]],Table13[#All],5,FALSE)</f>
        <v>4</v>
      </c>
      <c r="I2468" t="str">
        <f>IF(Table1[[#This Row],[score_abs]]&gt;0.99,"yes","no")</f>
        <v>yes</v>
      </c>
    </row>
    <row r="2469" spans="1:9" x14ac:dyDescent="0.25">
      <c r="A2469" t="str">
        <f>Table1[[#This Row],[img_id2]]&amp;"|"&amp;Table1[[#This Row],[rank]]</f>
        <v>489|3</v>
      </c>
      <c r="B2469">
        <v>489</v>
      </c>
      <c r="C2469">
        <v>3</v>
      </c>
      <c r="D2469" t="s">
        <v>864</v>
      </c>
      <c r="E2469">
        <v>9.8605036735500001E-2</v>
      </c>
      <c r="F2469">
        <v>0.99808287620500002</v>
      </c>
      <c r="G2469">
        <f>VLOOKUP(Table1[[#This Row],[img_id2]],Table13[#All],4,FALSE)</f>
        <v>4</v>
      </c>
      <c r="H2469">
        <f>VLOOKUP(Table1[[#This Row],[img_id2]],Table13[#All],5,FALSE)</f>
        <v>4</v>
      </c>
      <c r="I2469" t="str">
        <f>IF(Table1[[#This Row],[score_abs]]&gt;0.99,"yes","no")</f>
        <v>yes</v>
      </c>
    </row>
    <row r="2470" spans="1:9" x14ac:dyDescent="0.25">
      <c r="A2470" t="str">
        <f>Table1[[#This Row],[img_id2]]&amp;"|"&amp;Table1[[#This Row],[rank]]</f>
        <v>489|4</v>
      </c>
      <c r="B2470">
        <v>489</v>
      </c>
      <c r="C2470">
        <v>4</v>
      </c>
      <c r="D2470" t="s">
        <v>846</v>
      </c>
      <c r="E2470">
        <v>5.5624172091500002E-2</v>
      </c>
      <c r="F2470">
        <v>0.99660646915399997</v>
      </c>
      <c r="G2470">
        <f>VLOOKUP(Table1[[#This Row],[img_id2]],Table13[#All],4,FALSE)</f>
        <v>4</v>
      </c>
      <c r="H2470">
        <f>VLOOKUP(Table1[[#This Row],[img_id2]],Table13[#All],5,FALSE)</f>
        <v>4</v>
      </c>
      <c r="I2470" t="str">
        <f>IF(Table1[[#This Row],[score_abs]]&gt;0.99,"yes","no")</f>
        <v>yes</v>
      </c>
    </row>
    <row r="2471" spans="1:9" x14ac:dyDescent="0.25">
      <c r="A2471" t="str">
        <f>Table1[[#This Row],[img_id2]]&amp;"|"&amp;Table1[[#This Row],[rank]]</f>
        <v>489|5</v>
      </c>
      <c r="B2471">
        <v>489</v>
      </c>
      <c r="C2471">
        <v>5</v>
      </c>
      <c r="D2471" t="s">
        <v>860</v>
      </c>
      <c r="E2471">
        <v>4.9596954137099997E-2</v>
      </c>
      <c r="F2471">
        <v>0.99619567394300002</v>
      </c>
      <c r="G2471">
        <f>VLOOKUP(Table1[[#This Row],[img_id2]],Table13[#All],4,FALSE)</f>
        <v>4</v>
      </c>
      <c r="H2471">
        <f>VLOOKUP(Table1[[#This Row],[img_id2]],Table13[#All],5,FALSE)</f>
        <v>4</v>
      </c>
      <c r="I2471" t="str">
        <f>IF(Table1[[#This Row],[score_abs]]&gt;0.99,"yes","no")</f>
        <v>yes</v>
      </c>
    </row>
    <row r="2472" spans="1:9" x14ac:dyDescent="0.25">
      <c r="A2472" t="str">
        <f>Table1[[#This Row],[img_id2]]&amp;"|"&amp;Table1[[#This Row],[rank]]</f>
        <v>490|1</v>
      </c>
      <c r="B2472">
        <v>490</v>
      </c>
      <c r="C2472">
        <v>1</v>
      </c>
      <c r="D2472" t="s">
        <v>860</v>
      </c>
      <c r="E2472">
        <v>0.53104650974300005</v>
      </c>
      <c r="F2472">
        <v>0.99987101554900004</v>
      </c>
      <c r="G2472">
        <f>VLOOKUP(Table1[[#This Row],[img_id2]],Table13[#All],4,FALSE)</f>
        <v>3</v>
      </c>
      <c r="H2472">
        <f>VLOOKUP(Table1[[#This Row],[img_id2]],Table13[#All],5,FALSE)</f>
        <v>3</v>
      </c>
      <c r="I2472" t="str">
        <f>IF(Table1[[#This Row],[score_abs]]&gt;0.99,"yes","no")</f>
        <v>yes</v>
      </c>
    </row>
    <row r="2473" spans="1:9" x14ac:dyDescent="0.25">
      <c r="A2473" t="str">
        <f>Table1[[#This Row],[img_id2]]&amp;"|"&amp;Table1[[#This Row],[rank]]</f>
        <v>490|2</v>
      </c>
      <c r="B2473">
        <v>490</v>
      </c>
      <c r="C2473">
        <v>2</v>
      </c>
      <c r="D2473" t="s">
        <v>831</v>
      </c>
      <c r="E2473">
        <v>8.79256203771E-2</v>
      </c>
      <c r="F2473">
        <v>0.99922132492100002</v>
      </c>
      <c r="G2473">
        <f>VLOOKUP(Table1[[#This Row],[img_id2]],Table13[#All],4,FALSE)</f>
        <v>3</v>
      </c>
      <c r="H2473">
        <f>VLOOKUP(Table1[[#This Row],[img_id2]],Table13[#All],5,FALSE)</f>
        <v>3</v>
      </c>
      <c r="I2473" t="str">
        <f>IF(Table1[[#This Row],[score_abs]]&gt;0.99,"yes","no")</f>
        <v>yes</v>
      </c>
    </row>
    <row r="2474" spans="1:9" x14ac:dyDescent="0.25">
      <c r="A2474" t="str">
        <f>Table1[[#This Row],[img_id2]]&amp;"|"&amp;Table1[[#This Row],[rank]]</f>
        <v>490|3</v>
      </c>
      <c r="B2474">
        <v>490</v>
      </c>
      <c r="C2474">
        <v>3</v>
      </c>
      <c r="D2474" t="s">
        <v>854</v>
      </c>
      <c r="E2474">
        <v>8.7092198431499998E-2</v>
      </c>
      <c r="F2474">
        <v>0.99921393394500002</v>
      </c>
      <c r="G2474">
        <f>VLOOKUP(Table1[[#This Row],[img_id2]],Table13[#All],4,FALSE)</f>
        <v>3</v>
      </c>
      <c r="H2474">
        <f>VLOOKUP(Table1[[#This Row],[img_id2]],Table13[#All],5,FALSE)</f>
        <v>3</v>
      </c>
      <c r="I2474" t="str">
        <f>IF(Table1[[#This Row],[score_abs]]&gt;0.99,"yes","no")</f>
        <v>yes</v>
      </c>
    </row>
    <row r="2475" spans="1:9" x14ac:dyDescent="0.25">
      <c r="A2475" t="str">
        <f>Table1[[#This Row],[img_id2]]&amp;"|"&amp;Table1[[#This Row],[rank]]</f>
        <v>490|4</v>
      </c>
      <c r="B2475">
        <v>490</v>
      </c>
      <c r="C2475">
        <v>4</v>
      </c>
      <c r="D2475" t="s">
        <v>882</v>
      </c>
      <c r="E2475">
        <v>8.2203865051300007E-2</v>
      </c>
      <c r="F2475">
        <v>0.99916720390299996</v>
      </c>
      <c r="G2475">
        <f>VLOOKUP(Table1[[#This Row],[img_id2]],Table13[#All],4,FALSE)</f>
        <v>3</v>
      </c>
      <c r="H2475">
        <f>VLOOKUP(Table1[[#This Row],[img_id2]],Table13[#All],5,FALSE)</f>
        <v>3</v>
      </c>
      <c r="I2475" t="str">
        <f>IF(Table1[[#This Row],[score_abs]]&gt;0.99,"yes","no")</f>
        <v>yes</v>
      </c>
    </row>
    <row r="2476" spans="1:9" x14ac:dyDescent="0.25">
      <c r="A2476" t="str">
        <f>Table1[[#This Row],[img_id2]]&amp;"|"&amp;Table1[[#This Row],[rank]]</f>
        <v>490|5</v>
      </c>
      <c r="B2476">
        <v>490</v>
      </c>
      <c r="C2476">
        <v>5</v>
      </c>
      <c r="D2476" t="s">
        <v>886</v>
      </c>
      <c r="E2476">
        <v>3.7591084837900003E-2</v>
      </c>
      <c r="F2476">
        <v>0.99818074703199999</v>
      </c>
      <c r="G2476">
        <f>VLOOKUP(Table1[[#This Row],[img_id2]],Table13[#All],4,FALSE)</f>
        <v>3</v>
      </c>
      <c r="H2476">
        <f>VLOOKUP(Table1[[#This Row],[img_id2]],Table13[#All],5,FALSE)</f>
        <v>3</v>
      </c>
      <c r="I2476" t="str">
        <f>IF(Table1[[#This Row],[score_abs]]&gt;0.99,"yes","no")</f>
        <v>yes</v>
      </c>
    </row>
    <row r="2477" spans="1:9" x14ac:dyDescent="0.25">
      <c r="A2477" t="str">
        <f>Table1[[#This Row],[img_id2]]&amp;"|"&amp;Table1[[#This Row],[rank]]</f>
        <v>491|1</v>
      </c>
      <c r="B2477">
        <v>491</v>
      </c>
      <c r="C2477">
        <v>1</v>
      </c>
      <c r="D2477" t="s">
        <v>840</v>
      </c>
      <c r="E2477">
        <v>0.18880383670299999</v>
      </c>
      <c r="F2477">
        <v>0.99879139661799998</v>
      </c>
      <c r="G2477">
        <f>VLOOKUP(Table1[[#This Row],[img_id2]],Table13[#All],4,FALSE)</f>
        <v>4</v>
      </c>
      <c r="H2477">
        <f>VLOOKUP(Table1[[#This Row],[img_id2]],Table13[#All],5,FALSE)</f>
        <v>4</v>
      </c>
      <c r="I2477" t="str">
        <f>IF(Table1[[#This Row],[score_abs]]&gt;0.99,"yes","no")</f>
        <v>yes</v>
      </c>
    </row>
    <row r="2478" spans="1:9" x14ac:dyDescent="0.25">
      <c r="A2478" t="str">
        <f>Table1[[#This Row],[img_id2]]&amp;"|"&amp;Table1[[#This Row],[rank]]</f>
        <v>491|2</v>
      </c>
      <c r="B2478">
        <v>491</v>
      </c>
      <c r="C2478">
        <v>2</v>
      </c>
      <c r="D2478" t="s">
        <v>862</v>
      </c>
      <c r="E2478">
        <v>0.15325859188999999</v>
      </c>
      <c r="F2478">
        <v>0.99851137399699996</v>
      </c>
      <c r="G2478">
        <f>VLOOKUP(Table1[[#This Row],[img_id2]],Table13[#All],4,FALSE)</f>
        <v>4</v>
      </c>
      <c r="H2478">
        <f>VLOOKUP(Table1[[#This Row],[img_id2]],Table13[#All],5,FALSE)</f>
        <v>4</v>
      </c>
      <c r="I2478" t="str">
        <f>IF(Table1[[#This Row],[score_abs]]&gt;0.99,"yes","no")</f>
        <v>yes</v>
      </c>
    </row>
    <row r="2479" spans="1:9" x14ac:dyDescent="0.25">
      <c r="A2479" t="str">
        <f>Table1[[#This Row],[img_id2]]&amp;"|"&amp;Table1[[#This Row],[rank]]</f>
        <v>491|3</v>
      </c>
      <c r="B2479">
        <v>491</v>
      </c>
      <c r="C2479">
        <v>3</v>
      </c>
      <c r="D2479" t="s">
        <v>830</v>
      </c>
      <c r="E2479">
        <v>0.13504813611499999</v>
      </c>
      <c r="F2479">
        <v>0.99831104278600002</v>
      </c>
      <c r="G2479">
        <f>VLOOKUP(Table1[[#This Row],[img_id2]],Table13[#All],4,FALSE)</f>
        <v>4</v>
      </c>
      <c r="H2479">
        <f>VLOOKUP(Table1[[#This Row],[img_id2]],Table13[#All],5,FALSE)</f>
        <v>4</v>
      </c>
      <c r="I2479" t="str">
        <f>IF(Table1[[#This Row],[score_abs]]&gt;0.99,"yes","no")</f>
        <v>yes</v>
      </c>
    </row>
    <row r="2480" spans="1:9" x14ac:dyDescent="0.25">
      <c r="A2480" t="str">
        <f>Table1[[#This Row],[img_id2]]&amp;"|"&amp;Table1[[#This Row],[rank]]</f>
        <v>491|4</v>
      </c>
      <c r="B2480">
        <v>491</v>
      </c>
      <c r="C2480">
        <v>4</v>
      </c>
      <c r="D2480" t="s">
        <v>880</v>
      </c>
      <c r="E2480">
        <v>8.6333595216300005E-2</v>
      </c>
      <c r="F2480">
        <v>0.99736052751500004</v>
      </c>
      <c r="G2480">
        <f>VLOOKUP(Table1[[#This Row],[img_id2]],Table13[#All],4,FALSE)</f>
        <v>4</v>
      </c>
      <c r="H2480">
        <f>VLOOKUP(Table1[[#This Row],[img_id2]],Table13[#All],5,FALSE)</f>
        <v>4</v>
      </c>
      <c r="I2480" t="str">
        <f>IF(Table1[[#This Row],[score_abs]]&gt;0.99,"yes","no")</f>
        <v>yes</v>
      </c>
    </row>
    <row r="2481" spans="1:9" x14ac:dyDescent="0.25">
      <c r="A2481" t="str">
        <f>Table1[[#This Row],[img_id2]]&amp;"|"&amp;Table1[[#This Row],[rank]]</f>
        <v>491|5</v>
      </c>
      <c r="B2481">
        <v>491</v>
      </c>
      <c r="C2481">
        <v>5</v>
      </c>
      <c r="D2481" t="s">
        <v>864</v>
      </c>
      <c r="E2481">
        <v>8.4163382649400001E-2</v>
      </c>
      <c r="F2481">
        <v>0.99729257821999995</v>
      </c>
      <c r="G2481">
        <f>VLOOKUP(Table1[[#This Row],[img_id2]],Table13[#All],4,FALSE)</f>
        <v>4</v>
      </c>
      <c r="H2481">
        <f>VLOOKUP(Table1[[#This Row],[img_id2]],Table13[#All],5,FALSE)</f>
        <v>4</v>
      </c>
      <c r="I2481" t="str">
        <f>IF(Table1[[#This Row],[score_abs]]&gt;0.99,"yes","no")</f>
        <v>yes</v>
      </c>
    </row>
    <row r="2482" spans="1:9" x14ac:dyDescent="0.25">
      <c r="A2482" t="str">
        <f>Table1[[#This Row],[img_id2]]&amp;"|"&amp;Table1[[#This Row],[rank]]</f>
        <v>492|1</v>
      </c>
      <c r="B2482">
        <v>492</v>
      </c>
      <c r="C2482">
        <v>1</v>
      </c>
      <c r="D2482" t="s">
        <v>860</v>
      </c>
      <c r="E2482">
        <v>0.52789092063900001</v>
      </c>
      <c r="F2482">
        <v>0.99986815452599997</v>
      </c>
      <c r="G2482">
        <f>VLOOKUP(Table1[[#This Row],[img_id2]],Table13[#All],4,FALSE)</f>
        <v>3</v>
      </c>
      <c r="H2482">
        <f>VLOOKUP(Table1[[#This Row],[img_id2]],Table13[#All],5,FALSE)</f>
        <v>3</v>
      </c>
      <c r="I2482" t="str">
        <f>IF(Table1[[#This Row],[score_abs]]&gt;0.99,"yes","no")</f>
        <v>yes</v>
      </c>
    </row>
    <row r="2483" spans="1:9" x14ac:dyDescent="0.25">
      <c r="A2483" t="str">
        <f>Table1[[#This Row],[img_id2]]&amp;"|"&amp;Table1[[#This Row],[rank]]</f>
        <v>492|2</v>
      </c>
      <c r="B2483">
        <v>492</v>
      </c>
      <c r="C2483">
        <v>2</v>
      </c>
      <c r="D2483" t="s">
        <v>854</v>
      </c>
      <c r="E2483">
        <v>0.13007880747299999</v>
      </c>
      <c r="F2483">
        <v>0.99946516752199999</v>
      </c>
      <c r="G2483">
        <f>VLOOKUP(Table1[[#This Row],[img_id2]],Table13[#All],4,FALSE)</f>
        <v>3</v>
      </c>
      <c r="H2483">
        <f>VLOOKUP(Table1[[#This Row],[img_id2]],Table13[#All],5,FALSE)</f>
        <v>3</v>
      </c>
      <c r="I2483" t="str">
        <f>IF(Table1[[#This Row],[score_abs]]&gt;0.99,"yes","no")</f>
        <v>yes</v>
      </c>
    </row>
    <row r="2484" spans="1:9" x14ac:dyDescent="0.25">
      <c r="A2484" t="str">
        <f>Table1[[#This Row],[img_id2]]&amp;"|"&amp;Table1[[#This Row],[rank]]</f>
        <v>492|3</v>
      </c>
      <c r="B2484">
        <v>492</v>
      </c>
      <c r="C2484">
        <v>3</v>
      </c>
      <c r="D2484" t="s">
        <v>878</v>
      </c>
      <c r="E2484">
        <v>6.31525292993E-2</v>
      </c>
      <c r="F2484">
        <v>0.99889886379199999</v>
      </c>
      <c r="G2484">
        <f>VLOOKUP(Table1[[#This Row],[img_id2]],Table13[#All],4,FALSE)</f>
        <v>3</v>
      </c>
      <c r="H2484">
        <f>VLOOKUP(Table1[[#This Row],[img_id2]],Table13[#All],5,FALSE)</f>
        <v>3</v>
      </c>
      <c r="I2484" t="str">
        <f>IF(Table1[[#This Row],[score_abs]]&gt;0.99,"yes","no")</f>
        <v>yes</v>
      </c>
    </row>
    <row r="2485" spans="1:9" x14ac:dyDescent="0.25">
      <c r="A2485" t="str">
        <f>Table1[[#This Row],[img_id2]]&amp;"|"&amp;Table1[[#This Row],[rank]]</f>
        <v>492|4</v>
      </c>
      <c r="B2485">
        <v>492</v>
      </c>
      <c r="C2485">
        <v>4</v>
      </c>
      <c r="D2485" t="s">
        <v>873</v>
      </c>
      <c r="E2485">
        <v>3.95307354629E-2</v>
      </c>
      <c r="F2485">
        <v>0.99824213981599996</v>
      </c>
      <c r="G2485">
        <f>VLOOKUP(Table1[[#This Row],[img_id2]],Table13[#All],4,FALSE)</f>
        <v>3</v>
      </c>
      <c r="H2485">
        <f>VLOOKUP(Table1[[#This Row],[img_id2]],Table13[#All],5,FALSE)</f>
        <v>3</v>
      </c>
      <c r="I2485" t="str">
        <f>IF(Table1[[#This Row],[score_abs]]&gt;0.99,"yes","no")</f>
        <v>yes</v>
      </c>
    </row>
    <row r="2486" spans="1:9" x14ac:dyDescent="0.25">
      <c r="A2486" t="str">
        <f>Table1[[#This Row],[img_id2]]&amp;"|"&amp;Table1[[#This Row],[rank]]</f>
        <v>492|5</v>
      </c>
      <c r="B2486">
        <v>492</v>
      </c>
      <c r="C2486">
        <v>5</v>
      </c>
      <c r="D2486" t="s">
        <v>862</v>
      </c>
      <c r="E2486">
        <v>3.1627979129599998E-2</v>
      </c>
      <c r="F2486">
        <v>0.99780386686300004</v>
      </c>
      <c r="G2486">
        <f>VLOOKUP(Table1[[#This Row],[img_id2]],Table13[#All],4,FALSE)</f>
        <v>3</v>
      </c>
      <c r="H2486">
        <f>VLOOKUP(Table1[[#This Row],[img_id2]],Table13[#All],5,FALSE)</f>
        <v>3</v>
      </c>
      <c r="I2486" t="str">
        <f>IF(Table1[[#This Row],[score_abs]]&gt;0.99,"yes","no")</f>
        <v>yes</v>
      </c>
    </row>
    <row r="2487" spans="1:9" x14ac:dyDescent="0.25">
      <c r="A2487" t="str">
        <f>Table1[[#This Row],[img_id2]]&amp;"|"&amp;Table1[[#This Row],[rank]]</f>
        <v>493|1</v>
      </c>
      <c r="B2487">
        <v>493</v>
      </c>
      <c r="C2487">
        <v>1</v>
      </c>
      <c r="D2487" t="s">
        <v>830</v>
      </c>
      <c r="E2487">
        <v>0.24926266074199999</v>
      </c>
      <c r="F2487">
        <v>0.99870097637199995</v>
      </c>
      <c r="G2487">
        <f>VLOOKUP(Table1[[#This Row],[img_id2]],Table13[#All],4,FALSE)</f>
        <v>3</v>
      </c>
      <c r="H2487">
        <f>VLOOKUP(Table1[[#This Row],[img_id2]],Table13[#All],5,FALSE)</f>
        <v>3</v>
      </c>
      <c r="I2487" t="str">
        <f>IF(Table1[[#This Row],[score_abs]]&gt;0.99,"yes","no")</f>
        <v>yes</v>
      </c>
    </row>
    <row r="2488" spans="1:9" x14ac:dyDescent="0.25">
      <c r="A2488" t="str">
        <f>Table1[[#This Row],[img_id2]]&amp;"|"&amp;Table1[[#This Row],[rank]]</f>
        <v>493|2</v>
      </c>
      <c r="B2488">
        <v>493</v>
      </c>
      <c r="C2488">
        <v>2</v>
      </c>
      <c r="D2488" t="s">
        <v>862</v>
      </c>
      <c r="E2488">
        <v>8.8180094957399993E-2</v>
      </c>
      <c r="F2488">
        <v>0.99633681774100002</v>
      </c>
      <c r="G2488">
        <f>VLOOKUP(Table1[[#This Row],[img_id2]],Table13[#All],4,FALSE)</f>
        <v>3</v>
      </c>
      <c r="H2488">
        <f>VLOOKUP(Table1[[#This Row],[img_id2]],Table13[#All],5,FALSE)</f>
        <v>3</v>
      </c>
      <c r="I2488" t="str">
        <f>IF(Table1[[#This Row],[score_abs]]&gt;0.99,"yes","no")</f>
        <v>yes</v>
      </c>
    </row>
    <row r="2489" spans="1:9" x14ac:dyDescent="0.25">
      <c r="A2489" t="str">
        <f>Table1[[#This Row],[img_id2]]&amp;"|"&amp;Table1[[#This Row],[rank]]</f>
        <v>493|3</v>
      </c>
      <c r="B2489">
        <v>493</v>
      </c>
      <c r="C2489">
        <v>3</v>
      </c>
      <c r="D2489" t="s">
        <v>848</v>
      </c>
      <c r="E2489">
        <v>8.3957992494100006E-2</v>
      </c>
      <c r="F2489">
        <v>0.99615329504000005</v>
      </c>
      <c r="G2489">
        <f>VLOOKUP(Table1[[#This Row],[img_id2]],Table13[#All],4,FALSE)</f>
        <v>3</v>
      </c>
      <c r="H2489">
        <f>VLOOKUP(Table1[[#This Row],[img_id2]],Table13[#All],5,FALSE)</f>
        <v>3</v>
      </c>
      <c r="I2489" t="str">
        <f>IF(Table1[[#This Row],[score_abs]]&gt;0.99,"yes","no")</f>
        <v>yes</v>
      </c>
    </row>
    <row r="2490" spans="1:9" x14ac:dyDescent="0.25">
      <c r="A2490" t="str">
        <f>Table1[[#This Row],[img_id2]]&amp;"|"&amp;Table1[[#This Row],[rank]]</f>
        <v>493|4</v>
      </c>
      <c r="B2490">
        <v>493</v>
      </c>
      <c r="C2490">
        <v>4</v>
      </c>
      <c r="D2490" t="s">
        <v>849</v>
      </c>
      <c r="E2490">
        <v>7.3397718370000004E-2</v>
      </c>
      <c r="F2490">
        <v>0.99560225009900005</v>
      </c>
      <c r="G2490">
        <f>VLOOKUP(Table1[[#This Row],[img_id2]],Table13[#All],4,FALSE)</f>
        <v>3</v>
      </c>
      <c r="H2490">
        <f>VLOOKUP(Table1[[#This Row],[img_id2]],Table13[#All],5,FALSE)</f>
        <v>3</v>
      </c>
      <c r="I2490" t="str">
        <f>IF(Table1[[#This Row],[score_abs]]&gt;0.99,"yes","no")</f>
        <v>yes</v>
      </c>
    </row>
    <row r="2491" spans="1:9" x14ac:dyDescent="0.25">
      <c r="A2491" t="str">
        <f>Table1[[#This Row],[img_id2]]&amp;"|"&amp;Table1[[#This Row],[rank]]</f>
        <v>493|5</v>
      </c>
      <c r="B2491">
        <v>493</v>
      </c>
      <c r="C2491">
        <v>5</v>
      </c>
      <c r="D2491" t="s">
        <v>861</v>
      </c>
      <c r="E2491">
        <v>7.0697933435399998E-2</v>
      </c>
      <c r="F2491">
        <v>0.99543505907100005</v>
      </c>
      <c r="G2491">
        <f>VLOOKUP(Table1[[#This Row],[img_id2]],Table13[#All],4,FALSE)</f>
        <v>3</v>
      </c>
      <c r="H2491">
        <f>VLOOKUP(Table1[[#This Row],[img_id2]],Table13[#All],5,FALSE)</f>
        <v>3</v>
      </c>
      <c r="I2491" t="str">
        <f>IF(Table1[[#This Row],[score_abs]]&gt;0.99,"yes","no")</f>
        <v>yes</v>
      </c>
    </row>
    <row r="2492" spans="1:9" x14ac:dyDescent="0.25">
      <c r="A2492" t="str">
        <f>Table1[[#This Row],[img_id2]]&amp;"|"&amp;Table1[[#This Row],[rank]]</f>
        <v>494|1</v>
      </c>
      <c r="B2492">
        <v>494</v>
      </c>
      <c r="C2492">
        <v>1</v>
      </c>
      <c r="D2492" t="s">
        <v>860</v>
      </c>
      <c r="E2492">
        <v>0.40144518017800002</v>
      </c>
      <c r="F2492">
        <v>0.99995231628400005</v>
      </c>
      <c r="G2492">
        <f>VLOOKUP(Table1[[#This Row],[img_id2]],Table13[#All],4,FALSE)</f>
        <v>2</v>
      </c>
      <c r="H2492">
        <f>VLOOKUP(Table1[[#This Row],[img_id2]],Table13[#All],5,FALSE)</f>
        <v>2</v>
      </c>
      <c r="I2492" t="str">
        <f>IF(Table1[[#This Row],[score_abs]]&gt;0.99,"yes","no")</f>
        <v>yes</v>
      </c>
    </row>
    <row r="2493" spans="1:9" x14ac:dyDescent="0.25">
      <c r="A2493" t="str">
        <f>Table1[[#This Row],[img_id2]]&amp;"|"&amp;Table1[[#This Row],[rank]]</f>
        <v>494|2</v>
      </c>
      <c r="B2493">
        <v>494</v>
      </c>
      <c r="C2493">
        <v>2</v>
      </c>
      <c r="D2493" t="s">
        <v>854</v>
      </c>
      <c r="E2493">
        <v>0.38880765438100001</v>
      </c>
      <c r="F2493">
        <v>0.99995076656299997</v>
      </c>
      <c r="G2493">
        <f>VLOOKUP(Table1[[#This Row],[img_id2]],Table13[#All],4,FALSE)</f>
        <v>2</v>
      </c>
      <c r="H2493">
        <f>VLOOKUP(Table1[[#This Row],[img_id2]],Table13[#All],5,FALSE)</f>
        <v>2</v>
      </c>
      <c r="I2493" t="str">
        <f>IF(Table1[[#This Row],[score_abs]]&gt;0.99,"yes","no")</f>
        <v>yes</v>
      </c>
    </row>
    <row r="2494" spans="1:9" x14ac:dyDescent="0.25">
      <c r="A2494" t="str">
        <f>Table1[[#This Row],[img_id2]]&amp;"|"&amp;Table1[[#This Row],[rank]]</f>
        <v>494|3</v>
      </c>
      <c r="B2494">
        <v>494</v>
      </c>
      <c r="C2494">
        <v>3</v>
      </c>
      <c r="D2494" t="s">
        <v>831</v>
      </c>
      <c r="E2494">
        <v>5.5874764919299998E-2</v>
      </c>
      <c r="F2494">
        <v>0.99965786933900003</v>
      </c>
      <c r="G2494">
        <f>VLOOKUP(Table1[[#This Row],[img_id2]],Table13[#All],4,FALSE)</f>
        <v>2</v>
      </c>
      <c r="H2494">
        <f>VLOOKUP(Table1[[#This Row],[img_id2]],Table13[#All],5,FALSE)</f>
        <v>2</v>
      </c>
      <c r="I2494" t="str">
        <f>IF(Table1[[#This Row],[score_abs]]&gt;0.99,"yes","no")</f>
        <v>yes</v>
      </c>
    </row>
    <row r="2495" spans="1:9" x14ac:dyDescent="0.25">
      <c r="A2495" t="str">
        <f>Table1[[#This Row],[img_id2]]&amp;"|"&amp;Table1[[#This Row],[rank]]</f>
        <v>494|4</v>
      </c>
      <c r="B2495">
        <v>494</v>
      </c>
      <c r="C2495">
        <v>4</v>
      </c>
      <c r="D2495" t="s">
        <v>848</v>
      </c>
      <c r="E2495">
        <v>4.9589708447499999E-2</v>
      </c>
      <c r="F2495">
        <v>0.999614477158</v>
      </c>
      <c r="G2495">
        <f>VLOOKUP(Table1[[#This Row],[img_id2]],Table13[#All],4,FALSE)</f>
        <v>2</v>
      </c>
      <c r="H2495">
        <f>VLOOKUP(Table1[[#This Row],[img_id2]],Table13[#All],5,FALSE)</f>
        <v>2</v>
      </c>
      <c r="I2495" t="str">
        <f>IF(Table1[[#This Row],[score_abs]]&gt;0.99,"yes","no")</f>
        <v>yes</v>
      </c>
    </row>
    <row r="2496" spans="1:9" x14ac:dyDescent="0.25">
      <c r="A2496" t="str">
        <f>Table1[[#This Row],[img_id2]]&amp;"|"&amp;Table1[[#This Row],[rank]]</f>
        <v>494|5</v>
      </c>
      <c r="B2496">
        <v>494</v>
      </c>
      <c r="C2496">
        <v>5</v>
      </c>
      <c r="D2496" t="s">
        <v>861</v>
      </c>
      <c r="E2496">
        <v>2.8379742056099999E-2</v>
      </c>
      <c r="F2496">
        <v>0.99932670593299999</v>
      </c>
      <c r="G2496">
        <f>VLOOKUP(Table1[[#This Row],[img_id2]],Table13[#All],4,FALSE)</f>
        <v>2</v>
      </c>
      <c r="H2496">
        <f>VLOOKUP(Table1[[#This Row],[img_id2]],Table13[#All],5,FALSE)</f>
        <v>2</v>
      </c>
      <c r="I2496" t="str">
        <f>IF(Table1[[#This Row],[score_abs]]&gt;0.99,"yes","no")</f>
        <v>yes</v>
      </c>
    </row>
    <row r="2497" spans="1:9" x14ac:dyDescent="0.25">
      <c r="A2497" t="str">
        <f>Table1[[#This Row],[img_id2]]&amp;"|"&amp;Table1[[#This Row],[rank]]</f>
        <v>495|1</v>
      </c>
      <c r="B2497">
        <v>495</v>
      </c>
      <c r="C2497">
        <v>1</v>
      </c>
      <c r="D2497" t="s">
        <v>842</v>
      </c>
      <c r="E2497">
        <v>0.21019630134100001</v>
      </c>
      <c r="F2497">
        <v>0.99913859367400004</v>
      </c>
      <c r="G2497">
        <f>VLOOKUP(Table1[[#This Row],[img_id2]],Table13[#All],4,FALSE)</f>
        <v>2</v>
      </c>
      <c r="H2497">
        <f>VLOOKUP(Table1[[#This Row],[img_id2]],Table13[#All],5,FALSE)</f>
        <v>2</v>
      </c>
      <c r="I2497" t="str">
        <f>IF(Table1[[#This Row],[score_abs]]&gt;0.99,"yes","no")</f>
        <v>yes</v>
      </c>
    </row>
    <row r="2498" spans="1:9" x14ac:dyDescent="0.25">
      <c r="A2498" t="str">
        <f>Table1[[#This Row],[img_id2]]&amp;"|"&amp;Table1[[#This Row],[rank]]</f>
        <v>495|2</v>
      </c>
      <c r="B2498">
        <v>495</v>
      </c>
      <c r="C2498">
        <v>2</v>
      </c>
      <c r="D2498" t="s">
        <v>864</v>
      </c>
      <c r="E2498">
        <v>9.4250708818400003E-2</v>
      </c>
      <c r="F2498">
        <v>0.99808084964800003</v>
      </c>
      <c r="G2498">
        <f>VLOOKUP(Table1[[#This Row],[img_id2]],Table13[#All],4,FALSE)</f>
        <v>2</v>
      </c>
      <c r="H2498">
        <f>VLOOKUP(Table1[[#This Row],[img_id2]],Table13[#All],5,FALSE)</f>
        <v>2</v>
      </c>
      <c r="I2498" t="str">
        <f>IF(Table1[[#This Row],[score_abs]]&gt;0.99,"yes","no")</f>
        <v>yes</v>
      </c>
    </row>
    <row r="2499" spans="1:9" x14ac:dyDescent="0.25">
      <c r="A2499" t="str">
        <f>Table1[[#This Row],[img_id2]]&amp;"|"&amp;Table1[[#This Row],[rank]]</f>
        <v>495|3</v>
      </c>
      <c r="B2499">
        <v>495</v>
      </c>
      <c r="C2499">
        <v>3</v>
      </c>
      <c r="D2499" t="s">
        <v>830</v>
      </c>
      <c r="E2499">
        <v>9.19188633561E-2</v>
      </c>
      <c r="F2499">
        <v>0.99803227186200005</v>
      </c>
      <c r="G2499">
        <f>VLOOKUP(Table1[[#This Row],[img_id2]],Table13[#All],4,FALSE)</f>
        <v>2</v>
      </c>
      <c r="H2499">
        <f>VLOOKUP(Table1[[#This Row],[img_id2]],Table13[#All],5,FALSE)</f>
        <v>2</v>
      </c>
      <c r="I2499" t="str">
        <f>IF(Table1[[#This Row],[score_abs]]&gt;0.99,"yes","no")</f>
        <v>yes</v>
      </c>
    </row>
    <row r="2500" spans="1:9" x14ac:dyDescent="0.25">
      <c r="A2500" t="str">
        <f>Table1[[#This Row],[img_id2]]&amp;"|"&amp;Table1[[#This Row],[rank]]</f>
        <v>495|4</v>
      </c>
      <c r="B2500">
        <v>495</v>
      </c>
      <c r="C2500">
        <v>4</v>
      </c>
      <c r="D2500" t="s">
        <v>862</v>
      </c>
      <c r="E2500">
        <v>8.6544841527899999E-2</v>
      </c>
      <c r="F2500">
        <v>0.99791032075899999</v>
      </c>
      <c r="G2500">
        <f>VLOOKUP(Table1[[#This Row],[img_id2]],Table13[#All],4,FALSE)</f>
        <v>2</v>
      </c>
      <c r="H2500">
        <f>VLOOKUP(Table1[[#This Row],[img_id2]],Table13[#All],5,FALSE)</f>
        <v>2</v>
      </c>
      <c r="I2500" t="str">
        <f>IF(Table1[[#This Row],[score_abs]]&gt;0.99,"yes","no")</f>
        <v>yes</v>
      </c>
    </row>
    <row r="2501" spans="1:9" x14ac:dyDescent="0.25">
      <c r="A2501" t="str">
        <f>Table1[[#This Row],[img_id2]]&amp;"|"&amp;Table1[[#This Row],[rank]]</f>
        <v>495|5</v>
      </c>
      <c r="B2501">
        <v>495</v>
      </c>
      <c r="C2501">
        <v>5</v>
      </c>
      <c r="D2501" t="s">
        <v>852</v>
      </c>
      <c r="E2501">
        <v>7.9502657055899997E-2</v>
      </c>
      <c r="F2501">
        <v>0.997725665569</v>
      </c>
      <c r="G2501">
        <f>VLOOKUP(Table1[[#This Row],[img_id2]],Table13[#All],4,FALSE)</f>
        <v>2</v>
      </c>
      <c r="H2501">
        <f>VLOOKUP(Table1[[#This Row],[img_id2]],Table13[#All],5,FALSE)</f>
        <v>2</v>
      </c>
      <c r="I2501" t="str">
        <f>IF(Table1[[#This Row],[score_abs]]&gt;0.99,"yes","no")</f>
        <v>yes</v>
      </c>
    </row>
    <row r="2502" spans="1:9" x14ac:dyDescent="0.25">
      <c r="A2502" t="str">
        <f>Table1[[#This Row],[img_id2]]&amp;"|"&amp;Table1[[#This Row],[rank]]</f>
        <v>496|1</v>
      </c>
      <c r="B2502">
        <v>496</v>
      </c>
      <c r="C2502">
        <v>1</v>
      </c>
      <c r="D2502" t="s">
        <v>861</v>
      </c>
      <c r="E2502">
        <v>0.16230303049100001</v>
      </c>
      <c r="F2502">
        <v>0.99743950367000001</v>
      </c>
      <c r="G2502">
        <f>VLOOKUP(Table1[[#This Row],[img_id2]],Table13[#All],4,FALSE)</f>
        <v>1</v>
      </c>
      <c r="H2502">
        <f>VLOOKUP(Table1[[#This Row],[img_id2]],Table13[#All],5,FALSE)</f>
        <v>2</v>
      </c>
      <c r="I2502" t="str">
        <f>IF(Table1[[#This Row],[score_abs]]&gt;0.99,"yes","no")</f>
        <v>yes</v>
      </c>
    </row>
    <row r="2503" spans="1:9" x14ac:dyDescent="0.25">
      <c r="A2503" t="str">
        <f>Table1[[#This Row],[img_id2]]&amp;"|"&amp;Table1[[#This Row],[rank]]</f>
        <v>496|2</v>
      </c>
      <c r="B2503">
        <v>496</v>
      </c>
      <c r="C2503">
        <v>2</v>
      </c>
      <c r="D2503" t="s">
        <v>854</v>
      </c>
      <c r="E2503">
        <v>0.108123265207</v>
      </c>
      <c r="F2503">
        <v>0.99616134166699999</v>
      </c>
      <c r="G2503">
        <f>VLOOKUP(Table1[[#This Row],[img_id2]],Table13[#All],4,FALSE)</f>
        <v>1</v>
      </c>
      <c r="H2503">
        <f>VLOOKUP(Table1[[#This Row],[img_id2]],Table13[#All],5,FALSE)</f>
        <v>2</v>
      </c>
      <c r="I2503" t="str">
        <f>IF(Table1[[#This Row],[score_abs]]&gt;0.99,"yes","no")</f>
        <v>yes</v>
      </c>
    </row>
    <row r="2504" spans="1:9" x14ac:dyDescent="0.25">
      <c r="A2504" t="str">
        <f>Table1[[#This Row],[img_id2]]&amp;"|"&amp;Table1[[#This Row],[rank]]</f>
        <v>496|3</v>
      </c>
      <c r="B2504">
        <v>496</v>
      </c>
      <c r="C2504">
        <v>3</v>
      </c>
      <c r="D2504" t="s">
        <v>848</v>
      </c>
      <c r="E2504">
        <v>0.106776386499</v>
      </c>
      <c r="F2504">
        <v>0.99611306190500004</v>
      </c>
      <c r="G2504">
        <f>VLOOKUP(Table1[[#This Row],[img_id2]],Table13[#All],4,FALSE)</f>
        <v>1</v>
      </c>
      <c r="H2504">
        <f>VLOOKUP(Table1[[#This Row],[img_id2]],Table13[#All],5,FALSE)</f>
        <v>2</v>
      </c>
      <c r="I2504" t="str">
        <f>IF(Table1[[#This Row],[score_abs]]&gt;0.99,"yes","no")</f>
        <v>yes</v>
      </c>
    </row>
    <row r="2505" spans="1:9" x14ac:dyDescent="0.25">
      <c r="A2505" t="str">
        <f>Table1[[#This Row],[img_id2]]&amp;"|"&amp;Table1[[#This Row],[rank]]</f>
        <v>496|4</v>
      </c>
      <c r="B2505">
        <v>496</v>
      </c>
      <c r="C2505">
        <v>4</v>
      </c>
      <c r="D2505" t="s">
        <v>856</v>
      </c>
      <c r="E2505">
        <v>9.0773038566100001E-2</v>
      </c>
      <c r="F2505">
        <v>0.99543094634999996</v>
      </c>
      <c r="G2505">
        <f>VLOOKUP(Table1[[#This Row],[img_id2]],Table13[#All],4,FALSE)</f>
        <v>1</v>
      </c>
      <c r="H2505">
        <f>VLOOKUP(Table1[[#This Row],[img_id2]],Table13[#All],5,FALSE)</f>
        <v>2</v>
      </c>
      <c r="I2505" t="str">
        <f>IF(Table1[[#This Row],[score_abs]]&gt;0.99,"yes","no")</f>
        <v>yes</v>
      </c>
    </row>
    <row r="2506" spans="1:9" x14ac:dyDescent="0.25">
      <c r="A2506" t="str">
        <f>Table1[[#This Row],[img_id2]]&amp;"|"&amp;Table1[[#This Row],[rank]]</f>
        <v>496|5</v>
      </c>
      <c r="B2506">
        <v>496</v>
      </c>
      <c r="C2506">
        <v>5</v>
      </c>
      <c r="D2506" t="s">
        <v>891</v>
      </c>
      <c r="E2506">
        <v>8.8694684207399996E-2</v>
      </c>
      <c r="F2506">
        <v>0.995324373245</v>
      </c>
      <c r="G2506">
        <f>VLOOKUP(Table1[[#This Row],[img_id2]],Table13[#All],4,FALSE)</f>
        <v>1</v>
      </c>
      <c r="H2506">
        <f>VLOOKUP(Table1[[#This Row],[img_id2]],Table13[#All],5,FALSE)</f>
        <v>2</v>
      </c>
      <c r="I2506" t="str">
        <f>IF(Table1[[#This Row],[score_abs]]&gt;0.99,"yes","no")</f>
        <v>yes</v>
      </c>
    </row>
    <row r="2507" spans="1:9" x14ac:dyDescent="0.25">
      <c r="A2507" t="str">
        <f>Table1[[#This Row],[img_id2]]&amp;"|"&amp;Table1[[#This Row],[rank]]</f>
        <v>497|1</v>
      </c>
      <c r="B2507">
        <v>497</v>
      </c>
      <c r="C2507">
        <v>1</v>
      </c>
      <c r="D2507" t="s">
        <v>846</v>
      </c>
      <c r="E2507">
        <v>0.80072718858699998</v>
      </c>
      <c r="F2507">
        <v>0.999962925911</v>
      </c>
      <c r="G2507">
        <f>VLOOKUP(Table1[[#This Row],[img_id2]],Table13[#All],4,FALSE)</f>
        <v>3</v>
      </c>
      <c r="H2507">
        <f>VLOOKUP(Table1[[#This Row],[img_id2]],Table13[#All],5,FALSE)</f>
        <v>3</v>
      </c>
      <c r="I2507" t="str">
        <f>IF(Table1[[#This Row],[score_abs]]&gt;0.99,"yes","no")</f>
        <v>yes</v>
      </c>
    </row>
    <row r="2508" spans="1:9" x14ac:dyDescent="0.25">
      <c r="A2508" t="str">
        <f>Table1[[#This Row],[img_id2]]&amp;"|"&amp;Table1[[#This Row],[rank]]</f>
        <v>497|2</v>
      </c>
      <c r="B2508">
        <v>497</v>
      </c>
      <c r="C2508">
        <v>2</v>
      </c>
      <c r="D2508" t="s">
        <v>862</v>
      </c>
      <c r="E2508">
        <v>6.8469122052200002E-2</v>
      </c>
      <c r="F2508">
        <v>0.99956613779100001</v>
      </c>
      <c r="G2508">
        <f>VLOOKUP(Table1[[#This Row],[img_id2]],Table13[#All],4,FALSE)</f>
        <v>3</v>
      </c>
      <c r="H2508">
        <f>VLOOKUP(Table1[[#This Row],[img_id2]],Table13[#All],5,FALSE)</f>
        <v>3</v>
      </c>
      <c r="I2508" t="str">
        <f>IF(Table1[[#This Row],[score_abs]]&gt;0.99,"yes","no")</f>
        <v>yes</v>
      </c>
    </row>
    <row r="2509" spans="1:9" x14ac:dyDescent="0.25">
      <c r="A2509" t="str">
        <f>Table1[[#This Row],[img_id2]]&amp;"|"&amp;Table1[[#This Row],[rank]]</f>
        <v>497|3</v>
      </c>
      <c r="B2509">
        <v>497</v>
      </c>
      <c r="C2509">
        <v>3</v>
      </c>
      <c r="D2509" t="s">
        <v>830</v>
      </c>
      <c r="E2509">
        <v>5.3847737610299998E-2</v>
      </c>
      <c r="F2509">
        <v>0.999448478222</v>
      </c>
      <c r="G2509">
        <f>VLOOKUP(Table1[[#This Row],[img_id2]],Table13[#All],4,FALSE)</f>
        <v>3</v>
      </c>
      <c r="H2509">
        <f>VLOOKUP(Table1[[#This Row],[img_id2]],Table13[#All],5,FALSE)</f>
        <v>3</v>
      </c>
      <c r="I2509" t="str">
        <f>IF(Table1[[#This Row],[score_abs]]&gt;0.99,"yes","no")</f>
        <v>yes</v>
      </c>
    </row>
    <row r="2510" spans="1:9" x14ac:dyDescent="0.25">
      <c r="A2510" t="str">
        <f>Table1[[#This Row],[img_id2]]&amp;"|"&amp;Table1[[#This Row],[rank]]</f>
        <v>497|4</v>
      </c>
      <c r="B2510">
        <v>497</v>
      </c>
      <c r="C2510">
        <v>4</v>
      </c>
      <c r="D2510" t="s">
        <v>831</v>
      </c>
      <c r="E2510">
        <v>1.5056457370499999E-2</v>
      </c>
      <c r="F2510">
        <v>0.99803012609499997</v>
      </c>
      <c r="G2510">
        <f>VLOOKUP(Table1[[#This Row],[img_id2]],Table13[#All],4,FALSE)</f>
        <v>3</v>
      </c>
      <c r="H2510">
        <f>VLOOKUP(Table1[[#This Row],[img_id2]],Table13[#All],5,FALSE)</f>
        <v>3</v>
      </c>
      <c r="I2510" t="str">
        <f>IF(Table1[[#This Row],[score_abs]]&gt;0.99,"yes","no")</f>
        <v>yes</v>
      </c>
    </row>
    <row r="2511" spans="1:9" x14ac:dyDescent="0.25">
      <c r="A2511" t="str">
        <f>Table1[[#This Row],[img_id2]]&amp;"|"&amp;Table1[[#This Row],[rank]]</f>
        <v>497|5</v>
      </c>
      <c r="B2511">
        <v>497</v>
      </c>
      <c r="C2511">
        <v>5</v>
      </c>
      <c r="D2511" t="s">
        <v>855</v>
      </c>
      <c r="E2511">
        <v>1.0271538980299999E-2</v>
      </c>
      <c r="F2511">
        <v>0.99711513519299999</v>
      </c>
      <c r="G2511">
        <f>VLOOKUP(Table1[[#This Row],[img_id2]],Table13[#All],4,FALSE)</f>
        <v>3</v>
      </c>
      <c r="H2511">
        <f>VLOOKUP(Table1[[#This Row],[img_id2]],Table13[#All],5,FALSE)</f>
        <v>3</v>
      </c>
      <c r="I2511" t="str">
        <f>IF(Table1[[#This Row],[score_abs]]&gt;0.99,"yes","no")</f>
        <v>yes</v>
      </c>
    </row>
    <row r="2512" spans="1:9" x14ac:dyDescent="0.25">
      <c r="A2512" t="str">
        <f>Table1[[#This Row],[img_id2]]&amp;"|"&amp;Table1[[#This Row],[rank]]</f>
        <v>498|1</v>
      </c>
      <c r="B2512">
        <v>498</v>
      </c>
      <c r="C2512">
        <v>1</v>
      </c>
      <c r="D2512" t="s">
        <v>870</v>
      </c>
      <c r="E2512">
        <v>0.408398330212</v>
      </c>
      <c r="F2512">
        <v>0.99956279993099995</v>
      </c>
      <c r="G2512">
        <f>VLOOKUP(Table1[[#This Row],[img_id2]],Table13[#All],4,FALSE)</f>
        <v>4</v>
      </c>
      <c r="H2512">
        <f>VLOOKUP(Table1[[#This Row],[img_id2]],Table13[#All],5,FALSE)</f>
        <v>4</v>
      </c>
      <c r="I2512" t="str">
        <f>IF(Table1[[#This Row],[score_abs]]&gt;0.99,"yes","no")</f>
        <v>yes</v>
      </c>
    </row>
    <row r="2513" spans="1:9" x14ac:dyDescent="0.25">
      <c r="A2513" t="str">
        <f>Table1[[#This Row],[img_id2]]&amp;"|"&amp;Table1[[#This Row],[rank]]</f>
        <v>498|2</v>
      </c>
      <c r="B2513">
        <v>498</v>
      </c>
      <c r="C2513">
        <v>2</v>
      </c>
      <c r="D2513" t="s">
        <v>880</v>
      </c>
      <c r="E2513">
        <v>0.14947816729499999</v>
      </c>
      <c r="F2513">
        <v>0.99880647659300004</v>
      </c>
      <c r="G2513">
        <f>VLOOKUP(Table1[[#This Row],[img_id2]],Table13[#All],4,FALSE)</f>
        <v>4</v>
      </c>
      <c r="H2513">
        <f>VLOOKUP(Table1[[#This Row],[img_id2]],Table13[#All],5,FALSE)</f>
        <v>4</v>
      </c>
      <c r="I2513" t="str">
        <f>IF(Table1[[#This Row],[score_abs]]&gt;0.99,"yes","no")</f>
        <v>yes</v>
      </c>
    </row>
    <row r="2514" spans="1:9" x14ac:dyDescent="0.25">
      <c r="A2514" t="str">
        <f>Table1[[#This Row],[img_id2]]&amp;"|"&amp;Table1[[#This Row],[rank]]</f>
        <v>498|3</v>
      </c>
      <c r="B2514">
        <v>498</v>
      </c>
      <c r="C2514">
        <v>3</v>
      </c>
      <c r="D2514" t="s">
        <v>887</v>
      </c>
      <c r="E2514">
        <v>5.1289733499300001E-2</v>
      </c>
      <c r="F2514">
        <v>0.99652951955799995</v>
      </c>
      <c r="G2514">
        <f>VLOOKUP(Table1[[#This Row],[img_id2]],Table13[#All],4,FALSE)</f>
        <v>4</v>
      </c>
      <c r="H2514">
        <f>VLOOKUP(Table1[[#This Row],[img_id2]],Table13[#All],5,FALSE)</f>
        <v>4</v>
      </c>
      <c r="I2514" t="str">
        <f>IF(Table1[[#This Row],[score_abs]]&gt;0.99,"yes","no")</f>
        <v>yes</v>
      </c>
    </row>
    <row r="2515" spans="1:9" x14ac:dyDescent="0.25">
      <c r="A2515" t="str">
        <f>Table1[[#This Row],[img_id2]]&amp;"|"&amp;Table1[[#This Row],[rank]]</f>
        <v>498|4</v>
      </c>
      <c r="B2515">
        <v>498</v>
      </c>
      <c r="C2515">
        <v>4</v>
      </c>
      <c r="D2515" t="s">
        <v>877</v>
      </c>
      <c r="E2515">
        <v>4.93570901453E-2</v>
      </c>
      <c r="F2515">
        <v>0.99639409780499999</v>
      </c>
      <c r="G2515">
        <f>VLOOKUP(Table1[[#This Row],[img_id2]],Table13[#All],4,FALSE)</f>
        <v>4</v>
      </c>
      <c r="H2515">
        <f>VLOOKUP(Table1[[#This Row],[img_id2]],Table13[#All],5,FALSE)</f>
        <v>4</v>
      </c>
      <c r="I2515" t="str">
        <f>IF(Table1[[#This Row],[score_abs]]&gt;0.99,"yes","no")</f>
        <v>yes</v>
      </c>
    </row>
    <row r="2516" spans="1:9" x14ac:dyDescent="0.25">
      <c r="A2516" t="str">
        <f>Table1[[#This Row],[img_id2]]&amp;"|"&amp;Table1[[#This Row],[rank]]</f>
        <v>498|5</v>
      </c>
      <c r="B2516">
        <v>498</v>
      </c>
      <c r="C2516">
        <v>5</v>
      </c>
      <c r="D2516" t="s">
        <v>867</v>
      </c>
      <c r="E2516">
        <v>4.0351927280399998E-2</v>
      </c>
      <c r="F2516">
        <v>0.99559289217000002</v>
      </c>
      <c r="G2516">
        <f>VLOOKUP(Table1[[#This Row],[img_id2]],Table13[#All],4,FALSE)</f>
        <v>4</v>
      </c>
      <c r="H2516">
        <f>VLOOKUP(Table1[[#This Row],[img_id2]],Table13[#All],5,FALSE)</f>
        <v>4</v>
      </c>
      <c r="I2516" t="str">
        <f>IF(Table1[[#This Row],[score_abs]]&gt;0.99,"yes","no")</f>
        <v>yes</v>
      </c>
    </row>
    <row r="2517" spans="1:9" x14ac:dyDescent="0.25">
      <c r="A2517" t="str">
        <f>Table1[[#This Row],[img_id2]]&amp;"|"&amp;Table1[[#This Row],[rank]]</f>
        <v>499|1</v>
      </c>
      <c r="B2517">
        <v>499</v>
      </c>
      <c r="C2517">
        <v>1</v>
      </c>
      <c r="D2517" t="s">
        <v>864</v>
      </c>
      <c r="E2517">
        <v>0.40674090385400002</v>
      </c>
      <c r="F2517">
        <v>0.99981945753099999</v>
      </c>
      <c r="G2517">
        <f>VLOOKUP(Table1[[#This Row],[img_id2]],Table13[#All],4,FALSE)</f>
        <v>4</v>
      </c>
      <c r="H2517">
        <f>VLOOKUP(Table1[[#This Row],[img_id2]],Table13[#All],5,FALSE)</f>
        <v>4</v>
      </c>
      <c r="I2517" t="str">
        <f>IF(Table1[[#This Row],[score_abs]]&gt;0.99,"yes","no")</f>
        <v>yes</v>
      </c>
    </row>
    <row r="2518" spans="1:9" x14ac:dyDescent="0.25">
      <c r="A2518" t="str">
        <f>Table1[[#This Row],[img_id2]]&amp;"|"&amp;Table1[[#This Row],[rank]]</f>
        <v>499|2</v>
      </c>
      <c r="B2518">
        <v>499</v>
      </c>
      <c r="C2518">
        <v>2</v>
      </c>
      <c r="D2518" t="s">
        <v>862</v>
      </c>
      <c r="E2518">
        <v>0.19688898325000001</v>
      </c>
      <c r="F2518">
        <v>0.99962699413300005</v>
      </c>
      <c r="G2518">
        <f>VLOOKUP(Table1[[#This Row],[img_id2]],Table13[#All],4,FALSE)</f>
        <v>4</v>
      </c>
      <c r="H2518">
        <f>VLOOKUP(Table1[[#This Row],[img_id2]],Table13[#All],5,FALSE)</f>
        <v>4</v>
      </c>
      <c r="I2518" t="str">
        <f>IF(Table1[[#This Row],[score_abs]]&gt;0.99,"yes","no")</f>
        <v>yes</v>
      </c>
    </row>
    <row r="2519" spans="1:9" x14ac:dyDescent="0.25">
      <c r="A2519" t="str">
        <f>Table1[[#This Row],[img_id2]]&amp;"|"&amp;Table1[[#This Row],[rank]]</f>
        <v>499|3</v>
      </c>
      <c r="B2519">
        <v>499</v>
      </c>
      <c r="C2519">
        <v>3</v>
      </c>
      <c r="D2519" t="s">
        <v>831</v>
      </c>
      <c r="E2519">
        <v>5.6255504488900002E-2</v>
      </c>
      <c r="F2519">
        <v>0.99869567155799999</v>
      </c>
      <c r="G2519">
        <f>VLOOKUP(Table1[[#This Row],[img_id2]],Table13[#All],4,FALSE)</f>
        <v>4</v>
      </c>
      <c r="H2519">
        <f>VLOOKUP(Table1[[#This Row],[img_id2]],Table13[#All],5,FALSE)</f>
        <v>4</v>
      </c>
      <c r="I2519" t="str">
        <f>IF(Table1[[#This Row],[score_abs]]&gt;0.99,"yes","no")</f>
        <v>yes</v>
      </c>
    </row>
    <row r="2520" spans="1:9" x14ac:dyDescent="0.25">
      <c r="A2520" t="str">
        <f>Table1[[#This Row],[img_id2]]&amp;"|"&amp;Table1[[#This Row],[rank]]</f>
        <v>499|4</v>
      </c>
      <c r="B2520">
        <v>499</v>
      </c>
      <c r="C2520">
        <v>4</v>
      </c>
      <c r="D2520" t="s">
        <v>887</v>
      </c>
      <c r="E2520">
        <v>5.2565578371299999E-2</v>
      </c>
      <c r="F2520">
        <v>0.99860423803300002</v>
      </c>
      <c r="G2520">
        <f>VLOOKUP(Table1[[#This Row],[img_id2]],Table13[#All],4,FALSE)</f>
        <v>4</v>
      </c>
      <c r="H2520">
        <f>VLOOKUP(Table1[[#This Row],[img_id2]],Table13[#All],5,FALSE)</f>
        <v>4</v>
      </c>
      <c r="I2520" t="str">
        <f>IF(Table1[[#This Row],[score_abs]]&gt;0.99,"yes","no")</f>
        <v>yes</v>
      </c>
    </row>
    <row r="2521" spans="1:9" x14ac:dyDescent="0.25">
      <c r="A2521" t="str">
        <f>Table1[[#This Row],[img_id2]]&amp;"|"&amp;Table1[[#This Row],[rank]]</f>
        <v>499|5</v>
      </c>
      <c r="B2521">
        <v>499</v>
      </c>
      <c r="C2521">
        <v>5</v>
      </c>
      <c r="D2521" t="s">
        <v>870</v>
      </c>
      <c r="E2521">
        <v>4.8248823732100002E-2</v>
      </c>
      <c r="F2521">
        <v>0.99847954511600001</v>
      </c>
      <c r="G2521">
        <f>VLOOKUP(Table1[[#This Row],[img_id2]],Table13[#All],4,FALSE)</f>
        <v>4</v>
      </c>
      <c r="H2521">
        <f>VLOOKUP(Table1[[#This Row],[img_id2]],Table13[#All],5,FALSE)</f>
        <v>4</v>
      </c>
      <c r="I2521" t="str">
        <f>IF(Table1[[#This Row],[score_abs]]&gt;0.99,"yes","no")</f>
        <v>yes</v>
      </c>
    </row>
    <row r="2522" spans="1:9" x14ac:dyDescent="0.25">
      <c r="A2522" t="str">
        <f>Table1[[#This Row],[img_id2]]&amp;"|"&amp;Table1[[#This Row],[rank]]</f>
        <v>500|1</v>
      </c>
      <c r="B2522">
        <v>500</v>
      </c>
      <c r="C2522">
        <v>1</v>
      </c>
      <c r="D2522" t="s">
        <v>886</v>
      </c>
      <c r="E2522">
        <v>0.206805065274</v>
      </c>
      <c r="F2522">
        <v>0.99934965372100004</v>
      </c>
      <c r="G2522">
        <f>VLOOKUP(Table1[[#This Row],[img_id2]],Table13[#All],4,FALSE)</f>
        <v>4</v>
      </c>
      <c r="H2522">
        <f>VLOOKUP(Table1[[#This Row],[img_id2]],Table13[#All],5,FALSE)</f>
        <v>4</v>
      </c>
      <c r="I2522" t="str">
        <f>IF(Table1[[#This Row],[score_abs]]&gt;0.99,"yes","no")</f>
        <v>yes</v>
      </c>
    </row>
    <row r="2523" spans="1:9" x14ac:dyDescent="0.25">
      <c r="A2523" t="str">
        <f>Table1[[#This Row],[img_id2]]&amp;"|"&amp;Table1[[#This Row],[rank]]</f>
        <v>500|2</v>
      </c>
      <c r="B2523">
        <v>500</v>
      </c>
      <c r="C2523">
        <v>2</v>
      </c>
      <c r="D2523" t="s">
        <v>854</v>
      </c>
      <c r="E2523">
        <v>0.19668470323100001</v>
      </c>
      <c r="F2523">
        <v>0.99931621551500005</v>
      </c>
      <c r="G2523">
        <f>VLOOKUP(Table1[[#This Row],[img_id2]],Table13[#All],4,FALSE)</f>
        <v>4</v>
      </c>
      <c r="H2523">
        <f>VLOOKUP(Table1[[#This Row],[img_id2]],Table13[#All],5,FALSE)</f>
        <v>4</v>
      </c>
      <c r="I2523" t="str">
        <f>IF(Table1[[#This Row],[score_abs]]&gt;0.99,"yes","no")</f>
        <v>yes</v>
      </c>
    </row>
    <row r="2524" spans="1:9" x14ac:dyDescent="0.25">
      <c r="A2524" t="str">
        <f>Table1[[#This Row],[img_id2]]&amp;"|"&amp;Table1[[#This Row],[rank]]</f>
        <v>500|3</v>
      </c>
      <c r="B2524">
        <v>500</v>
      </c>
      <c r="C2524">
        <v>3</v>
      </c>
      <c r="D2524" t="s">
        <v>902</v>
      </c>
      <c r="E2524">
        <v>0.124611645937</v>
      </c>
      <c r="F2524">
        <v>0.99892127513899998</v>
      </c>
      <c r="G2524">
        <f>VLOOKUP(Table1[[#This Row],[img_id2]],Table13[#All],4,FALSE)</f>
        <v>4</v>
      </c>
      <c r="H2524">
        <f>VLOOKUP(Table1[[#This Row],[img_id2]],Table13[#All],5,FALSE)</f>
        <v>4</v>
      </c>
      <c r="I2524" t="str">
        <f>IF(Table1[[#This Row],[score_abs]]&gt;0.99,"yes","no")</f>
        <v>yes</v>
      </c>
    </row>
    <row r="2525" spans="1:9" x14ac:dyDescent="0.25">
      <c r="A2525" t="str">
        <f>Table1[[#This Row],[img_id2]]&amp;"|"&amp;Table1[[#This Row],[rank]]</f>
        <v>500|4</v>
      </c>
      <c r="B2525">
        <v>500</v>
      </c>
      <c r="C2525">
        <v>4</v>
      </c>
      <c r="D2525" t="s">
        <v>848</v>
      </c>
      <c r="E2525">
        <v>9.7297437488999994E-2</v>
      </c>
      <c r="F2525">
        <v>0.99861872196199997</v>
      </c>
      <c r="G2525">
        <f>VLOOKUP(Table1[[#This Row],[img_id2]],Table13[#All],4,FALSE)</f>
        <v>4</v>
      </c>
      <c r="H2525">
        <f>VLOOKUP(Table1[[#This Row],[img_id2]],Table13[#All],5,FALSE)</f>
        <v>4</v>
      </c>
      <c r="I2525" t="str">
        <f>IF(Table1[[#This Row],[score_abs]]&gt;0.99,"yes","no")</f>
        <v>yes</v>
      </c>
    </row>
    <row r="2526" spans="1:9" x14ac:dyDescent="0.25">
      <c r="A2526" t="str">
        <f>Table1[[#This Row],[img_id2]]&amp;"|"&amp;Table1[[#This Row],[rank]]</f>
        <v>500|5</v>
      </c>
      <c r="B2526">
        <v>500</v>
      </c>
      <c r="C2526">
        <v>5</v>
      </c>
      <c r="D2526" t="s">
        <v>855</v>
      </c>
      <c r="E2526">
        <v>6.66281208396E-2</v>
      </c>
      <c r="F2526">
        <v>0.99798429012300005</v>
      </c>
      <c r="G2526">
        <f>VLOOKUP(Table1[[#This Row],[img_id2]],Table13[#All],4,FALSE)</f>
        <v>4</v>
      </c>
      <c r="H2526">
        <f>VLOOKUP(Table1[[#This Row],[img_id2]],Table13[#All],5,FALSE)</f>
        <v>4</v>
      </c>
      <c r="I2526" t="str">
        <f>IF(Table1[[#This Row],[score_abs]]&gt;0.99,"yes","no")</f>
        <v>yes</v>
      </c>
    </row>
    <row r="2527" spans="1:9" x14ac:dyDescent="0.25">
      <c r="A2527" t="str">
        <f>Table1[[#This Row],[img_id2]]&amp;"|"&amp;Table1[[#This Row],[rank]]</f>
        <v>501|1</v>
      </c>
      <c r="B2527">
        <v>501</v>
      </c>
      <c r="C2527">
        <v>1</v>
      </c>
      <c r="D2527" t="s">
        <v>830</v>
      </c>
      <c r="E2527">
        <v>0.56125140190099998</v>
      </c>
      <c r="F2527">
        <v>0.99998724460599997</v>
      </c>
      <c r="G2527">
        <f>VLOOKUP(Table1[[#This Row],[img_id2]],Table13[#All],4,FALSE)</f>
        <v>3</v>
      </c>
      <c r="H2527">
        <f>VLOOKUP(Table1[[#This Row],[img_id2]],Table13[#All],5,FALSE)</f>
        <v>3</v>
      </c>
      <c r="I2527" t="str">
        <f>IF(Table1[[#This Row],[score_abs]]&gt;0.99,"yes","no")</f>
        <v>yes</v>
      </c>
    </row>
    <row r="2528" spans="1:9" x14ac:dyDescent="0.25">
      <c r="A2528" t="str">
        <f>Table1[[#This Row],[img_id2]]&amp;"|"&amp;Table1[[#This Row],[rank]]</f>
        <v>501|2</v>
      </c>
      <c r="B2528">
        <v>501</v>
      </c>
      <c r="C2528">
        <v>2</v>
      </c>
      <c r="D2528" t="s">
        <v>840</v>
      </c>
      <c r="E2528">
        <v>0.15860712528199999</v>
      </c>
      <c r="F2528">
        <v>0.999955058098</v>
      </c>
      <c r="G2528">
        <f>VLOOKUP(Table1[[#This Row],[img_id2]],Table13[#All],4,FALSE)</f>
        <v>3</v>
      </c>
      <c r="H2528">
        <f>VLOOKUP(Table1[[#This Row],[img_id2]],Table13[#All],5,FALSE)</f>
        <v>3</v>
      </c>
      <c r="I2528" t="str">
        <f>IF(Table1[[#This Row],[score_abs]]&gt;0.99,"yes","no")</f>
        <v>yes</v>
      </c>
    </row>
    <row r="2529" spans="1:9" x14ac:dyDescent="0.25">
      <c r="A2529" t="str">
        <f>Table1[[#This Row],[img_id2]]&amp;"|"&amp;Table1[[#This Row],[rank]]</f>
        <v>501|3</v>
      </c>
      <c r="B2529">
        <v>501</v>
      </c>
      <c r="C2529">
        <v>3</v>
      </c>
      <c r="D2529" t="s">
        <v>864</v>
      </c>
      <c r="E2529">
        <v>0.126084387302</v>
      </c>
      <c r="F2529">
        <v>0.99994349479699995</v>
      </c>
      <c r="G2529">
        <f>VLOOKUP(Table1[[#This Row],[img_id2]],Table13[#All],4,FALSE)</f>
        <v>3</v>
      </c>
      <c r="H2529">
        <f>VLOOKUP(Table1[[#This Row],[img_id2]],Table13[#All],5,FALSE)</f>
        <v>3</v>
      </c>
      <c r="I2529" t="str">
        <f>IF(Table1[[#This Row],[score_abs]]&gt;0.99,"yes","no")</f>
        <v>yes</v>
      </c>
    </row>
    <row r="2530" spans="1:9" x14ac:dyDescent="0.25">
      <c r="A2530" t="str">
        <f>Table1[[#This Row],[img_id2]]&amp;"|"&amp;Table1[[#This Row],[rank]]</f>
        <v>501|4</v>
      </c>
      <c r="B2530">
        <v>501</v>
      </c>
      <c r="C2530">
        <v>4</v>
      </c>
      <c r="D2530" t="s">
        <v>831</v>
      </c>
      <c r="E2530">
        <v>7.4090301990499999E-2</v>
      </c>
      <c r="F2530">
        <v>0.99990379810300001</v>
      </c>
      <c r="G2530">
        <f>VLOOKUP(Table1[[#This Row],[img_id2]],Table13[#All],4,FALSE)</f>
        <v>3</v>
      </c>
      <c r="H2530">
        <f>VLOOKUP(Table1[[#This Row],[img_id2]],Table13[#All],5,FALSE)</f>
        <v>3</v>
      </c>
      <c r="I2530" t="str">
        <f>IF(Table1[[#This Row],[score_abs]]&gt;0.99,"yes","no")</f>
        <v>yes</v>
      </c>
    </row>
    <row r="2531" spans="1:9" x14ac:dyDescent="0.25">
      <c r="A2531" t="str">
        <f>Table1[[#This Row],[img_id2]]&amp;"|"&amp;Table1[[#This Row],[rank]]</f>
        <v>501|5</v>
      </c>
      <c r="B2531">
        <v>501</v>
      </c>
      <c r="C2531">
        <v>5</v>
      </c>
      <c r="D2531" t="s">
        <v>846</v>
      </c>
      <c r="E2531">
        <v>4.9803491681799997E-2</v>
      </c>
      <c r="F2531">
        <v>0.99985682964300004</v>
      </c>
      <c r="G2531">
        <f>VLOOKUP(Table1[[#This Row],[img_id2]],Table13[#All],4,FALSE)</f>
        <v>3</v>
      </c>
      <c r="H2531">
        <f>VLOOKUP(Table1[[#This Row],[img_id2]],Table13[#All],5,FALSE)</f>
        <v>3</v>
      </c>
      <c r="I2531" t="str">
        <f>IF(Table1[[#This Row],[score_abs]]&gt;0.99,"yes","no")</f>
        <v>yes</v>
      </c>
    </row>
    <row r="2532" spans="1:9" x14ac:dyDescent="0.25">
      <c r="A2532" t="str">
        <f>Table1[[#This Row],[img_id2]]&amp;"|"&amp;Table1[[#This Row],[rank]]</f>
        <v>502|1</v>
      </c>
      <c r="B2532">
        <v>502</v>
      </c>
      <c r="C2532">
        <v>1</v>
      </c>
      <c r="D2532" t="s">
        <v>830</v>
      </c>
      <c r="E2532">
        <v>0.354900091887</v>
      </c>
      <c r="F2532">
        <v>0.99971562623999999</v>
      </c>
      <c r="G2532">
        <f>VLOOKUP(Table1[[#This Row],[img_id2]],Table13[#All],4,FALSE)</f>
        <v>3</v>
      </c>
      <c r="H2532">
        <f>VLOOKUP(Table1[[#This Row],[img_id2]],Table13[#All],5,FALSE)</f>
        <v>3</v>
      </c>
      <c r="I2532" t="str">
        <f>IF(Table1[[#This Row],[score_abs]]&gt;0.99,"yes","no")</f>
        <v>yes</v>
      </c>
    </row>
    <row r="2533" spans="1:9" x14ac:dyDescent="0.25">
      <c r="A2533" t="str">
        <f>Table1[[#This Row],[img_id2]]&amp;"|"&amp;Table1[[#This Row],[rank]]</f>
        <v>502|2</v>
      </c>
      <c r="B2533">
        <v>502</v>
      </c>
      <c r="C2533">
        <v>2</v>
      </c>
      <c r="D2533" t="s">
        <v>840</v>
      </c>
      <c r="E2533">
        <v>0.25628632307100002</v>
      </c>
      <c r="F2533">
        <v>0.99960631132099997</v>
      </c>
      <c r="G2533">
        <f>VLOOKUP(Table1[[#This Row],[img_id2]],Table13[#All],4,FALSE)</f>
        <v>3</v>
      </c>
      <c r="H2533">
        <f>VLOOKUP(Table1[[#This Row],[img_id2]],Table13[#All],5,FALSE)</f>
        <v>3</v>
      </c>
      <c r="I2533" t="str">
        <f>IF(Table1[[#This Row],[score_abs]]&gt;0.99,"yes","no")</f>
        <v>yes</v>
      </c>
    </row>
    <row r="2534" spans="1:9" x14ac:dyDescent="0.25">
      <c r="A2534" t="str">
        <f>Table1[[#This Row],[img_id2]]&amp;"|"&amp;Table1[[#This Row],[rank]]</f>
        <v>502|3</v>
      </c>
      <c r="B2534">
        <v>502</v>
      </c>
      <c r="C2534">
        <v>3</v>
      </c>
      <c r="D2534" t="s">
        <v>831</v>
      </c>
      <c r="E2534">
        <v>8.1546097993900002E-2</v>
      </c>
      <c r="F2534">
        <v>0.99876368045800001</v>
      </c>
      <c r="G2534">
        <f>VLOOKUP(Table1[[#This Row],[img_id2]],Table13[#All],4,FALSE)</f>
        <v>3</v>
      </c>
      <c r="H2534">
        <f>VLOOKUP(Table1[[#This Row],[img_id2]],Table13[#All],5,FALSE)</f>
        <v>3</v>
      </c>
      <c r="I2534" t="str">
        <f>IF(Table1[[#This Row],[score_abs]]&gt;0.99,"yes","no")</f>
        <v>yes</v>
      </c>
    </row>
    <row r="2535" spans="1:9" x14ac:dyDescent="0.25">
      <c r="A2535" t="str">
        <f>Table1[[#This Row],[img_id2]]&amp;"|"&amp;Table1[[#This Row],[rank]]</f>
        <v>502|4</v>
      </c>
      <c r="B2535">
        <v>502</v>
      </c>
      <c r="C2535">
        <v>4</v>
      </c>
      <c r="D2535" t="s">
        <v>864</v>
      </c>
      <c r="E2535">
        <v>4.9441486597100001E-2</v>
      </c>
      <c r="F2535">
        <v>0.99796247482300005</v>
      </c>
      <c r="G2535">
        <f>VLOOKUP(Table1[[#This Row],[img_id2]],Table13[#All],4,FALSE)</f>
        <v>3</v>
      </c>
      <c r="H2535">
        <f>VLOOKUP(Table1[[#This Row],[img_id2]],Table13[#All],5,FALSE)</f>
        <v>3</v>
      </c>
      <c r="I2535" t="str">
        <f>IF(Table1[[#This Row],[score_abs]]&gt;0.99,"yes","no")</f>
        <v>yes</v>
      </c>
    </row>
    <row r="2536" spans="1:9" x14ac:dyDescent="0.25">
      <c r="A2536" t="str">
        <f>Table1[[#This Row],[img_id2]]&amp;"|"&amp;Table1[[#This Row],[rank]]</f>
        <v>502|5</v>
      </c>
      <c r="B2536">
        <v>502</v>
      </c>
      <c r="C2536">
        <v>5</v>
      </c>
      <c r="D2536" t="s">
        <v>880</v>
      </c>
      <c r="E2536">
        <v>3.97636070848E-2</v>
      </c>
      <c r="F2536">
        <v>0.99746775627100004</v>
      </c>
      <c r="G2536">
        <f>VLOOKUP(Table1[[#This Row],[img_id2]],Table13[#All],4,FALSE)</f>
        <v>3</v>
      </c>
      <c r="H2536">
        <f>VLOOKUP(Table1[[#This Row],[img_id2]],Table13[#All],5,FALSE)</f>
        <v>3</v>
      </c>
      <c r="I2536" t="str">
        <f>IF(Table1[[#This Row],[score_abs]]&gt;0.99,"yes","no")</f>
        <v>yes</v>
      </c>
    </row>
    <row r="2537" spans="1:9" x14ac:dyDescent="0.25">
      <c r="A2537" t="str">
        <f>Table1[[#This Row],[img_id2]]&amp;"|"&amp;Table1[[#This Row],[rank]]</f>
        <v>503|1</v>
      </c>
      <c r="B2537">
        <v>503</v>
      </c>
      <c r="C2537">
        <v>1</v>
      </c>
      <c r="D2537" t="s">
        <v>864</v>
      </c>
      <c r="E2537">
        <v>0.20508992672000001</v>
      </c>
      <c r="F2537">
        <v>0.99878364801399999</v>
      </c>
      <c r="G2537">
        <f>VLOOKUP(Table1[[#This Row],[img_id2]],Table13[#All],4,FALSE)</f>
        <v>3</v>
      </c>
      <c r="H2537">
        <f>VLOOKUP(Table1[[#This Row],[img_id2]],Table13[#All],5,FALSE)</f>
        <v>3</v>
      </c>
      <c r="I2537" t="str">
        <f>IF(Table1[[#This Row],[score_abs]]&gt;0.99,"yes","no")</f>
        <v>yes</v>
      </c>
    </row>
    <row r="2538" spans="1:9" x14ac:dyDescent="0.25">
      <c r="A2538" t="str">
        <f>Table1[[#This Row],[img_id2]]&amp;"|"&amp;Table1[[#This Row],[rank]]</f>
        <v>503|2</v>
      </c>
      <c r="B2538">
        <v>503</v>
      </c>
      <c r="C2538">
        <v>2</v>
      </c>
      <c r="D2538" t="s">
        <v>880</v>
      </c>
      <c r="E2538">
        <v>0.20373409986499999</v>
      </c>
      <c r="F2538">
        <v>0.99877554178200001</v>
      </c>
      <c r="G2538">
        <f>VLOOKUP(Table1[[#This Row],[img_id2]],Table13[#All],4,FALSE)</f>
        <v>3</v>
      </c>
      <c r="H2538">
        <f>VLOOKUP(Table1[[#This Row],[img_id2]],Table13[#All],5,FALSE)</f>
        <v>3</v>
      </c>
      <c r="I2538" t="str">
        <f>IF(Table1[[#This Row],[score_abs]]&gt;0.99,"yes","no")</f>
        <v>yes</v>
      </c>
    </row>
    <row r="2539" spans="1:9" x14ac:dyDescent="0.25">
      <c r="A2539" t="str">
        <f>Table1[[#This Row],[img_id2]]&amp;"|"&amp;Table1[[#This Row],[rank]]</f>
        <v>503|3</v>
      </c>
      <c r="B2539">
        <v>503</v>
      </c>
      <c r="C2539">
        <v>3</v>
      </c>
      <c r="D2539" t="s">
        <v>877</v>
      </c>
      <c r="E2539">
        <v>8.6058020591699994E-2</v>
      </c>
      <c r="F2539">
        <v>0.99710601568199997</v>
      </c>
      <c r="G2539">
        <f>VLOOKUP(Table1[[#This Row],[img_id2]],Table13[#All],4,FALSE)</f>
        <v>3</v>
      </c>
      <c r="H2539">
        <f>VLOOKUP(Table1[[#This Row],[img_id2]],Table13[#All],5,FALSE)</f>
        <v>3</v>
      </c>
      <c r="I2539" t="str">
        <f>IF(Table1[[#This Row],[score_abs]]&gt;0.99,"yes","no")</f>
        <v>yes</v>
      </c>
    </row>
    <row r="2540" spans="1:9" x14ac:dyDescent="0.25">
      <c r="A2540" t="str">
        <f>Table1[[#This Row],[img_id2]]&amp;"|"&amp;Table1[[#This Row],[rank]]</f>
        <v>503|4</v>
      </c>
      <c r="B2540">
        <v>503</v>
      </c>
      <c r="C2540">
        <v>4</v>
      </c>
      <c r="D2540" t="s">
        <v>840</v>
      </c>
      <c r="E2540">
        <v>7.4097745120500005E-2</v>
      </c>
      <c r="F2540">
        <v>0.99664044380200001</v>
      </c>
      <c r="G2540">
        <f>VLOOKUP(Table1[[#This Row],[img_id2]],Table13[#All],4,FALSE)</f>
        <v>3</v>
      </c>
      <c r="H2540">
        <f>VLOOKUP(Table1[[#This Row],[img_id2]],Table13[#All],5,FALSE)</f>
        <v>3</v>
      </c>
      <c r="I2540" t="str">
        <f>IF(Table1[[#This Row],[score_abs]]&gt;0.99,"yes","no")</f>
        <v>yes</v>
      </c>
    </row>
    <row r="2541" spans="1:9" x14ac:dyDescent="0.25">
      <c r="A2541" t="str">
        <f>Table1[[#This Row],[img_id2]]&amp;"|"&amp;Table1[[#This Row],[rank]]</f>
        <v>503|5</v>
      </c>
      <c r="B2541">
        <v>503</v>
      </c>
      <c r="C2541">
        <v>5</v>
      </c>
      <c r="D2541" t="s">
        <v>870</v>
      </c>
      <c r="E2541">
        <v>4.6750329434899998E-2</v>
      </c>
      <c r="F2541">
        <v>0.99468576908100004</v>
      </c>
      <c r="G2541">
        <f>VLOOKUP(Table1[[#This Row],[img_id2]],Table13[#All],4,FALSE)</f>
        <v>3</v>
      </c>
      <c r="H2541">
        <f>VLOOKUP(Table1[[#This Row],[img_id2]],Table13[#All],5,FALSE)</f>
        <v>3</v>
      </c>
      <c r="I2541" t="str">
        <f>IF(Table1[[#This Row],[score_abs]]&gt;0.99,"yes","no")</f>
        <v>yes</v>
      </c>
    </row>
    <row r="2542" spans="1:9" x14ac:dyDescent="0.25">
      <c r="A2542" t="str">
        <f>Table1[[#This Row],[img_id2]]&amp;"|"&amp;Table1[[#This Row],[rank]]</f>
        <v>504|1</v>
      </c>
      <c r="B2542">
        <v>504</v>
      </c>
      <c r="C2542">
        <v>1</v>
      </c>
      <c r="D2542" t="s">
        <v>846</v>
      </c>
      <c r="E2542">
        <v>0.63727748393999994</v>
      </c>
      <c r="F2542">
        <v>0.99997055530500001</v>
      </c>
      <c r="G2542">
        <f>VLOOKUP(Table1[[#This Row],[img_id2]],Table13[#All],4,FALSE)</f>
        <v>2</v>
      </c>
      <c r="H2542">
        <f>VLOOKUP(Table1[[#This Row],[img_id2]],Table13[#All],5,FALSE)</f>
        <v>2</v>
      </c>
      <c r="I2542" t="str">
        <f>IF(Table1[[#This Row],[score_abs]]&gt;0.99,"yes","no")</f>
        <v>yes</v>
      </c>
    </row>
    <row r="2543" spans="1:9" x14ac:dyDescent="0.25">
      <c r="A2543" t="str">
        <f>Table1[[#This Row],[img_id2]]&amp;"|"&amp;Table1[[#This Row],[rank]]</f>
        <v>504|2</v>
      </c>
      <c r="B2543">
        <v>504</v>
      </c>
      <c r="C2543">
        <v>2</v>
      </c>
      <c r="D2543" t="s">
        <v>831</v>
      </c>
      <c r="E2543">
        <v>0.20709210634200001</v>
      </c>
      <c r="F2543">
        <v>0.99990928173100002</v>
      </c>
      <c r="G2543">
        <f>VLOOKUP(Table1[[#This Row],[img_id2]],Table13[#All],4,FALSE)</f>
        <v>2</v>
      </c>
      <c r="H2543">
        <f>VLOOKUP(Table1[[#This Row],[img_id2]],Table13[#All],5,FALSE)</f>
        <v>2</v>
      </c>
      <c r="I2543" t="str">
        <f>IF(Table1[[#This Row],[score_abs]]&gt;0.99,"yes","no")</f>
        <v>yes</v>
      </c>
    </row>
    <row r="2544" spans="1:9" x14ac:dyDescent="0.25">
      <c r="A2544" t="str">
        <f>Table1[[#This Row],[img_id2]]&amp;"|"&amp;Table1[[#This Row],[rank]]</f>
        <v>504|3</v>
      </c>
      <c r="B2544">
        <v>504</v>
      </c>
      <c r="C2544">
        <v>3</v>
      </c>
      <c r="D2544" t="s">
        <v>830</v>
      </c>
      <c r="E2544">
        <v>5.6802790611999998E-2</v>
      </c>
      <c r="F2544">
        <v>0.99966931343099996</v>
      </c>
      <c r="G2544">
        <f>VLOOKUP(Table1[[#This Row],[img_id2]],Table13[#All],4,FALSE)</f>
        <v>2</v>
      </c>
      <c r="H2544">
        <f>VLOOKUP(Table1[[#This Row],[img_id2]],Table13[#All],5,FALSE)</f>
        <v>2</v>
      </c>
      <c r="I2544" t="str">
        <f>IF(Table1[[#This Row],[score_abs]]&gt;0.99,"yes","no")</f>
        <v>yes</v>
      </c>
    </row>
    <row r="2545" spans="1:9" x14ac:dyDescent="0.25">
      <c r="A2545" t="str">
        <f>Table1[[#This Row],[img_id2]]&amp;"|"&amp;Table1[[#This Row],[rank]]</f>
        <v>504|4</v>
      </c>
      <c r="B2545">
        <v>504</v>
      </c>
      <c r="C2545">
        <v>4</v>
      </c>
      <c r="D2545" t="s">
        <v>864</v>
      </c>
      <c r="E2545">
        <v>3.6716021597399999E-2</v>
      </c>
      <c r="F2545">
        <v>0.99948835372900002</v>
      </c>
      <c r="G2545">
        <f>VLOOKUP(Table1[[#This Row],[img_id2]],Table13[#All],4,FALSE)</f>
        <v>2</v>
      </c>
      <c r="H2545">
        <f>VLOOKUP(Table1[[#This Row],[img_id2]],Table13[#All],5,FALSE)</f>
        <v>2</v>
      </c>
      <c r="I2545" t="str">
        <f>IF(Table1[[#This Row],[score_abs]]&gt;0.99,"yes","no")</f>
        <v>yes</v>
      </c>
    </row>
    <row r="2546" spans="1:9" x14ac:dyDescent="0.25">
      <c r="A2546" t="str">
        <f>Table1[[#This Row],[img_id2]]&amp;"|"&amp;Table1[[#This Row],[rank]]</f>
        <v>504|5</v>
      </c>
      <c r="B2546">
        <v>504</v>
      </c>
      <c r="C2546">
        <v>5</v>
      </c>
      <c r="D2546" t="s">
        <v>840</v>
      </c>
      <c r="E2546">
        <v>1.5520682558400001E-2</v>
      </c>
      <c r="F2546">
        <v>0.998790681362</v>
      </c>
      <c r="G2546">
        <f>VLOOKUP(Table1[[#This Row],[img_id2]],Table13[#All],4,FALSE)</f>
        <v>2</v>
      </c>
      <c r="H2546">
        <f>VLOOKUP(Table1[[#This Row],[img_id2]],Table13[#All],5,FALSE)</f>
        <v>2</v>
      </c>
      <c r="I2546" t="str">
        <f>IF(Table1[[#This Row],[score_abs]]&gt;0.99,"yes","no")</f>
        <v>yes</v>
      </c>
    </row>
    <row r="2547" spans="1:9" x14ac:dyDescent="0.25">
      <c r="A2547" t="str">
        <f>Table1[[#This Row],[img_id2]]&amp;"|"&amp;Table1[[#This Row],[rank]]</f>
        <v>505|1</v>
      </c>
      <c r="B2547">
        <v>505</v>
      </c>
      <c r="C2547">
        <v>1</v>
      </c>
      <c r="D2547" t="s">
        <v>829</v>
      </c>
      <c r="E2547">
        <v>0.71861851215399997</v>
      </c>
      <c r="F2547">
        <v>0.99988472461699995</v>
      </c>
      <c r="G2547">
        <f>VLOOKUP(Table1[[#This Row],[img_id2]],Table13[#All],4,FALSE)</f>
        <v>4</v>
      </c>
      <c r="H2547">
        <f>VLOOKUP(Table1[[#This Row],[img_id2]],Table13[#All],5,FALSE)</f>
        <v>4</v>
      </c>
      <c r="I2547" t="str">
        <f>IF(Table1[[#This Row],[score_abs]]&gt;0.99,"yes","no")</f>
        <v>yes</v>
      </c>
    </row>
    <row r="2548" spans="1:9" x14ac:dyDescent="0.25">
      <c r="A2548" t="str">
        <f>Table1[[#This Row],[img_id2]]&amp;"|"&amp;Table1[[#This Row],[rank]]</f>
        <v>505|2</v>
      </c>
      <c r="B2548">
        <v>505</v>
      </c>
      <c r="C2548">
        <v>2</v>
      </c>
      <c r="D2548" t="s">
        <v>926</v>
      </c>
      <c r="E2548">
        <v>4.1268676519399999E-2</v>
      </c>
      <c r="F2548">
        <v>0.99799770116800002</v>
      </c>
      <c r="G2548">
        <f>VLOOKUP(Table1[[#This Row],[img_id2]],Table13[#All],4,FALSE)</f>
        <v>4</v>
      </c>
      <c r="H2548">
        <f>VLOOKUP(Table1[[#This Row],[img_id2]],Table13[#All],5,FALSE)</f>
        <v>4</v>
      </c>
      <c r="I2548" t="str">
        <f>IF(Table1[[#This Row],[score_abs]]&gt;0.99,"yes","no")</f>
        <v>yes</v>
      </c>
    </row>
    <row r="2549" spans="1:9" x14ac:dyDescent="0.25">
      <c r="A2549" t="str">
        <f>Table1[[#This Row],[img_id2]]&amp;"|"&amp;Table1[[#This Row],[rank]]</f>
        <v>505|3</v>
      </c>
      <c r="B2549">
        <v>505</v>
      </c>
      <c r="C2549">
        <v>3</v>
      </c>
      <c r="D2549" t="s">
        <v>910</v>
      </c>
      <c r="E2549">
        <v>3.43711227179E-2</v>
      </c>
      <c r="F2549">
        <v>0.99759680032700004</v>
      </c>
      <c r="G2549">
        <f>VLOOKUP(Table1[[#This Row],[img_id2]],Table13[#All],4,FALSE)</f>
        <v>4</v>
      </c>
      <c r="H2549">
        <f>VLOOKUP(Table1[[#This Row],[img_id2]],Table13[#All],5,FALSE)</f>
        <v>4</v>
      </c>
      <c r="I2549" t="str">
        <f>IF(Table1[[#This Row],[score_abs]]&gt;0.99,"yes","no")</f>
        <v>yes</v>
      </c>
    </row>
    <row r="2550" spans="1:9" x14ac:dyDescent="0.25">
      <c r="A2550" t="str">
        <f>Table1[[#This Row],[img_id2]]&amp;"|"&amp;Table1[[#This Row],[rank]]</f>
        <v>505|4</v>
      </c>
      <c r="B2550">
        <v>505</v>
      </c>
      <c r="C2550">
        <v>4</v>
      </c>
      <c r="D2550" t="s">
        <v>833</v>
      </c>
      <c r="E2550">
        <v>2.3977844044599999E-2</v>
      </c>
      <c r="F2550">
        <v>0.99655872583399996</v>
      </c>
      <c r="G2550">
        <f>VLOOKUP(Table1[[#This Row],[img_id2]],Table13[#All],4,FALSE)</f>
        <v>4</v>
      </c>
      <c r="H2550">
        <f>VLOOKUP(Table1[[#This Row],[img_id2]],Table13[#All],5,FALSE)</f>
        <v>4</v>
      </c>
      <c r="I2550" t="str">
        <f>IF(Table1[[#This Row],[score_abs]]&gt;0.99,"yes","no")</f>
        <v>yes</v>
      </c>
    </row>
    <row r="2551" spans="1:9" x14ac:dyDescent="0.25">
      <c r="A2551" t="str">
        <f>Table1[[#This Row],[img_id2]]&amp;"|"&amp;Table1[[#This Row],[rank]]</f>
        <v>505|5</v>
      </c>
      <c r="B2551">
        <v>505</v>
      </c>
      <c r="C2551">
        <v>5</v>
      </c>
      <c r="D2551" t="s">
        <v>835</v>
      </c>
      <c r="E2551">
        <v>2.3062411695699999E-2</v>
      </c>
      <c r="F2551">
        <v>0.99642258882500001</v>
      </c>
      <c r="G2551">
        <f>VLOOKUP(Table1[[#This Row],[img_id2]],Table13[#All],4,FALSE)</f>
        <v>4</v>
      </c>
      <c r="H2551">
        <f>VLOOKUP(Table1[[#This Row],[img_id2]],Table13[#All],5,FALSE)</f>
        <v>4</v>
      </c>
      <c r="I2551" t="str">
        <f>IF(Table1[[#This Row],[score_abs]]&gt;0.99,"yes","no")</f>
        <v>yes</v>
      </c>
    </row>
    <row r="2552" spans="1:9" x14ac:dyDescent="0.25">
      <c r="A2552" t="str">
        <f>Table1[[#This Row],[img_id2]]&amp;"|"&amp;Table1[[#This Row],[rank]]</f>
        <v>506|1</v>
      </c>
      <c r="B2552">
        <v>506</v>
      </c>
      <c r="C2552">
        <v>1</v>
      </c>
      <c r="D2552" t="s">
        <v>829</v>
      </c>
      <c r="E2552">
        <v>9.4715073704700004E-2</v>
      </c>
      <c r="F2552">
        <v>0.98991465568500003</v>
      </c>
      <c r="G2552">
        <f>VLOOKUP(Table1[[#This Row],[img_id2]],Table13[#All],4,FALSE)</f>
        <v>5</v>
      </c>
      <c r="H2552">
        <f>VLOOKUP(Table1[[#This Row],[img_id2]],Table13[#All],5,FALSE)</f>
        <v>4</v>
      </c>
      <c r="I2552" t="str">
        <f>IF(Table1[[#This Row],[score_abs]]&gt;0.99,"yes","no")</f>
        <v>no</v>
      </c>
    </row>
    <row r="2553" spans="1:9" x14ac:dyDescent="0.25">
      <c r="A2553" t="str">
        <f>Table1[[#This Row],[img_id2]]&amp;"|"&amp;Table1[[#This Row],[rank]]</f>
        <v>506|2</v>
      </c>
      <c r="B2553">
        <v>506</v>
      </c>
      <c r="C2553">
        <v>2</v>
      </c>
      <c r="D2553" t="s">
        <v>833</v>
      </c>
      <c r="E2553">
        <v>7.9797081649299995E-2</v>
      </c>
      <c r="F2553">
        <v>0.98805165290800001</v>
      </c>
      <c r="G2553">
        <f>VLOOKUP(Table1[[#This Row],[img_id2]],Table13[#All],4,FALSE)</f>
        <v>5</v>
      </c>
      <c r="H2553">
        <f>VLOOKUP(Table1[[#This Row],[img_id2]],Table13[#All],5,FALSE)</f>
        <v>4</v>
      </c>
      <c r="I2553" t="str">
        <f>IF(Table1[[#This Row],[score_abs]]&gt;0.99,"yes","no")</f>
        <v>no</v>
      </c>
    </row>
    <row r="2554" spans="1:9" x14ac:dyDescent="0.25">
      <c r="A2554" t="str">
        <f>Table1[[#This Row],[img_id2]]&amp;"|"&amp;Table1[[#This Row],[rank]]</f>
        <v>506|3</v>
      </c>
      <c r="B2554">
        <v>506</v>
      </c>
      <c r="C2554">
        <v>3</v>
      </c>
      <c r="D2554" t="s">
        <v>903</v>
      </c>
      <c r="E2554">
        <v>7.2687149047899996E-2</v>
      </c>
      <c r="F2554">
        <v>0.98689830303199999</v>
      </c>
      <c r="G2554">
        <f>VLOOKUP(Table1[[#This Row],[img_id2]],Table13[#All],4,FALSE)</f>
        <v>5</v>
      </c>
      <c r="H2554">
        <f>VLOOKUP(Table1[[#This Row],[img_id2]],Table13[#All],5,FALSE)</f>
        <v>4</v>
      </c>
      <c r="I2554" t="str">
        <f>IF(Table1[[#This Row],[score_abs]]&gt;0.99,"yes","no")</f>
        <v>no</v>
      </c>
    </row>
    <row r="2555" spans="1:9" x14ac:dyDescent="0.25">
      <c r="A2555" t="str">
        <f>Table1[[#This Row],[img_id2]]&amp;"|"&amp;Table1[[#This Row],[rank]]</f>
        <v>506|4</v>
      </c>
      <c r="B2555">
        <v>506</v>
      </c>
      <c r="C2555">
        <v>4</v>
      </c>
      <c r="D2555" t="s">
        <v>830</v>
      </c>
      <c r="E2555">
        <v>5.8540742844299998E-2</v>
      </c>
      <c r="F2555">
        <v>0.98378366231900005</v>
      </c>
      <c r="G2555">
        <f>VLOOKUP(Table1[[#This Row],[img_id2]],Table13[#All],4,FALSE)</f>
        <v>5</v>
      </c>
      <c r="H2555">
        <f>VLOOKUP(Table1[[#This Row],[img_id2]],Table13[#All],5,FALSE)</f>
        <v>4</v>
      </c>
      <c r="I2555" t="str">
        <f>IF(Table1[[#This Row],[score_abs]]&gt;0.99,"yes","no")</f>
        <v>no</v>
      </c>
    </row>
    <row r="2556" spans="1:9" x14ac:dyDescent="0.25">
      <c r="A2556" t="str">
        <f>Table1[[#This Row],[img_id2]]&amp;"|"&amp;Table1[[#This Row],[rank]]</f>
        <v>506|5</v>
      </c>
      <c r="B2556">
        <v>506</v>
      </c>
      <c r="C2556">
        <v>5</v>
      </c>
      <c r="D2556" t="s">
        <v>832</v>
      </c>
      <c r="E2556">
        <v>4.9217123538300003E-2</v>
      </c>
      <c r="F2556">
        <v>0.98077064752599996</v>
      </c>
      <c r="G2556">
        <f>VLOOKUP(Table1[[#This Row],[img_id2]],Table13[#All],4,FALSE)</f>
        <v>5</v>
      </c>
      <c r="H2556">
        <f>VLOOKUP(Table1[[#This Row],[img_id2]],Table13[#All],5,FALSE)</f>
        <v>4</v>
      </c>
      <c r="I2556" t="str">
        <f>IF(Table1[[#This Row],[score_abs]]&gt;0.99,"yes","no")</f>
        <v>no</v>
      </c>
    </row>
    <row r="2557" spans="1:9" x14ac:dyDescent="0.25">
      <c r="A2557" t="str">
        <f>Table1[[#This Row],[img_id2]]&amp;"|"&amp;Table1[[#This Row],[rank]]</f>
        <v>507|1</v>
      </c>
      <c r="B2557">
        <v>507</v>
      </c>
      <c r="C2557">
        <v>1</v>
      </c>
      <c r="D2557" t="s">
        <v>829</v>
      </c>
      <c r="E2557">
        <v>0.93213552236599995</v>
      </c>
      <c r="F2557">
        <v>0.99998843669899995</v>
      </c>
      <c r="G2557">
        <f>VLOOKUP(Table1[[#This Row],[img_id2]],Table13[#All],4,FALSE)</f>
        <v>4</v>
      </c>
      <c r="H2557">
        <f>VLOOKUP(Table1[[#This Row],[img_id2]],Table13[#All],5,FALSE)</f>
        <v>4</v>
      </c>
      <c r="I2557" t="str">
        <f>IF(Table1[[#This Row],[score_abs]]&gt;0.99,"yes","no")</f>
        <v>yes</v>
      </c>
    </row>
    <row r="2558" spans="1:9" x14ac:dyDescent="0.25">
      <c r="A2558" t="str">
        <f>Table1[[#This Row],[img_id2]]&amp;"|"&amp;Table1[[#This Row],[rank]]</f>
        <v>507|2</v>
      </c>
      <c r="B2558">
        <v>507</v>
      </c>
      <c r="C2558">
        <v>2</v>
      </c>
      <c r="D2558" t="s">
        <v>910</v>
      </c>
      <c r="E2558">
        <v>1.6245014965500001E-2</v>
      </c>
      <c r="F2558">
        <v>0.99933403730399994</v>
      </c>
      <c r="G2558">
        <f>VLOOKUP(Table1[[#This Row],[img_id2]],Table13[#All],4,FALSE)</f>
        <v>4</v>
      </c>
      <c r="H2558">
        <f>VLOOKUP(Table1[[#This Row],[img_id2]],Table13[#All],5,FALSE)</f>
        <v>4</v>
      </c>
      <c r="I2558" t="str">
        <f>IF(Table1[[#This Row],[score_abs]]&gt;0.99,"yes","no")</f>
        <v>yes</v>
      </c>
    </row>
    <row r="2559" spans="1:9" x14ac:dyDescent="0.25">
      <c r="A2559" t="str">
        <f>Table1[[#This Row],[img_id2]]&amp;"|"&amp;Table1[[#This Row],[rank]]</f>
        <v>507|3</v>
      </c>
      <c r="B2559">
        <v>507</v>
      </c>
      <c r="C2559">
        <v>3</v>
      </c>
      <c r="D2559" t="s">
        <v>833</v>
      </c>
      <c r="E2559">
        <v>8.2525936886700003E-3</v>
      </c>
      <c r="F2559">
        <v>0.99868994951199996</v>
      </c>
      <c r="G2559">
        <f>VLOOKUP(Table1[[#This Row],[img_id2]],Table13[#All],4,FALSE)</f>
        <v>4</v>
      </c>
      <c r="H2559">
        <f>VLOOKUP(Table1[[#This Row],[img_id2]],Table13[#All],5,FALSE)</f>
        <v>4</v>
      </c>
      <c r="I2559" t="str">
        <f>IF(Table1[[#This Row],[score_abs]]&gt;0.99,"yes","no")</f>
        <v>yes</v>
      </c>
    </row>
    <row r="2560" spans="1:9" x14ac:dyDescent="0.25">
      <c r="A2560" t="str">
        <f>Table1[[#This Row],[img_id2]]&amp;"|"&amp;Table1[[#This Row],[rank]]</f>
        <v>507|4</v>
      </c>
      <c r="B2560">
        <v>507</v>
      </c>
      <c r="C2560">
        <v>4</v>
      </c>
      <c r="D2560" t="s">
        <v>900</v>
      </c>
      <c r="E2560">
        <v>6.4670019783099999E-3</v>
      </c>
      <c r="F2560">
        <v>0.99832886457400005</v>
      </c>
      <c r="G2560">
        <f>VLOOKUP(Table1[[#This Row],[img_id2]],Table13[#All],4,FALSE)</f>
        <v>4</v>
      </c>
      <c r="H2560">
        <f>VLOOKUP(Table1[[#This Row],[img_id2]],Table13[#All],5,FALSE)</f>
        <v>4</v>
      </c>
      <c r="I2560" t="str">
        <f>IF(Table1[[#This Row],[score_abs]]&gt;0.99,"yes","no")</f>
        <v>yes</v>
      </c>
    </row>
    <row r="2561" spans="1:9" x14ac:dyDescent="0.25">
      <c r="A2561" t="str">
        <f>Table1[[#This Row],[img_id2]]&amp;"|"&amp;Table1[[#This Row],[rank]]</f>
        <v>507|5</v>
      </c>
      <c r="B2561">
        <v>507</v>
      </c>
      <c r="C2561">
        <v>5</v>
      </c>
      <c r="D2561" t="s">
        <v>898</v>
      </c>
      <c r="E2561">
        <v>6.1601018533100002E-3</v>
      </c>
      <c r="F2561">
        <v>0.99824571609500001</v>
      </c>
      <c r="G2561">
        <f>VLOOKUP(Table1[[#This Row],[img_id2]],Table13[#All],4,FALSE)</f>
        <v>4</v>
      </c>
      <c r="H2561">
        <f>VLOOKUP(Table1[[#This Row],[img_id2]],Table13[#All],5,FALSE)</f>
        <v>4</v>
      </c>
      <c r="I2561" t="str">
        <f>IF(Table1[[#This Row],[score_abs]]&gt;0.99,"yes","no")</f>
        <v>yes</v>
      </c>
    </row>
    <row r="2562" spans="1:9" x14ac:dyDescent="0.25">
      <c r="A2562" t="str">
        <f>Table1[[#This Row],[img_id2]]&amp;"|"&amp;Table1[[#This Row],[rank]]</f>
        <v>508|1</v>
      </c>
      <c r="B2562">
        <v>508</v>
      </c>
      <c r="C2562">
        <v>1</v>
      </c>
      <c r="D2562" t="s">
        <v>829</v>
      </c>
      <c r="E2562">
        <v>0.46722680330299998</v>
      </c>
      <c r="F2562">
        <v>0.99984097480800005</v>
      </c>
      <c r="G2562">
        <f>VLOOKUP(Table1[[#This Row],[img_id2]],Table13[#All],4,FALSE)</f>
        <v>2</v>
      </c>
      <c r="H2562">
        <f>VLOOKUP(Table1[[#This Row],[img_id2]],Table13[#All],5,FALSE)</f>
        <v>2</v>
      </c>
      <c r="I2562" t="str">
        <f>IF(Table1[[#This Row],[score_abs]]&gt;0.99,"yes","no")</f>
        <v>yes</v>
      </c>
    </row>
    <row r="2563" spans="1:9" x14ac:dyDescent="0.25">
      <c r="A2563" t="str">
        <f>Table1[[#This Row],[img_id2]]&amp;"|"&amp;Table1[[#This Row],[rank]]</f>
        <v>508|2</v>
      </c>
      <c r="B2563">
        <v>508</v>
      </c>
      <c r="C2563">
        <v>2</v>
      </c>
      <c r="D2563" t="s">
        <v>910</v>
      </c>
      <c r="E2563">
        <v>8.1581361591800003E-2</v>
      </c>
      <c r="F2563">
        <v>0.999090075493</v>
      </c>
      <c r="G2563">
        <f>VLOOKUP(Table1[[#This Row],[img_id2]],Table13[#All],4,FALSE)</f>
        <v>2</v>
      </c>
      <c r="H2563">
        <f>VLOOKUP(Table1[[#This Row],[img_id2]],Table13[#All],5,FALSE)</f>
        <v>2</v>
      </c>
      <c r="I2563" t="str">
        <f>IF(Table1[[#This Row],[score_abs]]&gt;0.99,"yes","no")</f>
        <v>yes</v>
      </c>
    </row>
    <row r="2564" spans="1:9" x14ac:dyDescent="0.25">
      <c r="A2564" t="str">
        <f>Table1[[#This Row],[img_id2]]&amp;"|"&amp;Table1[[#This Row],[rank]]</f>
        <v>508|3</v>
      </c>
      <c r="B2564">
        <v>508</v>
      </c>
      <c r="C2564">
        <v>3</v>
      </c>
      <c r="D2564" t="s">
        <v>857</v>
      </c>
      <c r="E2564">
        <v>5.9627600014199998E-2</v>
      </c>
      <c r="F2564">
        <v>0.99875557422600003</v>
      </c>
      <c r="G2564">
        <f>VLOOKUP(Table1[[#This Row],[img_id2]],Table13[#All],4,FALSE)</f>
        <v>2</v>
      </c>
      <c r="H2564">
        <f>VLOOKUP(Table1[[#This Row],[img_id2]],Table13[#All],5,FALSE)</f>
        <v>2</v>
      </c>
      <c r="I2564" t="str">
        <f>IF(Table1[[#This Row],[score_abs]]&gt;0.99,"yes","no")</f>
        <v>yes</v>
      </c>
    </row>
    <row r="2565" spans="1:9" x14ac:dyDescent="0.25">
      <c r="A2565" t="str">
        <f>Table1[[#This Row],[img_id2]]&amp;"|"&amp;Table1[[#This Row],[rank]]</f>
        <v>508|4</v>
      </c>
      <c r="B2565">
        <v>508</v>
      </c>
      <c r="C2565">
        <v>4</v>
      </c>
      <c r="D2565" t="s">
        <v>881</v>
      </c>
      <c r="E2565">
        <v>5.4210346192100002E-2</v>
      </c>
      <c r="F2565">
        <v>0.99863129854199995</v>
      </c>
      <c r="G2565">
        <f>VLOOKUP(Table1[[#This Row],[img_id2]],Table13[#All],4,FALSE)</f>
        <v>2</v>
      </c>
      <c r="H2565">
        <f>VLOOKUP(Table1[[#This Row],[img_id2]],Table13[#All],5,FALSE)</f>
        <v>2</v>
      </c>
      <c r="I2565" t="str">
        <f>IF(Table1[[#This Row],[score_abs]]&gt;0.99,"yes","no")</f>
        <v>yes</v>
      </c>
    </row>
    <row r="2566" spans="1:9" x14ac:dyDescent="0.25">
      <c r="A2566" t="str">
        <f>Table1[[#This Row],[img_id2]]&amp;"|"&amp;Table1[[#This Row],[rank]]</f>
        <v>508|5</v>
      </c>
      <c r="B2566">
        <v>508</v>
      </c>
      <c r="C2566">
        <v>5</v>
      </c>
      <c r="D2566" t="s">
        <v>832</v>
      </c>
      <c r="E2566">
        <v>4.4126573950100001E-2</v>
      </c>
      <c r="F2566">
        <v>0.99831908941299996</v>
      </c>
      <c r="G2566">
        <f>VLOOKUP(Table1[[#This Row],[img_id2]],Table13[#All],4,FALSE)</f>
        <v>2</v>
      </c>
      <c r="H2566">
        <f>VLOOKUP(Table1[[#This Row],[img_id2]],Table13[#All],5,FALSE)</f>
        <v>2</v>
      </c>
      <c r="I2566" t="str">
        <f>IF(Table1[[#This Row],[score_abs]]&gt;0.99,"yes","no")</f>
        <v>yes</v>
      </c>
    </row>
    <row r="2567" spans="1:9" x14ac:dyDescent="0.25">
      <c r="A2567" t="str">
        <f>Table1[[#This Row],[img_id2]]&amp;"|"&amp;Table1[[#This Row],[rank]]</f>
        <v>509|1</v>
      </c>
      <c r="B2567">
        <v>509</v>
      </c>
      <c r="C2567">
        <v>1</v>
      </c>
      <c r="D2567" t="s">
        <v>854</v>
      </c>
      <c r="E2567">
        <v>0.142512738705</v>
      </c>
      <c r="F2567">
        <v>0.99872785806700004</v>
      </c>
      <c r="G2567">
        <f>VLOOKUP(Table1[[#This Row],[img_id2]],Table13[#All],4,FALSE)</f>
        <v>2</v>
      </c>
      <c r="H2567">
        <f>VLOOKUP(Table1[[#This Row],[img_id2]],Table13[#All],5,FALSE)</f>
        <v>2</v>
      </c>
      <c r="I2567" t="str">
        <f>IF(Table1[[#This Row],[score_abs]]&gt;0.99,"yes","no")</f>
        <v>yes</v>
      </c>
    </row>
    <row r="2568" spans="1:9" x14ac:dyDescent="0.25">
      <c r="A2568" t="str">
        <f>Table1[[#This Row],[img_id2]]&amp;"|"&amp;Table1[[#This Row],[rank]]</f>
        <v>509|2</v>
      </c>
      <c r="B2568">
        <v>509</v>
      </c>
      <c r="C2568">
        <v>2</v>
      </c>
      <c r="D2568" t="s">
        <v>848</v>
      </c>
      <c r="E2568">
        <v>0.12701143324399999</v>
      </c>
      <c r="F2568">
        <v>0.998572707176</v>
      </c>
      <c r="G2568">
        <f>VLOOKUP(Table1[[#This Row],[img_id2]],Table13[#All],4,FALSE)</f>
        <v>2</v>
      </c>
      <c r="H2568">
        <f>VLOOKUP(Table1[[#This Row],[img_id2]],Table13[#All],5,FALSE)</f>
        <v>2</v>
      </c>
      <c r="I2568" t="str">
        <f>IF(Table1[[#This Row],[score_abs]]&gt;0.99,"yes","no")</f>
        <v>yes</v>
      </c>
    </row>
    <row r="2569" spans="1:9" x14ac:dyDescent="0.25">
      <c r="A2569" t="str">
        <f>Table1[[#This Row],[img_id2]]&amp;"|"&amp;Table1[[#This Row],[rank]]</f>
        <v>509|3</v>
      </c>
      <c r="B2569">
        <v>509</v>
      </c>
      <c r="C2569">
        <v>3</v>
      </c>
      <c r="D2569" t="s">
        <v>855</v>
      </c>
      <c r="E2569">
        <v>9.3435667455200003E-2</v>
      </c>
      <c r="F2569">
        <v>0.99806088209199995</v>
      </c>
      <c r="G2569">
        <f>VLOOKUP(Table1[[#This Row],[img_id2]],Table13[#All],4,FALSE)</f>
        <v>2</v>
      </c>
      <c r="H2569">
        <f>VLOOKUP(Table1[[#This Row],[img_id2]],Table13[#All],5,FALSE)</f>
        <v>2</v>
      </c>
      <c r="I2569" t="str">
        <f>IF(Table1[[#This Row],[score_abs]]&gt;0.99,"yes","no")</f>
        <v>yes</v>
      </c>
    </row>
    <row r="2570" spans="1:9" x14ac:dyDescent="0.25">
      <c r="A2570" t="str">
        <f>Table1[[#This Row],[img_id2]]&amp;"|"&amp;Table1[[#This Row],[rank]]</f>
        <v>509|4</v>
      </c>
      <c r="B2570">
        <v>509</v>
      </c>
      <c r="C2570">
        <v>4</v>
      </c>
      <c r="D2570" t="s">
        <v>861</v>
      </c>
      <c r="E2570">
        <v>7.31750875711E-2</v>
      </c>
      <c r="F2570">
        <v>0.99752527475399999</v>
      </c>
      <c r="G2570">
        <f>VLOOKUP(Table1[[#This Row],[img_id2]],Table13[#All],4,FALSE)</f>
        <v>2</v>
      </c>
      <c r="H2570">
        <f>VLOOKUP(Table1[[#This Row],[img_id2]],Table13[#All],5,FALSE)</f>
        <v>2</v>
      </c>
      <c r="I2570" t="str">
        <f>IF(Table1[[#This Row],[score_abs]]&gt;0.99,"yes","no")</f>
        <v>yes</v>
      </c>
    </row>
    <row r="2571" spans="1:9" x14ac:dyDescent="0.25">
      <c r="A2571" t="str">
        <f>Table1[[#This Row],[img_id2]]&amp;"|"&amp;Table1[[#This Row],[rank]]</f>
        <v>509|5</v>
      </c>
      <c r="B2571">
        <v>509</v>
      </c>
      <c r="C2571">
        <v>5</v>
      </c>
      <c r="D2571" t="s">
        <v>847</v>
      </c>
      <c r="E2571">
        <v>6.9959931075600001E-2</v>
      </c>
      <c r="F2571">
        <v>0.99741190671900004</v>
      </c>
      <c r="G2571">
        <f>VLOOKUP(Table1[[#This Row],[img_id2]],Table13[#All],4,FALSE)</f>
        <v>2</v>
      </c>
      <c r="H2571">
        <f>VLOOKUP(Table1[[#This Row],[img_id2]],Table13[#All],5,FALSE)</f>
        <v>2</v>
      </c>
      <c r="I2571" t="str">
        <f>IF(Table1[[#This Row],[score_abs]]&gt;0.99,"yes","no")</f>
        <v>yes</v>
      </c>
    </row>
    <row r="2572" spans="1:9" x14ac:dyDescent="0.25">
      <c r="A2572" t="str">
        <f>Table1[[#This Row],[img_id2]]&amp;"|"&amp;Table1[[#This Row],[rank]]</f>
        <v>510|1</v>
      </c>
      <c r="B2572">
        <v>510</v>
      </c>
      <c r="C2572">
        <v>1</v>
      </c>
      <c r="D2572" t="s">
        <v>829</v>
      </c>
      <c r="E2572">
        <v>0.37724968791000002</v>
      </c>
      <c r="F2572">
        <v>0.999574005604</v>
      </c>
      <c r="G2572">
        <f>VLOOKUP(Table1[[#This Row],[img_id2]],Table13[#All],4,FALSE)</f>
        <v>2</v>
      </c>
      <c r="H2572">
        <f>VLOOKUP(Table1[[#This Row],[img_id2]],Table13[#All],5,FALSE)</f>
        <v>2</v>
      </c>
      <c r="I2572" t="str">
        <f>IF(Table1[[#This Row],[score_abs]]&gt;0.99,"yes","no")</f>
        <v>yes</v>
      </c>
    </row>
    <row r="2573" spans="1:9" x14ac:dyDescent="0.25">
      <c r="A2573" t="str">
        <f>Table1[[#This Row],[img_id2]]&amp;"|"&amp;Table1[[#This Row],[rank]]</f>
        <v>510|2</v>
      </c>
      <c r="B2573">
        <v>510</v>
      </c>
      <c r="C2573">
        <v>2</v>
      </c>
      <c r="D2573" t="s">
        <v>842</v>
      </c>
      <c r="E2573">
        <v>0.223198324442</v>
      </c>
      <c r="F2573">
        <v>0.99928015470499998</v>
      </c>
      <c r="G2573">
        <f>VLOOKUP(Table1[[#This Row],[img_id2]],Table13[#All],4,FALSE)</f>
        <v>2</v>
      </c>
      <c r="H2573">
        <f>VLOOKUP(Table1[[#This Row],[img_id2]],Table13[#All],5,FALSE)</f>
        <v>2</v>
      </c>
      <c r="I2573" t="str">
        <f>IF(Table1[[#This Row],[score_abs]]&gt;0.99,"yes","no")</f>
        <v>yes</v>
      </c>
    </row>
    <row r="2574" spans="1:9" x14ac:dyDescent="0.25">
      <c r="A2574" t="str">
        <f>Table1[[#This Row],[img_id2]]&amp;"|"&amp;Table1[[#This Row],[rank]]</f>
        <v>510|3</v>
      </c>
      <c r="B2574">
        <v>510</v>
      </c>
      <c r="C2574">
        <v>3</v>
      </c>
      <c r="D2574" t="s">
        <v>852</v>
      </c>
      <c r="E2574">
        <v>6.9058179855299995E-2</v>
      </c>
      <c r="F2574">
        <v>0.99767714738799995</v>
      </c>
      <c r="G2574">
        <f>VLOOKUP(Table1[[#This Row],[img_id2]],Table13[#All],4,FALSE)</f>
        <v>2</v>
      </c>
      <c r="H2574">
        <f>VLOOKUP(Table1[[#This Row],[img_id2]],Table13[#All],5,FALSE)</f>
        <v>2</v>
      </c>
      <c r="I2574" t="str">
        <f>IF(Table1[[#This Row],[score_abs]]&gt;0.99,"yes","no")</f>
        <v>yes</v>
      </c>
    </row>
    <row r="2575" spans="1:9" x14ac:dyDescent="0.25">
      <c r="A2575" t="str">
        <f>Table1[[#This Row],[img_id2]]&amp;"|"&amp;Table1[[#This Row],[rank]]</f>
        <v>510|4</v>
      </c>
      <c r="B2575">
        <v>510</v>
      </c>
      <c r="C2575">
        <v>4</v>
      </c>
      <c r="D2575" t="s">
        <v>830</v>
      </c>
      <c r="E2575">
        <v>5.1775533705899997E-2</v>
      </c>
      <c r="F2575">
        <v>0.996904194355</v>
      </c>
      <c r="G2575">
        <f>VLOOKUP(Table1[[#This Row],[img_id2]],Table13[#All],4,FALSE)</f>
        <v>2</v>
      </c>
      <c r="H2575">
        <f>VLOOKUP(Table1[[#This Row],[img_id2]],Table13[#All],5,FALSE)</f>
        <v>2</v>
      </c>
      <c r="I2575" t="str">
        <f>IF(Table1[[#This Row],[score_abs]]&gt;0.99,"yes","no")</f>
        <v>yes</v>
      </c>
    </row>
    <row r="2576" spans="1:9" x14ac:dyDescent="0.25">
      <c r="A2576" t="str">
        <f>Table1[[#This Row],[img_id2]]&amp;"|"&amp;Table1[[#This Row],[rank]]</f>
        <v>510|5</v>
      </c>
      <c r="B2576">
        <v>510</v>
      </c>
      <c r="C2576">
        <v>5</v>
      </c>
      <c r="D2576" t="s">
        <v>900</v>
      </c>
      <c r="E2576">
        <v>2.61141303927E-2</v>
      </c>
      <c r="F2576">
        <v>0.99388074874900001</v>
      </c>
      <c r="G2576">
        <f>VLOOKUP(Table1[[#This Row],[img_id2]],Table13[#All],4,FALSE)</f>
        <v>2</v>
      </c>
      <c r="H2576">
        <f>VLOOKUP(Table1[[#This Row],[img_id2]],Table13[#All],5,FALSE)</f>
        <v>2</v>
      </c>
      <c r="I2576" t="str">
        <f>IF(Table1[[#This Row],[score_abs]]&gt;0.99,"yes","no")</f>
        <v>yes</v>
      </c>
    </row>
    <row r="2577" spans="1:9" x14ac:dyDescent="0.25">
      <c r="A2577" t="str">
        <f>Table1[[#This Row],[img_id2]]&amp;"|"&amp;Table1[[#This Row],[rank]]</f>
        <v>511|1</v>
      </c>
      <c r="B2577">
        <v>511</v>
      </c>
      <c r="C2577">
        <v>1</v>
      </c>
      <c r="D2577" t="s">
        <v>829</v>
      </c>
      <c r="E2577">
        <v>0.40193358063700002</v>
      </c>
      <c r="F2577">
        <v>0.99958533048599996</v>
      </c>
      <c r="G2577">
        <f>VLOOKUP(Table1[[#This Row],[img_id2]],Table13[#All],4,FALSE)</f>
        <v>2</v>
      </c>
      <c r="H2577">
        <f>VLOOKUP(Table1[[#This Row],[img_id2]],Table13[#All],5,FALSE)</f>
        <v>2</v>
      </c>
      <c r="I2577" t="str">
        <f>IF(Table1[[#This Row],[score_abs]]&gt;0.99,"yes","no")</f>
        <v>yes</v>
      </c>
    </row>
    <row r="2578" spans="1:9" x14ac:dyDescent="0.25">
      <c r="A2578" t="str">
        <f>Table1[[#This Row],[img_id2]]&amp;"|"&amp;Table1[[#This Row],[rank]]</f>
        <v>511|2</v>
      </c>
      <c r="B2578">
        <v>511</v>
      </c>
      <c r="C2578">
        <v>2</v>
      </c>
      <c r="D2578" t="s">
        <v>830</v>
      </c>
      <c r="E2578">
        <v>0.261801064014</v>
      </c>
      <c r="F2578">
        <v>0.99936360120800005</v>
      </c>
      <c r="G2578">
        <f>VLOOKUP(Table1[[#This Row],[img_id2]],Table13[#All],4,FALSE)</f>
        <v>2</v>
      </c>
      <c r="H2578">
        <f>VLOOKUP(Table1[[#This Row],[img_id2]],Table13[#All],5,FALSE)</f>
        <v>2</v>
      </c>
      <c r="I2578" t="str">
        <f>IF(Table1[[#This Row],[score_abs]]&gt;0.99,"yes","no")</f>
        <v>yes</v>
      </c>
    </row>
    <row r="2579" spans="1:9" x14ac:dyDescent="0.25">
      <c r="A2579" t="str">
        <f>Table1[[#This Row],[img_id2]]&amp;"|"&amp;Table1[[#This Row],[rank]]</f>
        <v>511|3</v>
      </c>
      <c r="B2579">
        <v>511</v>
      </c>
      <c r="C2579">
        <v>3</v>
      </c>
      <c r="D2579" t="s">
        <v>831</v>
      </c>
      <c r="E2579">
        <v>0.10664485394999999</v>
      </c>
      <c r="F2579">
        <v>0.99843913316699995</v>
      </c>
      <c r="G2579">
        <f>VLOOKUP(Table1[[#This Row],[img_id2]],Table13[#All],4,FALSE)</f>
        <v>2</v>
      </c>
      <c r="H2579">
        <f>VLOOKUP(Table1[[#This Row],[img_id2]],Table13[#All],5,FALSE)</f>
        <v>2</v>
      </c>
      <c r="I2579" t="str">
        <f>IF(Table1[[#This Row],[score_abs]]&gt;0.99,"yes","no")</f>
        <v>yes</v>
      </c>
    </row>
    <row r="2580" spans="1:9" x14ac:dyDescent="0.25">
      <c r="A2580" t="str">
        <f>Table1[[#This Row],[img_id2]]&amp;"|"&amp;Table1[[#This Row],[rank]]</f>
        <v>511|4</v>
      </c>
      <c r="B2580">
        <v>511</v>
      </c>
      <c r="C2580">
        <v>4</v>
      </c>
      <c r="D2580" t="s">
        <v>864</v>
      </c>
      <c r="E2580">
        <v>3.3527284860599998E-2</v>
      </c>
      <c r="F2580">
        <v>0.99505203962300004</v>
      </c>
      <c r="G2580">
        <f>VLOOKUP(Table1[[#This Row],[img_id2]],Table13[#All],4,FALSE)</f>
        <v>2</v>
      </c>
      <c r="H2580">
        <f>VLOOKUP(Table1[[#This Row],[img_id2]],Table13[#All],5,FALSE)</f>
        <v>2</v>
      </c>
      <c r="I2580" t="str">
        <f>IF(Table1[[#This Row],[score_abs]]&gt;0.99,"yes","no")</f>
        <v>yes</v>
      </c>
    </row>
    <row r="2581" spans="1:9" x14ac:dyDescent="0.25">
      <c r="A2581" t="str">
        <f>Table1[[#This Row],[img_id2]]&amp;"|"&amp;Table1[[#This Row],[rank]]</f>
        <v>511|5</v>
      </c>
      <c r="B2581">
        <v>511</v>
      </c>
      <c r="C2581">
        <v>5</v>
      </c>
      <c r="D2581" t="s">
        <v>832</v>
      </c>
      <c r="E2581">
        <v>2.3054493591200001E-2</v>
      </c>
      <c r="F2581">
        <v>0.99282044172299999</v>
      </c>
      <c r="G2581">
        <f>VLOOKUP(Table1[[#This Row],[img_id2]],Table13[#All],4,FALSE)</f>
        <v>2</v>
      </c>
      <c r="H2581">
        <f>VLOOKUP(Table1[[#This Row],[img_id2]],Table13[#All],5,FALSE)</f>
        <v>2</v>
      </c>
      <c r="I2581" t="str">
        <f>IF(Table1[[#This Row],[score_abs]]&gt;0.99,"yes","no")</f>
        <v>yes</v>
      </c>
    </row>
    <row r="2582" spans="1:9" x14ac:dyDescent="0.25">
      <c r="A2582" t="str">
        <f>Table1[[#This Row],[img_id2]]&amp;"|"&amp;Table1[[#This Row],[rank]]</f>
        <v>512|1</v>
      </c>
      <c r="B2582">
        <v>512</v>
      </c>
      <c r="C2582">
        <v>1</v>
      </c>
      <c r="D2582" t="s">
        <v>830</v>
      </c>
      <c r="E2582">
        <v>0.20499333739299999</v>
      </c>
      <c r="F2582">
        <v>0.99889308214200001</v>
      </c>
      <c r="G2582">
        <f>VLOOKUP(Table1[[#This Row],[img_id2]],Table13[#All],4,FALSE)</f>
        <v>2</v>
      </c>
      <c r="H2582">
        <f>VLOOKUP(Table1[[#This Row],[img_id2]],Table13[#All],5,FALSE)</f>
        <v>2</v>
      </c>
      <c r="I2582" t="str">
        <f>IF(Table1[[#This Row],[score_abs]]&gt;0.99,"yes","no")</f>
        <v>yes</v>
      </c>
    </row>
    <row r="2583" spans="1:9" x14ac:dyDescent="0.25">
      <c r="A2583" t="str">
        <f>Table1[[#This Row],[img_id2]]&amp;"|"&amp;Table1[[#This Row],[rank]]</f>
        <v>512|2</v>
      </c>
      <c r="B2583">
        <v>512</v>
      </c>
      <c r="C2583">
        <v>2</v>
      </c>
      <c r="D2583" t="s">
        <v>905</v>
      </c>
      <c r="E2583">
        <v>0.18195703625699999</v>
      </c>
      <c r="F2583">
        <v>0.99875307083099996</v>
      </c>
      <c r="G2583">
        <f>VLOOKUP(Table1[[#This Row],[img_id2]],Table13[#All],4,FALSE)</f>
        <v>2</v>
      </c>
      <c r="H2583">
        <f>VLOOKUP(Table1[[#This Row],[img_id2]],Table13[#All],5,FALSE)</f>
        <v>2</v>
      </c>
      <c r="I2583" t="str">
        <f>IF(Table1[[#This Row],[score_abs]]&gt;0.99,"yes","no")</f>
        <v>yes</v>
      </c>
    </row>
    <row r="2584" spans="1:9" x14ac:dyDescent="0.25">
      <c r="A2584" t="str">
        <f>Table1[[#This Row],[img_id2]]&amp;"|"&amp;Table1[[#This Row],[rank]]</f>
        <v>512|3</v>
      </c>
      <c r="B2584">
        <v>512</v>
      </c>
      <c r="C2584">
        <v>3</v>
      </c>
      <c r="D2584" t="s">
        <v>894</v>
      </c>
      <c r="E2584">
        <v>7.2071515023700003E-2</v>
      </c>
      <c r="F2584">
        <v>0.99685788154599997</v>
      </c>
      <c r="G2584">
        <f>VLOOKUP(Table1[[#This Row],[img_id2]],Table13[#All],4,FALSE)</f>
        <v>2</v>
      </c>
      <c r="H2584">
        <f>VLOOKUP(Table1[[#This Row],[img_id2]],Table13[#All],5,FALSE)</f>
        <v>2</v>
      </c>
      <c r="I2584" t="str">
        <f>IF(Table1[[#This Row],[score_abs]]&gt;0.99,"yes","no")</f>
        <v>yes</v>
      </c>
    </row>
    <row r="2585" spans="1:9" x14ac:dyDescent="0.25">
      <c r="A2585" t="str">
        <f>Table1[[#This Row],[img_id2]]&amp;"|"&amp;Table1[[#This Row],[rank]]</f>
        <v>512|4</v>
      </c>
      <c r="B2585">
        <v>512</v>
      </c>
      <c r="C2585">
        <v>4</v>
      </c>
      <c r="D2585" t="s">
        <v>910</v>
      </c>
      <c r="E2585">
        <v>6.1965089291299999E-2</v>
      </c>
      <c r="F2585">
        <v>0.99634724855400003</v>
      </c>
      <c r="G2585">
        <f>VLOOKUP(Table1[[#This Row],[img_id2]],Table13[#All],4,FALSE)</f>
        <v>2</v>
      </c>
      <c r="H2585">
        <f>VLOOKUP(Table1[[#This Row],[img_id2]],Table13[#All],5,FALSE)</f>
        <v>2</v>
      </c>
      <c r="I2585" t="str">
        <f>IF(Table1[[#This Row],[score_abs]]&gt;0.99,"yes","no")</f>
        <v>yes</v>
      </c>
    </row>
    <row r="2586" spans="1:9" x14ac:dyDescent="0.25">
      <c r="A2586" t="str">
        <f>Table1[[#This Row],[img_id2]]&amp;"|"&amp;Table1[[#This Row],[rank]]</f>
        <v>512|5</v>
      </c>
      <c r="B2586">
        <v>512</v>
      </c>
      <c r="C2586">
        <v>5</v>
      </c>
      <c r="D2586" t="s">
        <v>854</v>
      </c>
      <c r="E2586">
        <v>5.5290643125800003E-2</v>
      </c>
      <c r="F2586">
        <v>0.99590814113600001</v>
      </c>
      <c r="G2586">
        <f>VLOOKUP(Table1[[#This Row],[img_id2]],Table13[#All],4,FALSE)</f>
        <v>2</v>
      </c>
      <c r="H2586">
        <f>VLOOKUP(Table1[[#This Row],[img_id2]],Table13[#All],5,FALSE)</f>
        <v>2</v>
      </c>
      <c r="I2586" t="str">
        <f>IF(Table1[[#This Row],[score_abs]]&gt;0.99,"yes","no")</f>
        <v>yes</v>
      </c>
    </row>
    <row r="2587" spans="1:9" x14ac:dyDescent="0.25">
      <c r="A2587" t="str">
        <f>Table1[[#This Row],[img_id2]]&amp;"|"&amp;Table1[[#This Row],[rank]]</f>
        <v>513|1</v>
      </c>
      <c r="B2587">
        <v>513</v>
      </c>
      <c r="C2587">
        <v>1</v>
      </c>
      <c r="D2587" t="s">
        <v>830</v>
      </c>
      <c r="E2587">
        <v>0.30110228061700001</v>
      </c>
      <c r="F2587">
        <v>0.99980551004399998</v>
      </c>
      <c r="G2587">
        <f>VLOOKUP(Table1[[#This Row],[img_id2]],Table13[#All],4,FALSE)</f>
        <v>4</v>
      </c>
      <c r="H2587">
        <f>VLOOKUP(Table1[[#This Row],[img_id2]],Table13[#All],5,FALSE)</f>
        <v>4</v>
      </c>
      <c r="I2587" t="str">
        <f>IF(Table1[[#This Row],[score_abs]]&gt;0.99,"yes","no")</f>
        <v>yes</v>
      </c>
    </row>
    <row r="2588" spans="1:9" x14ac:dyDescent="0.25">
      <c r="A2588" t="str">
        <f>Table1[[#This Row],[img_id2]]&amp;"|"&amp;Table1[[#This Row],[rank]]</f>
        <v>513|2</v>
      </c>
      <c r="B2588">
        <v>513</v>
      </c>
      <c r="C2588">
        <v>2</v>
      </c>
      <c r="D2588" t="s">
        <v>840</v>
      </c>
      <c r="E2588">
        <v>0.224444970489</v>
      </c>
      <c r="F2588">
        <v>0.99973911046999997</v>
      </c>
      <c r="G2588">
        <f>VLOOKUP(Table1[[#This Row],[img_id2]],Table13[#All],4,FALSE)</f>
        <v>4</v>
      </c>
      <c r="H2588">
        <f>VLOOKUP(Table1[[#This Row],[img_id2]],Table13[#All],5,FALSE)</f>
        <v>4</v>
      </c>
      <c r="I2588" t="str">
        <f>IF(Table1[[#This Row],[score_abs]]&gt;0.99,"yes","no")</f>
        <v>yes</v>
      </c>
    </row>
    <row r="2589" spans="1:9" x14ac:dyDescent="0.25">
      <c r="A2589" t="str">
        <f>Table1[[#This Row],[img_id2]]&amp;"|"&amp;Table1[[#This Row],[rank]]</f>
        <v>513|3</v>
      </c>
      <c r="B2589">
        <v>513</v>
      </c>
      <c r="C2589">
        <v>3</v>
      </c>
      <c r="D2589" t="s">
        <v>864</v>
      </c>
      <c r="E2589">
        <v>0.132379859686</v>
      </c>
      <c r="F2589">
        <v>0.99955779314000004</v>
      </c>
      <c r="G2589">
        <f>VLOOKUP(Table1[[#This Row],[img_id2]],Table13[#All],4,FALSE)</f>
        <v>4</v>
      </c>
      <c r="H2589">
        <f>VLOOKUP(Table1[[#This Row],[img_id2]],Table13[#All],5,FALSE)</f>
        <v>4</v>
      </c>
      <c r="I2589" t="str">
        <f>IF(Table1[[#This Row],[score_abs]]&gt;0.99,"yes","no")</f>
        <v>yes</v>
      </c>
    </row>
    <row r="2590" spans="1:9" x14ac:dyDescent="0.25">
      <c r="A2590" t="str">
        <f>Table1[[#This Row],[img_id2]]&amp;"|"&amp;Table1[[#This Row],[rank]]</f>
        <v>513|4</v>
      </c>
      <c r="B2590">
        <v>513</v>
      </c>
      <c r="C2590">
        <v>4</v>
      </c>
      <c r="D2590" t="s">
        <v>862</v>
      </c>
      <c r="E2590">
        <v>6.2956213951100001E-2</v>
      </c>
      <c r="F2590">
        <v>0.99907058477400001</v>
      </c>
      <c r="G2590">
        <f>VLOOKUP(Table1[[#This Row],[img_id2]],Table13[#All],4,FALSE)</f>
        <v>4</v>
      </c>
      <c r="H2590">
        <f>VLOOKUP(Table1[[#This Row],[img_id2]],Table13[#All],5,FALSE)</f>
        <v>4</v>
      </c>
      <c r="I2590" t="str">
        <f>IF(Table1[[#This Row],[score_abs]]&gt;0.99,"yes","no")</f>
        <v>yes</v>
      </c>
    </row>
    <row r="2591" spans="1:9" x14ac:dyDescent="0.25">
      <c r="A2591" t="str">
        <f>Table1[[#This Row],[img_id2]]&amp;"|"&amp;Table1[[#This Row],[rank]]</f>
        <v>513|5</v>
      </c>
      <c r="B2591">
        <v>513</v>
      </c>
      <c r="C2591">
        <v>5</v>
      </c>
      <c r="D2591" t="s">
        <v>863</v>
      </c>
      <c r="E2591">
        <v>3.98177914321E-2</v>
      </c>
      <c r="F2591">
        <v>0.99853134155300005</v>
      </c>
      <c r="G2591">
        <f>VLOOKUP(Table1[[#This Row],[img_id2]],Table13[#All],4,FALSE)</f>
        <v>4</v>
      </c>
      <c r="H2591">
        <f>VLOOKUP(Table1[[#This Row],[img_id2]],Table13[#All],5,FALSE)</f>
        <v>4</v>
      </c>
      <c r="I2591" t="str">
        <f>IF(Table1[[#This Row],[score_abs]]&gt;0.99,"yes","no")</f>
        <v>yes</v>
      </c>
    </row>
    <row r="2592" spans="1:9" x14ac:dyDescent="0.25">
      <c r="A2592" t="str">
        <f>Table1[[#This Row],[img_id2]]&amp;"|"&amp;Table1[[#This Row],[rank]]</f>
        <v>514|1</v>
      </c>
      <c r="B2592">
        <v>514</v>
      </c>
      <c r="C2592">
        <v>1</v>
      </c>
      <c r="D2592" t="s">
        <v>838</v>
      </c>
      <c r="E2592">
        <v>0.15282312035599999</v>
      </c>
      <c r="F2592">
        <v>0.99712294340100005</v>
      </c>
      <c r="G2592">
        <f>VLOOKUP(Table1[[#This Row],[img_id2]],Table13[#All],4,FALSE)</f>
        <v>4</v>
      </c>
      <c r="H2592">
        <f>VLOOKUP(Table1[[#This Row],[img_id2]],Table13[#All],5,FALSE)</f>
        <v>4</v>
      </c>
      <c r="I2592" t="str">
        <f>IF(Table1[[#This Row],[score_abs]]&gt;0.99,"yes","no")</f>
        <v>yes</v>
      </c>
    </row>
    <row r="2593" spans="1:9" x14ac:dyDescent="0.25">
      <c r="A2593" t="str">
        <f>Table1[[#This Row],[img_id2]]&amp;"|"&amp;Table1[[#This Row],[rank]]</f>
        <v>514|2</v>
      </c>
      <c r="B2593">
        <v>514</v>
      </c>
      <c r="C2593">
        <v>2</v>
      </c>
      <c r="D2593" t="s">
        <v>899</v>
      </c>
      <c r="E2593">
        <v>0.103457868099</v>
      </c>
      <c r="F2593">
        <v>0.99575597047800002</v>
      </c>
      <c r="G2593">
        <f>VLOOKUP(Table1[[#This Row],[img_id2]],Table13[#All],4,FALSE)</f>
        <v>4</v>
      </c>
      <c r="H2593">
        <f>VLOOKUP(Table1[[#This Row],[img_id2]],Table13[#All],5,FALSE)</f>
        <v>4</v>
      </c>
      <c r="I2593" t="str">
        <f>IF(Table1[[#This Row],[score_abs]]&gt;0.99,"yes","no")</f>
        <v>yes</v>
      </c>
    </row>
    <row r="2594" spans="1:9" x14ac:dyDescent="0.25">
      <c r="A2594" t="str">
        <f>Table1[[#This Row],[img_id2]]&amp;"|"&amp;Table1[[#This Row],[rank]]</f>
        <v>514|3</v>
      </c>
      <c r="B2594">
        <v>514</v>
      </c>
      <c r="C2594">
        <v>3</v>
      </c>
      <c r="D2594" t="s">
        <v>839</v>
      </c>
      <c r="E2594">
        <v>7.6526790857300006E-2</v>
      </c>
      <c r="F2594">
        <v>0.99427092075300005</v>
      </c>
      <c r="G2594">
        <f>VLOOKUP(Table1[[#This Row],[img_id2]],Table13[#All],4,FALSE)</f>
        <v>4</v>
      </c>
      <c r="H2594">
        <f>VLOOKUP(Table1[[#This Row],[img_id2]],Table13[#All],5,FALSE)</f>
        <v>4</v>
      </c>
      <c r="I2594" t="str">
        <f>IF(Table1[[#This Row],[score_abs]]&gt;0.99,"yes","no")</f>
        <v>yes</v>
      </c>
    </row>
    <row r="2595" spans="1:9" x14ac:dyDescent="0.25">
      <c r="A2595" t="str">
        <f>Table1[[#This Row],[img_id2]]&amp;"|"&amp;Table1[[#This Row],[rank]]</f>
        <v>514|4</v>
      </c>
      <c r="B2595">
        <v>514</v>
      </c>
      <c r="C2595">
        <v>4</v>
      </c>
      <c r="D2595" t="s">
        <v>898</v>
      </c>
      <c r="E2595">
        <v>7.1408912539500005E-2</v>
      </c>
      <c r="F2595">
        <v>0.99386286735499996</v>
      </c>
      <c r="G2595">
        <f>VLOOKUP(Table1[[#This Row],[img_id2]],Table13[#All],4,FALSE)</f>
        <v>4</v>
      </c>
      <c r="H2595">
        <f>VLOOKUP(Table1[[#This Row],[img_id2]],Table13[#All],5,FALSE)</f>
        <v>4</v>
      </c>
      <c r="I2595" t="str">
        <f>IF(Table1[[#This Row],[score_abs]]&gt;0.99,"yes","no")</f>
        <v>yes</v>
      </c>
    </row>
    <row r="2596" spans="1:9" x14ac:dyDescent="0.25">
      <c r="A2596" t="str">
        <f>Table1[[#This Row],[img_id2]]&amp;"|"&amp;Table1[[#This Row],[rank]]</f>
        <v>514|5</v>
      </c>
      <c r="B2596">
        <v>514</v>
      </c>
      <c r="C2596">
        <v>5</v>
      </c>
      <c r="D2596" t="s">
        <v>836</v>
      </c>
      <c r="E2596">
        <v>6.36348649859E-2</v>
      </c>
      <c r="F2596">
        <v>0.99311828613300002</v>
      </c>
      <c r="G2596">
        <f>VLOOKUP(Table1[[#This Row],[img_id2]],Table13[#All],4,FALSE)</f>
        <v>4</v>
      </c>
      <c r="H2596">
        <f>VLOOKUP(Table1[[#This Row],[img_id2]],Table13[#All],5,FALSE)</f>
        <v>4</v>
      </c>
      <c r="I2596" t="str">
        <f>IF(Table1[[#This Row],[score_abs]]&gt;0.99,"yes","no")</f>
        <v>yes</v>
      </c>
    </row>
    <row r="2597" spans="1:9" x14ac:dyDescent="0.25">
      <c r="A2597" t="str">
        <f>Table1[[#This Row],[img_id2]]&amp;"|"&amp;Table1[[#This Row],[rank]]</f>
        <v>515|1</v>
      </c>
      <c r="B2597">
        <v>515</v>
      </c>
      <c r="C2597">
        <v>1</v>
      </c>
      <c r="D2597" t="s">
        <v>868</v>
      </c>
      <c r="E2597">
        <v>0.36965262889900002</v>
      </c>
      <c r="F2597">
        <v>0.999896645546</v>
      </c>
      <c r="G2597">
        <f>VLOOKUP(Table1[[#This Row],[img_id2]],Table13[#All],4,FALSE)</f>
        <v>4</v>
      </c>
      <c r="H2597">
        <f>VLOOKUP(Table1[[#This Row],[img_id2]],Table13[#All],5,FALSE)</f>
        <v>4</v>
      </c>
      <c r="I2597" t="str">
        <f>IF(Table1[[#This Row],[score_abs]]&gt;0.99,"yes","no")</f>
        <v>yes</v>
      </c>
    </row>
    <row r="2598" spans="1:9" x14ac:dyDescent="0.25">
      <c r="A2598" t="str">
        <f>Table1[[#This Row],[img_id2]]&amp;"|"&amp;Table1[[#This Row],[rank]]</f>
        <v>515|2</v>
      </c>
      <c r="B2598">
        <v>515</v>
      </c>
      <c r="C2598">
        <v>2</v>
      </c>
      <c r="D2598" t="s">
        <v>867</v>
      </c>
      <c r="E2598">
        <v>0.17142197489700001</v>
      </c>
      <c r="F2598">
        <v>0.99977713823299996</v>
      </c>
      <c r="G2598">
        <f>VLOOKUP(Table1[[#This Row],[img_id2]],Table13[#All],4,FALSE)</f>
        <v>4</v>
      </c>
      <c r="H2598">
        <f>VLOOKUP(Table1[[#This Row],[img_id2]],Table13[#All],5,FALSE)</f>
        <v>4</v>
      </c>
      <c r="I2598" t="str">
        <f>IF(Table1[[#This Row],[score_abs]]&gt;0.99,"yes","no")</f>
        <v>yes</v>
      </c>
    </row>
    <row r="2599" spans="1:9" x14ac:dyDescent="0.25">
      <c r="A2599" t="str">
        <f>Table1[[#This Row],[img_id2]]&amp;"|"&amp;Table1[[#This Row],[rank]]</f>
        <v>515|3</v>
      </c>
      <c r="B2599">
        <v>515</v>
      </c>
      <c r="C2599">
        <v>3</v>
      </c>
      <c r="D2599" t="s">
        <v>864</v>
      </c>
      <c r="E2599">
        <v>8.6890161037399993E-2</v>
      </c>
      <c r="F2599">
        <v>0.99956041574499999</v>
      </c>
      <c r="G2599">
        <f>VLOOKUP(Table1[[#This Row],[img_id2]],Table13[#All],4,FALSE)</f>
        <v>4</v>
      </c>
      <c r="H2599">
        <f>VLOOKUP(Table1[[#This Row],[img_id2]],Table13[#All],5,FALSE)</f>
        <v>4</v>
      </c>
      <c r="I2599" t="str">
        <f>IF(Table1[[#This Row],[score_abs]]&gt;0.99,"yes","no")</f>
        <v>yes</v>
      </c>
    </row>
    <row r="2600" spans="1:9" x14ac:dyDescent="0.25">
      <c r="A2600" t="str">
        <f>Table1[[#This Row],[img_id2]]&amp;"|"&amp;Table1[[#This Row],[rank]]</f>
        <v>515|4</v>
      </c>
      <c r="B2600">
        <v>515</v>
      </c>
      <c r="C2600">
        <v>4</v>
      </c>
      <c r="D2600" t="s">
        <v>869</v>
      </c>
      <c r="E2600">
        <v>7.7034734189500007E-2</v>
      </c>
      <c r="F2600">
        <v>0.99950408935500001</v>
      </c>
      <c r="G2600">
        <f>VLOOKUP(Table1[[#This Row],[img_id2]],Table13[#All],4,FALSE)</f>
        <v>4</v>
      </c>
      <c r="H2600">
        <f>VLOOKUP(Table1[[#This Row],[img_id2]],Table13[#All],5,FALSE)</f>
        <v>4</v>
      </c>
      <c r="I2600" t="str">
        <f>IF(Table1[[#This Row],[score_abs]]&gt;0.99,"yes","no")</f>
        <v>yes</v>
      </c>
    </row>
    <row r="2601" spans="1:9" x14ac:dyDescent="0.25">
      <c r="A2601" t="str">
        <f>Table1[[#This Row],[img_id2]]&amp;"|"&amp;Table1[[#This Row],[rank]]</f>
        <v>515|5</v>
      </c>
      <c r="B2601">
        <v>515</v>
      </c>
      <c r="C2601">
        <v>5</v>
      </c>
      <c r="D2601" t="s">
        <v>840</v>
      </c>
      <c r="E2601">
        <v>5.8503106236499999E-2</v>
      </c>
      <c r="F2601">
        <v>0.99934715032599997</v>
      </c>
      <c r="G2601">
        <f>VLOOKUP(Table1[[#This Row],[img_id2]],Table13[#All],4,FALSE)</f>
        <v>4</v>
      </c>
      <c r="H2601">
        <f>VLOOKUP(Table1[[#This Row],[img_id2]],Table13[#All],5,FALSE)</f>
        <v>4</v>
      </c>
      <c r="I2601" t="str">
        <f>IF(Table1[[#This Row],[score_abs]]&gt;0.99,"yes","no")</f>
        <v>yes</v>
      </c>
    </row>
    <row r="2602" spans="1:9" x14ac:dyDescent="0.25">
      <c r="A2602" t="str">
        <f>Table1[[#This Row],[img_id2]]&amp;"|"&amp;Table1[[#This Row],[rank]]</f>
        <v>516|1</v>
      </c>
      <c r="B2602">
        <v>516</v>
      </c>
      <c r="C2602">
        <v>1</v>
      </c>
      <c r="D2602" t="s">
        <v>869</v>
      </c>
      <c r="E2602">
        <v>0.45656105876000003</v>
      </c>
      <c r="F2602">
        <v>0.99998760223399996</v>
      </c>
      <c r="G2602">
        <f>VLOOKUP(Table1[[#This Row],[img_id2]],Table13[#All],4,FALSE)</f>
        <v>4</v>
      </c>
      <c r="H2602">
        <f>VLOOKUP(Table1[[#This Row],[img_id2]],Table13[#All],5,FALSE)</f>
        <v>4</v>
      </c>
      <c r="I2602" t="str">
        <f>IF(Table1[[#This Row],[score_abs]]&gt;0.99,"yes","no")</f>
        <v>yes</v>
      </c>
    </row>
    <row r="2603" spans="1:9" x14ac:dyDescent="0.25">
      <c r="A2603" t="str">
        <f>Table1[[#This Row],[img_id2]]&amp;"|"&amp;Table1[[#This Row],[rank]]</f>
        <v>516|2</v>
      </c>
      <c r="B2603">
        <v>516</v>
      </c>
      <c r="C2603">
        <v>2</v>
      </c>
      <c r="D2603" t="s">
        <v>869</v>
      </c>
      <c r="E2603">
        <v>0.16359008848699999</v>
      </c>
      <c r="F2603">
        <v>0.99996531009699996</v>
      </c>
      <c r="G2603">
        <f>VLOOKUP(Table1[[#This Row],[img_id2]],Table13[#All],4,FALSE)</f>
        <v>4</v>
      </c>
      <c r="H2603">
        <f>VLOOKUP(Table1[[#This Row],[img_id2]],Table13[#All],5,FALSE)</f>
        <v>4</v>
      </c>
      <c r="I2603" t="str">
        <f>IF(Table1[[#This Row],[score_abs]]&gt;0.99,"yes","no")</f>
        <v>yes</v>
      </c>
    </row>
    <row r="2604" spans="1:9" x14ac:dyDescent="0.25">
      <c r="A2604" t="str">
        <f>Table1[[#This Row],[img_id2]]&amp;"|"&amp;Table1[[#This Row],[rank]]</f>
        <v>516|3</v>
      </c>
      <c r="B2604">
        <v>516</v>
      </c>
      <c r="C2604">
        <v>3</v>
      </c>
      <c r="D2604" t="s">
        <v>867</v>
      </c>
      <c r="E2604">
        <v>0.118038602173</v>
      </c>
      <c r="F2604">
        <v>0.99995195865599995</v>
      </c>
      <c r="G2604">
        <f>VLOOKUP(Table1[[#This Row],[img_id2]],Table13[#All],4,FALSE)</f>
        <v>4</v>
      </c>
      <c r="H2604">
        <f>VLOOKUP(Table1[[#This Row],[img_id2]],Table13[#All],5,FALSE)</f>
        <v>4</v>
      </c>
      <c r="I2604" t="str">
        <f>IF(Table1[[#This Row],[score_abs]]&gt;0.99,"yes","no")</f>
        <v>yes</v>
      </c>
    </row>
    <row r="2605" spans="1:9" x14ac:dyDescent="0.25">
      <c r="A2605" t="str">
        <f>Table1[[#This Row],[img_id2]]&amp;"|"&amp;Table1[[#This Row],[rank]]</f>
        <v>516|4</v>
      </c>
      <c r="B2605">
        <v>516</v>
      </c>
      <c r="C2605">
        <v>4</v>
      </c>
      <c r="D2605" t="s">
        <v>910</v>
      </c>
      <c r="E2605">
        <v>7.3487944900999996E-2</v>
      </c>
      <c r="F2605">
        <v>0.99992287159000004</v>
      </c>
      <c r="G2605">
        <f>VLOOKUP(Table1[[#This Row],[img_id2]],Table13[#All],4,FALSE)</f>
        <v>4</v>
      </c>
      <c r="H2605">
        <f>VLOOKUP(Table1[[#This Row],[img_id2]],Table13[#All],5,FALSE)</f>
        <v>4</v>
      </c>
      <c r="I2605" t="str">
        <f>IF(Table1[[#This Row],[score_abs]]&gt;0.99,"yes","no")</f>
        <v>yes</v>
      </c>
    </row>
    <row r="2606" spans="1:9" x14ac:dyDescent="0.25">
      <c r="A2606" t="str">
        <f>Table1[[#This Row],[img_id2]]&amp;"|"&amp;Table1[[#This Row],[rank]]</f>
        <v>516|5</v>
      </c>
      <c r="B2606">
        <v>516</v>
      </c>
      <c r="C2606">
        <v>5</v>
      </c>
      <c r="D2606" t="s">
        <v>837</v>
      </c>
      <c r="E2606">
        <v>3.8579307496500001E-2</v>
      </c>
      <c r="F2606">
        <v>0.99985301494599998</v>
      </c>
      <c r="G2606">
        <f>VLOOKUP(Table1[[#This Row],[img_id2]],Table13[#All],4,FALSE)</f>
        <v>4</v>
      </c>
      <c r="H2606">
        <f>VLOOKUP(Table1[[#This Row],[img_id2]],Table13[#All],5,FALSE)</f>
        <v>4</v>
      </c>
      <c r="I2606" t="str">
        <f>IF(Table1[[#This Row],[score_abs]]&gt;0.99,"yes","no")</f>
        <v>yes</v>
      </c>
    </row>
    <row r="2607" spans="1:9" x14ac:dyDescent="0.25">
      <c r="A2607" t="str">
        <f>Table1[[#This Row],[img_id2]]&amp;"|"&amp;Table1[[#This Row],[rank]]</f>
        <v>517|1</v>
      </c>
      <c r="B2607">
        <v>517</v>
      </c>
      <c r="C2607">
        <v>1</v>
      </c>
      <c r="D2607" t="s">
        <v>831</v>
      </c>
      <c r="E2607">
        <v>0.81326496601099996</v>
      </c>
      <c r="F2607">
        <v>0.99996566772499995</v>
      </c>
      <c r="G2607">
        <f>VLOOKUP(Table1[[#This Row],[img_id2]],Table13[#All],4,FALSE)</f>
        <v>3</v>
      </c>
      <c r="H2607">
        <f>VLOOKUP(Table1[[#This Row],[img_id2]],Table13[#All],5,FALSE)</f>
        <v>3</v>
      </c>
      <c r="I2607" t="str">
        <f>IF(Table1[[#This Row],[score_abs]]&gt;0.99,"yes","no")</f>
        <v>yes</v>
      </c>
    </row>
    <row r="2608" spans="1:9" x14ac:dyDescent="0.25">
      <c r="A2608" t="str">
        <f>Table1[[#This Row],[img_id2]]&amp;"|"&amp;Table1[[#This Row],[rank]]</f>
        <v>517|2</v>
      </c>
      <c r="B2608">
        <v>517</v>
      </c>
      <c r="C2608">
        <v>2</v>
      </c>
      <c r="D2608" t="s">
        <v>854</v>
      </c>
      <c r="E2608">
        <v>8.3062574267400005E-2</v>
      </c>
      <c r="F2608">
        <v>0.99966454505900004</v>
      </c>
      <c r="G2608">
        <f>VLOOKUP(Table1[[#This Row],[img_id2]],Table13[#All],4,FALSE)</f>
        <v>3</v>
      </c>
      <c r="H2608">
        <f>VLOOKUP(Table1[[#This Row],[img_id2]],Table13[#All],5,FALSE)</f>
        <v>3</v>
      </c>
      <c r="I2608" t="str">
        <f>IF(Table1[[#This Row],[score_abs]]&gt;0.99,"yes","no")</f>
        <v>yes</v>
      </c>
    </row>
    <row r="2609" spans="1:9" x14ac:dyDescent="0.25">
      <c r="A2609" t="str">
        <f>Table1[[#This Row],[img_id2]]&amp;"|"&amp;Table1[[#This Row],[rank]]</f>
        <v>517|3</v>
      </c>
      <c r="B2609">
        <v>517</v>
      </c>
      <c r="C2609">
        <v>3</v>
      </c>
      <c r="D2609" t="s">
        <v>848</v>
      </c>
      <c r="E2609">
        <v>3.5398431122299998E-2</v>
      </c>
      <c r="F2609">
        <v>0.99921309948000003</v>
      </c>
      <c r="G2609">
        <f>VLOOKUP(Table1[[#This Row],[img_id2]],Table13[#All],4,FALSE)</f>
        <v>3</v>
      </c>
      <c r="H2609">
        <f>VLOOKUP(Table1[[#This Row],[img_id2]],Table13[#All],5,FALSE)</f>
        <v>3</v>
      </c>
      <c r="I2609" t="str">
        <f>IF(Table1[[#This Row],[score_abs]]&gt;0.99,"yes","no")</f>
        <v>yes</v>
      </c>
    </row>
    <row r="2610" spans="1:9" x14ac:dyDescent="0.25">
      <c r="A2610" t="str">
        <f>Table1[[#This Row],[img_id2]]&amp;"|"&amp;Table1[[#This Row],[rank]]</f>
        <v>517|4</v>
      </c>
      <c r="B2610">
        <v>517</v>
      </c>
      <c r="C2610">
        <v>4</v>
      </c>
      <c r="D2610" t="s">
        <v>862</v>
      </c>
      <c r="E2610">
        <v>7.7153323218200004E-3</v>
      </c>
      <c r="F2610">
        <v>0.99639999866499995</v>
      </c>
      <c r="G2610">
        <f>VLOOKUP(Table1[[#This Row],[img_id2]],Table13[#All],4,FALSE)</f>
        <v>3</v>
      </c>
      <c r="H2610">
        <f>VLOOKUP(Table1[[#This Row],[img_id2]],Table13[#All],5,FALSE)</f>
        <v>3</v>
      </c>
      <c r="I2610" t="str">
        <f>IF(Table1[[#This Row],[score_abs]]&gt;0.99,"yes","no")</f>
        <v>yes</v>
      </c>
    </row>
    <row r="2611" spans="1:9" x14ac:dyDescent="0.25">
      <c r="A2611" t="str">
        <f>Table1[[#This Row],[img_id2]]&amp;"|"&amp;Table1[[#This Row],[rank]]</f>
        <v>517|5</v>
      </c>
      <c r="B2611">
        <v>517</v>
      </c>
      <c r="C2611">
        <v>5</v>
      </c>
      <c r="D2611" t="s">
        <v>861</v>
      </c>
      <c r="E2611">
        <v>7.2541455738200002E-3</v>
      </c>
      <c r="F2611">
        <v>0.99617201089899998</v>
      </c>
      <c r="G2611">
        <f>VLOOKUP(Table1[[#This Row],[img_id2]],Table13[#All],4,FALSE)</f>
        <v>3</v>
      </c>
      <c r="H2611">
        <f>VLOOKUP(Table1[[#This Row],[img_id2]],Table13[#All],5,FALSE)</f>
        <v>3</v>
      </c>
      <c r="I2611" t="str">
        <f>IF(Table1[[#This Row],[score_abs]]&gt;0.99,"yes","no")</f>
        <v>yes</v>
      </c>
    </row>
    <row r="2612" spans="1:9" x14ac:dyDescent="0.25">
      <c r="A2612" t="str">
        <f>Table1[[#This Row],[img_id2]]&amp;"|"&amp;Table1[[#This Row],[rank]]</f>
        <v>518|1</v>
      </c>
      <c r="B2612">
        <v>518</v>
      </c>
      <c r="C2612">
        <v>1</v>
      </c>
      <c r="D2612" t="s">
        <v>862</v>
      </c>
      <c r="E2612">
        <v>0.74806076288199996</v>
      </c>
      <c r="F2612">
        <v>0.99994587898300002</v>
      </c>
      <c r="G2612">
        <f>VLOOKUP(Table1[[#This Row],[img_id2]],Table13[#All],4,FALSE)</f>
        <v>3</v>
      </c>
      <c r="H2612">
        <f>VLOOKUP(Table1[[#This Row],[img_id2]],Table13[#All],5,FALSE)</f>
        <v>3</v>
      </c>
      <c r="I2612" t="str">
        <f>IF(Table1[[#This Row],[score_abs]]&gt;0.99,"yes","no")</f>
        <v>yes</v>
      </c>
    </row>
    <row r="2613" spans="1:9" x14ac:dyDescent="0.25">
      <c r="A2613" t="str">
        <f>Table1[[#This Row],[img_id2]]&amp;"|"&amp;Table1[[#This Row],[rank]]</f>
        <v>518|2</v>
      </c>
      <c r="B2613">
        <v>518</v>
      </c>
      <c r="C2613">
        <v>2</v>
      </c>
      <c r="D2613" t="s">
        <v>831</v>
      </c>
      <c r="E2613">
        <v>4.1035775095199997E-2</v>
      </c>
      <c r="F2613">
        <v>0.99901330471000005</v>
      </c>
      <c r="G2613">
        <f>VLOOKUP(Table1[[#This Row],[img_id2]],Table13[#All],4,FALSE)</f>
        <v>3</v>
      </c>
      <c r="H2613">
        <f>VLOOKUP(Table1[[#This Row],[img_id2]],Table13[#All],5,FALSE)</f>
        <v>3</v>
      </c>
      <c r="I2613" t="str">
        <f>IF(Table1[[#This Row],[score_abs]]&gt;0.99,"yes","no")</f>
        <v>yes</v>
      </c>
    </row>
    <row r="2614" spans="1:9" x14ac:dyDescent="0.25">
      <c r="A2614" t="str">
        <f>Table1[[#This Row],[img_id2]]&amp;"|"&amp;Table1[[#This Row],[rank]]</f>
        <v>518|3</v>
      </c>
      <c r="B2614">
        <v>518</v>
      </c>
      <c r="C2614">
        <v>3</v>
      </c>
      <c r="D2614" t="s">
        <v>846</v>
      </c>
      <c r="E2614">
        <v>3.5309020429799998E-2</v>
      </c>
      <c r="F2614">
        <v>0.998853564262</v>
      </c>
      <c r="G2614">
        <f>VLOOKUP(Table1[[#This Row],[img_id2]],Table13[#All],4,FALSE)</f>
        <v>3</v>
      </c>
      <c r="H2614">
        <f>VLOOKUP(Table1[[#This Row],[img_id2]],Table13[#All],5,FALSE)</f>
        <v>3</v>
      </c>
      <c r="I2614" t="str">
        <f>IF(Table1[[#This Row],[score_abs]]&gt;0.99,"yes","no")</f>
        <v>yes</v>
      </c>
    </row>
    <row r="2615" spans="1:9" x14ac:dyDescent="0.25">
      <c r="A2615" t="str">
        <f>Table1[[#This Row],[img_id2]]&amp;"|"&amp;Table1[[#This Row],[rank]]</f>
        <v>518|4</v>
      </c>
      <c r="B2615">
        <v>518</v>
      </c>
      <c r="C2615">
        <v>4</v>
      </c>
      <c r="D2615" t="s">
        <v>830</v>
      </c>
      <c r="E2615">
        <v>2.8825517743799999E-2</v>
      </c>
      <c r="F2615">
        <v>0.99859601259200004</v>
      </c>
      <c r="G2615">
        <f>VLOOKUP(Table1[[#This Row],[img_id2]],Table13[#All],4,FALSE)</f>
        <v>3</v>
      </c>
      <c r="H2615">
        <f>VLOOKUP(Table1[[#This Row],[img_id2]],Table13[#All],5,FALSE)</f>
        <v>3</v>
      </c>
      <c r="I2615" t="str">
        <f>IF(Table1[[#This Row],[score_abs]]&gt;0.99,"yes","no")</f>
        <v>yes</v>
      </c>
    </row>
    <row r="2616" spans="1:9" x14ac:dyDescent="0.25">
      <c r="A2616" t="str">
        <f>Table1[[#This Row],[img_id2]]&amp;"|"&amp;Table1[[#This Row],[rank]]</f>
        <v>518|5</v>
      </c>
      <c r="B2616">
        <v>518</v>
      </c>
      <c r="C2616">
        <v>5</v>
      </c>
      <c r="D2616" t="s">
        <v>848</v>
      </c>
      <c r="E2616">
        <v>2.6191024109699999E-2</v>
      </c>
      <c r="F2616">
        <v>0.99845504760699999</v>
      </c>
      <c r="G2616">
        <f>VLOOKUP(Table1[[#This Row],[img_id2]],Table13[#All],4,FALSE)</f>
        <v>3</v>
      </c>
      <c r="H2616">
        <f>VLOOKUP(Table1[[#This Row],[img_id2]],Table13[#All],5,FALSE)</f>
        <v>3</v>
      </c>
      <c r="I2616" t="str">
        <f>IF(Table1[[#This Row],[score_abs]]&gt;0.99,"yes","no")</f>
        <v>yes</v>
      </c>
    </row>
    <row r="2617" spans="1:9" x14ac:dyDescent="0.25">
      <c r="A2617" t="str">
        <f>Table1[[#This Row],[img_id2]]&amp;"|"&amp;Table1[[#This Row],[rank]]</f>
        <v>519|1</v>
      </c>
      <c r="B2617">
        <v>519</v>
      </c>
      <c r="C2617">
        <v>1</v>
      </c>
      <c r="D2617" t="s">
        <v>886</v>
      </c>
      <c r="E2617">
        <v>0.20218317210699999</v>
      </c>
      <c r="F2617">
        <v>0.99939548969299996</v>
      </c>
      <c r="G2617">
        <f>VLOOKUP(Table1[[#This Row],[img_id2]],Table13[#All],4,FALSE)</f>
        <v>3</v>
      </c>
      <c r="H2617">
        <f>VLOOKUP(Table1[[#This Row],[img_id2]],Table13[#All],5,FALSE)</f>
        <v>3</v>
      </c>
      <c r="I2617" t="str">
        <f>IF(Table1[[#This Row],[score_abs]]&gt;0.99,"yes","no")</f>
        <v>yes</v>
      </c>
    </row>
    <row r="2618" spans="1:9" x14ac:dyDescent="0.25">
      <c r="A2618" t="str">
        <f>Table1[[#This Row],[img_id2]]&amp;"|"&amp;Table1[[#This Row],[rank]]</f>
        <v>519|2</v>
      </c>
      <c r="B2618">
        <v>519</v>
      </c>
      <c r="C2618">
        <v>2</v>
      </c>
      <c r="D2618" t="s">
        <v>856</v>
      </c>
      <c r="E2618">
        <v>0.14776879548999999</v>
      </c>
      <c r="F2618">
        <v>0.99917310476300003</v>
      </c>
      <c r="G2618">
        <f>VLOOKUP(Table1[[#This Row],[img_id2]],Table13[#All],4,FALSE)</f>
        <v>3</v>
      </c>
      <c r="H2618">
        <f>VLOOKUP(Table1[[#This Row],[img_id2]],Table13[#All],5,FALSE)</f>
        <v>3</v>
      </c>
      <c r="I2618" t="str">
        <f>IF(Table1[[#This Row],[score_abs]]&gt;0.99,"yes","no")</f>
        <v>yes</v>
      </c>
    </row>
    <row r="2619" spans="1:9" x14ac:dyDescent="0.25">
      <c r="A2619" t="str">
        <f>Table1[[#This Row],[img_id2]]&amp;"|"&amp;Table1[[#This Row],[rank]]</f>
        <v>519|3</v>
      </c>
      <c r="B2619">
        <v>519</v>
      </c>
      <c r="C2619">
        <v>3</v>
      </c>
      <c r="D2619" t="s">
        <v>848</v>
      </c>
      <c r="E2619">
        <v>0.138826787472</v>
      </c>
      <c r="F2619">
        <v>0.99911993742000005</v>
      </c>
      <c r="G2619">
        <f>VLOOKUP(Table1[[#This Row],[img_id2]],Table13[#All],4,FALSE)</f>
        <v>3</v>
      </c>
      <c r="H2619">
        <f>VLOOKUP(Table1[[#This Row],[img_id2]],Table13[#All],5,FALSE)</f>
        <v>3</v>
      </c>
      <c r="I2619" t="str">
        <f>IF(Table1[[#This Row],[score_abs]]&gt;0.99,"yes","no")</f>
        <v>yes</v>
      </c>
    </row>
    <row r="2620" spans="1:9" x14ac:dyDescent="0.25">
      <c r="A2620" t="str">
        <f>Table1[[#This Row],[img_id2]]&amp;"|"&amp;Table1[[#This Row],[rank]]</f>
        <v>519|4</v>
      </c>
      <c r="B2620">
        <v>519</v>
      </c>
      <c r="C2620">
        <v>4</v>
      </c>
      <c r="D2620" t="s">
        <v>854</v>
      </c>
      <c r="E2620">
        <v>0.10310909152</v>
      </c>
      <c r="F2620">
        <v>0.99881541729000001</v>
      </c>
      <c r="G2620">
        <f>VLOOKUP(Table1[[#This Row],[img_id2]],Table13[#All],4,FALSE)</f>
        <v>3</v>
      </c>
      <c r="H2620">
        <f>VLOOKUP(Table1[[#This Row],[img_id2]],Table13[#All],5,FALSE)</f>
        <v>3</v>
      </c>
      <c r="I2620" t="str">
        <f>IF(Table1[[#This Row],[score_abs]]&gt;0.99,"yes","no")</f>
        <v>yes</v>
      </c>
    </row>
    <row r="2621" spans="1:9" x14ac:dyDescent="0.25">
      <c r="A2621" t="str">
        <f>Table1[[#This Row],[img_id2]]&amp;"|"&amp;Table1[[#This Row],[rank]]</f>
        <v>519|5</v>
      </c>
      <c r="B2621">
        <v>519</v>
      </c>
      <c r="C2621">
        <v>5</v>
      </c>
      <c r="D2621" t="s">
        <v>912</v>
      </c>
      <c r="E2621">
        <v>8.3626709878399999E-2</v>
      </c>
      <c r="F2621">
        <v>0.99853980541200005</v>
      </c>
      <c r="G2621">
        <f>VLOOKUP(Table1[[#This Row],[img_id2]],Table13[#All],4,FALSE)</f>
        <v>3</v>
      </c>
      <c r="H2621">
        <f>VLOOKUP(Table1[[#This Row],[img_id2]],Table13[#All],5,FALSE)</f>
        <v>3</v>
      </c>
      <c r="I2621" t="str">
        <f>IF(Table1[[#This Row],[score_abs]]&gt;0.99,"yes","no")</f>
        <v>yes</v>
      </c>
    </row>
    <row r="2622" spans="1:9" x14ac:dyDescent="0.25">
      <c r="A2622" t="str">
        <f>Table1[[#This Row],[img_id2]]&amp;"|"&amp;Table1[[#This Row],[rank]]</f>
        <v>520|1</v>
      </c>
      <c r="B2622">
        <v>520</v>
      </c>
      <c r="C2622">
        <v>1</v>
      </c>
      <c r="D2622" t="s">
        <v>831</v>
      </c>
      <c r="E2622">
        <v>0.81730002164799997</v>
      </c>
      <c r="F2622">
        <v>0.99999678134900005</v>
      </c>
      <c r="G2622">
        <f>VLOOKUP(Table1[[#This Row],[img_id2]],Table13[#All],4,FALSE)</f>
        <v>3</v>
      </c>
      <c r="H2622">
        <f>VLOOKUP(Table1[[#This Row],[img_id2]],Table13[#All],5,FALSE)</f>
        <v>3</v>
      </c>
      <c r="I2622" t="str">
        <f>IF(Table1[[#This Row],[score_abs]]&gt;0.99,"yes","no")</f>
        <v>yes</v>
      </c>
    </row>
    <row r="2623" spans="1:9" x14ac:dyDescent="0.25">
      <c r="A2623" t="str">
        <f>Table1[[#This Row],[img_id2]]&amp;"|"&amp;Table1[[#This Row],[rank]]</f>
        <v>520|2</v>
      </c>
      <c r="B2623">
        <v>520</v>
      </c>
      <c r="C2623">
        <v>2</v>
      </c>
      <c r="D2623" t="s">
        <v>854</v>
      </c>
      <c r="E2623">
        <v>0.106135129929</v>
      </c>
      <c r="F2623">
        <v>0.99997556209600003</v>
      </c>
      <c r="G2623">
        <f>VLOOKUP(Table1[[#This Row],[img_id2]],Table13[#All],4,FALSE)</f>
        <v>3</v>
      </c>
      <c r="H2623">
        <f>VLOOKUP(Table1[[#This Row],[img_id2]],Table13[#All],5,FALSE)</f>
        <v>3</v>
      </c>
      <c r="I2623" t="str">
        <f>IF(Table1[[#This Row],[score_abs]]&gt;0.99,"yes","no")</f>
        <v>yes</v>
      </c>
    </row>
    <row r="2624" spans="1:9" x14ac:dyDescent="0.25">
      <c r="A2624" t="str">
        <f>Table1[[#This Row],[img_id2]]&amp;"|"&amp;Table1[[#This Row],[rank]]</f>
        <v>520|3</v>
      </c>
      <c r="B2624">
        <v>520</v>
      </c>
      <c r="C2624">
        <v>3</v>
      </c>
      <c r="D2624" t="s">
        <v>848</v>
      </c>
      <c r="E2624">
        <v>1.8904931843299999E-2</v>
      </c>
      <c r="F2624">
        <v>0.99986302852599995</v>
      </c>
      <c r="G2624">
        <f>VLOOKUP(Table1[[#This Row],[img_id2]],Table13[#All],4,FALSE)</f>
        <v>3</v>
      </c>
      <c r="H2624">
        <f>VLOOKUP(Table1[[#This Row],[img_id2]],Table13[#All],5,FALSE)</f>
        <v>3</v>
      </c>
      <c r="I2624" t="str">
        <f>IF(Table1[[#This Row],[score_abs]]&gt;0.99,"yes","no")</f>
        <v>yes</v>
      </c>
    </row>
    <row r="2625" spans="1:9" x14ac:dyDescent="0.25">
      <c r="A2625" t="str">
        <f>Table1[[#This Row],[img_id2]]&amp;"|"&amp;Table1[[#This Row],[rank]]</f>
        <v>520|4</v>
      </c>
      <c r="B2625">
        <v>520</v>
      </c>
      <c r="C2625">
        <v>4</v>
      </c>
      <c r="D2625" t="s">
        <v>862</v>
      </c>
      <c r="E2625">
        <v>1.43844457343E-2</v>
      </c>
      <c r="F2625">
        <v>0.99982005357699999</v>
      </c>
      <c r="G2625">
        <f>VLOOKUP(Table1[[#This Row],[img_id2]],Table13[#All],4,FALSE)</f>
        <v>3</v>
      </c>
      <c r="H2625">
        <f>VLOOKUP(Table1[[#This Row],[img_id2]],Table13[#All],5,FALSE)</f>
        <v>3</v>
      </c>
      <c r="I2625" t="str">
        <f>IF(Table1[[#This Row],[score_abs]]&gt;0.99,"yes","no")</f>
        <v>yes</v>
      </c>
    </row>
    <row r="2626" spans="1:9" x14ac:dyDescent="0.25">
      <c r="A2626" t="str">
        <f>Table1[[#This Row],[img_id2]]&amp;"|"&amp;Table1[[#This Row],[rank]]</f>
        <v>520|5</v>
      </c>
      <c r="B2626">
        <v>520</v>
      </c>
      <c r="C2626">
        <v>5</v>
      </c>
      <c r="D2626" t="s">
        <v>855</v>
      </c>
      <c r="E2626">
        <v>1.37361567467E-2</v>
      </c>
      <c r="F2626">
        <v>0.99981147050899999</v>
      </c>
      <c r="G2626">
        <f>VLOOKUP(Table1[[#This Row],[img_id2]],Table13[#All],4,FALSE)</f>
        <v>3</v>
      </c>
      <c r="H2626">
        <f>VLOOKUP(Table1[[#This Row],[img_id2]],Table13[#All],5,FALSE)</f>
        <v>3</v>
      </c>
      <c r="I2626" t="str">
        <f>IF(Table1[[#This Row],[score_abs]]&gt;0.99,"yes","no")</f>
        <v>yes</v>
      </c>
    </row>
    <row r="2627" spans="1:9" x14ac:dyDescent="0.25">
      <c r="A2627" t="str">
        <f>Table1[[#This Row],[img_id2]]&amp;"|"&amp;Table1[[#This Row],[rank]]</f>
        <v>521|1</v>
      </c>
      <c r="B2627">
        <v>521</v>
      </c>
      <c r="C2627">
        <v>1</v>
      </c>
      <c r="D2627" t="s">
        <v>867</v>
      </c>
      <c r="E2627">
        <v>0.27649906277699998</v>
      </c>
      <c r="F2627">
        <v>0.996052205563</v>
      </c>
      <c r="G2627">
        <f>VLOOKUP(Table1[[#This Row],[img_id2]],Table13[#All],4,FALSE)</f>
        <v>2</v>
      </c>
      <c r="H2627">
        <f>VLOOKUP(Table1[[#This Row],[img_id2]],Table13[#All],5,FALSE)</f>
        <v>2</v>
      </c>
      <c r="I2627" t="str">
        <f>IF(Table1[[#This Row],[score_abs]]&gt;0.99,"yes","no")</f>
        <v>yes</v>
      </c>
    </row>
    <row r="2628" spans="1:9" x14ac:dyDescent="0.25">
      <c r="A2628" t="str">
        <f>Table1[[#This Row],[img_id2]]&amp;"|"&amp;Table1[[#This Row],[rank]]</f>
        <v>521|2</v>
      </c>
      <c r="B2628">
        <v>521</v>
      </c>
      <c r="C2628">
        <v>2</v>
      </c>
      <c r="D2628" t="s">
        <v>869</v>
      </c>
      <c r="E2628">
        <v>0.10792739689399999</v>
      </c>
      <c r="F2628">
        <v>0.98994803428599998</v>
      </c>
      <c r="G2628">
        <f>VLOOKUP(Table1[[#This Row],[img_id2]],Table13[#All],4,FALSE)</f>
        <v>2</v>
      </c>
      <c r="H2628">
        <f>VLOOKUP(Table1[[#This Row],[img_id2]],Table13[#All],5,FALSE)</f>
        <v>2</v>
      </c>
      <c r="I2628" t="str">
        <f>IF(Table1[[#This Row],[score_abs]]&gt;0.99,"yes","no")</f>
        <v>no</v>
      </c>
    </row>
    <row r="2629" spans="1:9" x14ac:dyDescent="0.25">
      <c r="A2629" t="str">
        <f>Table1[[#This Row],[img_id2]]&amp;"|"&amp;Table1[[#This Row],[rank]]</f>
        <v>521|3</v>
      </c>
      <c r="B2629">
        <v>521</v>
      </c>
      <c r="C2629">
        <v>3</v>
      </c>
      <c r="D2629" t="s">
        <v>868</v>
      </c>
      <c r="E2629">
        <v>7.0876263081999999E-2</v>
      </c>
      <c r="F2629">
        <v>0.98477327823600003</v>
      </c>
      <c r="G2629">
        <f>VLOOKUP(Table1[[#This Row],[img_id2]],Table13[#All],4,FALSE)</f>
        <v>2</v>
      </c>
      <c r="H2629">
        <f>VLOOKUP(Table1[[#This Row],[img_id2]],Table13[#All],5,FALSE)</f>
        <v>2</v>
      </c>
      <c r="I2629" t="str">
        <f>IF(Table1[[#This Row],[score_abs]]&gt;0.99,"yes","no")</f>
        <v>no</v>
      </c>
    </row>
    <row r="2630" spans="1:9" x14ac:dyDescent="0.25">
      <c r="A2630" t="str">
        <f>Table1[[#This Row],[img_id2]]&amp;"|"&amp;Table1[[#This Row],[rank]]</f>
        <v>521|4</v>
      </c>
      <c r="B2630">
        <v>521</v>
      </c>
      <c r="C2630">
        <v>4</v>
      </c>
      <c r="D2630" t="s">
        <v>910</v>
      </c>
      <c r="E2630">
        <v>3.8890495896299997E-2</v>
      </c>
      <c r="F2630">
        <v>0.97259324789000001</v>
      </c>
      <c r="G2630">
        <f>VLOOKUP(Table1[[#This Row],[img_id2]],Table13[#All],4,FALSE)</f>
        <v>2</v>
      </c>
      <c r="H2630">
        <f>VLOOKUP(Table1[[#This Row],[img_id2]],Table13[#All],5,FALSE)</f>
        <v>2</v>
      </c>
      <c r="I2630" t="str">
        <f>IF(Table1[[#This Row],[score_abs]]&gt;0.99,"yes","no")</f>
        <v>no</v>
      </c>
    </row>
    <row r="2631" spans="1:9" x14ac:dyDescent="0.25">
      <c r="A2631" t="str">
        <f>Table1[[#This Row],[img_id2]]&amp;"|"&amp;Table1[[#This Row],[rank]]</f>
        <v>521|5</v>
      </c>
      <c r="B2631">
        <v>521</v>
      </c>
      <c r="C2631">
        <v>5</v>
      </c>
      <c r="D2631" t="s">
        <v>869</v>
      </c>
      <c r="E2631">
        <v>3.1605947762700003E-2</v>
      </c>
      <c r="F2631">
        <v>0.96648818254500002</v>
      </c>
      <c r="G2631">
        <f>VLOOKUP(Table1[[#This Row],[img_id2]],Table13[#All],4,FALSE)</f>
        <v>2</v>
      </c>
      <c r="H2631">
        <f>VLOOKUP(Table1[[#This Row],[img_id2]],Table13[#All],5,FALSE)</f>
        <v>2</v>
      </c>
      <c r="I2631" t="str">
        <f>IF(Table1[[#This Row],[score_abs]]&gt;0.99,"yes","no")</f>
        <v>no</v>
      </c>
    </row>
    <row r="2632" spans="1:9" x14ac:dyDescent="0.25">
      <c r="A2632" t="str">
        <f>Table1[[#This Row],[img_id2]]&amp;"|"&amp;Table1[[#This Row],[rank]]</f>
        <v>522|1</v>
      </c>
      <c r="B2632">
        <v>522</v>
      </c>
      <c r="C2632">
        <v>1</v>
      </c>
      <c r="D2632" t="s">
        <v>830</v>
      </c>
      <c r="E2632">
        <v>0.71167165041000002</v>
      </c>
      <c r="F2632">
        <v>0.99996447563199997</v>
      </c>
      <c r="G2632">
        <f>VLOOKUP(Table1[[#This Row],[img_id2]],Table13[#All],4,FALSE)</f>
        <v>4</v>
      </c>
      <c r="H2632">
        <f>VLOOKUP(Table1[[#This Row],[img_id2]],Table13[#All],5,FALSE)</f>
        <v>4</v>
      </c>
      <c r="I2632" t="str">
        <f>IF(Table1[[#This Row],[score_abs]]&gt;0.99,"yes","no")</f>
        <v>yes</v>
      </c>
    </row>
    <row r="2633" spans="1:9" x14ac:dyDescent="0.25">
      <c r="A2633" t="str">
        <f>Table1[[#This Row],[img_id2]]&amp;"|"&amp;Table1[[#This Row],[rank]]</f>
        <v>522|2</v>
      </c>
      <c r="B2633">
        <v>522</v>
      </c>
      <c r="C2633">
        <v>2</v>
      </c>
      <c r="D2633" t="s">
        <v>840</v>
      </c>
      <c r="E2633">
        <v>0.155467316508</v>
      </c>
      <c r="F2633">
        <v>0.99983716011000001</v>
      </c>
      <c r="G2633">
        <f>VLOOKUP(Table1[[#This Row],[img_id2]],Table13[#All],4,FALSE)</f>
        <v>4</v>
      </c>
      <c r="H2633">
        <f>VLOOKUP(Table1[[#This Row],[img_id2]],Table13[#All],5,FALSE)</f>
        <v>4</v>
      </c>
      <c r="I2633" t="str">
        <f>IF(Table1[[#This Row],[score_abs]]&gt;0.99,"yes","no")</f>
        <v>yes</v>
      </c>
    </row>
    <row r="2634" spans="1:9" x14ac:dyDescent="0.25">
      <c r="A2634" t="str">
        <f>Table1[[#This Row],[img_id2]]&amp;"|"&amp;Table1[[#This Row],[rank]]</f>
        <v>522|3</v>
      </c>
      <c r="B2634">
        <v>522</v>
      </c>
      <c r="C2634">
        <v>3</v>
      </c>
      <c r="D2634" t="s">
        <v>829</v>
      </c>
      <c r="E2634">
        <v>1.9769541919199999E-2</v>
      </c>
      <c r="F2634">
        <v>0.99872130155600003</v>
      </c>
      <c r="G2634">
        <f>VLOOKUP(Table1[[#This Row],[img_id2]],Table13[#All],4,FALSE)</f>
        <v>4</v>
      </c>
      <c r="H2634">
        <f>VLOOKUP(Table1[[#This Row],[img_id2]],Table13[#All],5,FALSE)</f>
        <v>4</v>
      </c>
      <c r="I2634" t="str">
        <f>IF(Table1[[#This Row],[score_abs]]&gt;0.99,"yes","no")</f>
        <v>yes</v>
      </c>
    </row>
    <row r="2635" spans="1:9" x14ac:dyDescent="0.25">
      <c r="A2635" t="str">
        <f>Table1[[#This Row],[img_id2]]&amp;"|"&amp;Table1[[#This Row],[rank]]</f>
        <v>522|4</v>
      </c>
      <c r="B2635">
        <v>522</v>
      </c>
      <c r="C2635">
        <v>4</v>
      </c>
      <c r="D2635" t="s">
        <v>831</v>
      </c>
      <c r="E2635">
        <v>1.6394723206800001E-2</v>
      </c>
      <c r="F2635">
        <v>0.99845850467700004</v>
      </c>
      <c r="G2635">
        <f>VLOOKUP(Table1[[#This Row],[img_id2]],Table13[#All],4,FALSE)</f>
        <v>4</v>
      </c>
      <c r="H2635">
        <f>VLOOKUP(Table1[[#This Row],[img_id2]],Table13[#All],5,FALSE)</f>
        <v>4</v>
      </c>
      <c r="I2635" t="str">
        <f>IF(Table1[[#This Row],[score_abs]]&gt;0.99,"yes","no")</f>
        <v>yes</v>
      </c>
    </row>
    <row r="2636" spans="1:9" x14ac:dyDescent="0.25">
      <c r="A2636" t="str">
        <f>Table1[[#This Row],[img_id2]]&amp;"|"&amp;Table1[[#This Row],[rank]]</f>
        <v>522|5</v>
      </c>
      <c r="B2636">
        <v>522</v>
      </c>
      <c r="C2636">
        <v>5</v>
      </c>
      <c r="D2636" t="s">
        <v>846</v>
      </c>
      <c r="E2636">
        <v>1.43009740859E-2</v>
      </c>
      <c r="F2636">
        <v>0.99823319911999997</v>
      </c>
      <c r="G2636">
        <f>VLOOKUP(Table1[[#This Row],[img_id2]],Table13[#All],4,FALSE)</f>
        <v>4</v>
      </c>
      <c r="H2636">
        <f>VLOOKUP(Table1[[#This Row],[img_id2]],Table13[#All],5,FALSE)</f>
        <v>4</v>
      </c>
      <c r="I2636" t="str">
        <f>IF(Table1[[#This Row],[score_abs]]&gt;0.99,"yes","no")</f>
        <v>yes</v>
      </c>
    </row>
    <row r="2637" spans="1:9" x14ac:dyDescent="0.25">
      <c r="A2637" t="str">
        <f>Table1[[#This Row],[img_id2]]&amp;"|"&amp;Table1[[#This Row],[rank]]</f>
        <v>523|1</v>
      </c>
      <c r="B2637">
        <v>523</v>
      </c>
      <c r="C2637">
        <v>1</v>
      </c>
      <c r="D2637" t="s">
        <v>869</v>
      </c>
      <c r="E2637">
        <v>0.26101890206299999</v>
      </c>
      <c r="F2637">
        <v>0.99936121702199998</v>
      </c>
      <c r="G2637">
        <f>VLOOKUP(Table1[[#This Row],[img_id2]],Table13[#All],4,FALSE)</f>
        <v>3</v>
      </c>
      <c r="H2637">
        <f>VLOOKUP(Table1[[#This Row],[img_id2]],Table13[#All],5,FALSE)</f>
        <v>3</v>
      </c>
      <c r="I2637" t="str">
        <f>IF(Table1[[#This Row],[score_abs]]&gt;0.99,"yes","no")</f>
        <v>yes</v>
      </c>
    </row>
    <row r="2638" spans="1:9" x14ac:dyDescent="0.25">
      <c r="A2638" t="str">
        <f>Table1[[#This Row],[img_id2]]&amp;"|"&amp;Table1[[#This Row],[rank]]</f>
        <v>523|2</v>
      </c>
      <c r="B2638">
        <v>523</v>
      </c>
      <c r="C2638">
        <v>2</v>
      </c>
      <c r="D2638" t="s">
        <v>902</v>
      </c>
      <c r="E2638">
        <v>0.14612811803799999</v>
      </c>
      <c r="F2638">
        <v>0.99885964393600002</v>
      </c>
      <c r="G2638">
        <f>VLOOKUP(Table1[[#This Row],[img_id2]],Table13[#All],4,FALSE)</f>
        <v>3</v>
      </c>
      <c r="H2638">
        <f>VLOOKUP(Table1[[#This Row],[img_id2]],Table13[#All],5,FALSE)</f>
        <v>3</v>
      </c>
      <c r="I2638" t="str">
        <f>IF(Table1[[#This Row],[score_abs]]&gt;0.99,"yes","no")</f>
        <v>yes</v>
      </c>
    </row>
    <row r="2639" spans="1:9" x14ac:dyDescent="0.25">
      <c r="A2639" t="str">
        <f>Table1[[#This Row],[img_id2]]&amp;"|"&amp;Table1[[#This Row],[rank]]</f>
        <v>523|3</v>
      </c>
      <c r="B2639">
        <v>523</v>
      </c>
      <c r="C2639">
        <v>3</v>
      </c>
      <c r="D2639" t="s">
        <v>859</v>
      </c>
      <c r="E2639">
        <v>6.0109417885499998E-2</v>
      </c>
      <c r="F2639">
        <v>0.99723213911099995</v>
      </c>
      <c r="G2639">
        <f>VLOOKUP(Table1[[#This Row],[img_id2]],Table13[#All],4,FALSE)</f>
        <v>3</v>
      </c>
      <c r="H2639">
        <f>VLOOKUP(Table1[[#This Row],[img_id2]],Table13[#All],5,FALSE)</f>
        <v>3</v>
      </c>
      <c r="I2639" t="str">
        <f>IF(Table1[[#This Row],[score_abs]]&gt;0.99,"yes","no")</f>
        <v>yes</v>
      </c>
    </row>
    <row r="2640" spans="1:9" x14ac:dyDescent="0.25">
      <c r="A2640" t="str">
        <f>Table1[[#This Row],[img_id2]]&amp;"|"&amp;Table1[[#This Row],[rank]]</f>
        <v>523|4</v>
      </c>
      <c r="B2640">
        <v>523</v>
      </c>
      <c r="C2640">
        <v>4</v>
      </c>
      <c r="D2640" t="s">
        <v>857</v>
      </c>
      <c r="E2640">
        <v>5.5672083050000001E-2</v>
      </c>
      <c r="F2640">
        <v>0.99701213836699998</v>
      </c>
      <c r="G2640">
        <f>VLOOKUP(Table1[[#This Row],[img_id2]],Table13[#All],4,FALSE)</f>
        <v>3</v>
      </c>
      <c r="H2640">
        <f>VLOOKUP(Table1[[#This Row],[img_id2]],Table13[#All],5,FALSE)</f>
        <v>3</v>
      </c>
      <c r="I2640" t="str">
        <f>IF(Table1[[#This Row],[score_abs]]&gt;0.99,"yes","no")</f>
        <v>yes</v>
      </c>
    </row>
    <row r="2641" spans="1:9" x14ac:dyDescent="0.25">
      <c r="A2641" t="str">
        <f>Table1[[#This Row],[img_id2]]&amp;"|"&amp;Table1[[#This Row],[rank]]</f>
        <v>523|5</v>
      </c>
      <c r="B2641">
        <v>523</v>
      </c>
      <c r="C2641">
        <v>5</v>
      </c>
      <c r="D2641" t="s">
        <v>910</v>
      </c>
      <c r="E2641">
        <v>5.4722264409099997E-2</v>
      </c>
      <c r="F2641">
        <v>0.99696046114000003</v>
      </c>
      <c r="G2641">
        <f>VLOOKUP(Table1[[#This Row],[img_id2]],Table13[#All],4,FALSE)</f>
        <v>3</v>
      </c>
      <c r="H2641">
        <f>VLOOKUP(Table1[[#This Row],[img_id2]],Table13[#All],5,FALSE)</f>
        <v>3</v>
      </c>
      <c r="I2641" t="str">
        <f>IF(Table1[[#This Row],[score_abs]]&gt;0.99,"yes","no")</f>
        <v>yes</v>
      </c>
    </row>
    <row r="2642" spans="1:9" x14ac:dyDescent="0.25">
      <c r="A2642" t="str">
        <f>Table1[[#This Row],[img_id2]]&amp;"|"&amp;Table1[[#This Row],[rank]]</f>
        <v>524|1</v>
      </c>
      <c r="B2642">
        <v>524</v>
      </c>
      <c r="C2642">
        <v>1</v>
      </c>
      <c r="D2642" t="s">
        <v>830</v>
      </c>
      <c r="E2642">
        <v>0.32096430659300001</v>
      </c>
      <c r="F2642">
        <v>0.99974042177199995</v>
      </c>
      <c r="G2642">
        <f>VLOOKUP(Table1[[#This Row],[img_id2]],Table13[#All],4,FALSE)</f>
        <v>4</v>
      </c>
      <c r="H2642">
        <f>VLOOKUP(Table1[[#This Row],[img_id2]],Table13[#All],5,FALSE)</f>
        <v>4</v>
      </c>
      <c r="I2642" t="str">
        <f>IF(Table1[[#This Row],[score_abs]]&gt;0.99,"yes","no")</f>
        <v>yes</v>
      </c>
    </row>
    <row r="2643" spans="1:9" x14ac:dyDescent="0.25">
      <c r="A2643" t="str">
        <f>Table1[[#This Row],[img_id2]]&amp;"|"&amp;Table1[[#This Row],[rank]]</f>
        <v>524|2</v>
      </c>
      <c r="B2643">
        <v>524</v>
      </c>
      <c r="C2643">
        <v>2</v>
      </c>
      <c r="D2643" t="s">
        <v>840</v>
      </c>
      <c r="E2643">
        <v>0.17847971618200001</v>
      </c>
      <c r="F2643">
        <v>0.999533414841</v>
      </c>
      <c r="G2643">
        <f>VLOOKUP(Table1[[#This Row],[img_id2]],Table13[#All],4,FALSE)</f>
        <v>4</v>
      </c>
      <c r="H2643">
        <f>VLOOKUP(Table1[[#This Row],[img_id2]],Table13[#All],5,FALSE)</f>
        <v>4</v>
      </c>
      <c r="I2643" t="str">
        <f>IF(Table1[[#This Row],[score_abs]]&gt;0.99,"yes","no")</f>
        <v>yes</v>
      </c>
    </row>
    <row r="2644" spans="1:9" x14ac:dyDescent="0.25">
      <c r="A2644" t="str">
        <f>Table1[[#This Row],[img_id2]]&amp;"|"&amp;Table1[[#This Row],[rank]]</f>
        <v>524|3</v>
      </c>
      <c r="B2644">
        <v>524</v>
      </c>
      <c r="C2644">
        <v>3</v>
      </c>
      <c r="D2644" t="s">
        <v>864</v>
      </c>
      <c r="E2644">
        <v>0.111358717084</v>
      </c>
      <c r="F2644">
        <v>0.99925225973099996</v>
      </c>
      <c r="G2644">
        <f>VLOOKUP(Table1[[#This Row],[img_id2]],Table13[#All],4,FALSE)</f>
        <v>4</v>
      </c>
      <c r="H2644">
        <f>VLOOKUP(Table1[[#This Row],[img_id2]],Table13[#All],5,FALSE)</f>
        <v>4</v>
      </c>
      <c r="I2644" t="str">
        <f>IF(Table1[[#This Row],[score_abs]]&gt;0.99,"yes","no")</f>
        <v>yes</v>
      </c>
    </row>
    <row r="2645" spans="1:9" x14ac:dyDescent="0.25">
      <c r="A2645" t="str">
        <f>Table1[[#This Row],[img_id2]]&amp;"|"&amp;Table1[[#This Row],[rank]]</f>
        <v>524|4</v>
      </c>
      <c r="B2645">
        <v>524</v>
      </c>
      <c r="C2645">
        <v>4</v>
      </c>
      <c r="D2645" t="s">
        <v>832</v>
      </c>
      <c r="E2645">
        <v>0.10277955979099999</v>
      </c>
      <c r="F2645">
        <v>0.999189913273</v>
      </c>
      <c r="G2645">
        <f>VLOOKUP(Table1[[#This Row],[img_id2]],Table13[#All],4,FALSE)</f>
        <v>4</v>
      </c>
      <c r="H2645">
        <f>VLOOKUP(Table1[[#This Row],[img_id2]],Table13[#All],5,FALSE)</f>
        <v>4</v>
      </c>
      <c r="I2645" t="str">
        <f>IF(Table1[[#This Row],[score_abs]]&gt;0.99,"yes","no")</f>
        <v>yes</v>
      </c>
    </row>
    <row r="2646" spans="1:9" x14ac:dyDescent="0.25">
      <c r="A2646" t="str">
        <f>Table1[[#This Row],[img_id2]]&amp;"|"&amp;Table1[[#This Row],[rank]]</f>
        <v>524|5</v>
      </c>
      <c r="B2646">
        <v>524</v>
      </c>
      <c r="C2646">
        <v>5</v>
      </c>
      <c r="D2646" t="s">
        <v>862</v>
      </c>
      <c r="E2646">
        <v>4.9002394080199997E-2</v>
      </c>
      <c r="F2646">
        <v>0.99830245971700005</v>
      </c>
      <c r="G2646">
        <f>VLOOKUP(Table1[[#This Row],[img_id2]],Table13[#All],4,FALSE)</f>
        <v>4</v>
      </c>
      <c r="H2646">
        <f>VLOOKUP(Table1[[#This Row],[img_id2]],Table13[#All],5,FALSE)</f>
        <v>4</v>
      </c>
      <c r="I2646" t="str">
        <f>IF(Table1[[#This Row],[score_abs]]&gt;0.99,"yes","no")</f>
        <v>yes</v>
      </c>
    </row>
    <row r="2647" spans="1:9" x14ac:dyDescent="0.25">
      <c r="A2647" t="str">
        <f>Table1[[#This Row],[img_id2]]&amp;"|"&amp;Table1[[#This Row],[rank]]</f>
        <v>525|1</v>
      </c>
      <c r="B2647">
        <v>525</v>
      </c>
      <c r="C2647">
        <v>1</v>
      </c>
      <c r="D2647" t="s">
        <v>861</v>
      </c>
      <c r="E2647">
        <v>0.17002108693099999</v>
      </c>
      <c r="F2647">
        <v>0.99939858913400004</v>
      </c>
      <c r="G2647">
        <f>VLOOKUP(Table1[[#This Row],[img_id2]],Table13[#All],4,FALSE)</f>
        <v>3</v>
      </c>
      <c r="H2647">
        <f>VLOOKUP(Table1[[#This Row],[img_id2]],Table13[#All],5,FALSE)</f>
        <v>3</v>
      </c>
      <c r="I2647" t="str">
        <f>IF(Table1[[#This Row],[score_abs]]&gt;0.99,"yes","no")</f>
        <v>yes</v>
      </c>
    </row>
    <row r="2648" spans="1:9" x14ac:dyDescent="0.25">
      <c r="A2648" t="str">
        <f>Table1[[#This Row],[img_id2]]&amp;"|"&amp;Table1[[#This Row],[rank]]</f>
        <v>525|2</v>
      </c>
      <c r="B2648">
        <v>525</v>
      </c>
      <c r="C2648">
        <v>2</v>
      </c>
      <c r="D2648" t="s">
        <v>862</v>
      </c>
      <c r="E2648">
        <v>0.16671460866900001</v>
      </c>
      <c r="F2648">
        <v>0.99938666820499999</v>
      </c>
      <c r="G2648">
        <f>VLOOKUP(Table1[[#This Row],[img_id2]],Table13[#All],4,FALSE)</f>
        <v>3</v>
      </c>
      <c r="H2648">
        <f>VLOOKUP(Table1[[#This Row],[img_id2]],Table13[#All],5,FALSE)</f>
        <v>3</v>
      </c>
      <c r="I2648" t="str">
        <f>IF(Table1[[#This Row],[score_abs]]&gt;0.99,"yes","no")</f>
        <v>yes</v>
      </c>
    </row>
    <row r="2649" spans="1:9" x14ac:dyDescent="0.25">
      <c r="A2649" t="str">
        <f>Table1[[#This Row],[img_id2]]&amp;"|"&amp;Table1[[#This Row],[rank]]</f>
        <v>525|3</v>
      </c>
      <c r="B2649">
        <v>525</v>
      </c>
      <c r="C2649">
        <v>3</v>
      </c>
      <c r="D2649" t="s">
        <v>854</v>
      </c>
      <c r="E2649">
        <v>0.13626399636299999</v>
      </c>
      <c r="F2649">
        <v>0.99924963712699999</v>
      </c>
      <c r="G2649">
        <f>VLOOKUP(Table1[[#This Row],[img_id2]],Table13[#All],4,FALSE)</f>
        <v>3</v>
      </c>
      <c r="H2649">
        <f>VLOOKUP(Table1[[#This Row],[img_id2]],Table13[#All],5,FALSE)</f>
        <v>3</v>
      </c>
      <c r="I2649" t="str">
        <f>IF(Table1[[#This Row],[score_abs]]&gt;0.99,"yes","no")</f>
        <v>yes</v>
      </c>
    </row>
    <row r="2650" spans="1:9" x14ac:dyDescent="0.25">
      <c r="A2650" t="str">
        <f>Table1[[#This Row],[img_id2]]&amp;"|"&amp;Table1[[#This Row],[rank]]</f>
        <v>525|4</v>
      </c>
      <c r="B2650">
        <v>525</v>
      </c>
      <c r="C2650">
        <v>4</v>
      </c>
      <c r="D2650" t="s">
        <v>831</v>
      </c>
      <c r="E2650">
        <v>0.11020351201299999</v>
      </c>
      <c r="F2650">
        <v>0.99907243251800004</v>
      </c>
      <c r="G2650">
        <f>VLOOKUP(Table1[[#This Row],[img_id2]],Table13[#All],4,FALSE)</f>
        <v>3</v>
      </c>
      <c r="H2650">
        <f>VLOOKUP(Table1[[#This Row],[img_id2]],Table13[#All],5,FALSE)</f>
        <v>3</v>
      </c>
      <c r="I2650" t="str">
        <f>IF(Table1[[#This Row],[score_abs]]&gt;0.99,"yes","no")</f>
        <v>yes</v>
      </c>
    </row>
    <row r="2651" spans="1:9" x14ac:dyDescent="0.25">
      <c r="A2651" t="str">
        <f>Table1[[#This Row],[img_id2]]&amp;"|"&amp;Table1[[#This Row],[rank]]</f>
        <v>525|5</v>
      </c>
      <c r="B2651">
        <v>525</v>
      </c>
      <c r="C2651">
        <v>5</v>
      </c>
      <c r="D2651" t="s">
        <v>848</v>
      </c>
      <c r="E2651">
        <v>9.1195963323099996E-2</v>
      </c>
      <c r="F2651">
        <v>0.99887925386400001</v>
      </c>
      <c r="G2651">
        <f>VLOOKUP(Table1[[#This Row],[img_id2]],Table13[#All],4,FALSE)</f>
        <v>3</v>
      </c>
      <c r="H2651">
        <f>VLOOKUP(Table1[[#This Row],[img_id2]],Table13[#All],5,FALSE)</f>
        <v>3</v>
      </c>
      <c r="I2651" t="str">
        <f>IF(Table1[[#This Row],[score_abs]]&gt;0.99,"yes","no")</f>
        <v>yes</v>
      </c>
    </row>
    <row r="2652" spans="1:9" x14ac:dyDescent="0.25">
      <c r="A2652" t="str">
        <f>Table1[[#This Row],[img_id2]]&amp;"|"&amp;Table1[[#This Row],[rank]]</f>
        <v>526|1</v>
      </c>
      <c r="B2652">
        <v>526</v>
      </c>
      <c r="C2652">
        <v>1</v>
      </c>
      <c r="D2652" t="s">
        <v>891</v>
      </c>
      <c r="E2652">
        <v>0.77623051404999999</v>
      </c>
      <c r="F2652">
        <v>0.99993288517000001</v>
      </c>
      <c r="G2652">
        <f>VLOOKUP(Table1[[#This Row],[img_id2]],Table13[#All],4,FALSE)</f>
        <v>1</v>
      </c>
      <c r="H2652">
        <f>VLOOKUP(Table1[[#This Row],[img_id2]],Table13[#All],5,FALSE)</f>
        <v>2</v>
      </c>
      <c r="I2652" t="str">
        <f>IF(Table1[[#This Row],[score_abs]]&gt;0.99,"yes","no")</f>
        <v>yes</v>
      </c>
    </row>
    <row r="2653" spans="1:9" x14ac:dyDescent="0.25">
      <c r="A2653" t="str">
        <f>Table1[[#This Row],[img_id2]]&amp;"|"&amp;Table1[[#This Row],[rank]]</f>
        <v>526|2</v>
      </c>
      <c r="B2653">
        <v>526</v>
      </c>
      <c r="C2653">
        <v>2</v>
      </c>
      <c r="D2653" t="s">
        <v>876</v>
      </c>
      <c r="E2653">
        <v>0.12787726521500001</v>
      </c>
      <c r="F2653">
        <v>0.99959307908999995</v>
      </c>
      <c r="G2653">
        <f>VLOOKUP(Table1[[#This Row],[img_id2]],Table13[#All],4,FALSE)</f>
        <v>1</v>
      </c>
      <c r="H2653">
        <f>VLOOKUP(Table1[[#This Row],[img_id2]],Table13[#All],5,FALSE)</f>
        <v>2</v>
      </c>
      <c r="I2653" t="str">
        <f>IF(Table1[[#This Row],[score_abs]]&gt;0.99,"yes","no")</f>
        <v>yes</v>
      </c>
    </row>
    <row r="2654" spans="1:9" x14ac:dyDescent="0.25">
      <c r="A2654" t="str">
        <f>Table1[[#This Row],[img_id2]]&amp;"|"&amp;Table1[[#This Row],[rank]]</f>
        <v>526|3</v>
      </c>
      <c r="B2654">
        <v>526</v>
      </c>
      <c r="C2654">
        <v>3</v>
      </c>
      <c r="D2654" t="s">
        <v>848</v>
      </c>
      <c r="E2654">
        <v>1.6491374000899998E-2</v>
      </c>
      <c r="F2654">
        <v>0.99685293436099998</v>
      </c>
      <c r="G2654">
        <f>VLOOKUP(Table1[[#This Row],[img_id2]],Table13[#All],4,FALSE)</f>
        <v>1</v>
      </c>
      <c r="H2654">
        <f>VLOOKUP(Table1[[#This Row],[img_id2]],Table13[#All],5,FALSE)</f>
        <v>2</v>
      </c>
      <c r="I2654" t="str">
        <f>IF(Table1[[#This Row],[score_abs]]&gt;0.99,"yes","no")</f>
        <v>yes</v>
      </c>
    </row>
    <row r="2655" spans="1:9" x14ac:dyDescent="0.25">
      <c r="A2655" t="str">
        <f>Table1[[#This Row],[img_id2]]&amp;"|"&amp;Table1[[#This Row],[rank]]</f>
        <v>526|4</v>
      </c>
      <c r="B2655">
        <v>526</v>
      </c>
      <c r="C2655">
        <v>4</v>
      </c>
      <c r="D2655" t="s">
        <v>854</v>
      </c>
      <c r="E2655">
        <v>1.15453898907E-2</v>
      </c>
      <c r="F2655">
        <v>0.99551069736499997</v>
      </c>
      <c r="G2655">
        <f>VLOOKUP(Table1[[#This Row],[img_id2]],Table13[#All],4,FALSE)</f>
        <v>1</v>
      </c>
      <c r="H2655">
        <f>VLOOKUP(Table1[[#This Row],[img_id2]],Table13[#All],5,FALSE)</f>
        <v>2</v>
      </c>
      <c r="I2655" t="str">
        <f>IF(Table1[[#This Row],[score_abs]]&gt;0.99,"yes","no")</f>
        <v>yes</v>
      </c>
    </row>
    <row r="2656" spans="1:9" x14ac:dyDescent="0.25">
      <c r="A2656" t="str">
        <f>Table1[[#This Row],[img_id2]]&amp;"|"&amp;Table1[[#This Row],[rank]]</f>
        <v>526|5</v>
      </c>
      <c r="B2656">
        <v>526</v>
      </c>
      <c r="C2656">
        <v>5</v>
      </c>
      <c r="D2656" t="s">
        <v>856</v>
      </c>
      <c r="E2656">
        <v>1.0935528203799999E-2</v>
      </c>
      <c r="F2656">
        <v>0.99526154995000005</v>
      </c>
      <c r="G2656">
        <f>VLOOKUP(Table1[[#This Row],[img_id2]],Table13[#All],4,FALSE)</f>
        <v>1</v>
      </c>
      <c r="H2656">
        <f>VLOOKUP(Table1[[#This Row],[img_id2]],Table13[#All],5,FALSE)</f>
        <v>2</v>
      </c>
      <c r="I2656" t="str">
        <f>IF(Table1[[#This Row],[score_abs]]&gt;0.99,"yes","no")</f>
        <v>yes</v>
      </c>
    </row>
    <row r="2657" spans="1:9" x14ac:dyDescent="0.25">
      <c r="A2657" t="str">
        <f>Table1[[#This Row],[img_id2]]&amp;"|"&amp;Table1[[#This Row],[rank]]</f>
        <v>527|1</v>
      </c>
      <c r="B2657">
        <v>527</v>
      </c>
      <c r="C2657">
        <v>1</v>
      </c>
      <c r="D2657" t="s">
        <v>862</v>
      </c>
      <c r="E2657">
        <v>0.27887392044100001</v>
      </c>
      <c r="F2657">
        <v>0.99915111064899997</v>
      </c>
      <c r="G2657">
        <f>VLOOKUP(Table1[[#This Row],[img_id2]],Table13[#All],4,FALSE)</f>
        <v>3</v>
      </c>
      <c r="H2657">
        <f>VLOOKUP(Table1[[#This Row],[img_id2]],Table13[#All],5,FALSE)</f>
        <v>3</v>
      </c>
      <c r="I2657" t="str">
        <f>IF(Table1[[#This Row],[score_abs]]&gt;0.99,"yes","no")</f>
        <v>yes</v>
      </c>
    </row>
    <row r="2658" spans="1:9" x14ac:dyDescent="0.25">
      <c r="A2658" t="str">
        <f>Table1[[#This Row],[img_id2]]&amp;"|"&amp;Table1[[#This Row],[rank]]</f>
        <v>527|2</v>
      </c>
      <c r="B2658">
        <v>527</v>
      </c>
      <c r="C2658">
        <v>2</v>
      </c>
      <c r="D2658" t="s">
        <v>848</v>
      </c>
      <c r="E2658">
        <v>0.102998182178</v>
      </c>
      <c r="F2658">
        <v>0.99770492315299997</v>
      </c>
      <c r="G2658">
        <f>VLOOKUP(Table1[[#This Row],[img_id2]],Table13[#All],4,FALSE)</f>
        <v>3</v>
      </c>
      <c r="H2658">
        <f>VLOOKUP(Table1[[#This Row],[img_id2]],Table13[#All],5,FALSE)</f>
        <v>3</v>
      </c>
      <c r="I2658" t="str">
        <f>IF(Table1[[#This Row],[score_abs]]&gt;0.99,"yes","no")</f>
        <v>yes</v>
      </c>
    </row>
    <row r="2659" spans="1:9" x14ac:dyDescent="0.25">
      <c r="A2659" t="str">
        <f>Table1[[#This Row],[img_id2]]&amp;"|"&amp;Table1[[#This Row],[rank]]</f>
        <v>527|3</v>
      </c>
      <c r="B2659">
        <v>527</v>
      </c>
      <c r="C2659">
        <v>3</v>
      </c>
      <c r="D2659" t="s">
        <v>861</v>
      </c>
      <c r="E2659">
        <v>9.2925570905199997E-2</v>
      </c>
      <c r="F2659">
        <v>0.99745672941200003</v>
      </c>
      <c r="G2659">
        <f>VLOOKUP(Table1[[#This Row],[img_id2]],Table13[#All],4,FALSE)</f>
        <v>3</v>
      </c>
      <c r="H2659">
        <f>VLOOKUP(Table1[[#This Row],[img_id2]],Table13[#All],5,FALSE)</f>
        <v>3</v>
      </c>
      <c r="I2659" t="str">
        <f>IF(Table1[[#This Row],[score_abs]]&gt;0.99,"yes","no")</f>
        <v>yes</v>
      </c>
    </row>
    <row r="2660" spans="1:9" x14ac:dyDescent="0.25">
      <c r="A2660" t="str">
        <f>Table1[[#This Row],[img_id2]]&amp;"|"&amp;Table1[[#This Row],[rank]]</f>
        <v>527|4</v>
      </c>
      <c r="B2660">
        <v>527</v>
      </c>
      <c r="C2660">
        <v>4</v>
      </c>
      <c r="D2660" t="s">
        <v>831</v>
      </c>
      <c r="E2660">
        <v>6.4249880611899998E-2</v>
      </c>
      <c r="F2660">
        <v>0.99632579088200002</v>
      </c>
      <c r="G2660">
        <f>VLOOKUP(Table1[[#This Row],[img_id2]],Table13[#All],4,FALSE)</f>
        <v>3</v>
      </c>
      <c r="H2660">
        <f>VLOOKUP(Table1[[#This Row],[img_id2]],Table13[#All],5,FALSE)</f>
        <v>3</v>
      </c>
      <c r="I2660" t="str">
        <f>IF(Table1[[#This Row],[score_abs]]&gt;0.99,"yes","no")</f>
        <v>yes</v>
      </c>
    </row>
    <row r="2661" spans="1:9" x14ac:dyDescent="0.25">
      <c r="A2661" t="str">
        <f>Table1[[#This Row],[img_id2]]&amp;"|"&amp;Table1[[#This Row],[rank]]</f>
        <v>527|5</v>
      </c>
      <c r="B2661">
        <v>527</v>
      </c>
      <c r="C2661">
        <v>5</v>
      </c>
      <c r="D2661" t="s">
        <v>830</v>
      </c>
      <c r="E2661">
        <v>5.3573131561300003E-2</v>
      </c>
      <c r="F2661">
        <v>0.99559670686699997</v>
      </c>
      <c r="G2661">
        <f>VLOOKUP(Table1[[#This Row],[img_id2]],Table13[#All],4,FALSE)</f>
        <v>3</v>
      </c>
      <c r="H2661">
        <f>VLOOKUP(Table1[[#This Row],[img_id2]],Table13[#All],5,FALSE)</f>
        <v>3</v>
      </c>
      <c r="I2661" t="str">
        <f>IF(Table1[[#This Row],[score_abs]]&gt;0.99,"yes","no")</f>
        <v>yes</v>
      </c>
    </row>
    <row r="2662" spans="1:9" x14ac:dyDescent="0.25">
      <c r="A2662" t="str">
        <f>Table1[[#This Row],[img_id2]]&amp;"|"&amp;Table1[[#This Row],[rank]]</f>
        <v>528|1</v>
      </c>
      <c r="B2662">
        <v>528</v>
      </c>
      <c r="C2662">
        <v>1</v>
      </c>
      <c r="D2662" t="s">
        <v>860</v>
      </c>
      <c r="E2662">
        <v>0.16486729681500001</v>
      </c>
      <c r="F2662">
        <v>0.99787080287899999</v>
      </c>
      <c r="G2662">
        <f>VLOOKUP(Table1[[#This Row],[img_id2]],Table13[#All],4,FALSE)</f>
        <v>2</v>
      </c>
      <c r="H2662">
        <f>VLOOKUP(Table1[[#This Row],[img_id2]],Table13[#All],5,FALSE)</f>
        <v>2</v>
      </c>
      <c r="I2662" t="str">
        <f>IF(Table1[[#This Row],[score_abs]]&gt;0.99,"yes","no")</f>
        <v>yes</v>
      </c>
    </row>
    <row r="2663" spans="1:9" x14ac:dyDescent="0.25">
      <c r="A2663" t="str">
        <f>Table1[[#This Row],[img_id2]]&amp;"|"&amp;Table1[[#This Row],[rank]]</f>
        <v>528|2</v>
      </c>
      <c r="B2663">
        <v>528</v>
      </c>
      <c r="C2663">
        <v>2</v>
      </c>
      <c r="D2663" t="s">
        <v>854</v>
      </c>
      <c r="E2663">
        <v>0.12496779114000001</v>
      </c>
      <c r="F2663">
        <v>0.997192919254</v>
      </c>
      <c r="G2663">
        <f>VLOOKUP(Table1[[#This Row],[img_id2]],Table13[#All],4,FALSE)</f>
        <v>2</v>
      </c>
      <c r="H2663">
        <f>VLOOKUP(Table1[[#This Row],[img_id2]],Table13[#All],5,FALSE)</f>
        <v>2</v>
      </c>
      <c r="I2663" t="str">
        <f>IF(Table1[[#This Row],[score_abs]]&gt;0.99,"yes","no")</f>
        <v>yes</v>
      </c>
    </row>
    <row r="2664" spans="1:9" x14ac:dyDescent="0.25">
      <c r="A2664" t="str">
        <f>Table1[[#This Row],[img_id2]]&amp;"|"&amp;Table1[[#This Row],[rank]]</f>
        <v>528|3</v>
      </c>
      <c r="B2664">
        <v>528</v>
      </c>
      <c r="C2664">
        <v>3</v>
      </c>
      <c r="D2664" t="s">
        <v>884</v>
      </c>
      <c r="E2664">
        <v>0.109548665583</v>
      </c>
      <c r="F2664">
        <v>0.99679899215699996</v>
      </c>
      <c r="G2664">
        <f>VLOOKUP(Table1[[#This Row],[img_id2]],Table13[#All],4,FALSE)</f>
        <v>2</v>
      </c>
      <c r="H2664">
        <f>VLOOKUP(Table1[[#This Row],[img_id2]],Table13[#All],5,FALSE)</f>
        <v>2</v>
      </c>
      <c r="I2664" t="str">
        <f>IF(Table1[[#This Row],[score_abs]]&gt;0.99,"yes","no")</f>
        <v>yes</v>
      </c>
    </row>
    <row r="2665" spans="1:9" x14ac:dyDescent="0.25">
      <c r="A2665" t="str">
        <f>Table1[[#This Row],[img_id2]]&amp;"|"&amp;Table1[[#This Row],[rank]]</f>
        <v>528|4</v>
      </c>
      <c r="B2665">
        <v>528</v>
      </c>
      <c r="C2665">
        <v>4</v>
      </c>
      <c r="D2665" t="s">
        <v>848</v>
      </c>
      <c r="E2665">
        <v>9.85686480999E-2</v>
      </c>
      <c r="F2665">
        <v>0.99644368886900003</v>
      </c>
      <c r="G2665">
        <f>VLOOKUP(Table1[[#This Row],[img_id2]],Table13[#All],4,FALSE)</f>
        <v>2</v>
      </c>
      <c r="H2665">
        <f>VLOOKUP(Table1[[#This Row],[img_id2]],Table13[#All],5,FALSE)</f>
        <v>2</v>
      </c>
      <c r="I2665" t="str">
        <f>IF(Table1[[#This Row],[score_abs]]&gt;0.99,"yes","no")</f>
        <v>yes</v>
      </c>
    </row>
    <row r="2666" spans="1:9" x14ac:dyDescent="0.25">
      <c r="A2666" t="str">
        <f>Table1[[#This Row],[img_id2]]&amp;"|"&amp;Table1[[#This Row],[rank]]</f>
        <v>528|5</v>
      </c>
      <c r="B2666">
        <v>528</v>
      </c>
      <c r="C2666">
        <v>5</v>
      </c>
      <c r="D2666" t="s">
        <v>861</v>
      </c>
      <c r="E2666">
        <v>7.9681247472800004E-2</v>
      </c>
      <c r="F2666">
        <v>0.99560451507600001</v>
      </c>
      <c r="G2666">
        <f>VLOOKUP(Table1[[#This Row],[img_id2]],Table13[#All],4,FALSE)</f>
        <v>2</v>
      </c>
      <c r="H2666">
        <f>VLOOKUP(Table1[[#This Row],[img_id2]],Table13[#All],5,FALSE)</f>
        <v>2</v>
      </c>
      <c r="I2666" t="str">
        <f>IF(Table1[[#This Row],[score_abs]]&gt;0.99,"yes","no")</f>
        <v>yes</v>
      </c>
    </row>
    <row r="2667" spans="1:9" x14ac:dyDescent="0.25">
      <c r="A2667" t="str">
        <f>Table1[[#This Row],[img_id2]]&amp;"|"&amp;Table1[[#This Row],[rank]]</f>
        <v>529|1</v>
      </c>
      <c r="B2667">
        <v>529</v>
      </c>
      <c r="C2667">
        <v>1</v>
      </c>
      <c r="D2667" t="s">
        <v>849</v>
      </c>
      <c r="E2667">
        <v>0.42547145485900001</v>
      </c>
      <c r="F2667">
        <v>0.999978780746</v>
      </c>
      <c r="G2667">
        <f>VLOOKUP(Table1[[#This Row],[img_id2]],Table13[#All],4,FALSE)</f>
        <v>2</v>
      </c>
      <c r="H2667">
        <f>VLOOKUP(Table1[[#This Row],[img_id2]],Table13[#All],5,FALSE)</f>
        <v>2</v>
      </c>
      <c r="I2667" t="str">
        <f>IF(Table1[[#This Row],[score_abs]]&gt;0.99,"yes","no")</f>
        <v>yes</v>
      </c>
    </row>
    <row r="2668" spans="1:9" x14ac:dyDescent="0.25">
      <c r="A2668" t="str">
        <f>Table1[[#This Row],[img_id2]]&amp;"|"&amp;Table1[[#This Row],[rank]]</f>
        <v>529|2</v>
      </c>
      <c r="B2668">
        <v>529</v>
      </c>
      <c r="C2668">
        <v>2</v>
      </c>
      <c r="D2668" t="s">
        <v>913</v>
      </c>
      <c r="E2668">
        <v>0.27126958966300002</v>
      </c>
      <c r="F2668">
        <v>0.99996662139900006</v>
      </c>
      <c r="G2668">
        <f>VLOOKUP(Table1[[#This Row],[img_id2]],Table13[#All],4,FALSE)</f>
        <v>2</v>
      </c>
      <c r="H2668">
        <f>VLOOKUP(Table1[[#This Row],[img_id2]],Table13[#All],5,FALSE)</f>
        <v>2</v>
      </c>
      <c r="I2668" t="str">
        <f>IF(Table1[[#This Row],[score_abs]]&gt;0.99,"yes","no")</f>
        <v>yes</v>
      </c>
    </row>
    <row r="2669" spans="1:9" x14ac:dyDescent="0.25">
      <c r="A2669" t="str">
        <f>Table1[[#This Row],[img_id2]]&amp;"|"&amp;Table1[[#This Row],[rank]]</f>
        <v>529|3</v>
      </c>
      <c r="B2669">
        <v>529</v>
      </c>
      <c r="C2669">
        <v>3</v>
      </c>
      <c r="D2669" t="s">
        <v>830</v>
      </c>
      <c r="E2669">
        <v>0.26477271318399997</v>
      </c>
      <c r="F2669">
        <v>0.99996590614299996</v>
      </c>
      <c r="G2669">
        <f>VLOOKUP(Table1[[#This Row],[img_id2]],Table13[#All],4,FALSE)</f>
        <v>2</v>
      </c>
      <c r="H2669">
        <f>VLOOKUP(Table1[[#This Row],[img_id2]],Table13[#All],5,FALSE)</f>
        <v>2</v>
      </c>
      <c r="I2669" t="str">
        <f>IF(Table1[[#This Row],[score_abs]]&gt;0.99,"yes","no")</f>
        <v>yes</v>
      </c>
    </row>
    <row r="2670" spans="1:9" x14ac:dyDescent="0.25">
      <c r="A2670" t="str">
        <f>Table1[[#This Row],[img_id2]]&amp;"|"&amp;Table1[[#This Row],[rank]]</f>
        <v>529|4</v>
      </c>
      <c r="B2670">
        <v>529</v>
      </c>
      <c r="C2670">
        <v>4</v>
      </c>
      <c r="D2670" t="s">
        <v>846</v>
      </c>
      <c r="E2670">
        <v>1.0059308260699999E-2</v>
      </c>
      <c r="F2670">
        <v>0.99910223484000005</v>
      </c>
      <c r="G2670">
        <f>VLOOKUP(Table1[[#This Row],[img_id2]],Table13[#All],4,FALSE)</f>
        <v>2</v>
      </c>
      <c r="H2670">
        <f>VLOOKUP(Table1[[#This Row],[img_id2]],Table13[#All],5,FALSE)</f>
        <v>2</v>
      </c>
      <c r="I2670" t="str">
        <f>IF(Table1[[#This Row],[score_abs]]&gt;0.99,"yes","no")</f>
        <v>yes</v>
      </c>
    </row>
    <row r="2671" spans="1:9" x14ac:dyDescent="0.25">
      <c r="A2671" t="str">
        <f>Table1[[#This Row],[img_id2]]&amp;"|"&amp;Table1[[#This Row],[rank]]</f>
        <v>529|5</v>
      </c>
      <c r="B2671">
        <v>529</v>
      </c>
      <c r="C2671">
        <v>5</v>
      </c>
      <c r="D2671" t="s">
        <v>891</v>
      </c>
      <c r="E2671">
        <v>9.4506926834600005E-3</v>
      </c>
      <c r="F2671">
        <v>0.99904435872999997</v>
      </c>
      <c r="G2671">
        <f>VLOOKUP(Table1[[#This Row],[img_id2]],Table13[#All],4,FALSE)</f>
        <v>2</v>
      </c>
      <c r="H2671">
        <f>VLOOKUP(Table1[[#This Row],[img_id2]],Table13[#All],5,FALSE)</f>
        <v>2</v>
      </c>
      <c r="I2671" t="str">
        <f>IF(Table1[[#This Row],[score_abs]]&gt;0.99,"yes","no")</f>
        <v>yes</v>
      </c>
    </row>
    <row r="2672" spans="1:9" x14ac:dyDescent="0.25">
      <c r="A2672" t="str">
        <f>Table1[[#This Row],[img_id2]]&amp;"|"&amp;Table1[[#This Row],[rank]]</f>
        <v>530|1</v>
      </c>
      <c r="B2672">
        <v>530</v>
      </c>
      <c r="C2672">
        <v>1</v>
      </c>
      <c r="D2672" t="s">
        <v>891</v>
      </c>
      <c r="E2672">
        <v>0.31428262591400002</v>
      </c>
      <c r="F2672">
        <v>0.99914395809199996</v>
      </c>
      <c r="G2672">
        <f>VLOOKUP(Table1[[#This Row],[img_id2]],Table13[#All],4,FALSE)</f>
        <v>3</v>
      </c>
      <c r="H2672">
        <f>VLOOKUP(Table1[[#This Row],[img_id2]],Table13[#All],5,FALSE)</f>
        <v>3</v>
      </c>
      <c r="I2672" t="str">
        <f>IF(Table1[[#This Row],[score_abs]]&gt;0.99,"yes","no")</f>
        <v>yes</v>
      </c>
    </row>
    <row r="2673" spans="1:9" x14ac:dyDescent="0.25">
      <c r="A2673" t="str">
        <f>Table1[[#This Row],[img_id2]]&amp;"|"&amp;Table1[[#This Row],[rank]]</f>
        <v>530|2</v>
      </c>
      <c r="B2673">
        <v>530</v>
      </c>
      <c r="C2673">
        <v>2</v>
      </c>
      <c r="D2673" t="s">
        <v>936</v>
      </c>
      <c r="E2673">
        <v>0.16400521993600001</v>
      </c>
      <c r="F2673">
        <v>0.99836093187300001</v>
      </c>
      <c r="G2673">
        <f>VLOOKUP(Table1[[#This Row],[img_id2]],Table13[#All],4,FALSE)</f>
        <v>3</v>
      </c>
      <c r="H2673">
        <f>VLOOKUP(Table1[[#This Row],[img_id2]],Table13[#All],5,FALSE)</f>
        <v>3</v>
      </c>
      <c r="I2673" t="str">
        <f>IF(Table1[[#This Row],[score_abs]]&gt;0.99,"yes","no")</f>
        <v>yes</v>
      </c>
    </row>
    <row r="2674" spans="1:9" x14ac:dyDescent="0.25">
      <c r="A2674" t="str">
        <f>Table1[[#This Row],[img_id2]]&amp;"|"&amp;Table1[[#This Row],[rank]]</f>
        <v>530|3</v>
      </c>
      <c r="B2674">
        <v>530</v>
      </c>
      <c r="C2674">
        <v>3</v>
      </c>
      <c r="D2674" t="s">
        <v>831</v>
      </c>
      <c r="E2674">
        <v>0.101706400514</v>
      </c>
      <c r="F2674">
        <v>0.99735969305000005</v>
      </c>
      <c r="G2674">
        <f>VLOOKUP(Table1[[#This Row],[img_id2]],Table13[#All],4,FALSE)</f>
        <v>3</v>
      </c>
      <c r="H2674">
        <f>VLOOKUP(Table1[[#This Row],[img_id2]],Table13[#All],5,FALSE)</f>
        <v>3</v>
      </c>
      <c r="I2674" t="str">
        <f>IF(Table1[[#This Row],[score_abs]]&gt;0.99,"yes","no")</f>
        <v>yes</v>
      </c>
    </row>
    <row r="2675" spans="1:9" x14ac:dyDescent="0.25">
      <c r="A2675" t="str">
        <f>Table1[[#This Row],[img_id2]]&amp;"|"&amp;Table1[[#This Row],[rank]]</f>
        <v>530|4</v>
      </c>
      <c r="B2675">
        <v>530</v>
      </c>
      <c r="C2675">
        <v>4</v>
      </c>
      <c r="D2675" t="s">
        <v>833</v>
      </c>
      <c r="E2675">
        <v>4.4100884348199997E-2</v>
      </c>
      <c r="F2675">
        <v>0.99393177032500002</v>
      </c>
      <c r="G2675">
        <f>VLOOKUP(Table1[[#This Row],[img_id2]],Table13[#All],4,FALSE)</f>
        <v>3</v>
      </c>
      <c r="H2675">
        <f>VLOOKUP(Table1[[#This Row],[img_id2]],Table13[#All],5,FALSE)</f>
        <v>3</v>
      </c>
      <c r="I2675" t="str">
        <f>IF(Table1[[#This Row],[score_abs]]&gt;0.99,"yes","no")</f>
        <v>yes</v>
      </c>
    </row>
    <row r="2676" spans="1:9" x14ac:dyDescent="0.25">
      <c r="A2676" t="str">
        <f>Table1[[#This Row],[img_id2]]&amp;"|"&amp;Table1[[#This Row],[rank]]</f>
        <v>530|5</v>
      </c>
      <c r="B2676">
        <v>530</v>
      </c>
      <c r="C2676">
        <v>5</v>
      </c>
      <c r="D2676" t="s">
        <v>876</v>
      </c>
      <c r="E2676">
        <v>3.93701270223E-2</v>
      </c>
      <c r="F2676">
        <v>0.99320751428599996</v>
      </c>
      <c r="G2676">
        <f>VLOOKUP(Table1[[#This Row],[img_id2]],Table13[#All],4,FALSE)</f>
        <v>3</v>
      </c>
      <c r="H2676">
        <f>VLOOKUP(Table1[[#This Row],[img_id2]],Table13[#All],5,FALSE)</f>
        <v>3</v>
      </c>
      <c r="I2676" t="str">
        <f>IF(Table1[[#This Row],[score_abs]]&gt;0.99,"yes","no")</f>
        <v>yes</v>
      </c>
    </row>
    <row r="2677" spans="1:9" x14ac:dyDescent="0.25">
      <c r="A2677" t="str">
        <f>Table1[[#This Row],[img_id2]]&amp;"|"&amp;Table1[[#This Row],[rank]]</f>
        <v>531|1</v>
      </c>
      <c r="B2677">
        <v>531</v>
      </c>
      <c r="C2677">
        <v>1</v>
      </c>
      <c r="D2677" t="s">
        <v>849</v>
      </c>
      <c r="E2677">
        <v>0.45308148860899999</v>
      </c>
      <c r="F2677">
        <v>0.99997317790999996</v>
      </c>
      <c r="G2677">
        <f>VLOOKUP(Table1[[#This Row],[img_id2]],Table13[#All],4,FALSE)</f>
        <v>3</v>
      </c>
      <c r="H2677">
        <f>VLOOKUP(Table1[[#This Row],[img_id2]],Table13[#All],5,FALSE)</f>
        <v>3</v>
      </c>
      <c r="I2677" t="str">
        <f>IF(Table1[[#This Row],[score_abs]]&gt;0.99,"yes","no")</f>
        <v>yes</v>
      </c>
    </row>
    <row r="2678" spans="1:9" x14ac:dyDescent="0.25">
      <c r="A2678" t="str">
        <f>Table1[[#This Row],[img_id2]]&amp;"|"&amp;Table1[[#This Row],[rank]]</f>
        <v>531|2</v>
      </c>
      <c r="B2678">
        <v>531</v>
      </c>
      <c r="C2678">
        <v>2</v>
      </c>
      <c r="D2678" t="s">
        <v>913</v>
      </c>
      <c r="E2678">
        <v>0.37120768427799999</v>
      </c>
      <c r="F2678">
        <v>0.99996733665500004</v>
      </c>
      <c r="G2678">
        <f>VLOOKUP(Table1[[#This Row],[img_id2]],Table13[#All],4,FALSE)</f>
        <v>3</v>
      </c>
      <c r="H2678">
        <f>VLOOKUP(Table1[[#This Row],[img_id2]],Table13[#All],5,FALSE)</f>
        <v>3</v>
      </c>
      <c r="I2678" t="str">
        <f>IF(Table1[[#This Row],[score_abs]]&gt;0.99,"yes","no")</f>
        <v>yes</v>
      </c>
    </row>
    <row r="2679" spans="1:9" x14ac:dyDescent="0.25">
      <c r="A2679" t="str">
        <f>Table1[[#This Row],[img_id2]]&amp;"|"&amp;Table1[[#This Row],[rank]]</f>
        <v>531|3</v>
      </c>
      <c r="B2679">
        <v>531</v>
      </c>
      <c r="C2679">
        <v>3</v>
      </c>
      <c r="D2679" t="s">
        <v>830</v>
      </c>
      <c r="E2679">
        <v>6.4476206898699998E-2</v>
      </c>
      <c r="F2679">
        <v>0.99981194734599999</v>
      </c>
      <c r="G2679">
        <f>VLOOKUP(Table1[[#This Row],[img_id2]],Table13[#All],4,FALSE)</f>
        <v>3</v>
      </c>
      <c r="H2679">
        <f>VLOOKUP(Table1[[#This Row],[img_id2]],Table13[#All],5,FALSE)</f>
        <v>3</v>
      </c>
      <c r="I2679" t="str">
        <f>IF(Table1[[#This Row],[score_abs]]&gt;0.99,"yes","no")</f>
        <v>yes</v>
      </c>
    </row>
    <row r="2680" spans="1:9" x14ac:dyDescent="0.25">
      <c r="A2680" t="str">
        <f>Table1[[#This Row],[img_id2]]&amp;"|"&amp;Table1[[#This Row],[rank]]</f>
        <v>531|4</v>
      </c>
      <c r="B2680">
        <v>531</v>
      </c>
      <c r="C2680">
        <v>4</v>
      </c>
      <c r="D2680" t="s">
        <v>907</v>
      </c>
      <c r="E2680">
        <v>3.0250402167399999E-2</v>
      </c>
      <c r="F2680">
        <v>0.99959927797299997</v>
      </c>
      <c r="G2680">
        <f>VLOOKUP(Table1[[#This Row],[img_id2]],Table13[#All],4,FALSE)</f>
        <v>3</v>
      </c>
      <c r="H2680">
        <f>VLOOKUP(Table1[[#This Row],[img_id2]],Table13[#All],5,FALSE)</f>
        <v>3</v>
      </c>
      <c r="I2680" t="str">
        <f>IF(Table1[[#This Row],[score_abs]]&gt;0.99,"yes","no")</f>
        <v>yes</v>
      </c>
    </row>
    <row r="2681" spans="1:9" x14ac:dyDescent="0.25">
      <c r="A2681" t="str">
        <f>Table1[[#This Row],[img_id2]]&amp;"|"&amp;Table1[[#This Row],[rank]]</f>
        <v>531|5</v>
      </c>
      <c r="B2681">
        <v>531</v>
      </c>
      <c r="C2681">
        <v>5</v>
      </c>
      <c r="D2681" t="s">
        <v>831</v>
      </c>
      <c r="E2681">
        <v>2.6592912152399999E-2</v>
      </c>
      <c r="F2681">
        <v>0.99954420328100002</v>
      </c>
      <c r="G2681">
        <f>VLOOKUP(Table1[[#This Row],[img_id2]],Table13[#All],4,FALSE)</f>
        <v>3</v>
      </c>
      <c r="H2681">
        <f>VLOOKUP(Table1[[#This Row],[img_id2]],Table13[#All],5,FALSE)</f>
        <v>3</v>
      </c>
      <c r="I2681" t="str">
        <f>IF(Table1[[#This Row],[score_abs]]&gt;0.99,"yes","no")</f>
        <v>yes</v>
      </c>
    </row>
    <row r="2682" spans="1:9" x14ac:dyDescent="0.25">
      <c r="A2682" t="str">
        <f>Table1[[#This Row],[img_id2]]&amp;"|"&amp;Table1[[#This Row],[rank]]</f>
        <v>532|1</v>
      </c>
      <c r="B2682">
        <v>532</v>
      </c>
      <c r="C2682">
        <v>1</v>
      </c>
      <c r="D2682" t="s">
        <v>913</v>
      </c>
      <c r="E2682">
        <v>0.20064046979</v>
      </c>
      <c r="F2682">
        <v>0.99828928708999998</v>
      </c>
      <c r="G2682">
        <f>VLOOKUP(Table1[[#This Row],[img_id2]],Table13[#All],4,FALSE)</f>
        <v>4</v>
      </c>
      <c r="H2682">
        <f>VLOOKUP(Table1[[#This Row],[img_id2]],Table13[#All],5,FALSE)</f>
        <v>4</v>
      </c>
      <c r="I2682" t="str">
        <f>IF(Table1[[#This Row],[score_abs]]&gt;0.99,"yes","no")</f>
        <v>yes</v>
      </c>
    </row>
    <row r="2683" spans="1:9" x14ac:dyDescent="0.25">
      <c r="A2683" t="str">
        <f>Table1[[#This Row],[img_id2]]&amp;"|"&amp;Table1[[#This Row],[rank]]</f>
        <v>532|2</v>
      </c>
      <c r="B2683">
        <v>532</v>
      </c>
      <c r="C2683">
        <v>2</v>
      </c>
      <c r="D2683" t="s">
        <v>897</v>
      </c>
      <c r="E2683">
        <v>0.15363566577400001</v>
      </c>
      <c r="F2683">
        <v>0.99776709079699999</v>
      </c>
      <c r="G2683">
        <f>VLOOKUP(Table1[[#This Row],[img_id2]],Table13[#All],4,FALSE)</f>
        <v>4</v>
      </c>
      <c r="H2683">
        <f>VLOOKUP(Table1[[#This Row],[img_id2]],Table13[#All],5,FALSE)</f>
        <v>4</v>
      </c>
      <c r="I2683" t="str">
        <f>IF(Table1[[#This Row],[score_abs]]&gt;0.99,"yes","no")</f>
        <v>yes</v>
      </c>
    </row>
    <row r="2684" spans="1:9" x14ac:dyDescent="0.25">
      <c r="A2684" t="str">
        <f>Table1[[#This Row],[img_id2]]&amp;"|"&amp;Table1[[#This Row],[rank]]</f>
        <v>532|3</v>
      </c>
      <c r="B2684">
        <v>532</v>
      </c>
      <c r="C2684">
        <v>3</v>
      </c>
      <c r="D2684" t="s">
        <v>849</v>
      </c>
      <c r="E2684">
        <v>0.117076359689</v>
      </c>
      <c r="F2684">
        <v>0.99707186222099997</v>
      </c>
      <c r="G2684">
        <f>VLOOKUP(Table1[[#This Row],[img_id2]],Table13[#All],4,FALSE)</f>
        <v>4</v>
      </c>
      <c r="H2684">
        <f>VLOOKUP(Table1[[#This Row],[img_id2]],Table13[#All],5,FALSE)</f>
        <v>4</v>
      </c>
      <c r="I2684" t="str">
        <f>IF(Table1[[#This Row],[score_abs]]&gt;0.99,"yes","no")</f>
        <v>yes</v>
      </c>
    </row>
    <row r="2685" spans="1:9" x14ac:dyDescent="0.25">
      <c r="A2685" t="str">
        <f>Table1[[#This Row],[img_id2]]&amp;"|"&amp;Table1[[#This Row],[rank]]</f>
        <v>532|4</v>
      </c>
      <c r="B2685">
        <v>532</v>
      </c>
      <c r="C2685">
        <v>4</v>
      </c>
      <c r="D2685" t="s">
        <v>895</v>
      </c>
      <c r="E2685">
        <v>8.3300597965699996E-2</v>
      </c>
      <c r="F2685">
        <v>0.99588948488200002</v>
      </c>
      <c r="G2685">
        <f>VLOOKUP(Table1[[#This Row],[img_id2]],Table13[#All],4,FALSE)</f>
        <v>4</v>
      </c>
      <c r="H2685">
        <f>VLOOKUP(Table1[[#This Row],[img_id2]],Table13[#All],5,FALSE)</f>
        <v>4</v>
      </c>
      <c r="I2685" t="str">
        <f>IF(Table1[[#This Row],[score_abs]]&gt;0.99,"yes","no")</f>
        <v>yes</v>
      </c>
    </row>
    <row r="2686" spans="1:9" x14ac:dyDescent="0.25">
      <c r="A2686" t="str">
        <f>Table1[[#This Row],[img_id2]]&amp;"|"&amp;Table1[[#This Row],[rank]]</f>
        <v>532|5</v>
      </c>
      <c r="B2686">
        <v>532</v>
      </c>
      <c r="C2686">
        <v>5</v>
      </c>
      <c r="D2686" t="s">
        <v>891</v>
      </c>
      <c r="E2686">
        <v>5.5059067904899998E-2</v>
      </c>
      <c r="F2686">
        <v>0.99379408359499999</v>
      </c>
      <c r="G2686">
        <f>VLOOKUP(Table1[[#This Row],[img_id2]],Table13[#All],4,FALSE)</f>
        <v>4</v>
      </c>
      <c r="H2686">
        <f>VLOOKUP(Table1[[#This Row],[img_id2]],Table13[#All],5,FALSE)</f>
        <v>4</v>
      </c>
      <c r="I2686" t="str">
        <f>IF(Table1[[#This Row],[score_abs]]&gt;0.99,"yes","no")</f>
        <v>yes</v>
      </c>
    </row>
    <row r="2687" spans="1:9" x14ac:dyDescent="0.25">
      <c r="A2687" t="str">
        <f>Table1[[#This Row],[img_id2]]&amp;"|"&amp;Table1[[#This Row],[rank]]</f>
        <v>533|1</v>
      </c>
      <c r="B2687">
        <v>533</v>
      </c>
      <c r="C2687">
        <v>1</v>
      </c>
      <c r="D2687" t="s">
        <v>830</v>
      </c>
      <c r="E2687">
        <v>0.63602709770200005</v>
      </c>
      <c r="F2687">
        <v>0.99986994266499996</v>
      </c>
      <c r="G2687">
        <f>VLOOKUP(Table1[[#This Row],[img_id2]],Table13[#All],4,FALSE)</f>
        <v>3</v>
      </c>
      <c r="H2687">
        <f>VLOOKUP(Table1[[#This Row],[img_id2]],Table13[#All],5,FALSE)</f>
        <v>3</v>
      </c>
      <c r="I2687" t="str">
        <f>IF(Table1[[#This Row],[score_abs]]&gt;0.99,"yes","no")</f>
        <v>yes</v>
      </c>
    </row>
    <row r="2688" spans="1:9" x14ac:dyDescent="0.25">
      <c r="A2688" t="str">
        <f>Table1[[#This Row],[img_id2]]&amp;"|"&amp;Table1[[#This Row],[rank]]</f>
        <v>533|2</v>
      </c>
      <c r="B2688">
        <v>533</v>
      </c>
      <c r="C2688">
        <v>2</v>
      </c>
      <c r="D2688" t="s">
        <v>862</v>
      </c>
      <c r="E2688">
        <v>0.108482956886</v>
      </c>
      <c r="F2688">
        <v>0.999238014221</v>
      </c>
      <c r="G2688">
        <f>VLOOKUP(Table1[[#This Row],[img_id2]],Table13[#All],4,FALSE)</f>
        <v>3</v>
      </c>
      <c r="H2688">
        <f>VLOOKUP(Table1[[#This Row],[img_id2]],Table13[#All],5,FALSE)</f>
        <v>3</v>
      </c>
      <c r="I2688" t="str">
        <f>IF(Table1[[#This Row],[score_abs]]&gt;0.99,"yes","no")</f>
        <v>yes</v>
      </c>
    </row>
    <row r="2689" spans="1:9" x14ac:dyDescent="0.25">
      <c r="A2689" t="str">
        <f>Table1[[#This Row],[img_id2]]&amp;"|"&amp;Table1[[#This Row],[rank]]</f>
        <v>533|3</v>
      </c>
      <c r="B2689">
        <v>533</v>
      </c>
      <c r="C2689">
        <v>3</v>
      </c>
      <c r="D2689" t="s">
        <v>831</v>
      </c>
      <c r="E2689">
        <v>5.9661157429200001E-2</v>
      </c>
      <c r="F2689">
        <v>0.99861514568300003</v>
      </c>
      <c r="G2689">
        <f>VLOOKUP(Table1[[#This Row],[img_id2]],Table13[#All],4,FALSE)</f>
        <v>3</v>
      </c>
      <c r="H2689">
        <f>VLOOKUP(Table1[[#This Row],[img_id2]],Table13[#All],5,FALSE)</f>
        <v>3</v>
      </c>
      <c r="I2689" t="str">
        <f>IF(Table1[[#This Row],[score_abs]]&gt;0.99,"yes","no")</f>
        <v>yes</v>
      </c>
    </row>
    <row r="2690" spans="1:9" x14ac:dyDescent="0.25">
      <c r="A2690" t="str">
        <f>Table1[[#This Row],[img_id2]]&amp;"|"&amp;Table1[[#This Row],[rank]]</f>
        <v>533|4</v>
      </c>
      <c r="B2690">
        <v>533</v>
      </c>
      <c r="C2690">
        <v>4</v>
      </c>
      <c r="D2690" t="s">
        <v>840</v>
      </c>
      <c r="E2690">
        <v>4.0352724492499999E-2</v>
      </c>
      <c r="F2690">
        <v>0.99795389175399996</v>
      </c>
      <c r="G2690">
        <f>VLOOKUP(Table1[[#This Row],[img_id2]],Table13[#All],4,FALSE)</f>
        <v>3</v>
      </c>
      <c r="H2690">
        <f>VLOOKUP(Table1[[#This Row],[img_id2]],Table13[#All],5,FALSE)</f>
        <v>3</v>
      </c>
      <c r="I2690" t="str">
        <f>IF(Table1[[#This Row],[score_abs]]&gt;0.99,"yes","no")</f>
        <v>yes</v>
      </c>
    </row>
    <row r="2691" spans="1:9" x14ac:dyDescent="0.25">
      <c r="A2691" t="str">
        <f>Table1[[#This Row],[img_id2]]&amp;"|"&amp;Table1[[#This Row],[rank]]</f>
        <v>533|5</v>
      </c>
      <c r="B2691">
        <v>533</v>
      </c>
      <c r="C2691">
        <v>5</v>
      </c>
      <c r="D2691" t="s">
        <v>864</v>
      </c>
      <c r="E2691">
        <v>2.2359516471600002E-2</v>
      </c>
      <c r="F2691">
        <v>0.99631351232499998</v>
      </c>
      <c r="G2691">
        <f>VLOOKUP(Table1[[#This Row],[img_id2]],Table13[#All],4,FALSE)</f>
        <v>3</v>
      </c>
      <c r="H2691">
        <f>VLOOKUP(Table1[[#This Row],[img_id2]],Table13[#All],5,FALSE)</f>
        <v>3</v>
      </c>
      <c r="I2691" t="str">
        <f>IF(Table1[[#This Row],[score_abs]]&gt;0.99,"yes","no")</f>
        <v>yes</v>
      </c>
    </row>
    <row r="2692" spans="1:9" x14ac:dyDescent="0.25">
      <c r="A2692" t="str">
        <f>Table1[[#This Row],[img_id2]]&amp;"|"&amp;Table1[[#This Row],[rank]]</f>
        <v>534|1</v>
      </c>
      <c r="B2692">
        <v>534</v>
      </c>
      <c r="C2692">
        <v>1</v>
      </c>
      <c r="D2692" t="s">
        <v>830</v>
      </c>
      <c r="E2692">
        <v>0.34403517842300002</v>
      </c>
      <c r="F2692">
        <v>0.99982029199599998</v>
      </c>
      <c r="G2692">
        <f>VLOOKUP(Table1[[#This Row],[img_id2]],Table13[#All],4,FALSE)</f>
        <v>4</v>
      </c>
      <c r="H2692">
        <f>VLOOKUP(Table1[[#This Row],[img_id2]],Table13[#All],5,FALSE)</f>
        <v>4</v>
      </c>
      <c r="I2692" t="str">
        <f>IF(Table1[[#This Row],[score_abs]]&gt;0.99,"yes","no")</f>
        <v>yes</v>
      </c>
    </row>
    <row r="2693" spans="1:9" x14ac:dyDescent="0.25">
      <c r="A2693" t="str">
        <f>Table1[[#This Row],[img_id2]]&amp;"|"&amp;Table1[[#This Row],[rank]]</f>
        <v>534|2</v>
      </c>
      <c r="B2693">
        <v>534</v>
      </c>
      <c r="C2693">
        <v>2</v>
      </c>
      <c r="D2693" t="s">
        <v>869</v>
      </c>
      <c r="E2693">
        <v>0.16548466682400001</v>
      </c>
      <c r="F2693">
        <v>0.99962627887699995</v>
      </c>
      <c r="G2693">
        <f>VLOOKUP(Table1[[#This Row],[img_id2]],Table13[#All],4,FALSE)</f>
        <v>4</v>
      </c>
      <c r="H2693">
        <f>VLOOKUP(Table1[[#This Row],[img_id2]],Table13[#All],5,FALSE)</f>
        <v>4</v>
      </c>
      <c r="I2693" t="str">
        <f>IF(Table1[[#This Row],[score_abs]]&gt;0.99,"yes","no")</f>
        <v>yes</v>
      </c>
    </row>
    <row r="2694" spans="1:9" x14ac:dyDescent="0.25">
      <c r="A2694" t="str">
        <f>Table1[[#This Row],[img_id2]]&amp;"|"&amp;Table1[[#This Row],[rank]]</f>
        <v>534|3</v>
      </c>
      <c r="B2694">
        <v>534</v>
      </c>
      <c r="C2694">
        <v>3</v>
      </c>
      <c r="D2694" t="s">
        <v>868</v>
      </c>
      <c r="E2694">
        <v>0.111632987857</v>
      </c>
      <c r="F2694">
        <v>0.99944621324500005</v>
      </c>
      <c r="G2694">
        <f>VLOOKUP(Table1[[#This Row],[img_id2]],Table13[#All],4,FALSE)</f>
        <v>4</v>
      </c>
      <c r="H2694">
        <f>VLOOKUP(Table1[[#This Row],[img_id2]],Table13[#All],5,FALSE)</f>
        <v>4</v>
      </c>
      <c r="I2694" t="str">
        <f>IF(Table1[[#This Row],[score_abs]]&gt;0.99,"yes","no")</f>
        <v>yes</v>
      </c>
    </row>
    <row r="2695" spans="1:9" x14ac:dyDescent="0.25">
      <c r="A2695" t="str">
        <f>Table1[[#This Row],[img_id2]]&amp;"|"&amp;Table1[[#This Row],[rank]]</f>
        <v>534|4</v>
      </c>
      <c r="B2695">
        <v>534</v>
      </c>
      <c r="C2695">
        <v>4</v>
      </c>
      <c r="D2695" t="s">
        <v>840</v>
      </c>
      <c r="E2695">
        <v>4.7329023480400002E-2</v>
      </c>
      <c r="F2695">
        <v>0.998694837093</v>
      </c>
      <c r="G2695">
        <f>VLOOKUP(Table1[[#This Row],[img_id2]],Table13[#All],4,FALSE)</f>
        <v>4</v>
      </c>
      <c r="H2695">
        <f>VLOOKUP(Table1[[#This Row],[img_id2]],Table13[#All],5,FALSE)</f>
        <v>4</v>
      </c>
      <c r="I2695" t="str">
        <f>IF(Table1[[#This Row],[score_abs]]&gt;0.99,"yes","no")</f>
        <v>yes</v>
      </c>
    </row>
    <row r="2696" spans="1:9" x14ac:dyDescent="0.25">
      <c r="A2696" t="str">
        <f>Table1[[#This Row],[img_id2]]&amp;"|"&amp;Table1[[#This Row],[rank]]</f>
        <v>534|5</v>
      </c>
      <c r="B2696">
        <v>534</v>
      </c>
      <c r="C2696">
        <v>5</v>
      </c>
      <c r="D2696" t="s">
        <v>829</v>
      </c>
      <c r="E2696">
        <v>4.3957598507399998E-2</v>
      </c>
      <c r="F2696">
        <v>0.99859482049899995</v>
      </c>
      <c r="G2696">
        <f>VLOOKUP(Table1[[#This Row],[img_id2]],Table13[#All],4,FALSE)</f>
        <v>4</v>
      </c>
      <c r="H2696">
        <f>VLOOKUP(Table1[[#This Row],[img_id2]],Table13[#All],5,FALSE)</f>
        <v>4</v>
      </c>
      <c r="I2696" t="str">
        <f>IF(Table1[[#This Row],[score_abs]]&gt;0.99,"yes","no")</f>
        <v>yes</v>
      </c>
    </row>
    <row r="2697" spans="1:9" x14ac:dyDescent="0.25">
      <c r="A2697" t="str">
        <f>Table1[[#This Row],[img_id2]]&amp;"|"&amp;Table1[[#This Row],[rank]]</f>
        <v>535|1</v>
      </c>
      <c r="B2697">
        <v>535</v>
      </c>
      <c r="C2697">
        <v>1</v>
      </c>
      <c r="D2697" t="s">
        <v>854</v>
      </c>
      <c r="E2697">
        <v>0.19166785478600001</v>
      </c>
      <c r="F2697">
        <v>0.99695348739599998</v>
      </c>
      <c r="G2697">
        <f>VLOOKUP(Table1[[#This Row],[img_id2]],Table13[#All],4,FALSE)</f>
        <v>3</v>
      </c>
      <c r="H2697">
        <f>VLOOKUP(Table1[[#This Row],[img_id2]],Table13[#All],5,FALSE)</f>
        <v>3</v>
      </c>
      <c r="I2697" t="str">
        <f>IF(Table1[[#This Row],[score_abs]]&gt;0.99,"yes","no")</f>
        <v>yes</v>
      </c>
    </row>
    <row r="2698" spans="1:9" x14ac:dyDescent="0.25">
      <c r="A2698" t="str">
        <f>Table1[[#This Row],[img_id2]]&amp;"|"&amp;Table1[[#This Row],[rank]]</f>
        <v>535|2</v>
      </c>
      <c r="B2698">
        <v>535</v>
      </c>
      <c r="C2698">
        <v>2</v>
      </c>
      <c r="D2698" t="s">
        <v>848</v>
      </c>
      <c r="E2698">
        <v>0.174283638597</v>
      </c>
      <c r="F2698">
        <v>0.99665063619600003</v>
      </c>
      <c r="G2698">
        <f>VLOOKUP(Table1[[#This Row],[img_id2]],Table13[#All],4,FALSE)</f>
        <v>3</v>
      </c>
      <c r="H2698">
        <f>VLOOKUP(Table1[[#This Row],[img_id2]],Table13[#All],5,FALSE)</f>
        <v>3</v>
      </c>
      <c r="I2698" t="str">
        <f>IF(Table1[[#This Row],[score_abs]]&gt;0.99,"yes","no")</f>
        <v>yes</v>
      </c>
    </row>
    <row r="2699" spans="1:9" x14ac:dyDescent="0.25">
      <c r="A2699" t="str">
        <f>Table1[[#This Row],[img_id2]]&amp;"|"&amp;Table1[[#This Row],[rank]]</f>
        <v>535|3</v>
      </c>
      <c r="B2699">
        <v>535</v>
      </c>
      <c r="C2699">
        <v>3</v>
      </c>
      <c r="D2699" t="s">
        <v>831</v>
      </c>
      <c r="E2699">
        <v>0.105711750686</v>
      </c>
      <c r="F2699">
        <v>0.99449002742799997</v>
      </c>
      <c r="G2699">
        <f>VLOOKUP(Table1[[#This Row],[img_id2]],Table13[#All],4,FALSE)</f>
        <v>3</v>
      </c>
      <c r="H2699">
        <f>VLOOKUP(Table1[[#This Row],[img_id2]],Table13[#All],5,FALSE)</f>
        <v>3</v>
      </c>
      <c r="I2699" t="str">
        <f>IF(Table1[[#This Row],[score_abs]]&gt;0.99,"yes","no")</f>
        <v>yes</v>
      </c>
    </row>
    <row r="2700" spans="1:9" x14ac:dyDescent="0.25">
      <c r="A2700" t="str">
        <f>Table1[[#This Row],[img_id2]]&amp;"|"&amp;Table1[[#This Row],[rank]]</f>
        <v>535|4</v>
      </c>
      <c r="B2700">
        <v>535</v>
      </c>
      <c r="C2700">
        <v>4</v>
      </c>
      <c r="D2700" t="s">
        <v>861</v>
      </c>
      <c r="E2700">
        <v>6.7531451582899998E-2</v>
      </c>
      <c r="F2700">
        <v>0.99140161275899996</v>
      </c>
      <c r="G2700">
        <f>VLOOKUP(Table1[[#This Row],[img_id2]],Table13[#All],4,FALSE)</f>
        <v>3</v>
      </c>
      <c r="H2700">
        <f>VLOOKUP(Table1[[#This Row],[img_id2]],Table13[#All],5,FALSE)</f>
        <v>3</v>
      </c>
      <c r="I2700" t="str">
        <f>IF(Table1[[#This Row],[score_abs]]&gt;0.99,"yes","no")</f>
        <v>yes</v>
      </c>
    </row>
    <row r="2701" spans="1:9" x14ac:dyDescent="0.25">
      <c r="A2701" t="str">
        <f>Table1[[#This Row],[img_id2]]&amp;"|"&amp;Table1[[#This Row],[rank]]</f>
        <v>535|5</v>
      </c>
      <c r="B2701">
        <v>535</v>
      </c>
      <c r="C2701">
        <v>5</v>
      </c>
      <c r="D2701" t="s">
        <v>862</v>
      </c>
      <c r="E2701">
        <v>6.0251638293299999E-2</v>
      </c>
      <c r="F2701">
        <v>0.99037277698500004</v>
      </c>
      <c r="G2701">
        <f>VLOOKUP(Table1[[#This Row],[img_id2]],Table13[#All],4,FALSE)</f>
        <v>3</v>
      </c>
      <c r="H2701">
        <f>VLOOKUP(Table1[[#This Row],[img_id2]],Table13[#All],5,FALSE)</f>
        <v>3</v>
      </c>
      <c r="I2701" t="str">
        <f>IF(Table1[[#This Row],[score_abs]]&gt;0.99,"yes","no")</f>
        <v>yes</v>
      </c>
    </row>
    <row r="2702" spans="1:9" x14ac:dyDescent="0.25">
      <c r="A2702" t="str">
        <f>Table1[[#This Row],[img_id2]]&amp;"|"&amp;Table1[[#This Row],[rank]]</f>
        <v>536|1</v>
      </c>
      <c r="B2702">
        <v>536</v>
      </c>
      <c r="C2702">
        <v>1</v>
      </c>
      <c r="D2702" t="s">
        <v>854</v>
      </c>
      <c r="E2702">
        <v>0.41786795854600001</v>
      </c>
      <c r="F2702">
        <v>0.99966490268700003</v>
      </c>
      <c r="G2702">
        <f>VLOOKUP(Table1[[#This Row],[img_id2]],Table13[#All],4,FALSE)</f>
        <v>3</v>
      </c>
      <c r="H2702">
        <f>VLOOKUP(Table1[[#This Row],[img_id2]],Table13[#All],5,FALSE)</f>
        <v>3</v>
      </c>
      <c r="I2702" t="str">
        <f>IF(Table1[[#This Row],[score_abs]]&gt;0.99,"yes","no")</f>
        <v>yes</v>
      </c>
    </row>
    <row r="2703" spans="1:9" x14ac:dyDescent="0.25">
      <c r="A2703" t="str">
        <f>Table1[[#This Row],[img_id2]]&amp;"|"&amp;Table1[[#This Row],[rank]]</f>
        <v>536|2</v>
      </c>
      <c r="B2703">
        <v>536</v>
      </c>
      <c r="C2703">
        <v>2</v>
      </c>
      <c r="D2703" t="s">
        <v>855</v>
      </c>
      <c r="E2703">
        <v>0.18194475769999999</v>
      </c>
      <c r="F2703">
        <v>0.999230623245</v>
      </c>
      <c r="G2703">
        <f>VLOOKUP(Table1[[#This Row],[img_id2]],Table13[#All],4,FALSE)</f>
        <v>3</v>
      </c>
      <c r="H2703">
        <f>VLOOKUP(Table1[[#This Row],[img_id2]],Table13[#All],5,FALSE)</f>
        <v>3</v>
      </c>
      <c r="I2703" t="str">
        <f>IF(Table1[[#This Row],[score_abs]]&gt;0.99,"yes","no")</f>
        <v>yes</v>
      </c>
    </row>
    <row r="2704" spans="1:9" x14ac:dyDescent="0.25">
      <c r="A2704" t="str">
        <f>Table1[[#This Row],[img_id2]]&amp;"|"&amp;Table1[[#This Row],[rank]]</f>
        <v>536|3</v>
      </c>
      <c r="B2704">
        <v>536</v>
      </c>
      <c r="C2704">
        <v>3</v>
      </c>
      <c r="D2704" t="s">
        <v>848</v>
      </c>
      <c r="E2704">
        <v>0.143214404583</v>
      </c>
      <c r="F2704">
        <v>0.99902272224400002</v>
      </c>
      <c r="G2704">
        <f>VLOOKUP(Table1[[#This Row],[img_id2]],Table13[#All],4,FALSE)</f>
        <v>3</v>
      </c>
      <c r="H2704">
        <f>VLOOKUP(Table1[[#This Row],[img_id2]],Table13[#All],5,FALSE)</f>
        <v>3</v>
      </c>
      <c r="I2704" t="str">
        <f>IF(Table1[[#This Row],[score_abs]]&gt;0.99,"yes","no")</f>
        <v>yes</v>
      </c>
    </row>
    <row r="2705" spans="1:9" x14ac:dyDescent="0.25">
      <c r="A2705" t="str">
        <f>Table1[[#This Row],[img_id2]]&amp;"|"&amp;Table1[[#This Row],[rank]]</f>
        <v>536|4</v>
      </c>
      <c r="B2705">
        <v>536</v>
      </c>
      <c r="C2705">
        <v>4</v>
      </c>
      <c r="D2705" t="s">
        <v>861</v>
      </c>
      <c r="E2705">
        <v>3.8436975330100001E-2</v>
      </c>
      <c r="F2705">
        <v>0.99636864662199998</v>
      </c>
      <c r="G2705">
        <f>VLOOKUP(Table1[[#This Row],[img_id2]],Table13[#All],4,FALSE)</f>
        <v>3</v>
      </c>
      <c r="H2705">
        <f>VLOOKUP(Table1[[#This Row],[img_id2]],Table13[#All],5,FALSE)</f>
        <v>3</v>
      </c>
      <c r="I2705" t="str">
        <f>IF(Table1[[#This Row],[score_abs]]&gt;0.99,"yes","no")</f>
        <v>yes</v>
      </c>
    </row>
    <row r="2706" spans="1:9" x14ac:dyDescent="0.25">
      <c r="A2706" t="str">
        <f>Table1[[#This Row],[img_id2]]&amp;"|"&amp;Table1[[#This Row],[rank]]</f>
        <v>536|5</v>
      </c>
      <c r="B2706">
        <v>536</v>
      </c>
      <c r="C2706">
        <v>5</v>
      </c>
      <c r="D2706" t="s">
        <v>912</v>
      </c>
      <c r="E2706">
        <v>2.6348406449000002E-2</v>
      </c>
      <c r="F2706">
        <v>0.99471139907799999</v>
      </c>
      <c r="G2706">
        <f>VLOOKUP(Table1[[#This Row],[img_id2]],Table13[#All],4,FALSE)</f>
        <v>3</v>
      </c>
      <c r="H2706">
        <f>VLOOKUP(Table1[[#This Row],[img_id2]],Table13[#All],5,FALSE)</f>
        <v>3</v>
      </c>
      <c r="I2706" t="str">
        <f>IF(Table1[[#This Row],[score_abs]]&gt;0.99,"yes","no")</f>
        <v>yes</v>
      </c>
    </row>
    <row r="2707" spans="1:9" x14ac:dyDescent="0.25">
      <c r="A2707" t="str">
        <f>Table1[[#This Row],[img_id2]]&amp;"|"&amp;Table1[[#This Row],[rank]]</f>
        <v>537|1</v>
      </c>
      <c r="B2707">
        <v>537</v>
      </c>
      <c r="C2707">
        <v>1</v>
      </c>
      <c r="D2707" t="s">
        <v>830</v>
      </c>
      <c r="E2707">
        <v>0.482331782579</v>
      </c>
      <c r="F2707">
        <v>0.99985480308499997</v>
      </c>
      <c r="G2707">
        <f>VLOOKUP(Table1[[#This Row],[img_id2]],Table13[#All],4,FALSE)</f>
        <v>3</v>
      </c>
      <c r="H2707">
        <f>VLOOKUP(Table1[[#This Row],[img_id2]],Table13[#All],5,FALSE)</f>
        <v>3</v>
      </c>
      <c r="I2707" t="str">
        <f>IF(Table1[[#This Row],[score_abs]]&gt;0.99,"yes","no")</f>
        <v>yes</v>
      </c>
    </row>
    <row r="2708" spans="1:9" x14ac:dyDescent="0.25">
      <c r="A2708" t="str">
        <f>Table1[[#This Row],[img_id2]]&amp;"|"&amp;Table1[[#This Row],[rank]]</f>
        <v>537|2</v>
      </c>
      <c r="B2708">
        <v>537</v>
      </c>
      <c r="C2708">
        <v>2</v>
      </c>
      <c r="D2708" t="s">
        <v>840</v>
      </c>
      <c r="E2708">
        <v>0.26824539899799998</v>
      </c>
      <c r="F2708">
        <v>0.99973911046999997</v>
      </c>
      <c r="G2708">
        <f>VLOOKUP(Table1[[#This Row],[img_id2]],Table13[#All],4,FALSE)</f>
        <v>3</v>
      </c>
      <c r="H2708">
        <f>VLOOKUP(Table1[[#This Row],[img_id2]],Table13[#All],5,FALSE)</f>
        <v>3</v>
      </c>
      <c r="I2708" t="str">
        <f>IF(Table1[[#This Row],[score_abs]]&gt;0.99,"yes","no")</f>
        <v>yes</v>
      </c>
    </row>
    <row r="2709" spans="1:9" x14ac:dyDescent="0.25">
      <c r="A2709" t="str">
        <f>Table1[[#This Row],[img_id2]]&amp;"|"&amp;Table1[[#This Row],[rank]]</f>
        <v>537|3</v>
      </c>
      <c r="B2709">
        <v>537</v>
      </c>
      <c r="C2709">
        <v>3</v>
      </c>
      <c r="D2709" t="s">
        <v>864</v>
      </c>
      <c r="E2709">
        <v>5.8580987155399999E-2</v>
      </c>
      <c r="F2709">
        <v>0.99880635738400003</v>
      </c>
      <c r="G2709">
        <f>VLOOKUP(Table1[[#This Row],[img_id2]],Table13[#All],4,FALSE)</f>
        <v>3</v>
      </c>
      <c r="H2709">
        <f>VLOOKUP(Table1[[#This Row],[img_id2]],Table13[#All],5,FALSE)</f>
        <v>3</v>
      </c>
      <c r="I2709" t="str">
        <f>IF(Table1[[#This Row],[score_abs]]&gt;0.99,"yes","no")</f>
        <v>yes</v>
      </c>
    </row>
    <row r="2710" spans="1:9" x14ac:dyDescent="0.25">
      <c r="A2710" t="str">
        <f>Table1[[#This Row],[img_id2]]&amp;"|"&amp;Table1[[#This Row],[rank]]</f>
        <v>537|4</v>
      </c>
      <c r="B2710">
        <v>537</v>
      </c>
      <c r="C2710">
        <v>4</v>
      </c>
      <c r="D2710" t="s">
        <v>832</v>
      </c>
      <c r="E2710">
        <v>2.84187123179E-2</v>
      </c>
      <c r="F2710">
        <v>0.99754250049600002</v>
      </c>
      <c r="G2710">
        <f>VLOOKUP(Table1[[#This Row],[img_id2]],Table13[#All],4,FALSE)</f>
        <v>3</v>
      </c>
      <c r="H2710">
        <f>VLOOKUP(Table1[[#This Row],[img_id2]],Table13[#All],5,FALSE)</f>
        <v>3</v>
      </c>
      <c r="I2710" t="str">
        <f>IF(Table1[[#This Row],[score_abs]]&gt;0.99,"yes","no")</f>
        <v>yes</v>
      </c>
    </row>
    <row r="2711" spans="1:9" x14ac:dyDescent="0.25">
      <c r="A2711" t="str">
        <f>Table1[[#This Row],[img_id2]]&amp;"|"&amp;Table1[[#This Row],[rank]]</f>
        <v>537|5</v>
      </c>
      <c r="B2711">
        <v>537</v>
      </c>
      <c r="C2711">
        <v>5</v>
      </c>
      <c r="D2711" t="s">
        <v>868</v>
      </c>
      <c r="E2711">
        <v>1.9462129101200001E-2</v>
      </c>
      <c r="F2711">
        <v>0.99641561508200005</v>
      </c>
      <c r="G2711">
        <f>VLOOKUP(Table1[[#This Row],[img_id2]],Table13[#All],4,FALSE)</f>
        <v>3</v>
      </c>
      <c r="H2711">
        <f>VLOOKUP(Table1[[#This Row],[img_id2]],Table13[#All],5,FALSE)</f>
        <v>3</v>
      </c>
      <c r="I2711" t="str">
        <f>IF(Table1[[#This Row],[score_abs]]&gt;0.99,"yes","no")</f>
        <v>yes</v>
      </c>
    </row>
    <row r="2712" spans="1:9" x14ac:dyDescent="0.25">
      <c r="A2712" t="str">
        <f>Table1[[#This Row],[img_id2]]&amp;"|"&amp;Table1[[#This Row],[rank]]</f>
        <v>538|1</v>
      </c>
      <c r="B2712">
        <v>538</v>
      </c>
      <c r="C2712">
        <v>1</v>
      </c>
      <c r="D2712" t="s">
        <v>838</v>
      </c>
      <c r="E2712">
        <v>0.28997495770499998</v>
      </c>
      <c r="F2712">
        <v>0.99971264600800003</v>
      </c>
      <c r="G2712">
        <f>VLOOKUP(Table1[[#This Row],[img_id2]],Table13[#All],4,FALSE)</f>
        <v>4</v>
      </c>
      <c r="H2712">
        <f>VLOOKUP(Table1[[#This Row],[img_id2]],Table13[#All],5,FALSE)</f>
        <v>4</v>
      </c>
      <c r="I2712" t="str">
        <f>IF(Table1[[#This Row],[score_abs]]&gt;0.99,"yes","no")</f>
        <v>yes</v>
      </c>
    </row>
    <row r="2713" spans="1:9" x14ac:dyDescent="0.25">
      <c r="A2713" t="str">
        <f>Table1[[#This Row],[img_id2]]&amp;"|"&amp;Table1[[#This Row],[rank]]</f>
        <v>538|2</v>
      </c>
      <c r="B2713">
        <v>538</v>
      </c>
      <c r="C2713">
        <v>2</v>
      </c>
      <c r="D2713" t="s">
        <v>837</v>
      </c>
      <c r="E2713">
        <v>0.18703906238099999</v>
      </c>
      <c r="F2713">
        <v>0.99955457448999996</v>
      </c>
      <c r="G2713">
        <f>VLOOKUP(Table1[[#This Row],[img_id2]],Table13[#All],4,FALSE)</f>
        <v>4</v>
      </c>
      <c r="H2713">
        <f>VLOOKUP(Table1[[#This Row],[img_id2]],Table13[#All],5,FALSE)</f>
        <v>4</v>
      </c>
      <c r="I2713" t="str">
        <f>IF(Table1[[#This Row],[score_abs]]&gt;0.99,"yes","no")</f>
        <v>yes</v>
      </c>
    </row>
    <row r="2714" spans="1:9" x14ac:dyDescent="0.25">
      <c r="A2714" t="str">
        <f>Table1[[#This Row],[img_id2]]&amp;"|"&amp;Table1[[#This Row],[rank]]</f>
        <v>538|3</v>
      </c>
      <c r="B2714">
        <v>538</v>
      </c>
      <c r="C2714">
        <v>3</v>
      </c>
      <c r="D2714" t="s">
        <v>836</v>
      </c>
      <c r="E2714">
        <v>0.130151435733</v>
      </c>
      <c r="F2714">
        <v>0.999360024929</v>
      </c>
      <c r="G2714">
        <f>VLOOKUP(Table1[[#This Row],[img_id2]],Table13[#All],4,FALSE)</f>
        <v>4</v>
      </c>
      <c r="H2714">
        <f>VLOOKUP(Table1[[#This Row],[img_id2]],Table13[#All],5,FALSE)</f>
        <v>4</v>
      </c>
      <c r="I2714" t="str">
        <f>IF(Table1[[#This Row],[score_abs]]&gt;0.99,"yes","no")</f>
        <v>yes</v>
      </c>
    </row>
    <row r="2715" spans="1:9" x14ac:dyDescent="0.25">
      <c r="A2715" t="str">
        <f>Table1[[#This Row],[img_id2]]&amp;"|"&amp;Table1[[#This Row],[rank]]</f>
        <v>538|4</v>
      </c>
      <c r="B2715">
        <v>538</v>
      </c>
      <c r="C2715">
        <v>4</v>
      </c>
      <c r="D2715" t="s">
        <v>839</v>
      </c>
      <c r="E2715">
        <v>7.6900593936400002E-2</v>
      </c>
      <c r="F2715">
        <v>0.99891734123200004</v>
      </c>
      <c r="G2715">
        <f>VLOOKUP(Table1[[#This Row],[img_id2]],Table13[#All],4,FALSE)</f>
        <v>4</v>
      </c>
      <c r="H2715">
        <f>VLOOKUP(Table1[[#This Row],[img_id2]],Table13[#All],5,FALSE)</f>
        <v>4</v>
      </c>
      <c r="I2715" t="str">
        <f>IF(Table1[[#This Row],[score_abs]]&gt;0.99,"yes","no")</f>
        <v>yes</v>
      </c>
    </row>
    <row r="2716" spans="1:9" x14ac:dyDescent="0.25">
      <c r="A2716" t="str">
        <f>Table1[[#This Row],[img_id2]]&amp;"|"&amp;Table1[[#This Row],[rank]]</f>
        <v>538|5</v>
      </c>
      <c r="B2716">
        <v>538</v>
      </c>
      <c r="C2716">
        <v>5</v>
      </c>
      <c r="D2716" t="s">
        <v>866</v>
      </c>
      <c r="E2716">
        <v>7.5457766652099995E-2</v>
      </c>
      <c r="F2716">
        <v>0.99889659881600001</v>
      </c>
      <c r="G2716">
        <f>VLOOKUP(Table1[[#This Row],[img_id2]],Table13[#All],4,FALSE)</f>
        <v>4</v>
      </c>
      <c r="H2716">
        <f>VLOOKUP(Table1[[#This Row],[img_id2]],Table13[#All],5,FALSE)</f>
        <v>4</v>
      </c>
      <c r="I2716" t="str">
        <f>IF(Table1[[#This Row],[score_abs]]&gt;0.99,"yes","no")</f>
        <v>yes</v>
      </c>
    </row>
    <row r="2717" spans="1:9" x14ac:dyDescent="0.25">
      <c r="A2717" t="str">
        <f>Table1[[#This Row],[img_id2]]&amp;"|"&amp;Table1[[#This Row],[rank]]</f>
        <v>539|1</v>
      </c>
      <c r="B2717">
        <v>539</v>
      </c>
      <c r="C2717">
        <v>1</v>
      </c>
      <c r="D2717" t="s">
        <v>840</v>
      </c>
      <c r="E2717">
        <v>0.33634820580500002</v>
      </c>
      <c r="F2717">
        <v>0.99982696771599999</v>
      </c>
      <c r="G2717">
        <f>VLOOKUP(Table1[[#This Row],[img_id2]],Table13[#All],4,FALSE)</f>
        <v>4</v>
      </c>
      <c r="H2717">
        <f>VLOOKUP(Table1[[#This Row],[img_id2]],Table13[#All],5,FALSE)</f>
        <v>4</v>
      </c>
      <c r="I2717" t="str">
        <f>IF(Table1[[#This Row],[score_abs]]&gt;0.99,"yes","no")</f>
        <v>yes</v>
      </c>
    </row>
    <row r="2718" spans="1:9" x14ac:dyDescent="0.25">
      <c r="A2718" t="str">
        <f>Table1[[#This Row],[img_id2]]&amp;"|"&amp;Table1[[#This Row],[rank]]</f>
        <v>539|2</v>
      </c>
      <c r="B2718">
        <v>539</v>
      </c>
      <c r="C2718">
        <v>2</v>
      </c>
      <c r="D2718" t="s">
        <v>864</v>
      </c>
      <c r="E2718">
        <v>0.18816804885899999</v>
      </c>
      <c r="F2718">
        <v>0.99969077110299998</v>
      </c>
      <c r="G2718">
        <f>VLOOKUP(Table1[[#This Row],[img_id2]],Table13[#All],4,FALSE)</f>
        <v>4</v>
      </c>
      <c r="H2718">
        <f>VLOOKUP(Table1[[#This Row],[img_id2]],Table13[#All],5,FALSE)</f>
        <v>4</v>
      </c>
      <c r="I2718" t="str">
        <f>IF(Table1[[#This Row],[score_abs]]&gt;0.99,"yes","no")</f>
        <v>yes</v>
      </c>
    </row>
    <row r="2719" spans="1:9" x14ac:dyDescent="0.25">
      <c r="A2719" t="str">
        <f>Table1[[#This Row],[img_id2]]&amp;"|"&amp;Table1[[#This Row],[rank]]</f>
        <v>539|3</v>
      </c>
      <c r="B2719">
        <v>539</v>
      </c>
      <c r="C2719">
        <v>3</v>
      </c>
      <c r="D2719" t="s">
        <v>830</v>
      </c>
      <c r="E2719">
        <v>0.16553041338899999</v>
      </c>
      <c r="F2719">
        <v>0.99964845180499995</v>
      </c>
      <c r="G2719">
        <f>VLOOKUP(Table1[[#This Row],[img_id2]],Table13[#All],4,FALSE)</f>
        <v>4</v>
      </c>
      <c r="H2719">
        <f>VLOOKUP(Table1[[#This Row],[img_id2]],Table13[#All],5,FALSE)</f>
        <v>4</v>
      </c>
      <c r="I2719" t="str">
        <f>IF(Table1[[#This Row],[score_abs]]&gt;0.99,"yes","no")</f>
        <v>yes</v>
      </c>
    </row>
    <row r="2720" spans="1:9" x14ac:dyDescent="0.25">
      <c r="A2720" t="str">
        <f>Table1[[#This Row],[img_id2]]&amp;"|"&amp;Table1[[#This Row],[rank]]</f>
        <v>539|4</v>
      </c>
      <c r="B2720">
        <v>539</v>
      </c>
      <c r="C2720">
        <v>4</v>
      </c>
      <c r="D2720" t="s">
        <v>910</v>
      </c>
      <c r="E2720">
        <v>6.6800147295000001E-2</v>
      </c>
      <c r="F2720">
        <v>0.99912923574400003</v>
      </c>
      <c r="G2720">
        <f>VLOOKUP(Table1[[#This Row],[img_id2]],Table13[#All],4,FALSE)</f>
        <v>4</v>
      </c>
      <c r="H2720">
        <f>VLOOKUP(Table1[[#This Row],[img_id2]],Table13[#All],5,FALSE)</f>
        <v>4</v>
      </c>
      <c r="I2720" t="str">
        <f>IF(Table1[[#This Row],[score_abs]]&gt;0.99,"yes","no")</f>
        <v>yes</v>
      </c>
    </row>
    <row r="2721" spans="1:9" x14ac:dyDescent="0.25">
      <c r="A2721" t="str">
        <f>Table1[[#This Row],[img_id2]]&amp;"|"&amp;Table1[[#This Row],[rank]]</f>
        <v>539|5</v>
      </c>
      <c r="B2721">
        <v>539</v>
      </c>
      <c r="C2721">
        <v>5</v>
      </c>
      <c r="D2721" t="s">
        <v>868</v>
      </c>
      <c r="E2721">
        <v>6.1448127031300002E-2</v>
      </c>
      <c r="F2721">
        <v>0.99905341863599995</v>
      </c>
      <c r="G2721">
        <f>VLOOKUP(Table1[[#This Row],[img_id2]],Table13[#All],4,FALSE)</f>
        <v>4</v>
      </c>
      <c r="H2721">
        <f>VLOOKUP(Table1[[#This Row],[img_id2]],Table13[#All],5,FALSE)</f>
        <v>4</v>
      </c>
      <c r="I2721" t="str">
        <f>IF(Table1[[#This Row],[score_abs]]&gt;0.99,"yes","no")</f>
        <v>yes</v>
      </c>
    </row>
    <row r="2722" spans="1:9" x14ac:dyDescent="0.25">
      <c r="A2722" t="str">
        <f>Table1[[#This Row],[img_id2]]&amp;"|"&amp;Table1[[#This Row],[rank]]</f>
        <v>540|1</v>
      </c>
      <c r="B2722">
        <v>540</v>
      </c>
      <c r="C2722">
        <v>1</v>
      </c>
      <c r="D2722" t="s">
        <v>837</v>
      </c>
      <c r="E2722">
        <v>0.235218435526</v>
      </c>
      <c r="F2722">
        <v>0.99920362234100002</v>
      </c>
      <c r="G2722">
        <f>VLOOKUP(Table1[[#This Row],[img_id2]],Table13[#All],4,FALSE)</f>
        <v>4</v>
      </c>
      <c r="H2722">
        <f>VLOOKUP(Table1[[#This Row],[img_id2]],Table13[#All],5,FALSE)</f>
        <v>4</v>
      </c>
      <c r="I2722" t="str">
        <f>IF(Table1[[#This Row],[score_abs]]&gt;0.99,"yes","no")</f>
        <v>yes</v>
      </c>
    </row>
    <row r="2723" spans="1:9" x14ac:dyDescent="0.25">
      <c r="A2723" t="str">
        <f>Table1[[#This Row],[img_id2]]&amp;"|"&amp;Table1[[#This Row],[rank]]</f>
        <v>540|2</v>
      </c>
      <c r="B2723">
        <v>540</v>
      </c>
      <c r="C2723">
        <v>2</v>
      </c>
      <c r="D2723" t="s">
        <v>869</v>
      </c>
      <c r="E2723">
        <v>0.134271115065</v>
      </c>
      <c r="F2723">
        <v>0.998605787754</v>
      </c>
      <c r="G2723">
        <f>VLOOKUP(Table1[[#This Row],[img_id2]],Table13[#All],4,FALSE)</f>
        <v>4</v>
      </c>
      <c r="H2723">
        <f>VLOOKUP(Table1[[#This Row],[img_id2]],Table13[#All],5,FALSE)</f>
        <v>4</v>
      </c>
      <c r="I2723" t="str">
        <f>IF(Table1[[#This Row],[score_abs]]&gt;0.99,"yes","no")</f>
        <v>yes</v>
      </c>
    </row>
    <row r="2724" spans="1:9" x14ac:dyDescent="0.25">
      <c r="A2724" t="str">
        <f>Table1[[#This Row],[img_id2]]&amp;"|"&amp;Table1[[#This Row],[rank]]</f>
        <v>540|3</v>
      </c>
      <c r="B2724">
        <v>540</v>
      </c>
      <c r="C2724">
        <v>3</v>
      </c>
      <c r="D2724" t="s">
        <v>910</v>
      </c>
      <c r="E2724">
        <v>0.109838582575</v>
      </c>
      <c r="F2724">
        <v>0.99829608201999998</v>
      </c>
      <c r="G2724">
        <f>VLOOKUP(Table1[[#This Row],[img_id2]],Table13[#All],4,FALSE)</f>
        <v>4</v>
      </c>
      <c r="H2724">
        <f>VLOOKUP(Table1[[#This Row],[img_id2]],Table13[#All],5,FALSE)</f>
        <v>4</v>
      </c>
      <c r="I2724" t="str">
        <f>IF(Table1[[#This Row],[score_abs]]&gt;0.99,"yes","no")</f>
        <v>yes</v>
      </c>
    </row>
    <row r="2725" spans="1:9" x14ac:dyDescent="0.25">
      <c r="A2725" t="str">
        <f>Table1[[#This Row],[img_id2]]&amp;"|"&amp;Table1[[#This Row],[rank]]</f>
        <v>540|4</v>
      </c>
      <c r="B2725">
        <v>540</v>
      </c>
      <c r="C2725">
        <v>4</v>
      </c>
      <c r="D2725" t="s">
        <v>869</v>
      </c>
      <c r="E2725">
        <v>8.3306685090100002E-2</v>
      </c>
      <c r="F2725">
        <v>0.99775463342699999</v>
      </c>
      <c r="G2725">
        <f>VLOOKUP(Table1[[#This Row],[img_id2]],Table13[#All],4,FALSE)</f>
        <v>4</v>
      </c>
      <c r="H2725">
        <f>VLOOKUP(Table1[[#This Row],[img_id2]],Table13[#All],5,FALSE)</f>
        <v>4</v>
      </c>
      <c r="I2725" t="str">
        <f>IF(Table1[[#This Row],[score_abs]]&gt;0.99,"yes","no")</f>
        <v>yes</v>
      </c>
    </row>
    <row r="2726" spans="1:9" x14ac:dyDescent="0.25">
      <c r="A2726" t="str">
        <f>Table1[[#This Row],[img_id2]]&amp;"|"&amp;Table1[[#This Row],[rank]]</f>
        <v>540|5</v>
      </c>
      <c r="B2726">
        <v>540</v>
      </c>
      <c r="C2726">
        <v>5</v>
      </c>
      <c r="D2726" t="s">
        <v>829</v>
      </c>
      <c r="E2726">
        <v>6.9796912372100006E-2</v>
      </c>
      <c r="F2726">
        <v>0.99732118844999995</v>
      </c>
      <c r="G2726">
        <f>VLOOKUP(Table1[[#This Row],[img_id2]],Table13[#All],4,FALSE)</f>
        <v>4</v>
      </c>
      <c r="H2726">
        <f>VLOOKUP(Table1[[#This Row],[img_id2]],Table13[#All],5,FALSE)</f>
        <v>4</v>
      </c>
      <c r="I2726" t="str">
        <f>IF(Table1[[#This Row],[score_abs]]&gt;0.99,"yes","no")</f>
        <v>yes</v>
      </c>
    </row>
    <row r="2727" spans="1:9" x14ac:dyDescent="0.25">
      <c r="A2727" t="str">
        <f>Table1[[#This Row],[img_id2]]&amp;"|"&amp;Table1[[#This Row],[rank]]</f>
        <v>541|1</v>
      </c>
      <c r="B2727">
        <v>541</v>
      </c>
      <c r="C2727">
        <v>1</v>
      </c>
      <c r="D2727" t="s">
        <v>846</v>
      </c>
      <c r="E2727">
        <v>0.61666792631099998</v>
      </c>
      <c r="F2727">
        <v>0.99998056888599995</v>
      </c>
      <c r="G2727">
        <f>VLOOKUP(Table1[[#This Row],[img_id2]],Table13[#All],4,FALSE)</f>
        <v>2</v>
      </c>
      <c r="H2727">
        <f>VLOOKUP(Table1[[#This Row],[img_id2]],Table13[#All],5,FALSE)</f>
        <v>2</v>
      </c>
      <c r="I2727" t="str">
        <f>IF(Table1[[#This Row],[score_abs]]&gt;0.99,"yes","no")</f>
        <v>yes</v>
      </c>
    </row>
    <row r="2728" spans="1:9" x14ac:dyDescent="0.25">
      <c r="A2728" t="str">
        <f>Table1[[#This Row],[img_id2]]&amp;"|"&amp;Table1[[#This Row],[rank]]</f>
        <v>541|2</v>
      </c>
      <c r="B2728">
        <v>541</v>
      </c>
      <c r="C2728">
        <v>2</v>
      </c>
      <c r="D2728" t="s">
        <v>830</v>
      </c>
      <c r="E2728">
        <v>0.17554278671699999</v>
      </c>
      <c r="F2728">
        <v>0.99993181228600003</v>
      </c>
      <c r="G2728">
        <f>VLOOKUP(Table1[[#This Row],[img_id2]],Table13[#All],4,FALSE)</f>
        <v>2</v>
      </c>
      <c r="H2728">
        <f>VLOOKUP(Table1[[#This Row],[img_id2]],Table13[#All],5,FALSE)</f>
        <v>2</v>
      </c>
      <c r="I2728" t="str">
        <f>IF(Table1[[#This Row],[score_abs]]&gt;0.99,"yes","no")</f>
        <v>yes</v>
      </c>
    </row>
    <row r="2729" spans="1:9" x14ac:dyDescent="0.25">
      <c r="A2729" t="str">
        <f>Table1[[#This Row],[img_id2]]&amp;"|"&amp;Table1[[#This Row],[rank]]</f>
        <v>541|3</v>
      </c>
      <c r="B2729">
        <v>541</v>
      </c>
      <c r="C2729">
        <v>3</v>
      </c>
      <c r="D2729" t="s">
        <v>831</v>
      </c>
      <c r="E2729">
        <v>0.16834695637200001</v>
      </c>
      <c r="F2729">
        <v>0.99992895126299997</v>
      </c>
      <c r="G2729">
        <f>VLOOKUP(Table1[[#This Row],[img_id2]],Table13[#All],4,FALSE)</f>
        <v>2</v>
      </c>
      <c r="H2729">
        <f>VLOOKUP(Table1[[#This Row],[img_id2]],Table13[#All],5,FALSE)</f>
        <v>2</v>
      </c>
      <c r="I2729" t="str">
        <f>IF(Table1[[#This Row],[score_abs]]&gt;0.99,"yes","no")</f>
        <v>yes</v>
      </c>
    </row>
    <row r="2730" spans="1:9" x14ac:dyDescent="0.25">
      <c r="A2730" t="str">
        <f>Table1[[#This Row],[img_id2]]&amp;"|"&amp;Table1[[#This Row],[rank]]</f>
        <v>541|4</v>
      </c>
      <c r="B2730">
        <v>541</v>
      </c>
      <c r="C2730">
        <v>4</v>
      </c>
      <c r="D2730" t="s">
        <v>840</v>
      </c>
      <c r="E2730">
        <v>7.2814468294399998E-3</v>
      </c>
      <c r="F2730">
        <v>0.99835866689700004</v>
      </c>
      <c r="G2730">
        <f>VLOOKUP(Table1[[#This Row],[img_id2]],Table13[#All],4,FALSE)</f>
        <v>2</v>
      </c>
      <c r="H2730">
        <f>VLOOKUP(Table1[[#This Row],[img_id2]],Table13[#All],5,FALSE)</f>
        <v>2</v>
      </c>
      <c r="I2730" t="str">
        <f>IF(Table1[[#This Row],[score_abs]]&gt;0.99,"yes","no")</f>
        <v>yes</v>
      </c>
    </row>
    <row r="2731" spans="1:9" x14ac:dyDescent="0.25">
      <c r="A2731" t="str">
        <f>Table1[[#This Row],[img_id2]]&amp;"|"&amp;Table1[[#This Row],[rank]]</f>
        <v>541|5</v>
      </c>
      <c r="B2731">
        <v>541</v>
      </c>
      <c r="C2731">
        <v>5</v>
      </c>
      <c r="D2731" t="s">
        <v>829</v>
      </c>
      <c r="E2731">
        <v>6.0094655491400003E-3</v>
      </c>
      <c r="F2731">
        <v>0.99801194667799997</v>
      </c>
      <c r="G2731">
        <f>VLOOKUP(Table1[[#This Row],[img_id2]],Table13[#All],4,FALSE)</f>
        <v>2</v>
      </c>
      <c r="H2731">
        <f>VLOOKUP(Table1[[#This Row],[img_id2]],Table13[#All],5,FALSE)</f>
        <v>2</v>
      </c>
      <c r="I2731" t="str">
        <f>IF(Table1[[#This Row],[score_abs]]&gt;0.99,"yes","no")</f>
        <v>yes</v>
      </c>
    </row>
    <row r="2732" spans="1:9" x14ac:dyDescent="0.25">
      <c r="A2732" t="str">
        <f>Table1[[#This Row],[img_id2]]&amp;"|"&amp;Table1[[#This Row],[rank]]</f>
        <v>542|1</v>
      </c>
      <c r="B2732">
        <v>542</v>
      </c>
      <c r="C2732">
        <v>1</v>
      </c>
      <c r="D2732" t="s">
        <v>830</v>
      </c>
      <c r="E2732">
        <v>0.35595872998200001</v>
      </c>
      <c r="F2732">
        <v>0.99953949451400004</v>
      </c>
      <c r="G2732">
        <f>VLOOKUP(Table1[[#This Row],[img_id2]],Table13[#All],4,FALSE)</f>
        <v>2</v>
      </c>
      <c r="H2732">
        <f>VLOOKUP(Table1[[#This Row],[img_id2]],Table13[#All],5,FALSE)</f>
        <v>2</v>
      </c>
      <c r="I2732" t="str">
        <f>IF(Table1[[#This Row],[score_abs]]&gt;0.99,"yes","no")</f>
        <v>yes</v>
      </c>
    </row>
    <row r="2733" spans="1:9" x14ac:dyDescent="0.25">
      <c r="A2733" t="str">
        <f>Table1[[#This Row],[img_id2]]&amp;"|"&amp;Table1[[#This Row],[rank]]</f>
        <v>542|2</v>
      </c>
      <c r="B2733">
        <v>542</v>
      </c>
      <c r="C2733">
        <v>2</v>
      </c>
      <c r="D2733" t="s">
        <v>831</v>
      </c>
      <c r="E2733">
        <v>0.19706232845800001</v>
      </c>
      <c r="F2733">
        <v>0.99916839599600005</v>
      </c>
      <c r="G2733">
        <f>VLOOKUP(Table1[[#This Row],[img_id2]],Table13[#All],4,FALSE)</f>
        <v>2</v>
      </c>
      <c r="H2733">
        <f>VLOOKUP(Table1[[#This Row],[img_id2]],Table13[#All],5,FALSE)</f>
        <v>2</v>
      </c>
      <c r="I2733" t="str">
        <f>IF(Table1[[#This Row],[score_abs]]&gt;0.99,"yes","no")</f>
        <v>yes</v>
      </c>
    </row>
    <row r="2734" spans="1:9" x14ac:dyDescent="0.25">
      <c r="A2734" t="str">
        <f>Table1[[#This Row],[img_id2]]&amp;"|"&amp;Table1[[#This Row],[rank]]</f>
        <v>542|3</v>
      </c>
      <c r="B2734">
        <v>542</v>
      </c>
      <c r="C2734">
        <v>3</v>
      </c>
      <c r="D2734" t="s">
        <v>846</v>
      </c>
      <c r="E2734">
        <v>9.3289032578500006E-2</v>
      </c>
      <c r="F2734">
        <v>0.99824500083900003</v>
      </c>
      <c r="G2734">
        <f>VLOOKUP(Table1[[#This Row],[img_id2]],Table13[#All],4,FALSE)</f>
        <v>2</v>
      </c>
      <c r="H2734">
        <f>VLOOKUP(Table1[[#This Row],[img_id2]],Table13[#All],5,FALSE)</f>
        <v>2</v>
      </c>
      <c r="I2734" t="str">
        <f>IF(Table1[[#This Row],[score_abs]]&gt;0.99,"yes","no")</f>
        <v>yes</v>
      </c>
    </row>
    <row r="2735" spans="1:9" x14ac:dyDescent="0.25">
      <c r="A2735" t="str">
        <f>Table1[[#This Row],[img_id2]]&amp;"|"&amp;Table1[[#This Row],[rank]]</f>
        <v>542|4</v>
      </c>
      <c r="B2735">
        <v>542</v>
      </c>
      <c r="C2735">
        <v>4</v>
      </c>
      <c r="D2735" t="s">
        <v>829</v>
      </c>
      <c r="E2735">
        <v>9.2385299503800006E-2</v>
      </c>
      <c r="F2735">
        <v>0.99822789430600001</v>
      </c>
      <c r="G2735">
        <f>VLOOKUP(Table1[[#This Row],[img_id2]],Table13[#All],4,FALSE)</f>
        <v>2</v>
      </c>
      <c r="H2735">
        <f>VLOOKUP(Table1[[#This Row],[img_id2]],Table13[#All],5,FALSE)</f>
        <v>2</v>
      </c>
      <c r="I2735" t="str">
        <f>IF(Table1[[#This Row],[score_abs]]&gt;0.99,"yes","no")</f>
        <v>yes</v>
      </c>
    </row>
    <row r="2736" spans="1:9" x14ac:dyDescent="0.25">
      <c r="A2736" t="str">
        <f>Table1[[#This Row],[img_id2]]&amp;"|"&amp;Table1[[#This Row],[rank]]</f>
        <v>542|5</v>
      </c>
      <c r="B2736">
        <v>542</v>
      </c>
      <c r="C2736">
        <v>5</v>
      </c>
      <c r="D2736" t="s">
        <v>854</v>
      </c>
      <c r="E2736">
        <v>5.30658736825E-2</v>
      </c>
      <c r="F2736">
        <v>0.99691879749300005</v>
      </c>
      <c r="G2736">
        <f>VLOOKUP(Table1[[#This Row],[img_id2]],Table13[#All],4,FALSE)</f>
        <v>2</v>
      </c>
      <c r="H2736">
        <f>VLOOKUP(Table1[[#This Row],[img_id2]],Table13[#All],5,FALSE)</f>
        <v>2</v>
      </c>
      <c r="I2736" t="str">
        <f>IF(Table1[[#This Row],[score_abs]]&gt;0.99,"yes","no")</f>
        <v>yes</v>
      </c>
    </row>
    <row r="2737" spans="1:9" x14ac:dyDescent="0.25">
      <c r="A2737" t="str">
        <f>Table1[[#This Row],[img_id2]]&amp;"|"&amp;Table1[[#This Row],[rank]]</f>
        <v>543|1</v>
      </c>
      <c r="B2737">
        <v>543</v>
      </c>
      <c r="C2737">
        <v>1</v>
      </c>
      <c r="D2737" t="s">
        <v>830</v>
      </c>
      <c r="E2737">
        <v>0.892582595348</v>
      </c>
      <c r="F2737">
        <v>0.99998581409499998</v>
      </c>
      <c r="G2737">
        <f>VLOOKUP(Table1[[#This Row],[img_id2]],Table13[#All],4,FALSE)</f>
        <v>2</v>
      </c>
      <c r="H2737">
        <f>VLOOKUP(Table1[[#This Row],[img_id2]],Table13[#All],5,FALSE)</f>
        <v>2</v>
      </c>
      <c r="I2737" t="str">
        <f>IF(Table1[[#This Row],[score_abs]]&gt;0.99,"yes","no")</f>
        <v>yes</v>
      </c>
    </row>
    <row r="2738" spans="1:9" x14ac:dyDescent="0.25">
      <c r="A2738" t="str">
        <f>Table1[[#This Row],[img_id2]]&amp;"|"&amp;Table1[[#This Row],[rank]]</f>
        <v>543|2</v>
      </c>
      <c r="B2738">
        <v>543</v>
      </c>
      <c r="C2738">
        <v>2</v>
      </c>
      <c r="D2738" t="s">
        <v>889</v>
      </c>
      <c r="E2738">
        <v>5.23049235344E-2</v>
      </c>
      <c r="F2738">
        <v>0.99975746870000004</v>
      </c>
      <c r="G2738">
        <f>VLOOKUP(Table1[[#This Row],[img_id2]],Table13[#All],4,FALSE)</f>
        <v>2</v>
      </c>
      <c r="H2738">
        <f>VLOOKUP(Table1[[#This Row],[img_id2]],Table13[#All],5,FALSE)</f>
        <v>2</v>
      </c>
      <c r="I2738" t="str">
        <f>IF(Table1[[#This Row],[score_abs]]&gt;0.99,"yes","no")</f>
        <v>yes</v>
      </c>
    </row>
    <row r="2739" spans="1:9" x14ac:dyDescent="0.25">
      <c r="A2739" t="str">
        <f>Table1[[#This Row],[img_id2]]&amp;"|"&amp;Table1[[#This Row],[rank]]</f>
        <v>543|3</v>
      </c>
      <c r="B2739">
        <v>543</v>
      </c>
      <c r="C2739">
        <v>3</v>
      </c>
      <c r="D2739" t="s">
        <v>849</v>
      </c>
      <c r="E2739">
        <v>1.54418405145E-2</v>
      </c>
      <c r="F2739">
        <v>0.99917906522800004</v>
      </c>
      <c r="G2739">
        <f>VLOOKUP(Table1[[#This Row],[img_id2]],Table13[#All],4,FALSE)</f>
        <v>2</v>
      </c>
      <c r="H2739">
        <f>VLOOKUP(Table1[[#This Row],[img_id2]],Table13[#All],5,FALSE)</f>
        <v>2</v>
      </c>
      <c r="I2739" t="str">
        <f>IF(Table1[[#This Row],[score_abs]]&gt;0.99,"yes","no")</f>
        <v>yes</v>
      </c>
    </row>
    <row r="2740" spans="1:9" x14ac:dyDescent="0.25">
      <c r="A2740" t="str">
        <f>Table1[[#This Row],[img_id2]]&amp;"|"&amp;Table1[[#This Row],[rank]]</f>
        <v>543|4</v>
      </c>
      <c r="B2740">
        <v>543</v>
      </c>
      <c r="C2740">
        <v>4</v>
      </c>
      <c r="D2740" t="s">
        <v>913</v>
      </c>
      <c r="E2740">
        <v>7.9200360923999992E-3</v>
      </c>
      <c r="F2740">
        <v>0.99840074777599996</v>
      </c>
      <c r="G2740">
        <f>VLOOKUP(Table1[[#This Row],[img_id2]],Table13[#All],4,FALSE)</f>
        <v>2</v>
      </c>
      <c r="H2740">
        <f>VLOOKUP(Table1[[#This Row],[img_id2]],Table13[#All],5,FALSE)</f>
        <v>2</v>
      </c>
      <c r="I2740" t="str">
        <f>IF(Table1[[#This Row],[score_abs]]&gt;0.99,"yes","no")</f>
        <v>yes</v>
      </c>
    </row>
    <row r="2741" spans="1:9" x14ac:dyDescent="0.25">
      <c r="A2741" t="str">
        <f>Table1[[#This Row],[img_id2]]&amp;"|"&amp;Table1[[#This Row],[rank]]</f>
        <v>543|5</v>
      </c>
      <c r="B2741">
        <v>543</v>
      </c>
      <c r="C2741">
        <v>5</v>
      </c>
      <c r="D2741" t="s">
        <v>854</v>
      </c>
      <c r="E2741">
        <v>4.0519246831500003E-3</v>
      </c>
      <c r="F2741">
        <v>0.99687886238099999</v>
      </c>
      <c r="G2741">
        <f>VLOOKUP(Table1[[#This Row],[img_id2]],Table13[#All],4,FALSE)</f>
        <v>2</v>
      </c>
      <c r="H2741">
        <f>VLOOKUP(Table1[[#This Row],[img_id2]],Table13[#All],5,FALSE)</f>
        <v>2</v>
      </c>
      <c r="I2741" t="str">
        <f>IF(Table1[[#This Row],[score_abs]]&gt;0.99,"yes","no")</f>
        <v>yes</v>
      </c>
    </row>
    <row r="2742" spans="1:9" x14ac:dyDescent="0.25">
      <c r="A2742" t="str">
        <f>Table1[[#This Row],[img_id2]]&amp;"|"&amp;Table1[[#This Row],[rank]]</f>
        <v>544|1</v>
      </c>
      <c r="B2742">
        <v>544</v>
      </c>
      <c r="C2742">
        <v>1</v>
      </c>
      <c r="D2742" t="s">
        <v>830</v>
      </c>
      <c r="E2742">
        <v>0.83576095104199999</v>
      </c>
      <c r="F2742">
        <v>0.99994194507599998</v>
      </c>
      <c r="G2742">
        <f>VLOOKUP(Table1[[#This Row],[img_id2]],Table13[#All],4,FALSE)</f>
        <v>2</v>
      </c>
      <c r="H2742">
        <f>VLOOKUP(Table1[[#This Row],[img_id2]],Table13[#All],5,FALSE)</f>
        <v>2</v>
      </c>
      <c r="I2742" t="str">
        <f>IF(Table1[[#This Row],[score_abs]]&gt;0.99,"yes","no")</f>
        <v>yes</v>
      </c>
    </row>
    <row r="2743" spans="1:9" x14ac:dyDescent="0.25">
      <c r="A2743" t="str">
        <f>Table1[[#This Row],[img_id2]]&amp;"|"&amp;Table1[[#This Row],[rank]]</f>
        <v>544|2</v>
      </c>
      <c r="B2743">
        <v>544</v>
      </c>
      <c r="C2743">
        <v>2</v>
      </c>
      <c r="D2743" t="s">
        <v>840</v>
      </c>
      <c r="E2743">
        <v>5.7333357632200002E-2</v>
      </c>
      <c r="F2743">
        <v>0.99915432930000003</v>
      </c>
      <c r="G2743">
        <f>VLOOKUP(Table1[[#This Row],[img_id2]],Table13[#All],4,FALSE)</f>
        <v>2</v>
      </c>
      <c r="H2743">
        <f>VLOOKUP(Table1[[#This Row],[img_id2]],Table13[#All],5,FALSE)</f>
        <v>2</v>
      </c>
      <c r="I2743" t="str">
        <f>IF(Table1[[#This Row],[score_abs]]&gt;0.99,"yes","no")</f>
        <v>yes</v>
      </c>
    </row>
    <row r="2744" spans="1:9" x14ac:dyDescent="0.25">
      <c r="A2744" t="str">
        <f>Table1[[#This Row],[img_id2]]&amp;"|"&amp;Table1[[#This Row],[rank]]</f>
        <v>544|3</v>
      </c>
      <c r="B2744">
        <v>544</v>
      </c>
      <c r="C2744">
        <v>3</v>
      </c>
      <c r="D2744" t="s">
        <v>832</v>
      </c>
      <c r="E2744">
        <v>1.45094888285E-2</v>
      </c>
      <c r="F2744">
        <v>0.996666491032</v>
      </c>
      <c r="G2744">
        <f>VLOOKUP(Table1[[#This Row],[img_id2]],Table13[#All],4,FALSE)</f>
        <v>2</v>
      </c>
      <c r="H2744">
        <f>VLOOKUP(Table1[[#This Row],[img_id2]],Table13[#All],5,FALSE)</f>
        <v>2</v>
      </c>
      <c r="I2744" t="str">
        <f>IF(Table1[[#This Row],[score_abs]]&gt;0.99,"yes","no")</f>
        <v>yes</v>
      </c>
    </row>
    <row r="2745" spans="1:9" x14ac:dyDescent="0.25">
      <c r="A2745" t="str">
        <f>Table1[[#This Row],[img_id2]]&amp;"|"&amp;Table1[[#This Row],[rank]]</f>
        <v>544|4</v>
      </c>
      <c r="B2745">
        <v>544</v>
      </c>
      <c r="C2745">
        <v>4</v>
      </c>
      <c r="D2745" t="s">
        <v>937</v>
      </c>
      <c r="E2745">
        <v>1.0363038629300001E-2</v>
      </c>
      <c r="F2745">
        <v>0.99533891677899999</v>
      </c>
      <c r="G2745">
        <f>VLOOKUP(Table1[[#This Row],[img_id2]],Table13[#All],4,FALSE)</f>
        <v>2</v>
      </c>
      <c r="H2745">
        <f>VLOOKUP(Table1[[#This Row],[img_id2]],Table13[#All],5,FALSE)</f>
        <v>2</v>
      </c>
      <c r="I2745" t="str">
        <f>IF(Table1[[#This Row],[score_abs]]&gt;0.99,"yes","no")</f>
        <v>yes</v>
      </c>
    </row>
    <row r="2746" spans="1:9" x14ac:dyDescent="0.25">
      <c r="A2746" t="str">
        <f>Table1[[#This Row],[img_id2]]&amp;"|"&amp;Table1[[#This Row],[rank]]</f>
        <v>544|5</v>
      </c>
      <c r="B2746">
        <v>544</v>
      </c>
      <c r="C2746">
        <v>5</v>
      </c>
      <c r="D2746" t="s">
        <v>938</v>
      </c>
      <c r="E2746">
        <v>1.0125446133299999E-2</v>
      </c>
      <c r="F2746">
        <v>0.99523019790599998</v>
      </c>
      <c r="G2746">
        <f>VLOOKUP(Table1[[#This Row],[img_id2]],Table13[#All],4,FALSE)</f>
        <v>2</v>
      </c>
      <c r="H2746">
        <f>VLOOKUP(Table1[[#This Row],[img_id2]],Table13[#All],5,FALSE)</f>
        <v>2</v>
      </c>
      <c r="I2746" t="str">
        <f>IF(Table1[[#This Row],[score_abs]]&gt;0.99,"yes","no")</f>
        <v>yes</v>
      </c>
    </row>
    <row r="2747" spans="1:9" x14ac:dyDescent="0.25">
      <c r="A2747" t="str">
        <f>Table1[[#This Row],[img_id2]]&amp;"|"&amp;Table1[[#This Row],[rank]]</f>
        <v>545|1</v>
      </c>
      <c r="B2747">
        <v>545</v>
      </c>
      <c r="C2747">
        <v>1</v>
      </c>
      <c r="D2747" t="s">
        <v>840</v>
      </c>
      <c r="E2747">
        <v>0.43997785448999999</v>
      </c>
      <c r="F2747">
        <v>0.99990153312700003</v>
      </c>
      <c r="G2747">
        <f>VLOOKUP(Table1[[#This Row],[img_id2]],Table13[#All],4,FALSE)</f>
        <v>2</v>
      </c>
      <c r="H2747">
        <f>VLOOKUP(Table1[[#This Row],[img_id2]],Table13[#All],5,FALSE)</f>
        <v>2</v>
      </c>
      <c r="I2747" t="str">
        <f>IF(Table1[[#This Row],[score_abs]]&gt;0.99,"yes","no")</f>
        <v>yes</v>
      </c>
    </row>
    <row r="2748" spans="1:9" x14ac:dyDescent="0.25">
      <c r="A2748" t="str">
        <f>Table1[[#This Row],[img_id2]]&amp;"|"&amp;Table1[[#This Row],[rank]]</f>
        <v>545|2</v>
      </c>
      <c r="B2748">
        <v>545</v>
      </c>
      <c r="C2748">
        <v>2</v>
      </c>
      <c r="D2748" t="s">
        <v>830</v>
      </c>
      <c r="E2748">
        <v>0.28539782762499999</v>
      </c>
      <c r="F2748">
        <v>0.99984812736499995</v>
      </c>
      <c r="G2748">
        <f>VLOOKUP(Table1[[#This Row],[img_id2]],Table13[#All],4,FALSE)</f>
        <v>2</v>
      </c>
      <c r="H2748">
        <f>VLOOKUP(Table1[[#This Row],[img_id2]],Table13[#All],5,FALSE)</f>
        <v>2</v>
      </c>
      <c r="I2748" t="str">
        <f>IF(Table1[[#This Row],[score_abs]]&gt;0.99,"yes","no")</f>
        <v>yes</v>
      </c>
    </row>
    <row r="2749" spans="1:9" x14ac:dyDescent="0.25">
      <c r="A2749" t="str">
        <f>Table1[[#This Row],[img_id2]]&amp;"|"&amp;Table1[[#This Row],[rank]]</f>
        <v>545|3</v>
      </c>
      <c r="B2749">
        <v>545</v>
      </c>
      <c r="C2749">
        <v>3</v>
      </c>
      <c r="D2749" t="s">
        <v>863</v>
      </c>
      <c r="E2749">
        <v>6.7583106458199996E-2</v>
      </c>
      <c r="F2749">
        <v>0.99935907125500001</v>
      </c>
      <c r="G2749">
        <f>VLOOKUP(Table1[[#This Row],[img_id2]],Table13[#All],4,FALSE)</f>
        <v>2</v>
      </c>
      <c r="H2749">
        <f>VLOOKUP(Table1[[#This Row],[img_id2]],Table13[#All],5,FALSE)</f>
        <v>2</v>
      </c>
      <c r="I2749" t="str">
        <f>IF(Table1[[#This Row],[score_abs]]&gt;0.99,"yes","no")</f>
        <v>yes</v>
      </c>
    </row>
    <row r="2750" spans="1:9" x14ac:dyDescent="0.25">
      <c r="A2750" t="str">
        <f>Table1[[#This Row],[img_id2]]&amp;"|"&amp;Table1[[#This Row],[rank]]</f>
        <v>545|4</v>
      </c>
      <c r="B2750">
        <v>545</v>
      </c>
      <c r="C2750">
        <v>4</v>
      </c>
      <c r="D2750" t="s">
        <v>869</v>
      </c>
      <c r="E2750">
        <v>4.6582762152000003E-2</v>
      </c>
      <c r="F2750">
        <v>0.99907034635500003</v>
      </c>
      <c r="G2750">
        <f>VLOOKUP(Table1[[#This Row],[img_id2]],Table13[#All],4,FALSE)</f>
        <v>2</v>
      </c>
      <c r="H2750">
        <f>VLOOKUP(Table1[[#This Row],[img_id2]],Table13[#All],5,FALSE)</f>
        <v>2</v>
      </c>
      <c r="I2750" t="str">
        <f>IF(Table1[[#This Row],[score_abs]]&gt;0.99,"yes","no")</f>
        <v>yes</v>
      </c>
    </row>
    <row r="2751" spans="1:9" x14ac:dyDescent="0.25">
      <c r="A2751" t="str">
        <f>Table1[[#This Row],[img_id2]]&amp;"|"&amp;Table1[[#This Row],[rank]]</f>
        <v>545|5</v>
      </c>
      <c r="B2751">
        <v>545</v>
      </c>
      <c r="C2751">
        <v>5</v>
      </c>
      <c r="D2751" t="s">
        <v>865</v>
      </c>
      <c r="E2751">
        <v>2.5199938565499999E-2</v>
      </c>
      <c r="F2751">
        <v>0.99828290939300002</v>
      </c>
      <c r="G2751">
        <f>VLOOKUP(Table1[[#This Row],[img_id2]],Table13[#All],4,FALSE)</f>
        <v>2</v>
      </c>
      <c r="H2751">
        <f>VLOOKUP(Table1[[#This Row],[img_id2]],Table13[#All],5,FALSE)</f>
        <v>2</v>
      </c>
      <c r="I2751" t="str">
        <f>IF(Table1[[#This Row],[score_abs]]&gt;0.99,"yes","no")</f>
        <v>yes</v>
      </c>
    </row>
    <row r="2752" spans="1:9" x14ac:dyDescent="0.25">
      <c r="A2752" t="str">
        <f>Table1[[#This Row],[img_id2]]&amp;"|"&amp;Table1[[#This Row],[rank]]</f>
        <v>546|1</v>
      </c>
      <c r="B2752">
        <v>546</v>
      </c>
      <c r="C2752">
        <v>1</v>
      </c>
      <c r="D2752" t="s">
        <v>869</v>
      </c>
      <c r="E2752">
        <v>0.39555084705400001</v>
      </c>
      <c r="F2752">
        <v>0.99989783763899998</v>
      </c>
      <c r="G2752">
        <f>VLOOKUP(Table1[[#This Row],[img_id2]],Table13[#All],4,FALSE)</f>
        <v>2</v>
      </c>
      <c r="H2752">
        <f>VLOOKUP(Table1[[#This Row],[img_id2]],Table13[#All],5,FALSE)</f>
        <v>2</v>
      </c>
      <c r="I2752" t="str">
        <f>IF(Table1[[#This Row],[score_abs]]&gt;0.99,"yes","no")</f>
        <v>yes</v>
      </c>
    </row>
    <row r="2753" spans="1:9" x14ac:dyDescent="0.25">
      <c r="A2753" t="str">
        <f>Table1[[#This Row],[img_id2]]&amp;"|"&amp;Table1[[#This Row],[rank]]</f>
        <v>546|2</v>
      </c>
      <c r="B2753">
        <v>546</v>
      </c>
      <c r="C2753">
        <v>2</v>
      </c>
      <c r="D2753" t="s">
        <v>867</v>
      </c>
      <c r="E2753">
        <v>0.25767770409599999</v>
      </c>
      <c r="F2753">
        <v>0.99984323978400003</v>
      </c>
      <c r="G2753">
        <f>VLOOKUP(Table1[[#This Row],[img_id2]],Table13[#All],4,FALSE)</f>
        <v>2</v>
      </c>
      <c r="H2753">
        <f>VLOOKUP(Table1[[#This Row],[img_id2]],Table13[#All],5,FALSE)</f>
        <v>2</v>
      </c>
      <c r="I2753" t="str">
        <f>IF(Table1[[#This Row],[score_abs]]&gt;0.99,"yes","no")</f>
        <v>yes</v>
      </c>
    </row>
    <row r="2754" spans="1:9" x14ac:dyDescent="0.25">
      <c r="A2754" t="str">
        <f>Table1[[#This Row],[img_id2]]&amp;"|"&amp;Table1[[#This Row],[rank]]</f>
        <v>546|3</v>
      </c>
      <c r="B2754">
        <v>546</v>
      </c>
      <c r="C2754">
        <v>3</v>
      </c>
      <c r="D2754" t="s">
        <v>900</v>
      </c>
      <c r="E2754">
        <v>8.58721658587E-2</v>
      </c>
      <c r="F2754">
        <v>0.99952995777099996</v>
      </c>
      <c r="G2754">
        <f>VLOOKUP(Table1[[#This Row],[img_id2]],Table13[#All],4,FALSE)</f>
        <v>2</v>
      </c>
      <c r="H2754">
        <f>VLOOKUP(Table1[[#This Row],[img_id2]],Table13[#All],5,FALSE)</f>
        <v>2</v>
      </c>
      <c r="I2754" t="str">
        <f>IF(Table1[[#This Row],[score_abs]]&gt;0.99,"yes","no")</f>
        <v>yes</v>
      </c>
    </row>
    <row r="2755" spans="1:9" x14ac:dyDescent="0.25">
      <c r="A2755" t="str">
        <f>Table1[[#This Row],[img_id2]]&amp;"|"&amp;Table1[[#This Row],[rank]]</f>
        <v>546|4</v>
      </c>
      <c r="B2755">
        <v>546</v>
      </c>
      <c r="C2755">
        <v>4</v>
      </c>
      <c r="D2755" t="s">
        <v>868</v>
      </c>
      <c r="E2755">
        <v>6.3016928732400002E-2</v>
      </c>
      <c r="F2755">
        <v>0.99935954809200001</v>
      </c>
      <c r="G2755">
        <f>VLOOKUP(Table1[[#This Row],[img_id2]],Table13[#All],4,FALSE)</f>
        <v>2</v>
      </c>
      <c r="H2755">
        <f>VLOOKUP(Table1[[#This Row],[img_id2]],Table13[#All],5,FALSE)</f>
        <v>2</v>
      </c>
      <c r="I2755" t="str">
        <f>IF(Table1[[#This Row],[score_abs]]&gt;0.99,"yes","no")</f>
        <v>yes</v>
      </c>
    </row>
    <row r="2756" spans="1:9" x14ac:dyDescent="0.25">
      <c r="A2756" t="str">
        <f>Table1[[#This Row],[img_id2]]&amp;"|"&amp;Table1[[#This Row],[rank]]</f>
        <v>546|5</v>
      </c>
      <c r="B2756">
        <v>546</v>
      </c>
      <c r="C2756">
        <v>5</v>
      </c>
      <c r="D2756" t="s">
        <v>869</v>
      </c>
      <c r="E2756">
        <v>4.89210672677E-2</v>
      </c>
      <c r="F2756">
        <v>0.999175131321</v>
      </c>
      <c r="G2756">
        <f>VLOOKUP(Table1[[#This Row],[img_id2]],Table13[#All],4,FALSE)</f>
        <v>2</v>
      </c>
      <c r="H2756">
        <f>VLOOKUP(Table1[[#This Row],[img_id2]],Table13[#All],5,FALSE)</f>
        <v>2</v>
      </c>
      <c r="I2756" t="str">
        <f>IF(Table1[[#This Row],[score_abs]]&gt;0.99,"yes","no")</f>
        <v>yes</v>
      </c>
    </row>
    <row r="2757" spans="1:9" x14ac:dyDescent="0.25">
      <c r="A2757" t="str">
        <f>Table1[[#This Row],[img_id2]]&amp;"|"&amp;Table1[[#This Row],[rank]]</f>
        <v>547|1</v>
      </c>
      <c r="B2757">
        <v>547</v>
      </c>
      <c r="C2757">
        <v>1</v>
      </c>
      <c r="D2757" t="s">
        <v>840</v>
      </c>
      <c r="E2757">
        <v>0.210634246469</v>
      </c>
      <c r="F2757">
        <v>0.99869018793099995</v>
      </c>
      <c r="G2757">
        <f>VLOOKUP(Table1[[#This Row],[img_id2]],Table13[#All],4,FALSE)</f>
        <v>2</v>
      </c>
      <c r="H2757">
        <f>VLOOKUP(Table1[[#This Row],[img_id2]],Table13[#All],5,FALSE)</f>
        <v>2</v>
      </c>
      <c r="I2757" t="str">
        <f>IF(Table1[[#This Row],[score_abs]]&gt;0.99,"yes","no")</f>
        <v>yes</v>
      </c>
    </row>
    <row r="2758" spans="1:9" x14ac:dyDescent="0.25">
      <c r="A2758" t="str">
        <f>Table1[[#This Row],[img_id2]]&amp;"|"&amp;Table1[[#This Row],[rank]]</f>
        <v>547|2</v>
      </c>
      <c r="B2758">
        <v>547</v>
      </c>
      <c r="C2758">
        <v>2</v>
      </c>
      <c r="D2758" t="s">
        <v>864</v>
      </c>
      <c r="E2758">
        <v>0.20025810599300001</v>
      </c>
      <c r="F2758">
        <v>0.99862241745000002</v>
      </c>
      <c r="G2758">
        <f>VLOOKUP(Table1[[#This Row],[img_id2]],Table13[#All],4,FALSE)</f>
        <v>2</v>
      </c>
      <c r="H2758">
        <f>VLOOKUP(Table1[[#This Row],[img_id2]],Table13[#All],5,FALSE)</f>
        <v>2</v>
      </c>
      <c r="I2758" t="str">
        <f>IF(Table1[[#This Row],[score_abs]]&gt;0.99,"yes","no")</f>
        <v>yes</v>
      </c>
    </row>
    <row r="2759" spans="1:9" x14ac:dyDescent="0.25">
      <c r="A2759" t="str">
        <f>Table1[[#This Row],[img_id2]]&amp;"|"&amp;Table1[[#This Row],[rank]]</f>
        <v>547|3</v>
      </c>
      <c r="B2759">
        <v>547</v>
      </c>
      <c r="C2759">
        <v>3</v>
      </c>
      <c r="D2759" t="s">
        <v>830</v>
      </c>
      <c r="E2759">
        <v>0.184011280537</v>
      </c>
      <c r="F2759">
        <v>0.99850106239299996</v>
      </c>
      <c r="G2759">
        <f>VLOOKUP(Table1[[#This Row],[img_id2]],Table13[#All],4,FALSE)</f>
        <v>2</v>
      </c>
      <c r="H2759">
        <f>VLOOKUP(Table1[[#This Row],[img_id2]],Table13[#All],5,FALSE)</f>
        <v>2</v>
      </c>
      <c r="I2759" t="str">
        <f>IF(Table1[[#This Row],[score_abs]]&gt;0.99,"yes","no")</f>
        <v>yes</v>
      </c>
    </row>
    <row r="2760" spans="1:9" x14ac:dyDescent="0.25">
      <c r="A2760" t="str">
        <f>Table1[[#This Row],[img_id2]]&amp;"|"&amp;Table1[[#This Row],[rank]]</f>
        <v>547|4</v>
      </c>
      <c r="B2760">
        <v>547</v>
      </c>
      <c r="C2760">
        <v>4</v>
      </c>
      <c r="D2760" t="s">
        <v>862</v>
      </c>
      <c r="E2760">
        <v>5.9994213283099999E-2</v>
      </c>
      <c r="F2760">
        <v>0.99541652202599995</v>
      </c>
      <c r="G2760">
        <f>VLOOKUP(Table1[[#This Row],[img_id2]],Table13[#All],4,FALSE)</f>
        <v>2</v>
      </c>
      <c r="H2760">
        <f>VLOOKUP(Table1[[#This Row],[img_id2]],Table13[#All],5,FALSE)</f>
        <v>2</v>
      </c>
      <c r="I2760" t="str">
        <f>IF(Table1[[#This Row],[score_abs]]&gt;0.99,"yes","no")</f>
        <v>yes</v>
      </c>
    </row>
    <row r="2761" spans="1:9" x14ac:dyDescent="0.25">
      <c r="A2761" t="str">
        <f>Table1[[#This Row],[img_id2]]&amp;"|"&amp;Table1[[#This Row],[rank]]</f>
        <v>547|5</v>
      </c>
      <c r="B2761">
        <v>547</v>
      </c>
      <c r="C2761">
        <v>5</v>
      </c>
      <c r="D2761" t="s">
        <v>831</v>
      </c>
      <c r="E2761">
        <v>4.4363573193600001E-2</v>
      </c>
      <c r="F2761">
        <v>0.99381160736100005</v>
      </c>
      <c r="G2761">
        <f>VLOOKUP(Table1[[#This Row],[img_id2]],Table13[#All],4,FALSE)</f>
        <v>2</v>
      </c>
      <c r="H2761">
        <f>VLOOKUP(Table1[[#This Row],[img_id2]],Table13[#All],5,FALSE)</f>
        <v>2</v>
      </c>
      <c r="I2761" t="str">
        <f>IF(Table1[[#This Row],[score_abs]]&gt;0.99,"yes","no")</f>
        <v>yes</v>
      </c>
    </row>
    <row r="2762" spans="1:9" x14ac:dyDescent="0.25">
      <c r="A2762" t="str">
        <f>Table1[[#This Row],[img_id2]]&amp;"|"&amp;Table1[[#This Row],[rank]]</f>
        <v>548|1</v>
      </c>
      <c r="B2762">
        <v>548</v>
      </c>
      <c r="C2762">
        <v>1</v>
      </c>
      <c r="D2762" t="s">
        <v>831</v>
      </c>
      <c r="E2762">
        <v>0.17385409772400001</v>
      </c>
      <c r="F2762">
        <v>0.99647372961000003</v>
      </c>
      <c r="G2762">
        <f>VLOOKUP(Table1[[#This Row],[img_id2]],Table13[#All],4,FALSE)</f>
        <v>2</v>
      </c>
      <c r="H2762">
        <f>VLOOKUP(Table1[[#This Row],[img_id2]],Table13[#All],5,FALSE)</f>
        <v>2</v>
      </c>
      <c r="I2762" t="str">
        <f>IF(Table1[[#This Row],[score_abs]]&gt;0.99,"yes","no")</f>
        <v>yes</v>
      </c>
    </row>
    <row r="2763" spans="1:9" x14ac:dyDescent="0.25">
      <c r="A2763" t="str">
        <f>Table1[[#This Row],[img_id2]]&amp;"|"&amp;Table1[[#This Row],[rank]]</f>
        <v>548|2</v>
      </c>
      <c r="B2763">
        <v>548</v>
      </c>
      <c r="C2763">
        <v>2</v>
      </c>
      <c r="D2763" t="s">
        <v>864</v>
      </c>
      <c r="E2763">
        <v>0.11640369147100001</v>
      </c>
      <c r="F2763">
        <v>0.99474251270299996</v>
      </c>
      <c r="G2763">
        <f>VLOOKUP(Table1[[#This Row],[img_id2]],Table13[#All],4,FALSE)</f>
        <v>2</v>
      </c>
      <c r="H2763">
        <f>VLOOKUP(Table1[[#This Row],[img_id2]],Table13[#All],5,FALSE)</f>
        <v>2</v>
      </c>
      <c r="I2763" t="str">
        <f>IF(Table1[[#This Row],[score_abs]]&gt;0.99,"yes","no")</f>
        <v>yes</v>
      </c>
    </row>
    <row r="2764" spans="1:9" x14ac:dyDescent="0.25">
      <c r="A2764" t="str">
        <f>Table1[[#This Row],[img_id2]]&amp;"|"&amp;Table1[[#This Row],[rank]]</f>
        <v>548|3</v>
      </c>
      <c r="B2764">
        <v>548</v>
      </c>
      <c r="C2764">
        <v>3</v>
      </c>
      <c r="D2764" t="s">
        <v>877</v>
      </c>
      <c r="E2764">
        <v>9.5944352447999995E-2</v>
      </c>
      <c r="F2764">
        <v>0.99362844228699998</v>
      </c>
      <c r="G2764">
        <f>VLOOKUP(Table1[[#This Row],[img_id2]],Table13[#All],4,FALSE)</f>
        <v>2</v>
      </c>
      <c r="H2764">
        <f>VLOOKUP(Table1[[#This Row],[img_id2]],Table13[#All],5,FALSE)</f>
        <v>2</v>
      </c>
      <c r="I2764" t="str">
        <f>IF(Table1[[#This Row],[score_abs]]&gt;0.99,"yes","no")</f>
        <v>yes</v>
      </c>
    </row>
    <row r="2765" spans="1:9" x14ac:dyDescent="0.25">
      <c r="A2765" t="str">
        <f>Table1[[#This Row],[img_id2]]&amp;"|"&amp;Table1[[#This Row],[rank]]</f>
        <v>548|4</v>
      </c>
      <c r="B2765">
        <v>548</v>
      </c>
      <c r="C2765">
        <v>4</v>
      </c>
      <c r="D2765" t="s">
        <v>860</v>
      </c>
      <c r="E2765">
        <v>7.2678253054600003E-2</v>
      </c>
      <c r="F2765">
        <v>0.99160587787599996</v>
      </c>
      <c r="G2765">
        <f>VLOOKUP(Table1[[#This Row],[img_id2]],Table13[#All],4,FALSE)</f>
        <v>2</v>
      </c>
      <c r="H2765">
        <f>VLOOKUP(Table1[[#This Row],[img_id2]],Table13[#All],5,FALSE)</f>
        <v>2</v>
      </c>
      <c r="I2765" t="str">
        <f>IF(Table1[[#This Row],[score_abs]]&gt;0.99,"yes","no")</f>
        <v>yes</v>
      </c>
    </row>
    <row r="2766" spans="1:9" x14ac:dyDescent="0.25">
      <c r="A2766" t="str">
        <f>Table1[[#This Row],[img_id2]]&amp;"|"&amp;Table1[[#This Row],[rank]]</f>
        <v>548|5</v>
      </c>
      <c r="B2766">
        <v>548</v>
      </c>
      <c r="C2766">
        <v>5</v>
      </c>
      <c r="D2766" t="s">
        <v>880</v>
      </c>
      <c r="E2766">
        <v>5.0205845385800002E-2</v>
      </c>
      <c r="F2766">
        <v>0.98789423704099999</v>
      </c>
      <c r="G2766">
        <f>VLOOKUP(Table1[[#This Row],[img_id2]],Table13[#All],4,FALSE)</f>
        <v>2</v>
      </c>
      <c r="H2766">
        <f>VLOOKUP(Table1[[#This Row],[img_id2]],Table13[#All],5,FALSE)</f>
        <v>2</v>
      </c>
      <c r="I2766" t="str">
        <f>IF(Table1[[#This Row],[score_abs]]&gt;0.99,"yes","no")</f>
        <v>no</v>
      </c>
    </row>
    <row r="2767" spans="1:9" x14ac:dyDescent="0.25">
      <c r="A2767" t="str">
        <f>Table1[[#This Row],[img_id2]]&amp;"|"&amp;Table1[[#This Row],[rank]]</f>
        <v>549|1</v>
      </c>
      <c r="B2767">
        <v>549</v>
      </c>
      <c r="C2767">
        <v>1</v>
      </c>
      <c r="D2767" t="s">
        <v>880</v>
      </c>
      <c r="E2767">
        <v>0.58738094568300003</v>
      </c>
      <c r="F2767">
        <v>0.99994456767999995</v>
      </c>
      <c r="G2767">
        <f>VLOOKUP(Table1[[#This Row],[img_id2]],Table13[#All],4,FALSE)</f>
        <v>4</v>
      </c>
      <c r="H2767">
        <f>VLOOKUP(Table1[[#This Row],[img_id2]],Table13[#All],5,FALSE)</f>
        <v>4</v>
      </c>
      <c r="I2767" t="str">
        <f>IF(Table1[[#This Row],[score_abs]]&gt;0.99,"yes","no")</f>
        <v>yes</v>
      </c>
    </row>
    <row r="2768" spans="1:9" x14ac:dyDescent="0.25">
      <c r="A2768" t="str">
        <f>Table1[[#This Row],[img_id2]]&amp;"|"&amp;Table1[[#This Row],[rank]]</f>
        <v>549|2</v>
      </c>
      <c r="B2768">
        <v>549</v>
      </c>
      <c r="C2768">
        <v>2</v>
      </c>
      <c r="D2768" t="s">
        <v>830</v>
      </c>
      <c r="E2768">
        <v>0.109858728945</v>
      </c>
      <c r="F2768">
        <v>0.99970370531099995</v>
      </c>
      <c r="G2768">
        <f>VLOOKUP(Table1[[#This Row],[img_id2]],Table13[#All],4,FALSE)</f>
        <v>4</v>
      </c>
      <c r="H2768">
        <f>VLOOKUP(Table1[[#This Row],[img_id2]],Table13[#All],5,FALSE)</f>
        <v>4</v>
      </c>
      <c r="I2768" t="str">
        <f>IF(Table1[[#This Row],[score_abs]]&gt;0.99,"yes","no")</f>
        <v>yes</v>
      </c>
    </row>
    <row r="2769" spans="1:9" x14ac:dyDescent="0.25">
      <c r="A2769" t="str">
        <f>Table1[[#This Row],[img_id2]]&amp;"|"&amp;Table1[[#This Row],[rank]]</f>
        <v>549|3</v>
      </c>
      <c r="B2769">
        <v>549</v>
      </c>
      <c r="C2769">
        <v>3</v>
      </c>
      <c r="D2769" t="s">
        <v>840</v>
      </c>
      <c r="E2769">
        <v>5.4518397897500001E-2</v>
      </c>
      <c r="F2769">
        <v>0.99940311908699997</v>
      </c>
      <c r="G2769">
        <f>VLOOKUP(Table1[[#This Row],[img_id2]],Table13[#All],4,FALSE)</f>
        <v>4</v>
      </c>
      <c r="H2769">
        <f>VLOOKUP(Table1[[#This Row],[img_id2]],Table13[#All],5,FALSE)</f>
        <v>4</v>
      </c>
      <c r="I2769" t="str">
        <f>IF(Table1[[#This Row],[score_abs]]&gt;0.99,"yes","no")</f>
        <v>yes</v>
      </c>
    </row>
    <row r="2770" spans="1:9" x14ac:dyDescent="0.25">
      <c r="A2770" t="str">
        <f>Table1[[#This Row],[img_id2]]&amp;"|"&amp;Table1[[#This Row],[rank]]</f>
        <v>549|4</v>
      </c>
      <c r="B2770">
        <v>549</v>
      </c>
      <c r="C2770">
        <v>4</v>
      </c>
      <c r="D2770" t="s">
        <v>831</v>
      </c>
      <c r="E2770">
        <v>5.1410943269699999E-2</v>
      </c>
      <c r="F2770">
        <v>0.99936705827700001</v>
      </c>
      <c r="G2770">
        <f>VLOOKUP(Table1[[#This Row],[img_id2]],Table13[#All],4,FALSE)</f>
        <v>4</v>
      </c>
      <c r="H2770">
        <f>VLOOKUP(Table1[[#This Row],[img_id2]],Table13[#All],5,FALSE)</f>
        <v>4</v>
      </c>
      <c r="I2770" t="str">
        <f>IF(Table1[[#This Row],[score_abs]]&gt;0.99,"yes","no")</f>
        <v>yes</v>
      </c>
    </row>
    <row r="2771" spans="1:9" x14ac:dyDescent="0.25">
      <c r="A2771" t="str">
        <f>Table1[[#This Row],[img_id2]]&amp;"|"&amp;Table1[[#This Row],[rank]]</f>
        <v>549|5</v>
      </c>
      <c r="B2771">
        <v>549</v>
      </c>
      <c r="C2771">
        <v>5</v>
      </c>
      <c r="D2771" t="s">
        <v>883</v>
      </c>
      <c r="E2771">
        <v>3.1691160053000003E-2</v>
      </c>
      <c r="F2771">
        <v>0.99897360801699997</v>
      </c>
      <c r="G2771">
        <f>VLOOKUP(Table1[[#This Row],[img_id2]],Table13[#All],4,FALSE)</f>
        <v>4</v>
      </c>
      <c r="H2771">
        <f>VLOOKUP(Table1[[#This Row],[img_id2]],Table13[#All],5,FALSE)</f>
        <v>4</v>
      </c>
      <c r="I2771" t="str">
        <f>IF(Table1[[#This Row],[score_abs]]&gt;0.99,"yes","no")</f>
        <v>yes</v>
      </c>
    </row>
    <row r="2772" spans="1:9" x14ac:dyDescent="0.25">
      <c r="A2772" t="str">
        <f>Table1[[#This Row],[img_id2]]&amp;"|"&amp;Table1[[#This Row],[rank]]</f>
        <v>550|1</v>
      </c>
      <c r="B2772">
        <v>550</v>
      </c>
      <c r="C2772">
        <v>1</v>
      </c>
      <c r="D2772" t="s">
        <v>891</v>
      </c>
      <c r="E2772">
        <v>0.51166081428499999</v>
      </c>
      <c r="F2772">
        <v>0.99965560436199996</v>
      </c>
      <c r="G2772">
        <f>VLOOKUP(Table1[[#This Row],[img_id2]],Table13[#All],4,FALSE)</f>
        <v>3</v>
      </c>
      <c r="H2772">
        <f>VLOOKUP(Table1[[#This Row],[img_id2]],Table13[#All],5,FALSE)</f>
        <v>3</v>
      </c>
      <c r="I2772" t="str">
        <f>IF(Table1[[#This Row],[score_abs]]&gt;0.99,"yes","no")</f>
        <v>yes</v>
      </c>
    </row>
    <row r="2773" spans="1:9" x14ac:dyDescent="0.25">
      <c r="A2773" t="str">
        <f>Table1[[#This Row],[img_id2]]&amp;"|"&amp;Table1[[#This Row],[rank]]</f>
        <v>550|2</v>
      </c>
      <c r="B2773">
        <v>550</v>
      </c>
      <c r="C2773">
        <v>2</v>
      </c>
      <c r="D2773" t="s">
        <v>849</v>
      </c>
      <c r="E2773">
        <v>5.3948920220099998E-2</v>
      </c>
      <c r="F2773">
        <v>0.99674367904700001</v>
      </c>
      <c r="G2773">
        <f>VLOOKUP(Table1[[#This Row],[img_id2]],Table13[#All],4,FALSE)</f>
        <v>3</v>
      </c>
      <c r="H2773">
        <f>VLOOKUP(Table1[[#This Row],[img_id2]],Table13[#All],5,FALSE)</f>
        <v>3</v>
      </c>
      <c r="I2773" t="str">
        <f>IF(Table1[[#This Row],[score_abs]]&gt;0.99,"yes","no")</f>
        <v>yes</v>
      </c>
    </row>
    <row r="2774" spans="1:9" x14ac:dyDescent="0.25">
      <c r="A2774" t="str">
        <f>Table1[[#This Row],[img_id2]]&amp;"|"&amp;Table1[[#This Row],[rank]]</f>
        <v>550|3</v>
      </c>
      <c r="B2774">
        <v>550</v>
      </c>
      <c r="C2774">
        <v>3</v>
      </c>
      <c r="D2774" t="s">
        <v>848</v>
      </c>
      <c r="E2774">
        <v>5.3433425724500001E-2</v>
      </c>
      <c r="F2774">
        <v>0.99671232700300005</v>
      </c>
      <c r="G2774">
        <f>VLOOKUP(Table1[[#This Row],[img_id2]],Table13[#All],4,FALSE)</f>
        <v>3</v>
      </c>
      <c r="H2774">
        <f>VLOOKUP(Table1[[#This Row],[img_id2]],Table13[#All],5,FALSE)</f>
        <v>3</v>
      </c>
      <c r="I2774" t="str">
        <f>IF(Table1[[#This Row],[score_abs]]&gt;0.99,"yes","no")</f>
        <v>yes</v>
      </c>
    </row>
    <row r="2775" spans="1:9" x14ac:dyDescent="0.25">
      <c r="A2775" t="str">
        <f>Table1[[#This Row],[img_id2]]&amp;"|"&amp;Table1[[#This Row],[rank]]</f>
        <v>550|4</v>
      </c>
      <c r="B2775">
        <v>550</v>
      </c>
      <c r="C2775">
        <v>4</v>
      </c>
      <c r="D2775" t="s">
        <v>831</v>
      </c>
      <c r="E2775">
        <v>3.8792505860300003E-2</v>
      </c>
      <c r="F2775">
        <v>0.99547713994999998</v>
      </c>
      <c r="G2775">
        <f>VLOOKUP(Table1[[#This Row],[img_id2]],Table13[#All],4,FALSE)</f>
        <v>3</v>
      </c>
      <c r="H2775">
        <f>VLOOKUP(Table1[[#This Row],[img_id2]],Table13[#All],5,FALSE)</f>
        <v>3</v>
      </c>
      <c r="I2775" t="str">
        <f>IF(Table1[[#This Row],[score_abs]]&gt;0.99,"yes","no")</f>
        <v>yes</v>
      </c>
    </row>
    <row r="2776" spans="1:9" x14ac:dyDescent="0.25">
      <c r="A2776" t="str">
        <f>Table1[[#This Row],[img_id2]]&amp;"|"&amp;Table1[[#This Row],[rank]]</f>
        <v>550|5</v>
      </c>
      <c r="B2776">
        <v>550</v>
      </c>
      <c r="C2776">
        <v>5</v>
      </c>
      <c r="D2776" t="s">
        <v>854</v>
      </c>
      <c r="E2776">
        <v>3.1350467354099999E-2</v>
      </c>
      <c r="F2776">
        <v>0.99440950155300001</v>
      </c>
      <c r="G2776">
        <f>VLOOKUP(Table1[[#This Row],[img_id2]],Table13[#All],4,FALSE)</f>
        <v>3</v>
      </c>
      <c r="H2776">
        <f>VLOOKUP(Table1[[#This Row],[img_id2]],Table13[#All],5,FALSE)</f>
        <v>3</v>
      </c>
      <c r="I2776" t="str">
        <f>IF(Table1[[#This Row],[score_abs]]&gt;0.99,"yes","no")</f>
        <v>yes</v>
      </c>
    </row>
    <row r="2777" spans="1:9" x14ac:dyDescent="0.25">
      <c r="A2777" t="str">
        <f>Table1[[#This Row],[img_id2]]&amp;"|"&amp;Table1[[#This Row],[rank]]</f>
        <v>551|1</v>
      </c>
      <c r="B2777">
        <v>551</v>
      </c>
      <c r="C2777">
        <v>1</v>
      </c>
      <c r="D2777" t="s">
        <v>853</v>
      </c>
      <c r="E2777">
        <v>0.46313336491599999</v>
      </c>
      <c r="F2777">
        <v>0.99970775842699999</v>
      </c>
      <c r="G2777">
        <f>VLOOKUP(Table1[[#This Row],[img_id2]],Table13[#All],4,FALSE)</f>
        <v>4</v>
      </c>
      <c r="H2777">
        <f>VLOOKUP(Table1[[#This Row],[img_id2]],Table13[#All],5,FALSE)</f>
        <v>4</v>
      </c>
      <c r="I2777" t="str">
        <f>IF(Table1[[#This Row],[score_abs]]&gt;0.99,"yes","no")</f>
        <v>yes</v>
      </c>
    </row>
    <row r="2778" spans="1:9" x14ac:dyDescent="0.25">
      <c r="A2778" t="str">
        <f>Table1[[#This Row],[img_id2]]&amp;"|"&amp;Table1[[#This Row],[rank]]</f>
        <v>551|2</v>
      </c>
      <c r="B2778">
        <v>551</v>
      </c>
      <c r="C2778">
        <v>2</v>
      </c>
      <c r="D2778" t="s">
        <v>852</v>
      </c>
      <c r="E2778">
        <v>0.19556736946100001</v>
      </c>
      <c r="F2778">
        <v>0.99930822849300005</v>
      </c>
      <c r="G2778">
        <f>VLOOKUP(Table1[[#This Row],[img_id2]],Table13[#All],4,FALSE)</f>
        <v>4</v>
      </c>
      <c r="H2778">
        <f>VLOOKUP(Table1[[#This Row],[img_id2]],Table13[#All],5,FALSE)</f>
        <v>4</v>
      </c>
      <c r="I2778" t="str">
        <f>IF(Table1[[#This Row],[score_abs]]&gt;0.99,"yes","no")</f>
        <v>yes</v>
      </c>
    </row>
    <row r="2779" spans="1:9" x14ac:dyDescent="0.25">
      <c r="A2779" t="str">
        <f>Table1[[#This Row],[img_id2]]&amp;"|"&amp;Table1[[#This Row],[rank]]</f>
        <v>551|3</v>
      </c>
      <c r="B2779">
        <v>551</v>
      </c>
      <c r="C2779">
        <v>3</v>
      </c>
      <c r="D2779" t="s">
        <v>842</v>
      </c>
      <c r="E2779">
        <v>0.14114737510700001</v>
      </c>
      <c r="F2779">
        <v>0.999041736126</v>
      </c>
      <c r="G2779">
        <f>VLOOKUP(Table1[[#This Row],[img_id2]],Table13[#All],4,FALSE)</f>
        <v>4</v>
      </c>
      <c r="H2779">
        <f>VLOOKUP(Table1[[#This Row],[img_id2]],Table13[#All],5,FALSE)</f>
        <v>4</v>
      </c>
      <c r="I2779" t="str">
        <f>IF(Table1[[#This Row],[score_abs]]&gt;0.99,"yes","no")</f>
        <v>yes</v>
      </c>
    </row>
    <row r="2780" spans="1:9" x14ac:dyDescent="0.25">
      <c r="A2780" t="str">
        <f>Table1[[#This Row],[img_id2]]&amp;"|"&amp;Table1[[#This Row],[rank]]</f>
        <v>551|4</v>
      </c>
      <c r="B2780">
        <v>551</v>
      </c>
      <c r="C2780">
        <v>4</v>
      </c>
      <c r="D2780" t="s">
        <v>939</v>
      </c>
      <c r="E2780">
        <v>8.1307597458399994E-2</v>
      </c>
      <c r="F2780">
        <v>0.99833774566699995</v>
      </c>
      <c r="G2780">
        <f>VLOOKUP(Table1[[#This Row],[img_id2]],Table13[#All],4,FALSE)</f>
        <v>4</v>
      </c>
      <c r="H2780">
        <f>VLOOKUP(Table1[[#This Row],[img_id2]],Table13[#All],5,FALSE)</f>
        <v>4</v>
      </c>
      <c r="I2780" t="str">
        <f>IF(Table1[[#This Row],[score_abs]]&gt;0.99,"yes","no")</f>
        <v>yes</v>
      </c>
    </row>
    <row r="2781" spans="1:9" x14ac:dyDescent="0.25">
      <c r="A2781" t="str">
        <f>Table1[[#This Row],[img_id2]]&amp;"|"&amp;Table1[[#This Row],[rank]]</f>
        <v>551|5</v>
      </c>
      <c r="B2781">
        <v>551</v>
      </c>
      <c r="C2781">
        <v>5</v>
      </c>
      <c r="D2781" t="s">
        <v>848</v>
      </c>
      <c r="E2781">
        <v>1.23733403161E-2</v>
      </c>
      <c r="F2781">
        <v>0.98917740583400005</v>
      </c>
      <c r="G2781">
        <f>VLOOKUP(Table1[[#This Row],[img_id2]],Table13[#All],4,FALSE)</f>
        <v>4</v>
      </c>
      <c r="H2781">
        <f>VLOOKUP(Table1[[#This Row],[img_id2]],Table13[#All],5,FALSE)</f>
        <v>4</v>
      </c>
      <c r="I2781" t="str">
        <f>IF(Table1[[#This Row],[score_abs]]&gt;0.99,"yes","no")</f>
        <v>no</v>
      </c>
    </row>
    <row r="2782" spans="1:9" x14ac:dyDescent="0.25">
      <c r="A2782" t="str">
        <f>Table1[[#This Row],[img_id2]]&amp;"|"&amp;Table1[[#This Row],[rank]]</f>
        <v>552|1</v>
      </c>
      <c r="B2782">
        <v>552</v>
      </c>
      <c r="C2782">
        <v>1</v>
      </c>
      <c r="D2782" t="s">
        <v>830</v>
      </c>
      <c r="E2782">
        <v>0.70686936378499998</v>
      </c>
      <c r="F2782">
        <v>0.99997198581699998</v>
      </c>
      <c r="G2782">
        <f>VLOOKUP(Table1[[#This Row],[img_id2]],Table13[#All],4,FALSE)</f>
        <v>4</v>
      </c>
      <c r="H2782">
        <f>VLOOKUP(Table1[[#This Row],[img_id2]],Table13[#All],5,FALSE)</f>
        <v>4</v>
      </c>
      <c r="I2782" t="str">
        <f>IF(Table1[[#This Row],[score_abs]]&gt;0.99,"yes","no")</f>
        <v>yes</v>
      </c>
    </row>
    <row r="2783" spans="1:9" x14ac:dyDescent="0.25">
      <c r="A2783" t="str">
        <f>Table1[[#This Row],[img_id2]]&amp;"|"&amp;Table1[[#This Row],[rank]]</f>
        <v>552|2</v>
      </c>
      <c r="B2783">
        <v>552</v>
      </c>
      <c r="C2783">
        <v>2</v>
      </c>
      <c r="D2783" t="s">
        <v>840</v>
      </c>
      <c r="E2783">
        <v>8.44073221087E-2</v>
      </c>
      <c r="F2783">
        <v>0.99976521730400003</v>
      </c>
      <c r="G2783">
        <f>VLOOKUP(Table1[[#This Row],[img_id2]],Table13[#All],4,FALSE)</f>
        <v>4</v>
      </c>
      <c r="H2783">
        <f>VLOOKUP(Table1[[#This Row],[img_id2]],Table13[#All],5,FALSE)</f>
        <v>4</v>
      </c>
      <c r="I2783" t="str">
        <f>IF(Table1[[#This Row],[score_abs]]&gt;0.99,"yes","no")</f>
        <v>yes</v>
      </c>
    </row>
    <row r="2784" spans="1:9" x14ac:dyDescent="0.25">
      <c r="A2784" t="str">
        <f>Table1[[#This Row],[img_id2]]&amp;"|"&amp;Table1[[#This Row],[rank]]</f>
        <v>552|3</v>
      </c>
      <c r="B2784">
        <v>552</v>
      </c>
      <c r="C2784">
        <v>3</v>
      </c>
      <c r="D2784" t="s">
        <v>831</v>
      </c>
      <c r="E2784">
        <v>5.65933547914E-2</v>
      </c>
      <c r="F2784">
        <v>0.99965000152600003</v>
      </c>
      <c r="G2784">
        <f>VLOOKUP(Table1[[#This Row],[img_id2]],Table13[#All],4,FALSE)</f>
        <v>4</v>
      </c>
      <c r="H2784">
        <f>VLOOKUP(Table1[[#This Row],[img_id2]],Table13[#All],5,FALSE)</f>
        <v>4</v>
      </c>
      <c r="I2784" t="str">
        <f>IF(Table1[[#This Row],[score_abs]]&gt;0.99,"yes","no")</f>
        <v>yes</v>
      </c>
    </row>
    <row r="2785" spans="1:9" x14ac:dyDescent="0.25">
      <c r="A2785" t="str">
        <f>Table1[[#This Row],[img_id2]]&amp;"|"&amp;Table1[[#This Row],[rank]]</f>
        <v>552|4</v>
      </c>
      <c r="B2785">
        <v>552</v>
      </c>
      <c r="C2785">
        <v>4</v>
      </c>
      <c r="D2785" t="s">
        <v>880</v>
      </c>
      <c r="E2785">
        <v>4.3240416795E-2</v>
      </c>
      <c r="F2785">
        <v>0.9995418787</v>
      </c>
      <c r="G2785">
        <f>VLOOKUP(Table1[[#This Row],[img_id2]],Table13[#All],4,FALSE)</f>
        <v>4</v>
      </c>
      <c r="H2785">
        <f>VLOOKUP(Table1[[#This Row],[img_id2]],Table13[#All],5,FALSE)</f>
        <v>4</v>
      </c>
      <c r="I2785" t="str">
        <f>IF(Table1[[#This Row],[score_abs]]&gt;0.99,"yes","no")</f>
        <v>yes</v>
      </c>
    </row>
    <row r="2786" spans="1:9" x14ac:dyDescent="0.25">
      <c r="A2786" t="str">
        <f>Table1[[#This Row],[img_id2]]&amp;"|"&amp;Table1[[#This Row],[rank]]</f>
        <v>552|5</v>
      </c>
      <c r="B2786">
        <v>552</v>
      </c>
      <c r="C2786">
        <v>5</v>
      </c>
      <c r="D2786" t="s">
        <v>846</v>
      </c>
      <c r="E2786">
        <v>2.9257135465699999E-2</v>
      </c>
      <c r="F2786">
        <v>0.99932312965400005</v>
      </c>
      <c r="G2786">
        <f>VLOOKUP(Table1[[#This Row],[img_id2]],Table13[#All],4,FALSE)</f>
        <v>4</v>
      </c>
      <c r="H2786">
        <f>VLOOKUP(Table1[[#This Row],[img_id2]],Table13[#All],5,FALSE)</f>
        <v>4</v>
      </c>
      <c r="I2786" t="str">
        <f>IF(Table1[[#This Row],[score_abs]]&gt;0.99,"yes","no")</f>
        <v>yes</v>
      </c>
    </row>
    <row r="2787" spans="1:9" x14ac:dyDescent="0.25">
      <c r="A2787" t="str">
        <f>Table1[[#This Row],[img_id2]]&amp;"|"&amp;Table1[[#This Row],[rank]]</f>
        <v>553|1</v>
      </c>
      <c r="B2787">
        <v>553</v>
      </c>
      <c r="C2787">
        <v>1</v>
      </c>
      <c r="D2787" t="s">
        <v>830</v>
      </c>
      <c r="E2787">
        <v>0.98056530952499998</v>
      </c>
      <c r="F2787">
        <v>0.99999892711600002</v>
      </c>
      <c r="G2787">
        <f>VLOOKUP(Table1[[#This Row],[img_id2]],Table13[#All],4,FALSE)</f>
        <v>4</v>
      </c>
      <c r="H2787">
        <f>VLOOKUP(Table1[[#This Row],[img_id2]],Table13[#All],5,FALSE)</f>
        <v>4</v>
      </c>
      <c r="I2787" t="str">
        <f>IF(Table1[[#This Row],[score_abs]]&gt;0.99,"yes","no")</f>
        <v>yes</v>
      </c>
    </row>
    <row r="2788" spans="1:9" x14ac:dyDescent="0.25">
      <c r="A2788" t="str">
        <f>Table1[[#This Row],[img_id2]]&amp;"|"&amp;Table1[[#This Row],[rank]]</f>
        <v>553|2</v>
      </c>
      <c r="B2788">
        <v>553</v>
      </c>
      <c r="C2788">
        <v>2</v>
      </c>
      <c r="D2788" t="s">
        <v>840</v>
      </c>
      <c r="E2788">
        <v>1.10257482156E-2</v>
      </c>
      <c r="F2788">
        <v>0.99989962577799996</v>
      </c>
      <c r="G2788">
        <f>VLOOKUP(Table1[[#This Row],[img_id2]],Table13[#All],4,FALSE)</f>
        <v>4</v>
      </c>
      <c r="H2788">
        <f>VLOOKUP(Table1[[#This Row],[img_id2]],Table13[#All],5,FALSE)</f>
        <v>4</v>
      </c>
      <c r="I2788" t="str">
        <f>IF(Table1[[#This Row],[score_abs]]&gt;0.99,"yes","no")</f>
        <v>yes</v>
      </c>
    </row>
    <row r="2789" spans="1:9" x14ac:dyDescent="0.25">
      <c r="A2789" t="str">
        <f>Table1[[#This Row],[img_id2]]&amp;"|"&amp;Table1[[#This Row],[rank]]</f>
        <v>553|3</v>
      </c>
      <c r="B2789">
        <v>553</v>
      </c>
      <c r="C2789">
        <v>3</v>
      </c>
      <c r="D2789" t="s">
        <v>832</v>
      </c>
      <c r="E2789">
        <v>2.1194454748199999E-3</v>
      </c>
      <c r="F2789">
        <v>0.99947792291600002</v>
      </c>
      <c r="G2789">
        <f>VLOOKUP(Table1[[#This Row],[img_id2]],Table13[#All],4,FALSE)</f>
        <v>4</v>
      </c>
      <c r="H2789">
        <f>VLOOKUP(Table1[[#This Row],[img_id2]],Table13[#All],5,FALSE)</f>
        <v>4</v>
      </c>
      <c r="I2789" t="str">
        <f>IF(Table1[[#This Row],[score_abs]]&gt;0.99,"yes","no")</f>
        <v>yes</v>
      </c>
    </row>
    <row r="2790" spans="1:9" x14ac:dyDescent="0.25">
      <c r="A2790" t="str">
        <f>Table1[[#This Row],[img_id2]]&amp;"|"&amp;Table1[[#This Row],[rank]]</f>
        <v>553|4</v>
      </c>
      <c r="B2790">
        <v>553</v>
      </c>
      <c r="C2790">
        <v>4</v>
      </c>
      <c r="D2790" t="s">
        <v>831</v>
      </c>
      <c r="E2790">
        <v>1.0563369141899999E-3</v>
      </c>
      <c r="F2790">
        <v>0.99895298481000006</v>
      </c>
      <c r="G2790">
        <f>VLOOKUP(Table1[[#This Row],[img_id2]],Table13[#All],4,FALSE)</f>
        <v>4</v>
      </c>
      <c r="H2790">
        <f>VLOOKUP(Table1[[#This Row],[img_id2]],Table13[#All],5,FALSE)</f>
        <v>4</v>
      </c>
      <c r="I2790" t="str">
        <f>IF(Table1[[#This Row],[score_abs]]&gt;0.99,"yes","no")</f>
        <v>yes</v>
      </c>
    </row>
    <row r="2791" spans="1:9" x14ac:dyDescent="0.25">
      <c r="A2791" t="str">
        <f>Table1[[#This Row],[img_id2]]&amp;"|"&amp;Table1[[#This Row],[rank]]</f>
        <v>553|5</v>
      </c>
      <c r="B2791">
        <v>553</v>
      </c>
      <c r="C2791">
        <v>5</v>
      </c>
      <c r="D2791" t="s">
        <v>846</v>
      </c>
      <c r="E2791">
        <v>8.24622111395E-4</v>
      </c>
      <c r="F2791">
        <v>0.99865913391100003</v>
      </c>
      <c r="G2791">
        <f>VLOOKUP(Table1[[#This Row],[img_id2]],Table13[#All],4,FALSE)</f>
        <v>4</v>
      </c>
      <c r="H2791">
        <f>VLOOKUP(Table1[[#This Row],[img_id2]],Table13[#All],5,FALSE)</f>
        <v>4</v>
      </c>
      <c r="I2791" t="str">
        <f>IF(Table1[[#This Row],[score_abs]]&gt;0.99,"yes","no")</f>
        <v>yes</v>
      </c>
    </row>
    <row r="2792" spans="1:9" x14ac:dyDescent="0.25">
      <c r="A2792" t="str">
        <f>Table1[[#This Row],[img_id2]]&amp;"|"&amp;Table1[[#This Row],[rank]]</f>
        <v>554|1</v>
      </c>
      <c r="B2792">
        <v>554</v>
      </c>
      <c r="C2792">
        <v>1</v>
      </c>
      <c r="D2792" t="s">
        <v>830</v>
      </c>
      <c r="E2792">
        <v>0.56471198797199995</v>
      </c>
      <c r="F2792">
        <v>0.99993872642500004</v>
      </c>
      <c r="G2792">
        <f>VLOOKUP(Table1[[#This Row],[img_id2]],Table13[#All],4,FALSE)</f>
        <v>2</v>
      </c>
      <c r="H2792">
        <f>VLOOKUP(Table1[[#This Row],[img_id2]],Table13[#All],5,FALSE)</f>
        <v>2</v>
      </c>
      <c r="I2792" t="str">
        <f>IF(Table1[[#This Row],[score_abs]]&gt;0.99,"yes","no")</f>
        <v>yes</v>
      </c>
    </row>
    <row r="2793" spans="1:9" x14ac:dyDescent="0.25">
      <c r="A2793" t="str">
        <f>Table1[[#This Row],[img_id2]]&amp;"|"&amp;Table1[[#This Row],[rank]]</f>
        <v>554|2</v>
      </c>
      <c r="B2793">
        <v>554</v>
      </c>
      <c r="C2793">
        <v>2</v>
      </c>
      <c r="D2793" t="s">
        <v>846</v>
      </c>
      <c r="E2793">
        <v>0.14248053729499999</v>
      </c>
      <c r="F2793">
        <v>0.99975734949100004</v>
      </c>
      <c r="G2793">
        <f>VLOOKUP(Table1[[#This Row],[img_id2]],Table13[#All],4,FALSE)</f>
        <v>2</v>
      </c>
      <c r="H2793">
        <f>VLOOKUP(Table1[[#This Row],[img_id2]],Table13[#All],5,FALSE)</f>
        <v>2</v>
      </c>
      <c r="I2793" t="str">
        <f>IF(Table1[[#This Row],[score_abs]]&gt;0.99,"yes","no")</f>
        <v>yes</v>
      </c>
    </row>
    <row r="2794" spans="1:9" x14ac:dyDescent="0.25">
      <c r="A2794" t="str">
        <f>Table1[[#This Row],[img_id2]]&amp;"|"&amp;Table1[[#This Row],[rank]]</f>
        <v>554|3</v>
      </c>
      <c r="B2794">
        <v>554</v>
      </c>
      <c r="C2794">
        <v>3</v>
      </c>
      <c r="D2794" t="s">
        <v>829</v>
      </c>
      <c r="E2794">
        <v>0.12676940858399999</v>
      </c>
      <c r="F2794">
        <v>0.99972718954100004</v>
      </c>
      <c r="G2794">
        <f>VLOOKUP(Table1[[#This Row],[img_id2]],Table13[#All],4,FALSE)</f>
        <v>2</v>
      </c>
      <c r="H2794">
        <f>VLOOKUP(Table1[[#This Row],[img_id2]],Table13[#All],5,FALSE)</f>
        <v>2</v>
      </c>
      <c r="I2794" t="str">
        <f>IF(Table1[[#This Row],[score_abs]]&gt;0.99,"yes","no")</f>
        <v>yes</v>
      </c>
    </row>
    <row r="2795" spans="1:9" x14ac:dyDescent="0.25">
      <c r="A2795" t="str">
        <f>Table1[[#This Row],[img_id2]]&amp;"|"&amp;Table1[[#This Row],[rank]]</f>
        <v>554|4</v>
      </c>
      <c r="B2795">
        <v>554</v>
      </c>
      <c r="C2795">
        <v>4</v>
      </c>
      <c r="D2795" t="s">
        <v>831</v>
      </c>
      <c r="E2795">
        <v>0.10092587024000001</v>
      </c>
      <c r="F2795">
        <v>0.99965739250200003</v>
      </c>
      <c r="G2795">
        <f>VLOOKUP(Table1[[#This Row],[img_id2]],Table13[#All],4,FALSE)</f>
        <v>2</v>
      </c>
      <c r="H2795">
        <f>VLOOKUP(Table1[[#This Row],[img_id2]],Table13[#All],5,FALSE)</f>
        <v>2</v>
      </c>
      <c r="I2795" t="str">
        <f>IF(Table1[[#This Row],[score_abs]]&gt;0.99,"yes","no")</f>
        <v>yes</v>
      </c>
    </row>
    <row r="2796" spans="1:9" x14ac:dyDescent="0.25">
      <c r="A2796" t="str">
        <f>Table1[[#This Row],[img_id2]]&amp;"|"&amp;Table1[[#This Row],[rank]]</f>
        <v>554|5</v>
      </c>
      <c r="B2796">
        <v>554</v>
      </c>
      <c r="C2796">
        <v>5</v>
      </c>
      <c r="D2796" t="s">
        <v>842</v>
      </c>
      <c r="E2796">
        <v>7.7250599861100003E-3</v>
      </c>
      <c r="F2796">
        <v>0.99554246664000001</v>
      </c>
      <c r="G2796">
        <f>VLOOKUP(Table1[[#This Row],[img_id2]],Table13[#All],4,FALSE)</f>
        <v>2</v>
      </c>
      <c r="H2796">
        <f>VLOOKUP(Table1[[#This Row],[img_id2]],Table13[#All],5,FALSE)</f>
        <v>2</v>
      </c>
      <c r="I2796" t="str">
        <f>IF(Table1[[#This Row],[score_abs]]&gt;0.99,"yes","no")</f>
        <v>yes</v>
      </c>
    </row>
    <row r="2797" spans="1:9" x14ac:dyDescent="0.25">
      <c r="A2797" t="str">
        <f>Table1[[#This Row],[img_id2]]&amp;"|"&amp;Table1[[#This Row],[rank]]</f>
        <v>555|1</v>
      </c>
      <c r="B2797">
        <v>555</v>
      </c>
      <c r="C2797">
        <v>1</v>
      </c>
      <c r="D2797" t="s">
        <v>830</v>
      </c>
      <c r="E2797">
        <v>0.96525728702500002</v>
      </c>
      <c r="F2797">
        <v>0.99999666214000005</v>
      </c>
      <c r="G2797">
        <f>VLOOKUP(Table1[[#This Row],[img_id2]],Table13[#All],4,FALSE)</f>
        <v>2</v>
      </c>
      <c r="H2797">
        <f>VLOOKUP(Table1[[#This Row],[img_id2]],Table13[#All],5,FALSE)</f>
        <v>2</v>
      </c>
      <c r="I2797" t="str">
        <f>IF(Table1[[#This Row],[score_abs]]&gt;0.99,"yes","no")</f>
        <v>yes</v>
      </c>
    </row>
    <row r="2798" spans="1:9" x14ac:dyDescent="0.25">
      <c r="A2798" t="str">
        <f>Table1[[#This Row],[img_id2]]&amp;"|"&amp;Table1[[#This Row],[rank]]</f>
        <v>555|2</v>
      </c>
      <c r="B2798">
        <v>555</v>
      </c>
      <c r="C2798">
        <v>2</v>
      </c>
      <c r="D2798" t="s">
        <v>840</v>
      </c>
      <c r="E2798">
        <v>9.1619007289399992E-3</v>
      </c>
      <c r="F2798">
        <v>0.99964487552600001</v>
      </c>
      <c r="G2798">
        <f>VLOOKUP(Table1[[#This Row],[img_id2]],Table13[#All],4,FALSE)</f>
        <v>2</v>
      </c>
      <c r="H2798">
        <f>VLOOKUP(Table1[[#This Row],[img_id2]],Table13[#All],5,FALSE)</f>
        <v>2</v>
      </c>
      <c r="I2798" t="str">
        <f>IF(Table1[[#This Row],[score_abs]]&gt;0.99,"yes","no")</f>
        <v>yes</v>
      </c>
    </row>
    <row r="2799" spans="1:9" x14ac:dyDescent="0.25">
      <c r="A2799" t="str">
        <f>Table1[[#This Row],[img_id2]]&amp;"|"&amp;Table1[[#This Row],[rank]]</f>
        <v>555|3</v>
      </c>
      <c r="B2799">
        <v>555</v>
      </c>
      <c r="C2799">
        <v>3</v>
      </c>
      <c r="D2799" t="s">
        <v>846</v>
      </c>
      <c r="E2799">
        <v>4.3357135727999999E-3</v>
      </c>
      <c r="F2799">
        <v>0.99924999475499998</v>
      </c>
      <c r="G2799">
        <f>VLOOKUP(Table1[[#This Row],[img_id2]],Table13[#All],4,FALSE)</f>
        <v>2</v>
      </c>
      <c r="H2799">
        <f>VLOOKUP(Table1[[#This Row],[img_id2]],Table13[#All],5,FALSE)</f>
        <v>2</v>
      </c>
      <c r="I2799" t="str">
        <f>IF(Table1[[#This Row],[score_abs]]&gt;0.99,"yes","no")</f>
        <v>yes</v>
      </c>
    </row>
    <row r="2800" spans="1:9" x14ac:dyDescent="0.25">
      <c r="A2800" t="str">
        <f>Table1[[#This Row],[img_id2]]&amp;"|"&amp;Table1[[#This Row],[rank]]</f>
        <v>555|4</v>
      </c>
      <c r="B2800">
        <v>555</v>
      </c>
      <c r="C2800">
        <v>4</v>
      </c>
      <c r="D2800" t="s">
        <v>829</v>
      </c>
      <c r="E2800">
        <v>3.7589967250800001E-3</v>
      </c>
      <c r="F2800">
        <v>0.99913507700000004</v>
      </c>
      <c r="G2800">
        <f>VLOOKUP(Table1[[#This Row],[img_id2]],Table13[#All],4,FALSE)</f>
        <v>2</v>
      </c>
      <c r="H2800">
        <f>VLOOKUP(Table1[[#This Row],[img_id2]],Table13[#All],5,FALSE)</f>
        <v>2</v>
      </c>
      <c r="I2800" t="str">
        <f>IF(Table1[[#This Row],[score_abs]]&gt;0.99,"yes","no")</f>
        <v>yes</v>
      </c>
    </row>
    <row r="2801" spans="1:9" x14ac:dyDescent="0.25">
      <c r="A2801" t="str">
        <f>Table1[[#This Row],[img_id2]]&amp;"|"&amp;Table1[[#This Row],[rank]]</f>
        <v>555|5</v>
      </c>
      <c r="B2801">
        <v>555</v>
      </c>
      <c r="C2801">
        <v>5</v>
      </c>
      <c r="D2801" t="s">
        <v>832</v>
      </c>
      <c r="E2801">
        <v>2.6051469612899999E-3</v>
      </c>
      <c r="F2801">
        <v>0.99875235557599995</v>
      </c>
      <c r="G2801">
        <f>VLOOKUP(Table1[[#This Row],[img_id2]],Table13[#All],4,FALSE)</f>
        <v>2</v>
      </c>
      <c r="H2801">
        <f>VLOOKUP(Table1[[#This Row],[img_id2]],Table13[#All],5,FALSE)</f>
        <v>2</v>
      </c>
      <c r="I2801" t="str">
        <f>IF(Table1[[#This Row],[score_abs]]&gt;0.99,"yes","no")</f>
        <v>yes</v>
      </c>
    </row>
    <row r="2802" spans="1:9" x14ac:dyDescent="0.25">
      <c r="A2802" t="str">
        <f>Table1[[#This Row],[img_id2]]&amp;"|"&amp;Table1[[#This Row],[rank]]</f>
        <v>556|1</v>
      </c>
      <c r="B2802">
        <v>556</v>
      </c>
      <c r="C2802">
        <v>1</v>
      </c>
      <c r="D2802" t="s">
        <v>830</v>
      </c>
      <c r="E2802">
        <v>0.95468837022800002</v>
      </c>
      <c r="F2802">
        <v>0.99999642372099995</v>
      </c>
      <c r="G2802">
        <f>VLOOKUP(Table1[[#This Row],[img_id2]],Table13[#All],4,FALSE)</f>
        <v>2</v>
      </c>
      <c r="H2802">
        <f>VLOOKUP(Table1[[#This Row],[img_id2]],Table13[#All],5,FALSE)</f>
        <v>2</v>
      </c>
      <c r="I2802" t="str">
        <f>IF(Table1[[#This Row],[score_abs]]&gt;0.99,"yes","no")</f>
        <v>yes</v>
      </c>
    </row>
    <row r="2803" spans="1:9" x14ac:dyDescent="0.25">
      <c r="A2803" t="str">
        <f>Table1[[#This Row],[img_id2]]&amp;"|"&amp;Table1[[#This Row],[rank]]</f>
        <v>556|2</v>
      </c>
      <c r="B2803">
        <v>556</v>
      </c>
      <c r="C2803">
        <v>2</v>
      </c>
      <c r="D2803" t="s">
        <v>840</v>
      </c>
      <c r="E2803">
        <v>1.9056482240600001E-2</v>
      </c>
      <c r="F2803">
        <v>0.99981874227500001</v>
      </c>
      <c r="G2803">
        <f>VLOOKUP(Table1[[#This Row],[img_id2]],Table13[#All],4,FALSE)</f>
        <v>2</v>
      </c>
      <c r="H2803">
        <f>VLOOKUP(Table1[[#This Row],[img_id2]],Table13[#All],5,FALSE)</f>
        <v>2</v>
      </c>
      <c r="I2803" t="str">
        <f>IF(Table1[[#This Row],[score_abs]]&gt;0.99,"yes","no")</f>
        <v>yes</v>
      </c>
    </row>
    <row r="2804" spans="1:9" x14ac:dyDescent="0.25">
      <c r="A2804" t="str">
        <f>Table1[[#This Row],[img_id2]]&amp;"|"&amp;Table1[[#This Row],[rank]]</f>
        <v>556|3</v>
      </c>
      <c r="B2804">
        <v>556</v>
      </c>
      <c r="C2804">
        <v>3</v>
      </c>
      <c r="D2804" t="s">
        <v>930</v>
      </c>
      <c r="E2804">
        <v>4.6278424560999998E-3</v>
      </c>
      <c r="F2804">
        <v>0.99925392866100005</v>
      </c>
      <c r="G2804">
        <f>VLOOKUP(Table1[[#This Row],[img_id2]],Table13[#All],4,FALSE)</f>
        <v>2</v>
      </c>
      <c r="H2804">
        <f>VLOOKUP(Table1[[#This Row],[img_id2]],Table13[#All],5,FALSE)</f>
        <v>2</v>
      </c>
      <c r="I2804" t="str">
        <f>IF(Table1[[#This Row],[score_abs]]&gt;0.99,"yes","no")</f>
        <v>yes</v>
      </c>
    </row>
    <row r="2805" spans="1:9" x14ac:dyDescent="0.25">
      <c r="A2805" t="str">
        <f>Table1[[#This Row],[img_id2]]&amp;"|"&amp;Table1[[#This Row],[rank]]</f>
        <v>556|4</v>
      </c>
      <c r="B2805">
        <v>556</v>
      </c>
      <c r="C2805">
        <v>4</v>
      </c>
      <c r="D2805" t="s">
        <v>831</v>
      </c>
      <c r="E2805">
        <v>3.2475222833499998E-3</v>
      </c>
      <c r="F2805">
        <v>0.99893718957900002</v>
      </c>
      <c r="G2805">
        <f>VLOOKUP(Table1[[#This Row],[img_id2]],Table13[#All],4,FALSE)</f>
        <v>2</v>
      </c>
      <c r="H2805">
        <f>VLOOKUP(Table1[[#This Row],[img_id2]],Table13[#All],5,FALSE)</f>
        <v>2</v>
      </c>
      <c r="I2805" t="str">
        <f>IF(Table1[[#This Row],[score_abs]]&gt;0.99,"yes","no")</f>
        <v>yes</v>
      </c>
    </row>
    <row r="2806" spans="1:9" x14ac:dyDescent="0.25">
      <c r="A2806" t="str">
        <f>Table1[[#This Row],[img_id2]]&amp;"|"&amp;Table1[[#This Row],[rank]]</f>
        <v>556|5</v>
      </c>
      <c r="B2806">
        <v>556</v>
      </c>
      <c r="C2806">
        <v>5</v>
      </c>
      <c r="D2806" t="s">
        <v>900</v>
      </c>
      <c r="E2806">
        <v>2.2984037641400001E-3</v>
      </c>
      <c r="F2806">
        <v>0.99849891662599999</v>
      </c>
      <c r="G2806">
        <f>VLOOKUP(Table1[[#This Row],[img_id2]],Table13[#All],4,FALSE)</f>
        <v>2</v>
      </c>
      <c r="H2806">
        <f>VLOOKUP(Table1[[#This Row],[img_id2]],Table13[#All],5,FALSE)</f>
        <v>2</v>
      </c>
      <c r="I2806" t="str">
        <f>IF(Table1[[#This Row],[score_abs]]&gt;0.99,"yes","no")</f>
        <v>yes</v>
      </c>
    </row>
    <row r="2807" spans="1:9" x14ac:dyDescent="0.25">
      <c r="A2807" t="str">
        <f>Table1[[#This Row],[img_id2]]&amp;"|"&amp;Table1[[#This Row],[rank]]</f>
        <v>557|1</v>
      </c>
      <c r="B2807">
        <v>557</v>
      </c>
      <c r="C2807">
        <v>1</v>
      </c>
      <c r="D2807" t="s">
        <v>862</v>
      </c>
      <c r="E2807">
        <v>0.35110458731700001</v>
      </c>
      <c r="F2807">
        <v>0.99995744228399996</v>
      </c>
      <c r="G2807">
        <f>VLOOKUP(Table1[[#This Row],[img_id2]],Table13[#All],4,FALSE)</f>
        <v>2</v>
      </c>
      <c r="H2807">
        <f>VLOOKUP(Table1[[#This Row],[img_id2]],Table13[#All],5,FALSE)</f>
        <v>2</v>
      </c>
      <c r="I2807" t="str">
        <f>IF(Table1[[#This Row],[score_abs]]&gt;0.99,"yes","no")</f>
        <v>yes</v>
      </c>
    </row>
    <row r="2808" spans="1:9" x14ac:dyDescent="0.25">
      <c r="A2808" t="str">
        <f>Table1[[#This Row],[img_id2]]&amp;"|"&amp;Table1[[#This Row],[rank]]</f>
        <v>557|2</v>
      </c>
      <c r="B2808">
        <v>557</v>
      </c>
      <c r="C2808">
        <v>2</v>
      </c>
      <c r="D2808" t="s">
        <v>864</v>
      </c>
      <c r="E2808">
        <v>0.25985816121100003</v>
      </c>
      <c r="F2808">
        <v>0.99994242191299998</v>
      </c>
      <c r="G2808">
        <f>VLOOKUP(Table1[[#This Row],[img_id2]],Table13[#All],4,FALSE)</f>
        <v>2</v>
      </c>
      <c r="H2808">
        <f>VLOOKUP(Table1[[#This Row],[img_id2]],Table13[#All],5,FALSE)</f>
        <v>2</v>
      </c>
      <c r="I2808" t="str">
        <f>IF(Table1[[#This Row],[score_abs]]&gt;0.99,"yes","no")</f>
        <v>yes</v>
      </c>
    </row>
    <row r="2809" spans="1:9" x14ac:dyDescent="0.25">
      <c r="A2809" t="str">
        <f>Table1[[#This Row],[img_id2]]&amp;"|"&amp;Table1[[#This Row],[rank]]</f>
        <v>557|3</v>
      </c>
      <c r="B2809">
        <v>557</v>
      </c>
      <c r="C2809">
        <v>3</v>
      </c>
      <c r="D2809" t="s">
        <v>830</v>
      </c>
      <c r="E2809">
        <v>0.19014203548399999</v>
      </c>
      <c r="F2809">
        <v>0.99992132186899996</v>
      </c>
      <c r="G2809">
        <f>VLOOKUP(Table1[[#This Row],[img_id2]],Table13[#All],4,FALSE)</f>
        <v>2</v>
      </c>
      <c r="H2809">
        <f>VLOOKUP(Table1[[#This Row],[img_id2]],Table13[#All],5,FALSE)</f>
        <v>2</v>
      </c>
      <c r="I2809" t="str">
        <f>IF(Table1[[#This Row],[score_abs]]&gt;0.99,"yes","no")</f>
        <v>yes</v>
      </c>
    </row>
    <row r="2810" spans="1:9" x14ac:dyDescent="0.25">
      <c r="A2810" t="str">
        <f>Table1[[#This Row],[img_id2]]&amp;"|"&amp;Table1[[#This Row],[rank]]</f>
        <v>557|4</v>
      </c>
      <c r="B2810">
        <v>557</v>
      </c>
      <c r="C2810">
        <v>4</v>
      </c>
      <c r="D2810" t="s">
        <v>840</v>
      </c>
      <c r="E2810">
        <v>7.4716992676299998E-2</v>
      </c>
      <c r="F2810">
        <v>0.99980002641700005</v>
      </c>
      <c r="G2810">
        <f>VLOOKUP(Table1[[#This Row],[img_id2]],Table13[#All],4,FALSE)</f>
        <v>2</v>
      </c>
      <c r="H2810">
        <f>VLOOKUP(Table1[[#This Row],[img_id2]],Table13[#All],5,FALSE)</f>
        <v>2</v>
      </c>
      <c r="I2810" t="str">
        <f>IF(Table1[[#This Row],[score_abs]]&gt;0.99,"yes","no")</f>
        <v>yes</v>
      </c>
    </row>
    <row r="2811" spans="1:9" x14ac:dyDescent="0.25">
      <c r="A2811" t="str">
        <f>Table1[[#This Row],[img_id2]]&amp;"|"&amp;Table1[[#This Row],[rank]]</f>
        <v>557|5</v>
      </c>
      <c r="B2811">
        <v>557</v>
      </c>
      <c r="C2811">
        <v>5</v>
      </c>
      <c r="D2811" t="s">
        <v>831</v>
      </c>
      <c r="E2811">
        <v>5.4468665271999998E-2</v>
      </c>
      <c r="F2811">
        <v>0.99972563981999996</v>
      </c>
      <c r="G2811">
        <f>VLOOKUP(Table1[[#This Row],[img_id2]],Table13[#All],4,FALSE)</f>
        <v>2</v>
      </c>
      <c r="H2811">
        <f>VLOOKUP(Table1[[#This Row],[img_id2]],Table13[#All],5,FALSE)</f>
        <v>2</v>
      </c>
      <c r="I2811" t="str">
        <f>IF(Table1[[#This Row],[score_abs]]&gt;0.99,"yes","no")</f>
        <v>yes</v>
      </c>
    </row>
    <row r="2812" spans="1:9" x14ac:dyDescent="0.25">
      <c r="A2812" t="str">
        <f>Table1[[#This Row],[img_id2]]&amp;"|"&amp;Table1[[#This Row],[rank]]</f>
        <v>558|1</v>
      </c>
      <c r="B2812">
        <v>558</v>
      </c>
      <c r="C2812">
        <v>1</v>
      </c>
      <c r="D2812" t="s">
        <v>860</v>
      </c>
      <c r="E2812">
        <v>0.16189748048800001</v>
      </c>
      <c r="F2812">
        <v>0.99554538726800001</v>
      </c>
      <c r="G2812">
        <f>VLOOKUP(Table1[[#This Row],[img_id2]],Table13[#All],4,FALSE)</f>
        <v>2</v>
      </c>
      <c r="H2812">
        <f>VLOOKUP(Table1[[#This Row],[img_id2]],Table13[#All],5,FALSE)</f>
        <v>2</v>
      </c>
      <c r="I2812" t="str">
        <f>IF(Table1[[#This Row],[score_abs]]&gt;0.99,"yes","no")</f>
        <v>yes</v>
      </c>
    </row>
    <row r="2813" spans="1:9" x14ac:dyDescent="0.25">
      <c r="A2813" t="str">
        <f>Table1[[#This Row],[img_id2]]&amp;"|"&amp;Table1[[#This Row],[rank]]</f>
        <v>558|2</v>
      </c>
      <c r="B2813">
        <v>558</v>
      </c>
      <c r="C2813">
        <v>2</v>
      </c>
      <c r="D2813" t="s">
        <v>871</v>
      </c>
      <c r="E2813">
        <v>0.129932433367</v>
      </c>
      <c r="F2813">
        <v>0.99445563554799998</v>
      </c>
      <c r="G2813">
        <f>VLOOKUP(Table1[[#This Row],[img_id2]],Table13[#All],4,FALSE)</f>
        <v>2</v>
      </c>
      <c r="H2813">
        <f>VLOOKUP(Table1[[#This Row],[img_id2]],Table13[#All],5,FALSE)</f>
        <v>2</v>
      </c>
      <c r="I2813" t="str">
        <f>IF(Table1[[#This Row],[score_abs]]&gt;0.99,"yes","no")</f>
        <v>yes</v>
      </c>
    </row>
    <row r="2814" spans="1:9" x14ac:dyDescent="0.25">
      <c r="A2814" t="str">
        <f>Table1[[#This Row],[img_id2]]&amp;"|"&amp;Table1[[#This Row],[rank]]</f>
        <v>558|3</v>
      </c>
      <c r="B2814">
        <v>558</v>
      </c>
      <c r="C2814">
        <v>3</v>
      </c>
      <c r="D2814" t="s">
        <v>890</v>
      </c>
      <c r="E2814">
        <v>7.6963402330900002E-2</v>
      </c>
      <c r="F2814">
        <v>0.990675270557</v>
      </c>
      <c r="G2814">
        <f>VLOOKUP(Table1[[#This Row],[img_id2]],Table13[#All],4,FALSE)</f>
        <v>2</v>
      </c>
      <c r="H2814">
        <f>VLOOKUP(Table1[[#This Row],[img_id2]],Table13[#All],5,FALSE)</f>
        <v>2</v>
      </c>
      <c r="I2814" t="str">
        <f>IF(Table1[[#This Row],[score_abs]]&gt;0.99,"yes","no")</f>
        <v>yes</v>
      </c>
    </row>
    <row r="2815" spans="1:9" x14ac:dyDescent="0.25">
      <c r="A2815" t="str">
        <f>Table1[[#This Row],[img_id2]]&amp;"|"&amp;Table1[[#This Row],[rank]]</f>
        <v>558|4</v>
      </c>
      <c r="B2815">
        <v>558</v>
      </c>
      <c r="C2815">
        <v>4</v>
      </c>
      <c r="D2815" t="s">
        <v>873</v>
      </c>
      <c r="E2815">
        <v>6.3811689615200007E-2</v>
      </c>
      <c r="F2815">
        <v>0.98877501487700004</v>
      </c>
      <c r="G2815">
        <f>VLOOKUP(Table1[[#This Row],[img_id2]],Table13[#All],4,FALSE)</f>
        <v>2</v>
      </c>
      <c r="H2815">
        <f>VLOOKUP(Table1[[#This Row],[img_id2]],Table13[#All],5,FALSE)</f>
        <v>2</v>
      </c>
      <c r="I2815" t="str">
        <f>IF(Table1[[#This Row],[score_abs]]&gt;0.99,"yes","no")</f>
        <v>no</v>
      </c>
    </row>
    <row r="2816" spans="1:9" x14ac:dyDescent="0.25">
      <c r="A2816" t="str">
        <f>Table1[[#This Row],[img_id2]]&amp;"|"&amp;Table1[[#This Row],[rank]]</f>
        <v>558|5</v>
      </c>
      <c r="B2816">
        <v>558</v>
      </c>
      <c r="C2816">
        <v>5</v>
      </c>
      <c r="D2816" t="s">
        <v>877</v>
      </c>
      <c r="E2816">
        <v>6.2931366264800004E-2</v>
      </c>
      <c r="F2816">
        <v>0.98861980438200003</v>
      </c>
      <c r="G2816">
        <f>VLOOKUP(Table1[[#This Row],[img_id2]],Table13[#All],4,FALSE)</f>
        <v>2</v>
      </c>
      <c r="H2816">
        <f>VLOOKUP(Table1[[#This Row],[img_id2]],Table13[#All],5,FALSE)</f>
        <v>2</v>
      </c>
      <c r="I2816" t="str">
        <f>IF(Table1[[#This Row],[score_abs]]&gt;0.99,"yes","no")</f>
        <v>no</v>
      </c>
    </row>
    <row r="2817" spans="1:9" x14ac:dyDescent="0.25">
      <c r="A2817" t="str">
        <f>Table1[[#This Row],[img_id2]]&amp;"|"&amp;Table1[[#This Row],[rank]]</f>
        <v>559|1</v>
      </c>
      <c r="B2817">
        <v>559</v>
      </c>
      <c r="C2817">
        <v>1</v>
      </c>
      <c r="D2817" t="s">
        <v>854</v>
      </c>
      <c r="E2817">
        <v>0.55015635490399994</v>
      </c>
      <c r="F2817">
        <v>0.99989295005800005</v>
      </c>
      <c r="G2817">
        <f>VLOOKUP(Table1[[#This Row],[img_id2]],Table13[#All],4,FALSE)</f>
        <v>4</v>
      </c>
      <c r="H2817">
        <f>VLOOKUP(Table1[[#This Row],[img_id2]],Table13[#All],5,FALSE)</f>
        <v>4</v>
      </c>
      <c r="I2817" t="str">
        <f>IF(Table1[[#This Row],[score_abs]]&gt;0.99,"yes","no")</f>
        <v>yes</v>
      </c>
    </row>
    <row r="2818" spans="1:9" x14ac:dyDescent="0.25">
      <c r="A2818" t="str">
        <f>Table1[[#This Row],[img_id2]]&amp;"|"&amp;Table1[[#This Row],[rank]]</f>
        <v>559|2</v>
      </c>
      <c r="B2818">
        <v>559</v>
      </c>
      <c r="C2818">
        <v>2</v>
      </c>
      <c r="D2818" t="s">
        <v>848</v>
      </c>
      <c r="E2818">
        <v>0.121281377971</v>
      </c>
      <c r="F2818">
        <v>0.99951457977299996</v>
      </c>
      <c r="G2818">
        <f>VLOOKUP(Table1[[#This Row],[img_id2]],Table13[#All],4,FALSE)</f>
        <v>4</v>
      </c>
      <c r="H2818">
        <f>VLOOKUP(Table1[[#This Row],[img_id2]],Table13[#All],5,FALSE)</f>
        <v>4</v>
      </c>
      <c r="I2818" t="str">
        <f>IF(Table1[[#This Row],[score_abs]]&gt;0.99,"yes","no")</f>
        <v>yes</v>
      </c>
    </row>
    <row r="2819" spans="1:9" x14ac:dyDescent="0.25">
      <c r="A2819" t="str">
        <f>Table1[[#This Row],[img_id2]]&amp;"|"&amp;Table1[[#This Row],[rank]]</f>
        <v>559|3</v>
      </c>
      <c r="B2819">
        <v>559</v>
      </c>
      <c r="C2819">
        <v>3</v>
      </c>
      <c r="D2819" t="s">
        <v>860</v>
      </c>
      <c r="E2819">
        <v>6.9258987903599994E-2</v>
      </c>
      <c r="F2819">
        <v>0.99915015697499998</v>
      </c>
      <c r="G2819">
        <f>VLOOKUP(Table1[[#This Row],[img_id2]],Table13[#All],4,FALSE)</f>
        <v>4</v>
      </c>
      <c r="H2819">
        <f>VLOOKUP(Table1[[#This Row],[img_id2]],Table13[#All],5,FALSE)</f>
        <v>4</v>
      </c>
      <c r="I2819" t="str">
        <f>IF(Table1[[#This Row],[score_abs]]&gt;0.99,"yes","no")</f>
        <v>yes</v>
      </c>
    </row>
    <row r="2820" spans="1:9" x14ac:dyDescent="0.25">
      <c r="A2820" t="str">
        <f>Table1[[#This Row],[img_id2]]&amp;"|"&amp;Table1[[#This Row],[rank]]</f>
        <v>559|4</v>
      </c>
      <c r="B2820">
        <v>559</v>
      </c>
      <c r="C2820">
        <v>4</v>
      </c>
      <c r="D2820" t="s">
        <v>862</v>
      </c>
      <c r="E2820">
        <v>3.2815683633100001E-2</v>
      </c>
      <c r="F2820">
        <v>0.99820816516900002</v>
      </c>
      <c r="G2820">
        <f>VLOOKUP(Table1[[#This Row],[img_id2]],Table13[#All],4,FALSE)</f>
        <v>4</v>
      </c>
      <c r="H2820">
        <f>VLOOKUP(Table1[[#This Row],[img_id2]],Table13[#All],5,FALSE)</f>
        <v>4</v>
      </c>
      <c r="I2820" t="str">
        <f>IF(Table1[[#This Row],[score_abs]]&gt;0.99,"yes","no")</f>
        <v>yes</v>
      </c>
    </row>
    <row r="2821" spans="1:9" x14ac:dyDescent="0.25">
      <c r="A2821" t="str">
        <f>Table1[[#This Row],[img_id2]]&amp;"|"&amp;Table1[[#This Row],[rank]]</f>
        <v>559|5</v>
      </c>
      <c r="B2821">
        <v>559</v>
      </c>
      <c r="C2821">
        <v>5</v>
      </c>
      <c r="D2821" t="s">
        <v>846</v>
      </c>
      <c r="E2821">
        <v>2.9012899845800001E-2</v>
      </c>
      <c r="F2821">
        <v>0.99797374010100004</v>
      </c>
      <c r="G2821">
        <f>VLOOKUP(Table1[[#This Row],[img_id2]],Table13[#All],4,FALSE)</f>
        <v>4</v>
      </c>
      <c r="H2821">
        <f>VLOOKUP(Table1[[#This Row],[img_id2]],Table13[#All],5,FALSE)</f>
        <v>4</v>
      </c>
      <c r="I2821" t="str">
        <f>IF(Table1[[#This Row],[score_abs]]&gt;0.99,"yes","no")</f>
        <v>yes</v>
      </c>
    </row>
    <row r="2822" spans="1:9" x14ac:dyDescent="0.25">
      <c r="A2822" t="str">
        <f>Table1[[#This Row],[img_id2]]&amp;"|"&amp;Table1[[#This Row],[rank]]</f>
        <v>560|1</v>
      </c>
      <c r="B2822">
        <v>560</v>
      </c>
      <c r="C2822">
        <v>1</v>
      </c>
      <c r="D2822" t="s">
        <v>831</v>
      </c>
      <c r="E2822">
        <v>0.71014827489900001</v>
      </c>
      <c r="F2822">
        <v>0.99998855590799995</v>
      </c>
      <c r="G2822">
        <f>VLOOKUP(Table1[[#This Row],[img_id2]],Table13[#All],4,FALSE)</f>
        <v>3</v>
      </c>
      <c r="H2822">
        <f>VLOOKUP(Table1[[#This Row],[img_id2]],Table13[#All],5,FALSE)</f>
        <v>3</v>
      </c>
      <c r="I2822" t="str">
        <f>IF(Table1[[#This Row],[score_abs]]&gt;0.99,"yes","no")</f>
        <v>yes</v>
      </c>
    </row>
    <row r="2823" spans="1:9" x14ac:dyDescent="0.25">
      <c r="A2823" t="str">
        <f>Table1[[#This Row],[img_id2]]&amp;"|"&amp;Table1[[#This Row],[rank]]</f>
        <v>560|2</v>
      </c>
      <c r="B2823">
        <v>560</v>
      </c>
      <c r="C2823">
        <v>2</v>
      </c>
      <c r="D2823" t="s">
        <v>830</v>
      </c>
      <c r="E2823">
        <v>0.20367406308700001</v>
      </c>
      <c r="F2823">
        <v>0.99996018409700005</v>
      </c>
      <c r="G2823">
        <f>VLOOKUP(Table1[[#This Row],[img_id2]],Table13[#All],4,FALSE)</f>
        <v>3</v>
      </c>
      <c r="H2823">
        <f>VLOOKUP(Table1[[#This Row],[img_id2]],Table13[#All],5,FALSE)</f>
        <v>3</v>
      </c>
      <c r="I2823" t="str">
        <f>IF(Table1[[#This Row],[score_abs]]&gt;0.99,"yes","no")</f>
        <v>yes</v>
      </c>
    </row>
    <row r="2824" spans="1:9" x14ac:dyDescent="0.25">
      <c r="A2824" t="str">
        <f>Table1[[#This Row],[img_id2]]&amp;"|"&amp;Table1[[#This Row],[rank]]</f>
        <v>560|3</v>
      </c>
      <c r="B2824">
        <v>560</v>
      </c>
      <c r="C2824">
        <v>3</v>
      </c>
      <c r="D2824" t="s">
        <v>846</v>
      </c>
      <c r="E2824">
        <v>3.79946269095E-2</v>
      </c>
      <c r="F2824">
        <v>0.99978667497600004</v>
      </c>
      <c r="G2824">
        <f>VLOOKUP(Table1[[#This Row],[img_id2]],Table13[#All],4,FALSE)</f>
        <v>3</v>
      </c>
      <c r="H2824">
        <f>VLOOKUP(Table1[[#This Row],[img_id2]],Table13[#All],5,FALSE)</f>
        <v>3</v>
      </c>
      <c r="I2824" t="str">
        <f>IF(Table1[[#This Row],[score_abs]]&gt;0.99,"yes","no")</f>
        <v>yes</v>
      </c>
    </row>
    <row r="2825" spans="1:9" x14ac:dyDescent="0.25">
      <c r="A2825" t="str">
        <f>Table1[[#This Row],[img_id2]]&amp;"|"&amp;Table1[[#This Row],[rank]]</f>
        <v>560|4</v>
      </c>
      <c r="B2825">
        <v>560</v>
      </c>
      <c r="C2825">
        <v>4</v>
      </c>
      <c r="D2825" t="s">
        <v>867</v>
      </c>
      <c r="E2825">
        <v>1.43392197788E-2</v>
      </c>
      <c r="F2825">
        <v>0.99943500757199999</v>
      </c>
      <c r="G2825">
        <f>VLOOKUP(Table1[[#This Row],[img_id2]],Table13[#All],4,FALSE)</f>
        <v>3</v>
      </c>
      <c r="H2825">
        <f>VLOOKUP(Table1[[#This Row],[img_id2]],Table13[#All],5,FALSE)</f>
        <v>3</v>
      </c>
      <c r="I2825" t="str">
        <f>IF(Table1[[#This Row],[score_abs]]&gt;0.99,"yes","no")</f>
        <v>yes</v>
      </c>
    </row>
    <row r="2826" spans="1:9" x14ac:dyDescent="0.25">
      <c r="A2826" t="str">
        <f>Table1[[#This Row],[img_id2]]&amp;"|"&amp;Table1[[#This Row],[rank]]</f>
        <v>560|5</v>
      </c>
      <c r="B2826">
        <v>560</v>
      </c>
      <c r="C2826">
        <v>5</v>
      </c>
      <c r="D2826" t="s">
        <v>868</v>
      </c>
      <c r="E2826">
        <v>6.94229453802E-3</v>
      </c>
      <c r="F2826">
        <v>0.99883383512500001</v>
      </c>
      <c r="G2826">
        <f>VLOOKUP(Table1[[#This Row],[img_id2]],Table13[#All],4,FALSE)</f>
        <v>3</v>
      </c>
      <c r="H2826">
        <f>VLOOKUP(Table1[[#This Row],[img_id2]],Table13[#All],5,FALSE)</f>
        <v>3</v>
      </c>
      <c r="I2826" t="str">
        <f>IF(Table1[[#This Row],[score_abs]]&gt;0.99,"yes","no")</f>
        <v>yes</v>
      </c>
    </row>
    <row r="2827" spans="1:9" x14ac:dyDescent="0.25">
      <c r="A2827" t="str">
        <f>Table1[[#This Row],[img_id2]]&amp;"|"&amp;Table1[[#This Row],[rank]]</f>
        <v>561|1</v>
      </c>
      <c r="B2827">
        <v>561</v>
      </c>
      <c r="C2827">
        <v>1</v>
      </c>
      <c r="D2827" t="s">
        <v>894</v>
      </c>
      <c r="E2827">
        <v>0.97334498167000005</v>
      </c>
      <c r="F2827">
        <v>0.99999368190799998</v>
      </c>
      <c r="G2827">
        <f>VLOOKUP(Table1[[#This Row],[img_id2]],Table13[#All],4,FALSE)</f>
        <v>1</v>
      </c>
      <c r="H2827">
        <f>VLOOKUP(Table1[[#This Row],[img_id2]],Table13[#All],5,FALSE)</f>
        <v>2</v>
      </c>
      <c r="I2827" t="str">
        <f>IF(Table1[[#This Row],[score_abs]]&gt;0.99,"yes","no")</f>
        <v>yes</v>
      </c>
    </row>
    <row r="2828" spans="1:9" x14ac:dyDescent="0.25">
      <c r="A2828" t="str">
        <f>Table1[[#This Row],[img_id2]]&amp;"|"&amp;Table1[[#This Row],[rank]]</f>
        <v>561|2</v>
      </c>
      <c r="B2828">
        <v>561</v>
      </c>
      <c r="C2828">
        <v>2</v>
      </c>
      <c r="D2828" t="s">
        <v>864</v>
      </c>
      <c r="E2828">
        <v>8.2616787403800001E-3</v>
      </c>
      <c r="F2828">
        <v>0.99925130605699997</v>
      </c>
      <c r="G2828">
        <f>VLOOKUP(Table1[[#This Row],[img_id2]],Table13[#All],4,FALSE)</f>
        <v>1</v>
      </c>
      <c r="H2828">
        <f>VLOOKUP(Table1[[#This Row],[img_id2]],Table13[#All],5,FALSE)</f>
        <v>2</v>
      </c>
      <c r="I2828" t="str">
        <f>IF(Table1[[#This Row],[score_abs]]&gt;0.99,"yes","no")</f>
        <v>yes</v>
      </c>
    </row>
    <row r="2829" spans="1:9" x14ac:dyDescent="0.25">
      <c r="A2829" t="str">
        <f>Table1[[#This Row],[img_id2]]&amp;"|"&amp;Table1[[#This Row],[rank]]</f>
        <v>561|3</v>
      </c>
      <c r="B2829">
        <v>561</v>
      </c>
      <c r="C2829">
        <v>3</v>
      </c>
      <c r="D2829" t="s">
        <v>877</v>
      </c>
      <c r="E2829">
        <v>5.5064628832000003E-3</v>
      </c>
      <c r="F2829">
        <v>0.99887710809700003</v>
      </c>
      <c r="G2829">
        <f>VLOOKUP(Table1[[#This Row],[img_id2]],Table13[#All],4,FALSE)</f>
        <v>1</v>
      </c>
      <c r="H2829">
        <f>VLOOKUP(Table1[[#This Row],[img_id2]],Table13[#All],5,FALSE)</f>
        <v>2</v>
      </c>
      <c r="I2829" t="str">
        <f>IF(Table1[[#This Row],[score_abs]]&gt;0.99,"yes","no")</f>
        <v>yes</v>
      </c>
    </row>
    <row r="2830" spans="1:9" x14ac:dyDescent="0.25">
      <c r="A2830" t="str">
        <f>Table1[[#This Row],[img_id2]]&amp;"|"&amp;Table1[[#This Row],[rank]]</f>
        <v>561|4</v>
      </c>
      <c r="B2830">
        <v>561</v>
      </c>
      <c r="C2830">
        <v>4</v>
      </c>
      <c r="D2830" t="s">
        <v>906</v>
      </c>
      <c r="E2830">
        <v>3.8048492278900002E-3</v>
      </c>
      <c r="F2830">
        <v>0.99837577342999995</v>
      </c>
      <c r="G2830">
        <f>VLOOKUP(Table1[[#This Row],[img_id2]],Table13[#All],4,FALSE)</f>
        <v>1</v>
      </c>
      <c r="H2830">
        <f>VLOOKUP(Table1[[#This Row],[img_id2]],Table13[#All],5,FALSE)</f>
        <v>2</v>
      </c>
      <c r="I2830" t="str">
        <f>IF(Table1[[#This Row],[score_abs]]&gt;0.99,"yes","no")</f>
        <v>yes</v>
      </c>
    </row>
    <row r="2831" spans="1:9" x14ac:dyDescent="0.25">
      <c r="A2831" t="str">
        <f>Table1[[#This Row],[img_id2]]&amp;"|"&amp;Table1[[#This Row],[rank]]</f>
        <v>561|5</v>
      </c>
      <c r="B2831">
        <v>561</v>
      </c>
      <c r="C2831">
        <v>5</v>
      </c>
      <c r="D2831" t="s">
        <v>892</v>
      </c>
      <c r="E2831">
        <v>3.06020514108E-3</v>
      </c>
      <c r="F2831">
        <v>0.99798142909999998</v>
      </c>
      <c r="G2831">
        <f>VLOOKUP(Table1[[#This Row],[img_id2]],Table13[#All],4,FALSE)</f>
        <v>1</v>
      </c>
      <c r="H2831">
        <f>VLOOKUP(Table1[[#This Row],[img_id2]],Table13[#All],5,FALSE)</f>
        <v>2</v>
      </c>
      <c r="I2831" t="str">
        <f>IF(Table1[[#This Row],[score_abs]]&gt;0.99,"yes","no")</f>
        <v>yes</v>
      </c>
    </row>
    <row r="2832" spans="1:9" x14ac:dyDescent="0.25">
      <c r="A2832" t="str">
        <f>Table1[[#This Row],[img_id2]]&amp;"|"&amp;Table1[[#This Row],[rank]]</f>
        <v>562|1</v>
      </c>
      <c r="B2832">
        <v>562</v>
      </c>
      <c r="C2832">
        <v>1</v>
      </c>
      <c r="D2832" t="s">
        <v>877</v>
      </c>
      <c r="E2832">
        <v>0.182941153646</v>
      </c>
      <c r="F2832">
        <v>0.99923312663999997</v>
      </c>
      <c r="G2832">
        <f>VLOOKUP(Table1[[#This Row],[img_id2]],Table13[#All],4,FALSE)</f>
        <v>3</v>
      </c>
      <c r="H2832">
        <f>VLOOKUP(Table1[[#This Row],[img_id2]],Table13[#All],5,FALSE)</f>
        <v>3</v>
      </c>
      <c r="I2832" t="str">
        <f>IF(Table1[[#This Row],[score_abs]]&gt;0.99,"yes","no")</f>
        <v>yes</v>
      </c>
    </row>
    <row r="2833" spans="1:9" x14ac:dyDescent="0.25">
      <c r="A2833" t="str">
        <f>Table1[[#This Row],[img_id2]]&amp;"|"&amp;Table1[[#This Row],[rank]]</f>
        <v>562|2</v>
      </c>
      <c r="B2833">
        <v>562</v>
      </c>
      <c r="C2833">
        <v>2</v>
      </c>
      <c r="D2833" t="s">
        <v>894</v>
      </c>
      <c r="E2833">
        <v>0.173100426793</v>
      </c>
      <c r="F2833">
        <v>0.999189555645</v>
      </c>
      <c r="G2833">
        <f>VLOOKUP(Table1[[#This Row],[img_id2]],Table13[#All],4,FALSE)</f>
        <v>3</v>
      </c>
      <c r="H2833">
        <f>VLOOKUP(Table1[[#This Row],[img_id2]],Table13[#All],5,FALSE)</f>
        <v>3</v>
      </c>
      <c r="I2833" t="str">
        <f>IF(Table1[[#This Row],[score_abs]]&gt;0.99,"yes","no")</f>
        <v>yes</v>
      </c>
    </row>
    <row r="2834" spans="1:9" x14ac:dyDescent="0.25">
      <c r="A2834" t="str">
        <f>Table1[[#This Row],[img_id2]]&amp;"|"&amp;Table1[[#This Row],[rank]]</f>
        <v>562|3</v>
      </c>
      <c r="B2834">
        <v>562</v>
      </c>
      <c r="C2834">
        <v>3</v>
      </c>
      <c r="D2834" t="s">
        <v>864</v>
      </c>
      <c r="E2834">
        <v>0.101058416069</v>
      </c>
      <c r="F2834">
        <v>0.99861264228799995</v>
      </c>
      <c r="G2834">
        <f>VLOOKUP(Table1[[#This Row],[img_id2]],Table13[#All],4,FALSE)</f>
        <v>3</v>
      </c>
      <c r="H2834">
        <f>VLOOKUP(Table1[[#This Row],[img_id2]],Table13[#All],5,FALSE)</f>
        <v>3</v>
      </c>
      <c r="I2834" t="str">
        <f>IF(Table1[[#This Row],[score_abs]]&gt;0.99,"yes","no")</f>
        <v>yes</v>
      </c>
    </row>
    <row r="2835" spans="1:9" x14ac:dyDescent="0.25">
      <c r="A2835" t="str">
        <f>Table1[[#This Row],[img_id2]]&amp;"|"&amp;Table1[[#This Row],[rank]]</f>
        <v>562|4</v>
      </c>
      <c r="B2835">
        <v>562</v>
      </c>
      <c r="C2835">
        <v>4</v>
      </c>
      <c r="D2835" t="s">
        <v>862</v>
      </c>
      <c r="E2835">
        <v>9.1362953186000004E-2</v>
      </c>
      <c r="F2835">
        <v>0.99846565723400005</v>
      </c>
      <c r="G2835">
        <f>VLOOKUP(Table1[[#This Row],[img_id2]],Table13[#All],4,FALSE)</f>
        <v>3</v>
      </c>
      <c r="H2835">
        <f>VLOOKUP(Table1[[#This Row],[img_id2]],Table13[#All],5,FALSE)</f>
        <v>3</v>
      </c>
      <c r="I2835" t="str">
        <f>IF(Table1[[#This Row],[score_abs]]&gt;0.99,"yes","no")</f>
        <v>yes</v>
      </c>
    </row>
    <row r="2836" spans="1:9" x14ac:dyDescent="0.25">
      <c r="A2836" t="str">
        <f>Table1[[#This Row],[img_id2]]&amp;"|"&amp;Table1[[#This Row],[rank]]</f>
        <v>562|5</v>
      </c>
      <c r="B2836">
        <v>562</v>
      </c>
      <c r="C2836">
        <v>5</v>
      </c>
      <c r="D2836" t="s">
        <v>871</v>
      </c>
      <c r="E2836">
        <v>8.1475928425799996E-2</v>
      </c>
      <c r="F2836">
        <v>0.99827980995200005</v>
      </c>
      <c r="G2836">
        <f>VLOOKUP(Table1[[#This Row],[img_id2]],Table13[#All],4,FALSE)</f>
        <v>3</v>
      </c>
      <c r="H2836">
        <f>VLOOKUP(Table1[[#This Row],[img_id2]],Table13[#All],5,FALSE)</f>
        <v>3</v>
      </c>
      <c r="I2836" t="str">
        <f>IF(Table1[[#This Row],[score_abs]]&gt;0.99,"yes","no")</f>
        <v>yes</v>
      </c>
    </row>
    <row r="2837" spans="1:9" x14ac:dyDescent="0.25">
      <c r="A2837" t="str">
        <f>Table1[[#This Row],[img_id2]]&amp;"|"&amp;Table1[[#This Row],[rank]]</f>
        <v>563|1</v>
      </c>
      <c r="B2837">
        <v>563</v>
      </c>
      <c r="C2837">
        <v>1</v>
      </c>
      <c r="D2837" t="s">
        <v>831</v>
      </c>
      <c r="E2837">
        <v>0.47798374295200002</v>
      </c>
      <c r="F2837">
        <v>0.99994575977300004</v>
      </c>
      <c r="G2837">
        <f>VLOOKUP(Table1[[#This Row],[img_id2]],Table13[#All],4,FALSE)</f>
        <v>4</v>
      </c>
      <c r="H2837">
        <f>VLOOKUP(Table1[[#This Row],[img_id2]],Table13[#All],5,FALSE)</f>
        <v>4</v>
      </c>
      <c r="I2837" t="str">
        <f>IF(Table1[[#This Row],[score_abs]]&gt;0.99,"yes","no")</f>
        <v>yes</v>
      </c>
    </row>
    <row r="2838" spans="1:9" x14ac:dyDescent="0.25">
      <c r="A2838" t="str">
        <f>Table1[[#This Row],[img_id2]]&amp;"|"&amp;Table1[[#This Row],[rank]]</f>
        <v>563|2</v>
      </c>
      <c r="B2838">
        <v>563</v>
      </c>
      <c r="C2838">
        <v>2</v>
      </c>
      <c r="D2838" t="s">
        <v>862</v>
      </c>
      <c r="E2838">
        <v>0.18381471931900001</v>
      </c>
      <c r="F2838">
        <v>0.99985897541000002</v>
      </c>
      <c r="G2838">
        <f>VLOOKUP(Table1[[#This Row],[img_id2]],Table13[#All],4,FALSE)</f>
        <v>4</v>
      </c>
      <c r="H2838">
        <f>VLOOKUP(Table1[[#This Row],[img_id2]],Table13[#All],5,FALSE)</f>
        <v>4</v>
      </c>
      <c r="I2838" t="str">
        <f>IF(Table1[[#This Row],[score_abs]]&gt;0.99,"yes","no")</f>
        <v>yes</v>
      </c>
    </row>
    <row r="2839" spans="1:9" x14ac:dyDescent="0.25">
      <c r="A2839" t="str">
        <f>Table1[[#This Row],[img_id2]]&amp;"|"&amp;Table1[[#This Row],[rank]]</f>
        <v>563|3</v>
      </c>
      <c r="B2839">
        <v>563</v>
      </c>
      <c r="C2839">
        <v>3</v>
      </c>
      <c r="D2839" t="s">
        <v>861</v>
      </c>
      <c r="E2839">
        <v>0.13393557071699999</v>
      </c>
      <c r="F2839">
        <v>0.99980646371799997</v>
      </c>
      <c r="G2839">
        <f>VLOOKUP(Table1[[#This Row],[img_id2]],Table13[#All],4,FALSE)</f>
        <v>4</v>
      </c>
      <c r="H2839">
        <f>VLOOKUP(Table1[[#This Row],[img_id2]],Table13[#All],5,FALSE)</f>
        <v>4</v>
      </c>
      <c r="I2839" t="str">
        <f>IF(Table1[[#This Row],[score_abs]]&gt;0.99,"yes","no")</f>
        <v>yes</v>
      </c>
    </row>
    <row r="2840" spans="1:9" x14ac:dyDescent="0.25">
      <c r="A2840" t="str">
        <f>Table1[[#This Row],[img_id2]]&amp;"|"&amp;Table1[[#This Row],[rank]]</f>
        <v>563|4</v>
      </c>
      <c r="B2840">
        <v>563</v>
      </c>
      <c r="C2840">
        <v>4</v>
      </c>
      <c r="D2840" t="s">
        <v>860</v>
      </c>
      <c r="E2840">
        <v>6.0690946877000003E-2</v>
      </c>
      <c r="F2840">
        <v>0.99957305192900003</v>
      </c>
      <c r="G2840">
        <f>VLOOKUP(Table1[[#This Row],[img_id2]],Table13[#All],4,FALSE)</f>
        <v>4</v>
      </c>
      <c r="H2840">
        <f>VLOOKUP(Table1[[#This Row],[img_id2]],Table13[#All],5,FALSE)</f>
        <v>4</v>
      </c>
      <c r="I2840" t="str">
        <f>IF(Table1[[#This Row],[score_abs]]&gt;0.99,"yes","no")</f>
        <v>yes</v>
      </c>
    </row>
    <row r="2841" spans="1:9" x14ac:dyDescent="0.25">
      <c r="A2841" t="str">
        <f>Table1[[#This Row],[img_id2]]&amp;"|"&amp;Table1[[#This Row],[rank]]</f>
        <v>563|5</v>
      </c>
      <c r="B2841">
        <v>563</v>
      </c>
      <c r="C2841">
        <v>5</v>
      </c>
      <c r="D2841" t="s">
        <v>886</v>
      </c>
      <c r="E2841">
        <v>2.38874852657E-2</v>
      </c>
      <c r="F2841">
        <v>0.99891602992999995</v>
      </c>
      <c r="G2841">
        <f>VLOOKUP(Table1[[#This Row],[img_id2]],Table13[#All],4,FALSE)</f>
        <v>4</v>
      </c>
      <c r="H2841">
        <f>VLOOKUP(Table1[[#This Row],[img_id2]],Table13[#All],5,FALSE)</f>
        <v>4</v>
      </c>
      <c r="I2841" t="str">
        <f>IF(Table1[[#This Row],[score_abs]]&gt;0.99,"yes","no")</f>
        <v>yes</v>
      </c>
    </row>
    <row r="2842" spans="1:9" x14ac:dyDescent="0.25">
      <c r="A2842" t="str">
        <f>Table1[[#This Row],[img_id2]]&amp;"|"&amp;Table1[[#This Row],[rank]]</f>
        <v>564|1</v>
      </c>
      <c r="B2842">
        <v>564</v>
      </c>
      <c r="C2842">
        <v>1</v>
      </c>
      <c r="D2842" t="s">
        <v>861</v>
      </c>
      <c r="E2842">
        <v>0.34867098927500001</v>
      </c>
      <c r="F2842">
        <v>0.99989593029000001</v>
      </c>
      <c r="G2842">
        <f>VLOOKUP(Table1[[#This Row],[img_id2]],Table13[#All],4,FALSE)</f>
        <v>2</v>
      </c>
      <c r="H2842">
        <f>VLOOKUP(Table1[[#This Row],[img_id2]],Table13[#All],5,FALSE)</f>
        <v>2</v>
      </c>
      <c r="I2842" t="str">
        <f>IF(Table1[[#This Row],[score_abs]]&gt;0.99,"yes","no")</f>
        <v>yes</v>
      </c>
    </row>
    <row r="2843" spans="1:9" x14ac:dyDescent="0.25">
      <c r="A2843" t="str">
        <f>Table1[[#This Row],[img_id2]]&amp;"|"&amp;Table1[[#This Row],[rank]]</f>
        <v>564|2</v>
      </c>
      <c r="B2843">
        <v>564</v>
      </c>
      <c r="C2843">
        <v>2</v>
      </c>
      <c r="D2843" t="s">
        <v>862</v>
      </c>
      <c r="E2843">
        <v>0.169590950012</v>
      </c>
      <c r="F2843">
        <v>0.99978595972100004</v>
      </c>
      <c r="G2843">
        <f>VLOOKUP(Table1[[#This Row],[img_id2]],Table13[#All],4,FALSE)</f>
        <v>2</v>
      </c>
      <c r="H2843">
        <f>VLOOKUP(Table1[[#This Row],[img_id2]],Table13[#All],5,FALSE)</f>
        <v>2</v>
      </c>
      <c r="I2843" t="str">
        <f>IF(Table1[[#This Row],[score_abs]]&gt;0.99,"yes","no")</f>
        <v>yes</v>
      </c>
    </row>
    <row r="2844" spans="1:9" x14ac:dyDescent="0.25">
      <c r="A2844" t="str">
        <f>Table1[[#This Row],[img_id2]]&amp;"|"&amp;Table1[[#This Row],[rank]]</f>
        <v>564|3</v>
      </c>
      <c r="B2844">
        <v>564</v>
      </c>
      <c r="C2844">
        <v>3</v>
      </c>
      <c r="D2844" t="s">
        <v>856</v>
      </c>
      <c r="E2844">
        <v>0.108076244593</v>
      </c>
      <c r="F2844">
        <v>0.99966418743100005</v>
      </c>
      <c r="G2844">
        <f>VLOOKUP(Table1[[#This Row],[img_id2]],Table13[#All],4,FALSE)</f>
        <v>2</v>
      </c>
      <c r="H2844">
        <f>VLOOKUP(Table1[[#This Row],[img_id2]],Table13[#All],5,FALSE)</f>
        <v>2</v>
      </c>
      <c r="I2844" t="str">
        <f>IF(Table1[[#This Row],[score_abs]]&gt;0.99,"yes","no")</f>
        <v>yes</v>
      </c>
    </row>
    <row r="2845" spans="1:9" x14ac:dyDescent="0.25">
      <c r="A2845" t="str">
        <f>Table1[[#This Row],[img_id2]]&amp;"|"&amp;Table1[[#This Row],[rank]]</f>
        <v>564|4</v>
      </c>
      <c r="B2845">
        <v>564</v>
      </c>
      <c r="C2845">
        <v>4</v>
      </c>
      <c r="D2845" t="s">
        <v>854</v>
      </c>
      <c r="E2845">
        <v>6.3631489872900002E-2</v>
      </c>
      <c r="F2845">
        <v>0.99942976236299996</v>
      </c>
      <c r="G2845">
        <f>VLOOKUP(Table1[[#This Row],[img_id2]],Table13[#All],4,FALSE)</f>
        <v>2</v>
      </c>
      <c r="H2845">
        <f>VLOOKUP(Table1[[#This Row],[img_id2]],Table13[#All],5,FALSE)</f>
        <v>2</v>
      </c>
      <c r="I2845" t="str">
        <f>IF(Table1[[#This Row],[score_abs]]&gt;0.99,"yes","no")</f>
        <v>yes</v>
      </c>
    </row>
    <row r="2846" spans="1:9" x14ac:dyDescent="0.25">
      <c r="A2846" t="str">
        <f>Table1[[#This Row],[img_id2]]&amp;"|"&amp;Table1[[#This Row],[rank]]</f>
        <v>564|5</v>
      </c>
      <c r="B2846">
        <v>564</v>
      </c>
      <c r="C2846">
        <v>5</v>
      </c>
      <c r="D2846" t="s">
        <v>886</v>
      </c>
      <c r="E2846">
        <v>4.8513498157300002E-2</v>
      </c>
      <c r="F2846">
        <v>0.99925225973099996</v>
      </c>
      <c r="G2846">
        <f>VLOOKUP(Table1[[#This Row],[img_id2]],Table13[#All],4,FALSE)</f>
        <v>2</v>
      </c>
      <c r="H2846">
        <f>VLOOKUP(Table1[[#This Row],[img_id2]],Table13[#All],5,FALSE)</f>
        <v>2</v>
      </c>
      <c r="I2846" t="str">
        <f>IF(Table1[[#This Row],[score_abs]]&gt;0.99,"yes","no")</f>
        <v>yes</v>
      </c>
    </row>
    <row r="2847" spans="1:9" x14ac:dyDescent="0.25">
      <c r="A2847" t="str">
        <f>Table1[[#This Row],[img_id2]]&amp;"|"&amp;Table1[[#This Row],[rank]]</f>
        <v>565|1</v>
      </c>
      <c r="B2847">
        <v>565</v>
      </c>
      <c r="C2847">
        <v>1</v>
      </c>
      <c r="D2847" t="s">
        <v>830</v>
      </c>
      <c r="E2847">
        <v>0.44241762161300002</v>
      </c>
      <c r="F2847">
        <v>0.99993789196000005</v>
      </c>
      <c r="G2847">
        <f>VLOOKUP(Table1[[#This Row],[img_id2]],Table13[#All],4,FALSE)</f>
        <v>2</v>
      </c>
      <c r="H2847">
        <f>VLOOKUP(Table1[[#This Row],[img_id2]],Table13[#All],5,FALSE)</f>
        <v>2</v>
      </c>
      <c r="I2847" t="str">
        <f>IF(Table1[[#This Row],[score_abs]]&gt;0.99,"yes","no")</f>
        <v>yes</v>
      </c>
    </row>
    <row r="2848" spans="1:9" x14ac:dyDescent="0.25">
      <c r="A2848" t="str">
        <f>Table1[[#This Row],[img_id2]]&amp;"|"&amp;Table1[[#This Row],[rank]]</f>
        <v>565|2</v>
      </c>
      <c r="B2848">
        <v>565</v>
      </c>
      <c r="C2848">
        <v>2</v>
      </c>
      <c r="D2848" t="s">
        <v>840</v>
      </c>
      <c r="E2848">
        <v>0.14985854923700001</v>
      </c>
      <c r="F2848">
        <v>0.99981683492700002</v>
      </c>
      <c r="G2848">
        <f>VLOOKUP(Table1[[#This Row],[img_id2]],Table13[#All],4,FALSE)</f>
        <v>2</v>
      </c>
      <c r="H2848">
        <f>VLOOKUP(Table1[[#This Row],[img_id2]],Table13[#All],5,FALSE)</f>
        <v>2</v>
      </c>
      <c r="I2848" t="str">
        <f>IF(Table1[[#This Row],[score_abs]]&gt;0.99,"yes","no")</f>
        <v>yes</v>
      </c>
    </row>
    <row r="2849" spans="1:9" x14ac:dyDescent="0.25">
      <c r="A2849" t="str">
        <f>Table1[[#This Row],[img_id2]]&amp;"|"&amp;Table1[[#This Row],[rank]]</f>
        <v>565|3</v>
      </c>
      <c r="B2849">
        <v>565</v>
      </c>
      <c r="C2849">
        <v>3</v>
      </c>
      <c r="D2849" t="s">
        <v>864</v>
      </c>
      <c r="E2849">
        <v>0.14797033369500001</v>
      </c>
      <c r="F2849">
        <v>0.99981456994999995</v>
      </c>
      <c r="G2849">
        <f>VLOOKUP(Table1[[#This Row],[img_id2]],Table13[#All],4,FALSE)</f>
        <v>2</v>
      </c>
      <c r="H2849">
        <f>VLOOKUP(Table1[[#This Row],[img_id2]],Table13[#All],5,FALSE)</f>
        <v>2</v>
      </c>
      <c r="I2849" t="str">
        <f>IF(Table1[[#This Row],[score_abs]]&gt;0.99,"yes","no")</f>
        <v>yes</v>
      </c>
    </row>
    <row r="2850" spans="1:9" x14ac:dyDescent="0.25">
      <c r="A2850" t="str">
        <f>Table1[[#This Row],[img_id2]]&amp;"|"&amp;Table1[[#This Row],[rank]]</f>
        <v>565|4</v>
      </c>
      <c r="B2850">
        <v>565</v>
      </c>
      <c r="C2850">
        <v>4</v>
      </c>
      <c r="D2850" t="s">
        <v>831</v>
      </c>
      <c r="E2850">
        <v>8.0152705311799993E-2</v>
      </c>
      <c r="F2850">
        <v>0.99965763092000004</v>
      </c>
      <c r="G2850">
        <f>VLOOKUP(Table1[[#This Row],[img_id2]],Table13[#All],4,FALSE)</f>
        <v>2</v>
      </c>
      <c r="H2850">
        <f>VLOOKUP(Table1[[#This Row],[img_id2]],Table13[#All],5,FALSE)</f>
        <v>2</v>
      </c>
      <c r="I2850" t="str">
        <f>IF(Table1[[#This Row],[score_abs]]&gt;0.99,"yes","no")</f>
        <v>yes</v>
      </c>
    </row>
    <row r="2851" spans="1:9" x14ac:dyDescent="0.25">
      <c r="A2851" t="str">
        <f>Table1[[#This Row],[img_id2]]&amp;"|"&amp;Table1[[#This Row],[rank]]</f>
        <v>565|5</v>
      </c>
      <c r="B2851">
        <v>565</v>
      </c>
      <c r="C2851">
        <v>5</v>
      </c>
      <c r="D2851" t="s">
        <v>868</v>
      </c>
      <c r="E2851">
        <v>3.7421159446200003E-2</v>
      </c>
      <c r="F2851">
        <v>0.99926692247399995</v>
      </c>
      <c r="G2851">
        <f>VLOOKUP(Table1[[#This Row],[img_id2]],Table13[#All],4,FALSE)</f>
        <v>2</v>
      </c>
      <c r="H2851">
        <f>VLOOKUP(Table1[[#This Row],[img_id2]],Table13[#All],5,FALSE)</f>
        <v>2</v>
      </c>
      <c r="I2851" t="str">
        <f>IF(Table1[[#This Row],[score_abs]]&gt;0.99,"yes","no")</f>
        <v>yes</v>
      </c>
    </row>
    <row r="2852" spans="1:9" x14ac:dyDescent="0.25">
      <c r="A2852" t="str">
        <f>Table1[[#This Row],[img_id2]]&amp;"|"&amp;Table1[[#This Row],[rank]]</f>
        <v>566|1</v>
      </c>
      <c r="B2852">
        <v>566</v>
      </c>
      <c r="C2852">
        <v>1</v>
      </c>
      <c r="D2852" t="s">
        <v>877</v>
      </c>
      <c r="E2852">
        <v>0.199924573302</v>
      </c>
      <c r="F2852">
        <v>0.99746006727199998</v>
      </c>
      <c r="G2852">
        <f>VLOOKUP(Table1[[#This Row],[img_id2]],Table13[#All],4,FALSE)</f>
        <v>3</v>
      </c>
      <c r="H2852">
        <f>VLOOKUP(Table1[[#This Row],[img_id2]],Table13[#All],5,FALSE)</f>
        <v>3</v>
      </c>
      <c r="I2852" t="str">
        <f>IF(Table1[[#This Row],[score_abs]]&gt;0.99,"yes","no")</f>
        <v>yes</v>
      </c>
    </row>
    <row r="2853" spans="1:9" x14ac:dyDescent="0.25">
      <c r="A2853" t="str">
        <f>Table1[[#This Row],[img_id2]]&amp;"|"&amp;Table1[[#This Row],[rank]]</f>
        <v>566|2</v>
      </c>
      <c r="B2853">
        <v>566</v>
      </c>
      <c r="C2853">
        <v>2</v>
      </c>
      <c r="D2853" t="s">
        <v>864</v>
      </c>
      <c r="E2853">
        <v>0.12155812978699999</v>
      </c>
      <c r="F2853">
        <v>0.99582940340000003</v>
      </c>
      <c r="G2853">
        <f>VLOOKUP(Table1[[#This Row],[img_id2]],Table13[#All],4,FALSE)</f>
        <v>3</v>
      </c>
      <c r="H2853">
        <f>VLOOKUP(Table1[[#This Row],[img_id2]],Table13[#All],5,FALSE)</f>
        <v>3</v>
      </c>
      <c r="I2853" t="str">
        <f>IF(Table1[[#This Row],[score_abs]]&gt;0.99,"yes","no")</f>
        <v>yes</v>
      </c>
    </row>
    <row r="2854" spans="1:9" x14ac:dyDescent="0.25">
      <c r="A2854" t="str">
        <f>Table1[[#This Row],[img_id2]]&amp;"|"&amp;Table1[[#This Row],[rank]]</f>
        <v>566|3</v>
      </c>
      <c r="B2854">
        <v>566</v>
      </c>
      <c r="C2854">
        <v>3</v>
      </c>
      <c r="D2854" t="s">
        <v>900</v>
      </c>
      <c r="E2854">
        <v>5.8487117290499997E-2</v>
      </c>
      <c r="F2854">
        <v>0.99137067794800005</v>
      </c>
      <c r="G2854">
        <f>VLOOKUP(Table1[[#This Row],[img_id2]],Table13[#All],4,FALSE)</f>
        <v>3</v>
      </c>
      <c r="H2854">
        <f>VLOOKUP(Table1[[#This Row],[img_id2]],Table13[#All],5,FALSE)</f>
        <v>3</v>
      </c>
      <c r="I2854" t="str">
        <f>IF(Table1[[#This Row],[score_abs]]&gt;0.99,"yes","no")</f>
        <v>yes</v>
      </c>
    </row>
    <row r="2855" spans="1:9" x14ac:dyDescent="0.25">
      <c r="A2855" t="str">
        <f>Table1[[#This Row],[img_id2]]&amp;"|"&amp;Table1[[#This Row],[rank]]</f>
        <v>566|4</v>
      </c>
      <c r="B2855">
        <v>566</v>
      </c>
      <c r="C2855">
        <v>4</v>
      </c>
      <c r="D2855" t="s">
        <v>831</v>
      </c>
      <c r="E2855">
        <v>5.3647257387599998E-2</v>
      </c>
      <c r="F2855">
        <v>0.99059957265900001</v>
      </c>
      <c r="G2855">
        <f>VLOOKUP(Table1[[#This Row],[img_id2]],Table13[#All],4,FALSE)</f>
        <v>3</v>
      </c>
      <c r="H2855">
        <f>VLOOKUP(Table1[[#This Row],[img_id2]],Table13[#All],5,FALSE)</f>
        <v>3</v>
      </c>
      <c r="I2855" t="str">
        <f>IF(Table1[[#This Row],[score_abs]]&gt;0.99,"yes","no")</f>
        <v>yes</v>
      </c>
    </row>
    <row r="2856" spans="1:9" x14ac:dyDescent="0.25">
      <c r="A2856" t="str">
        <f>Table1[[#This Row],[img_id2]]&amp;"|"&amp;Table1[[#This Row],[rank]]</f>
        <v>566|5</v>
      </c>
      <c r="B2856">
        <v>566</v>
      </c>
      <c r="C2856">
        <v>5</v>
      </c>
      <c r="D2856" t="s">
        <v>830</v>
      </c>
      <c r="E2856">
        <v>4.0159005671699999E-2</v>
      </c>
      <c r="F2856">
        <v>0.98748171329500001</v>
      </c>
      <c r="G2856">
        <f>VLOOKUP(Table1[[#This Row],[img_id2]],Table13[#All],4,FALSE)</f>
        <v>3</v>
      </c>
      <c r="H2856">
        <f>VLOOKUP(Table1[[#This Row],[img_id2]],Table13[#All],5,FALSE)</f>
        <v>3</v>
      </c>
      <c r="I2856" t="str">
        <f>IF(Table1[[#This Row],[score_abs]]&gt;0.99,"yes","no")</f>
        <v>no</v>
      </c>
    </row>
    <row r="2857" spans="1:9" x14ac:dyDescent="0.25">
      <c r="A2857" t="str">
        <f>Table1[[#This Row],[img_id2]]&amp;"|"&amp;Table1[[#This Row],[rank]]</f>
        <v>567|1</v>
      </c>
      <c r="B2857">
        <v>567</v>
      </c>
      <c r="C2857">
        <v>1</v>
      </c>
      <c r="D2857" t="s">
        <v>830</v>
      </c>
      <c r="E2857">
        <v>0.27338120341299998</v>
      </c>
      <c r="F2857">
        <v>0.99949181079899996</v>
      </c>
      <c r="G2857">
        <f>VLOOKUP(Table1[[#This Row],[img_id2]],Table13[#All],4,FALSE)</f>
        <v>3</v>
      </c>
      <c r="H2857">
        <f>VLOOKUP(Table1[[#This Row],[img_id2]],Table13[#All],5,FALSE)</f>
        <v>3</v>
      </c>
      <c r="I2857" t="str">
        <f>IF(Table1[[#This Row],[score_abs]]&gt;0.99,"yes","no")</f>
        <v>yes</v>
      </c>
    </row>
    <row r="2858" spans="1:9" x14ac:dyDescent="0.25">
      <c r="A2858" t="str">
        <f>Table1[[#This Row],[img_id2]]&amp;"|"&amp;Table1[[#This Row],[rank]]</f>
        <v>567|2</v>
      </c>
      <c r="B2858">
        <v>567</v>
      </c>
      <c r="C2858">
        <v>2</v>
      </c>
      <c r="D2858" t="s">
        <v>840</v>
      </c>
      <c r="E2858">
        <v>0.23694147169599999</v>
      </c>
      <c r="F2858">
        <v>0.99941372871400003</v>
      </c>
      <c r="G2858">
        <f>VLOOKUP(Table1[[#This Row],[img_id2]],Table13[#All],4,FALSE)</f>
        <v>3</v>
      </c>
      <c r="H2858">
        <f>VLOOKUP(Table1[[#This Row],[img_id2]],Table13[#All],5,FALSE)</f>
        <v>3</v>
      </c>
      <c r="I2858" t="str">
        <f>IF(Table1[[#This Row],[score_abs]]&gt;0.99,"yes","no")</f>
        <v>yes</v>
      </c>
    </row>
    <row r="2859" spans="1:9" x14ac:dyDescent="0.25">
      <c r="A2859" t="str">
        <f>Table1[[#This Row],[img_id2]]&amp;"|"&amp;Table1[[#This Row],[rank]]</f>
        <v>567|3</v>
      </c>
      <c r="B2859">
        <v>567</v>
      </c>
      <c r="C2859">
        <v>3</v>
      </c>
      <c r="D2859" t="s">
        <v>864</v>
      </c>
      <c r="E2859">
        <v>0.114919282496</v>
      </c>
      <c r="F2859">
        <v>0.99879211187399997</v>
      </c>
      <c r="G2859">
        <f>VLOOKUP(Table1[[#This Row],[img_id2]],Table13[#All],4,FALSE)</f>
        <v>3</v>
      </c>
      <c r="H2859">
        <f>VLOOKUP(Table1[[#This Row],[img_id2]],Table13[#All],5,FALSE)</f>
        <v>3</v>
      </c>
      <c r="I2859" t="str">
        <f>IF(Table1[[#This Row],[score_abs]]&gt;0.99,"yes","no")</f>
        <v>yes</v>
      </c>
    </row>
    <row r="2860" spans="1:9" x14ac:dyDescent="0.25">
      <c r="A2860" t="str">
        <f>Table1[[#This Row],[img_id2]]&amp;"|"&amp;Table1[[#This Row],[rank]]</f>
        <v>567|4</v>
      </c>
      <c r="B2860">
        <v>567</v>
      </c>
      <c r="C2860">
        <v>4</v>
      </c>
      <c r="D2860" t="s">
        <v>862</v>
      </c>
      <c r="E2860">
        <v>9.8249182105100002E-2</v>
      </c>
      <c r="F2860">
        <v>0.99858736991899999</v>
      </c>
      <c r="G2860">
        <f>VLOOKUP(Table1[[#This Row],[img_id2]],Table13[#All],4,FALSE)</f>
        <v>3</v>
      </c>
      <c r="H2860">
        <f>VLOOKUP(Table1[[#This Row],[img_id2]],Table13[#All],5,FALSE)</f>
        <v>3</v>
      </c>
      <c r="I2860" t="str">
        <f>IF(Table1[[#This Row],[score_abs]]&gt;0.99,"yes","no")</f>
        <v>yes</v>
      </c>
    </row>
    <row r="2861" spans="1:9" x14ac:dyDescent="0.25">
      <c r="A2861" t="str">
        <f>Table1[[#This Row],[img_id2]]&amp;"|"&amp;Table1[[#This Row],[rank]]</f>
        <v>567|5</v>
      </c>
      <c r="B2861">
        <v>567</v>
      </c>
      <c r="C2861">
        <v>5</v>
      </c>
      <c r="D2861" t="s">
        <v>831</v>
      </c>
      <c r="E2861">
        <v>2.9720280319500001E-2</v>
      </c>
      <c r="F2861">
        <v>0.99534529447599995</v>
      </c>
      <c r="G2861">
        <f>VLOOKUP(Table1[[#This Row],[img_id2]],Table13[#All],4,FALSE)</f>
        <v>3</v>
      </c>
      <c r="H2861">
        <f>VLOOKUP(Table1[[#This Row],[img_id2]],Table13[#All],5,FALSE)</f>
        <v>3</v>
      </c>
      <c r="I2861" t="str">
        <f>IF(Table1[[#This Row],[score_abs]]&gt;0.99,"yes","no")</f>
        <v>yes</v>
      </c>
    </row>
    <row r="2862" spans="1:9" x14ac:dyDescent="0.25">
      <c r="A2862" t="str">
        <f>Table1[[#This Row],[img_id2]]&amp;"|"&amp;Table1[[#This Row],[rank]]</f>
        <v>568|1</v>
      </c>
      <c r="B2862">
        <v>568</v>
      </c>
      <c r="C2862">
        <v>1</v>
      </c>
      <c r="D2862" t="s">
        <v>867</v>
      </c>
      <c r="E2862">
        <v>0.19077640771900001</v>
      </c>
      <c r="F2862">
        <v>0.99917942285500005</v>
      </c>
      <c r="G2862">
        <f>VLOOKUP(Table1[[#This Row],[img_id2]],Table13[#All],4,FALSE)</f>
        <v>2</v>
      </c>
      <c r="H2862">
        <f>VLOOKUP(Table1[[#This Row],[img_id2]],Table13[#All],5,FALSE)</f>
        <v>2</v>
      </c>
      <c r="I2862" t="str">
        <f>IF(Table1[[#This Row],[score_abs]]&gt;0.99,"yes","no")</f>
        <v>yes</v>
      </c>
    </row>
    <row r="2863" spans="1:9" x14ac:dyDescent="0.25">
      <c r="A2863" t="str">
        <f>Table1[[#This Row],[img_id2]]&amp;"|"&amp;Table1[[#This Row],[rank]]</f>
        <v>568|2</v>
      </c>
      <c r="B2863">
        <v>568</v>
      </c>
      <c r="C2863">
        <v>2</v>
      </c>
      <c r="D2863" t="s">
        <v>888</v>
      </c>
      <c r="E2863">
        <v>0.169021517038</v>
      </c>
      <c r="F2863">
        <v>0.99907386302900003</v>
      </c>
      <c r="G2863">
        <f>VLOOKUP(Table1[[#This Row],[img_id2]],Table13[#All],4,FALSE)</f>
        <v>2</v>
      </c>
      <c r="H2863">
        <f>VLOOKUP(Table1[[#This Row],[img_id2]],Table13[#All],5,FALSE)</f>
        <v>2</v>
      </c>
      <c r="I2863" t="str">
        <f>IF(Table1[[#This Row],[score_abs]]&gt;0.99,"yes","no")</f>
        <v>yes</v>
      </c>
    </row>
    <row r="2864" spans="1:9" x14ac:dyDescent="0.25">
      <c r="A2864" t="str">
        <f>Table1[[#This Row],[img_id2]]&amp;"|"&amp;Table1[[#This Row],[rank]]</f>
        <v>568|3</v>
      </c>
      <c r="B2864">
        <v>568</v>
      </c>
      <c r="C2864">
        <v>3</v>
      </c>
      <c r="D2864" t="s">
        <v>870</v>
      </c>
      <c r="E2864">
        <v>0.119498454034</v>
      </c>
      <c r="F2864">
        <v>0.99869054555900005</v>
      </c>
      <c r="G2864">
        <f>VLOOKUP(Table1[[#This Row],[img_id2]],Table13[#All],4,FALSE)</f>
        <v>2</v>
      </c>
      <c r="H2864">
        <f>VLOOKUP(Table1[[#This Row],[img_id2]],Table13[#All],5,FALSE)</f>
        <v>2</v>
      </c>
      <c r="I2864" t="str">
        <f>IF(Table1[[#This Row],[score_abs]]&gt;0.99,"yes","no")</f>
        <v>yes</v>
      </c>
    </row>
    <row r="2865" spans="1:9" x14ac:dyDescent="0.25">
      <c r="A2865" t="str">
        <f>Table1[[#This Row],[img_id2]]&amp;"|"&amp;Table1[[#This Row],[rank]]</f>
        <v>568|4</v>
      </c>
      <c r="B2865">
        <v>568</v>
      </c>
      <c r="C2865">
        <v>4</v>
      </c>
      <c r="D2865" t="s">
        <v>887</v>
      </c>
      <c r="E2865">
        <v>8.6499236524100007E-2</v>
      </c>
      <c r="F2865">
        <v>0.99819189310099998</v>
      </c>
      <c r="G2865">
        <f>VLOOKUP(Table1[[#This Row],[img_id2]],Table13[#All],4,FALSE)</f>
        <v>2</v>
      </c>
      <c r="H2865">
        <f>VLOOKUP(Table1[[#This Row],[img_id2]],Table13[#All],5,FALSE)</f>
        <v>2</v>
      </c>
      <c r="I2865" t="str">
        <f>IF(Table1[[#This Row],[score_abs]]&gt;0.99,"yes","no")</f>
        <v>yes</v>
      </c>
    </row>
    <row r="2866" spans="1:9" x14ac:dyDescent="0.25">
      <c r="A2866" t="str">
        <f>Table1[[#This Row],[img_id2]]&amp;"|"&amp;Table1[[#This Row],[rank]]</f>
        <v>568|5</v>
      </c>
      <c r="B2866">
        <v>568</v>
      </c>
      <c r="C2866">
        <v>5</v>
      </c>
      <c r="D2866" t="s">
        <v>925</v>
      </c>
      <c r="E2866">
        <v>8.27229842544E-2</v>
      </c>
      <c r="F2866">
        <v>0.99810957908599995</v>
      </c>
      <c r="G2866">
        <f>VLOOKUP(Table1[[#This Row],[img_id2]],Table13[#All],4,FALSE)</f>
        <v>2</v>
      </c>
      <c r="H2866">
        <f>VLOOKUP(Table1[[#This Row],[img_id2]],Table13[#All],5,FALSE)</f>
        <v>2</v>
      </c>
      <c r="I2866" t="str">
        <f>IF(Table1[[#This Row],[score_abs]]&gt;0.99,"yes","no")</f>
        <v>yes</v>
      </c>
    </row>
    <row r="2867" spans="1:9" x14ac:dyDescent="0.25">
      <c r="A2867" t="str">
        <f>Table1[[#This Row],[img_id2]]&amp;"|"&amp;Table1[[#This Row],[rank]]</f>
        <v>569|1</v>
      </c>
      <c r="B2867">
        <v>569</v>
      </c>
      <c r="C2867">
        <v>1</v>
      </c>
      <c r="D2867" t="s">
        <v>830</v>
      </c>
      <c r="E2867">
        <v>0.79248571395900003</v>
      </c>
      <c r="F2867">
        <v>0.99999678134900005</v>
      </c>
      <c r="G2867">
        <f>VLOOKUP(Table1[[#This Row],[img_id2]],Table13[#All],4,FALSE)</f>
        <v>2</v>
      </c>
      <c r="H2867">
        <f>VLOOKUP(Table1[[#This Row],[img_id2]],Table13[#All],5,FALSE)</f>
        <v>2</v>
      </c>
      <c r="I2867" t="str">
        <f>IF(Table1[[#This Row],[score_abs]]&gt;0.99,"yes","no")</f>
        <v>yes</v>
      </c>
    </row>
    <row r="2868" spans="1:9" x14ac:dyDescent="0.25">
      <c r="A2868" t="str">
        <f>Table1[[#This Row],[img_id2]]&amp;"|"&amp;Table1[[#This Row],[rank]]</f>
        <v>569|2</v>
      </c>
      <c r="B2868">
        <v>569</v>
      </c>
      <c r="C2868">
        <v>2</v>
      </c>
      <c r="D2868" t="s">
        <v>840</v>
      </c>
      <c r="E2868">
        <v>0.141984075308</v>
      </c>
      <c r="F2868">
        <v>0.99998223781600004</v>
      </c>
      <c r="G2868">
        <f>VLOOKUP(Table1[[#This Row],[img_id2]],Table13[#All],4,FALSE)</f>
        <v>2</v>
      </c>
      <c r="H2868">
        <f>VLOOKUP(Table1[[#This Row],[img_id2]],Table13[#All],5,FALSE)</f>
        <v>2</v>
      </c>
      <c r="I2868" t="str">
        <f>IF(Table1[[#This Row],[score_abs]]&gt;0.99,"yes","no")</f>
        <v>yes</v>
      </c>
    </row>
    <row r="2869" spans="1:9" x14ac:dyDescent="0.25">
      <c r="A2869" t="str">
        <f>Table1[[#This Row],[img_id2]]&amp;"|"&amp;Table1[[#This Row],[rank]]</f>
        <v>569|3</v>
      </c>
      <c r="B2869">
        <v>569</v>
      </c>
      <c r="C2869">
        <v>3</v>
      </c>
      <c r="D2869" t="s">
        <v>867</v>
      </c>
      <c r="E2869">
        <v>2.7328856289399999E-2</v>
      </c>
      <c r="F2869">
        <v>0.99990749359099995</v>
      </c>
      <c r="G2869">
        <f>VLOOKUP(Table1[[#This Row],[img_id2]],Table13[#All],4,FALSE)</f>
        <v>2</v>
      </c>
      <c r="H2869">
        <f>VLOOKUP(Table1[[#This Row],[img_id2]],Table13[#All],5,FALSE)</f>
        <v>2</v>
      </c>
      <c r="I2869" t="str">
        <f>IF(Table1[[#This Row],[score_abs]]&gt;0.99,"yes","no")</f>
        <v>yes</v>
      </c>
    </row>
    <row r="2870" spans="1:9" x14ac:dyDescent="0.25">
      <c r="A2870" t="str">
        <f>Table1[[#This Row],[img_id2]]&amp;"|"&amp;Table1[[#This Row],[rank]]</f>
        <v>569|4</v>
      </c>
      <c r="B2870">
        <v>569</v>
      </c>
      <c r="C2870">
        <v>4</v>
      </c>
      <c r="D2870" t="s">
        <v>868</v>
      </c>
      <c r="E2870">
        <v>1.3014406897099999E-2</v>
      </c>
      <c r="F2870">
        <v>0.99980574846299997</v>
      </c>
      <c r="G2870">
        <f>VLOOKUP(Table1[[#This Row],[img_id2]],Table13[#All],4,FALSE)</f>
        <v>2</v>
      </c>
      <c r="H2870">
        <f>VLOOKUP(Table1[[#This Row],[img_id2]],Table13[#All],5,FALSE)</f>
        <v>2</v>
      </c>
      <c r="I2870" t="str">
        <f>IF(Table1[[#This Row],[score_abs]]&gt;0.99,"yes","no")</f>
        <v>yes</v>
      </c>
    </row>
    <row r="2871" spans="1:9" x14ac:dyDescent="0.25">
      <c r="A2871" t="str">
        <f>Table1[[#This Row],[img_id2]]&amp;"|"&amp;Table1[[#This Row],[rank]]</f>
        <v>569|5</v>
      </c>
      <c r="B2871">
        <v>569</v>
      </c>
      <c r="C2871">
        <v>5</v>
      </c>
      <c r="D2871" t="s">
        <v>910</v>
      </c>
      <c r="E2871">
        <v>5.9162289835500001E-3</v>
      </c>
      <c r="F2871">
        <v>0.99957269430200002</v>
      </c>
      <c r="G2871">
        <f>VLOOKUP(Table1[[#This Row],[img_id2]],Table13[#All],4,FALSE)</f>
        <v>2</v>
      </c>
      <c r="H2871">
        <f>VLOOKUP(Table1[[#This Row],[img_id2]],Table13[#All],5,FALSE)</f>
        <v>2</v>
      </c>
      <c r="I2871" t="str">
        <f>IF(Table1[[#This Row],[score_abs]]&gt;0.99,"yes","no")</f>
        <v>yes</v>
      </c>
    </row>
    <row r="2872" spans="1:9" x14ac:dyDescent="0.25">
      <c r="A2872" t="str">
        <f>Table1[[#This Row],[img_id2]]&amp;"|"&amp;Table1[[#This Row],[rank]]</f>
        <v>570|1</v>
      </c>
      <c r="B2872">
        <v>570</v>
      </c>
      <c r="C2872">
        <v>1</v>
      </c>
      <c r="D2872" t="s">
        <v>830</v>
      </c>
      <c r="E2872">
        <v>0.55001413822199996</v>
      </c>
      <c r="F2872">
        <v>0.99999153614000003</v>
      </c>
      <c r="G2872">
        <f>VLOOKUP(Table1[[#This Row],[img_id2]],Table13[#All],4,FALSE)</f>
        <v>2</v>
      </c>
      <c r="H2872">
        <f>VLOOKUP(Table1[[#This Row],[img_id2]],Table13[#All],5,FALSE)</f>
        <v>2</v>
      </c>
      <c r="I2872" t="str">
        <f>IF(Table1[[#This Row],[score_abs]]&gt;0.99,"yes","no")</f>
        <v>yes</v>
      </c>
    </row>
    <row r="2873" spans="1:9" x14ac:dyDescent="0.25">
      <c r="A2873" t="str">
        <f>Table1[[#This Row],[img_id2]]&amp;"|"&amp;Table1[[#This Row],[rank]]</f>
        <v>570|2</v>
      </c>
      <c r="B2873">
        <v>570</v>
      </c>
      <c r="C2873">
        <v>2</v>
      </c>
      <c r="D2873" t="s">
        <v>831</v>
      </c>
      <c r="E2873">
        <v>0.37596231698999999</v>
      </c>
      <c r="F2873">
        <v>0.99998760223399996</v>
      </c>
      <c r="G2873">
        <f>VLOOKUP(Table1[[#This Row],[img_id2]],Table13[#All],4,FALSE)</f>
        <v>2</v>
      </c>
      <c r="H2873">
        <f>VLOOKUP(Table1[[#This Row],[img_id2]],Table13[#All],5,FALSE)</f>
        <v>2</v>
      </c>
      <c r="I2873" t="str">
        <f>IF(Table1[[#This Row],[score_abs]]&gt;0.99,"yes","no")</f>
        <v>yes</v>
      </c>
    </row>
    <row r="2874" spans="1:9" x14ac:dyDescent="0.25">
      <c r="A2874" t="str">
        <f>Table1[[#This Row],[img_id2]]&amp;"|"&amp;Table1[[#This Row],[rank]]</f>
        <v>570|3</v>
      </c>
      <c r="B2874">
        <v>570</v>
      </c>
      <c r="C2874">
        <v>3</v>
      </c>
      <c r="D2874" t="s">
        <v>840</v>
      </c>
      <c r="E2874">
        <v>3.8260228931900002E-2</v>
      </c>
      <c r="F2874">
        <v>0.99987852573400005</v>
      </c>
      <c r="G2874">
        <f>VLOOKUP(Table1[[#This Row],[img_id2]],Table13[#All],4,FALSE)</f>
        <v>2</v>
      </c>
      <c r="H2874">
        <f>VLOOKUP(Table1[[#This Row],[img_id2]],Table13[#All],5,FALSE)</f>
        <v>2</v>
      </c>
      <c r="I2874" t="str">
        <f>IF(Table1[[#This Row],[score_abs]]&gt;0.99,"yes","no")</f>
        <v>yes</v>
      </c>
    </row>
    <row r="2875" spans="1:9" x14ac:dyDescent="0.25">
      <c r="A2875" t="str">
        <f>Table1[[#This Row],[img_id2]]&amp;"|"&amp;Table1[[#This Row],[rank]]</f>
        <v>570|4</v>
      </c>
      <c r="B2875">
        <v>570</v>
      </c>
      <c r="C2875">
        <v>4</v>
      </c>
      <c r="D2875" t="s">
        <v>829</v>
      </c>
      <c r="E2875">
        <v>7.05899437889E-3</v>
      </c>
      <c r="F2875">
        <v>0.99934178590800005</v>
      </c>
      <c r="G2875">
        <f>VLOOKUP(Table1[[#This Row],[img_id2]],Table13[#All],4,FALSE)</f>
        <v>2</v>
      </c>
      <c r="H2875">
        <f>VLOOKUP(Table1[[#This Row],[img_id2]],Table13[#All],5,FALSE)</f>
        <v>2</v>
      </c>
      <c r="I2875" t="str">
        <f>IF(Table1[[#This Row],[score_abs]]&gt;0.99,"yes","no")</f>
        <v>yes</v>
      </c>
    </row>
    <row r="2876" spans="1:9" x14ac:dyDescent="0.25">
      <c r="A2876" t="str">
        <f>Table1[[#This Row],[img_id2]]&amp;"|"&amp;Table1[[#This Row],[rank]]</f>
        <v>570|5</v>
      </c>
      <c r="B2876">
        <v>570</v>
      </c>
      <c r="C2876">
        <v>5</v>
      </c>
      <c r="D2876" t="s">
        <v>864</v>
      </c>
      <c r="E2876">
        <v>5.4010832682299999E-3</v>
      </c>
      <c r="F2876">
        <v>0.99913978576700002</v>
      </c>
      <c r="G2876">
        <f>VLOOKUP(Table1[[#This Row],[img_id2]],Table13[#All],4,FALSE)</f>
        <v>2</v>
      </c>
      <c r="H2876">
        <f>VLOOKUP(Table1[[#This Row],[img_id2]],Table13[#All],5,FALSE)</f>
        <v>2</v>
      </c>
      <c r="I2876" t="str">
        <f>IF(Table1[[#This Row],[score_abs]]&gt;0.99,"yes","no")</f>
        <v>yes</v>
      </c>
    </row>
    <row r="2877" spans="1:9" x14ac:dyDescent="0.25">
      <c r="A2877" t="str">
        <f>Table1[[#This Row],[img_id2]]&amp;"|"&amp;Table1[[#This Row],[rank]]</f>
        <v>571|1</v>
      </c>
      <c r="B2877">
        <v>571</v>
      </c>
      <c r="C2877">
        <v>1</v>
      </c>
      <c r="D2877" t="s">
        <v>830</v>
      </c>
      <c r="E2877">
        <v>0.86482918262499997</v>
      </c>
      <c r="F2877">
        <v>0.99997365474699995</v>
      </c>
      <c r="G2877">
        <f>VLOOKUP(Table1[[#This Row],[img_id2]],Table13[#All],4,FALSE)</f>
        <v>2</v>
      </c>
      <c r="H2877">
        <f>VLOOKUP(Table1[[#This Row],[img_id2]],Table13[#All],5,FALSE)</f>
        <v>2</v>
      </c>
      <c r="I2877" t="str">
        <f>IF(Table1[[#This Row],[score_abs]]&gt;0.99,"yes","no")</f>
        <v>yes</v>
      </c>
    </row>
    <row r="2878" spans="1:9" x14ac:dyDescent="0.25">
      <c r="A2878" t="str">
        <f>Table1[[#This Row],[img_id2]]&amp;"|"&amp;Table1[[#This Row],[rank]]</f>
        <v>571|2</v>
      </c>
      <c r="B2878">
        <v>571</v>
      </c>
      <c r="C2878">
        <v>2</v>
      </c>
      <c r="D2878" t="s">
        <v>840</v>
      </c>
      <c r="E2878">
        <v>4.7852430492599997E-2</v>
      </c>
      <c r="F2878">
        <v>0.99952471256300002</v>
      </c>
      <c r="G2878">
        <f>VLOOKUP(Table1[[#This Row],[img_id2]],Table13[#All],4,FALSE)</f>
        <v>2</v>
      </c>
      <c r="H2878">
        <f>VLOOKUP(Table1[[#This Row],[img_id2]],Table13[#All],5,FALSE)</f>
        <v>2</v>
      </c>
      <c r="I2878" t="str">
        <f>IF(Table1[[#This Row],[score_abs]]&gt;0.99,"yes","no")</f>
        <v>yes</v>
      </c>
    </row>
    <row r="2879" spans="1:9" x14ac:dyDescent="0.25">
      <c r="A2879" t="str">
        <f>Table1[[#This Row],[img_id2]]&amp;"|"&amp;Table1[[#This Row],[rank]]</f>
        <v>571|3</v>
      </c>
      <c r="B2879">
        <v>571</v>
      </c>
      <c r="C2879">
        <v>3</v>
      </c>
      <c r="D2879" t="s">
        <v>831</v>
      </c>
      <c r="E2879">
        <v>1.66665688157E-2</v>
      </c>
      <c r="F2879">
        <v>0.99863654375099997</v>
      </c>
      <c r="G2879">
        <f>VLOOKUP(Table1[[#This Row],[img_id2]],Table13[#All],4,FALSE)</f>
        <v>2</v>
      </c>
      <c r="H2879">
        <f>VLOOKUP(Table1[[#This Row],[img_id2]],Table13[#All],5,FALSE)</f>
        <v>2</v>
      </c>
      <c r="I2879" t="str">
        <f>IF(Table1[[#This Row],[score_abs]]&gt;0.99,"yes","no")</f>
        <v>yes</v>
      </c>
    </row>
    <row r="2880" spans="1:9" x14ac:dyDescent="0.25">
      <c r="A2880" t="str">
        <f>Table1[[#This Row],[img_id2]]&amp;"|"&amp;Table1[[#This Row],[rank]]</f>
        <v>571|4</v>
      </c>
      <c r="B2880">
        <v>571</v>
      </c>
      <c r="C2880">
        <v>4</v>
      </c>
      <c r="D2880" t="s">
        <v>864</v>
      </c>
      <c r="E2880">
        <v>6.5806130878599996E-3</v>
      </c>
      <c r="F2880">
        <v>0.99655413627599998</v>
      </c>
      <c r="G2880">
        <f>VLOOKUP(Table1[[#This Row],[img_id2]],Table13[#All],4,FALSE)</f>
        <v>2</v>
      </c>
      <c r="H2880">
        <f>VLOOKUP(Table1[[#This Row],[img_id2]],Table13[#All],5,FALSE)</f>
        <v>2</v>
      </c>
      <c r="I2880" t="str">
        <f>IF(Table1[[#This Row],[score_abs]]&gt;0.99,"yes","no")</f>
        <v>yes</v>
      </c>
    </row>
    <row r="2881" spans="1:9" x14ac:dyDescent="0.25">
      <c r="A2881" t="str">
        <f>Table1[[#This Row],[img_id2]]&amp;"|"&amp;Table1[[#This Row],[rank]]</f>
        <v>571|5</v>
      </c>
      <c r="B2881">
        <v>571</v>
      </c>
      <c r="C2881">
        <v>5</v>
      </c>
      <c r="D2881" t="s">
        <v>867</v>
      </c>
      <c r="E2881">
        <v>6.5249949693700002E-3</v>
      </c>
      <c r="F2881">
        <v>0.99652487039600002</v>
      </c>
      <c r="G2881">
        <f>VLOOKUP(Table1[[#This Row],[img_id2]],Table13[#All],4,FALSE)</f>
        <v>2</v>
      </c>
      <c r="H2881">
        <f>VLOOKUP(Table1[[#This Row],[img_id2]],Table13[#All],5,FALSE)</f>
        <v>2</v>
      </c>
      <c r="I2881" t="str">
        <f>IF(Table1[[#This Row],[score_abs]]&gt;0.99,"yes","no")</f>
        <v>yes</v>
      </c>
    </row>
    <row r="2882" spans="1:9" x14ac:dyDescent="0.25">
      <c r="A2882" t="str">
        <f>Table1[[#This Row],[img_id2]]&amp;"|"&amp;Table1[[#This Row],[rank]]</f>
        <v>572|1</v>
      </c>
      <c r="B2882">
        <v>572</v>
      </c>
      <c r="C2882">
        <v>1</v>
      </c>
      <c r="D2882" t="s">
        <v>837</v>
      </c>
      <c r="E2882">
        <v>0.26422628760299999</v>
      </c>
      <c r="F2882">
        <v>0.99965572357200005</v>
      </c>
      <c r="G2882">
        <f>VLOOKUP(Table1[[#This Row],[img_id2]],Table13[#All],4,FALSE)</f>
        <v>4</v>
      </c>
      <c r="H2882">
        <f>VLOOKUP(Table1[[#This Row],[img_id2]],Table13[#All],5,FALSE)</f>
        <v>4</v>
      </c>
      <c r="I2882" t="str">
        <f>IF(Table1[[#This Row],[score_abs]]&gt;0.99,"yes","no")</f>
        <v>yes</v>
      </c>
    </row>
    <row r="2883" spans="1:9" x14ac:dyDescent="0.25">
      <c r="A2883" t="str">
        <f>Table1[[#This Row],[img_id2]]&amp;"|"&amp;Table1[[#This Row],[rank]]</f>
        <v>572|2</v>
      </c>
      <c r="B2883">
        <v>572</v>
      </c>
      <c r="C2883">
        <v>2</v>
      </c>
      <c r="D2883" t="s">
        <v>869</v>
      </c>
      <c r="E2883">
        <v>0.15437823534</v>
      </c>
      <c r="F2883">
        <v>0.99941098689999996</v>
      </c>
      <c r="G2883">
        <f>VLOOKUP(Table1[[#This Row],[img_id2]],Table13[#All],4,FALSE)</f>
        <v>4</v>
      </c>
      <c r="H2883">
        <f>VLOOKUP(Table1[[#This Row],[img_id2]],Table13[#All],5,FALSE)</f>
        <v>4</v>
      </c>
      <c r="I2883" t="str">
        <f>IF(Table1[[#This Row],[score_abs]]&gt;0.99,"yes","no")</f>
        <v>yes</v>
      </c>
    </row>
    <row r="2884" spans="1:9" x14ac:dyDescent="0.25">
      <c r="A2884" t="str">
        <f>Table1[[#This Row],[img_id2]]&amp;"|"&amp;Table1[[#This Row],[rank]]</f>
        <v>572|3</v>
      </c>
      <c r="B2884">
        <v>572</v>
      </c>
      <c r="C2884">
        <v>3</v>
      </c>
      <c r="D2884" t="s">
        <v>838</v>
      </c>
      <c r="E2884">
        <v>7.6578743755799997E-2</v>
      </c>
      <c r="F2884">
        <v>0.99881327152300003</v>
      </c>
      <c r="G2884">
        <f>VLOOKUP(Table1[[#This Row],[img_id2]],Table13[#All],4,FALSE)</f>
        <v>4</v>
      </c>
      <c r="H2884">
        <f>VLOOKUP(Table1[[#This Row],[img_id2]],Table13[#All],5,FALSE)</f>
        <v>4</v>
      </c>
      <c r="I2884" t="str">
        <f>IF(Table1[[#This Row],[score_abs]]&gt;0.99,"yes","no")</f>
        <v>yes</v>
      </c>
    </row>
    <row r="2885" spans="1:9" x14ac:dyDescent="0.25">
      <c r="A2885" t="str">
        <f>Table1[[#This Row],[img_id2]]&amp;"|"&amp;Table1[[#This Row],[rank]]</f>
        <v>572|4</v>
      </c>
      <c r="B2885">
        <v>572</v>
      </c>
      <c r="C2885">
        <v>4</v>
      </c>
      <c r="D2885" t="s">
        <v>839</v>
      </c>
      <c r="E2885">
        <v>7.3106765747099997E-2</v>
      </c>
      <c r="F2885">
        <v>0.99875688552899999</v>
      </c>
      <c r="G2885">
        <f>VLOOKUP(Table1[[#This Row],[img_id2]],Table13[#All],4,FALSE)</f>
        <v>4</v>
      </c>
      <c r="H2885">
        <f>VLOOKUP(Table1[[#This Row],[img_id2]],Table13[#All],5,FALSE)</f>
        <v>4</v>
      </c>
      <c r="I2885" t="str">
        <f>IF(Table1[[#This Row],[score_abs]]&gt;0.99,"yes","no")</f>
        <v>yes</v>
      </c>
    </row>
    <row r="2886" spans="1:9" x14ac:dyDescent="0.25">
      <c r="A2886" t="str">
        <f>Table1[[#This Row],[img_id2]]&amp;"|"&amp;Table1[[#This Row],[rank]]</f>
        <v>572|5</v>
      </c>
      <c r="B2886">
        <v>572</v>
      </c>
      <c r="C2886">
        <v>5</v>
      </c>
      <c r="D2886" t="s">
        <v>836</v>
      </c>
      <c r="E2886">
        <v>5.3081948310099998E-2</v>
      </c>
      <c r="F2886">
        <v>0.99828881025299998</v>
      </c>
      <c r="G2886">
        <f>VLOOKUP(Table1[[#This Row],[img_id2]],Table13[#All],4,FALSE)</f>
        <v>4</v>
      </c>
      <c r="H2886">
        <f>VLOOKUP(Table1[[#This Row],[img_id2]],Table13[#All],5,FALSE)</f>
        <v>4</v>
      </c>
      <c r="I2886" t="str">
        <f>IF(Table1[[#This Row],[score_abs]]&gt;0.99,"yes","no")</f>
        <v>yes</v>
      </c>
    </row>
    <row r="2887" spans="1:9" x14ac:dyDescent="0.25">
      <c r="A2887" t="str">
        <f>Table1[[#This Row],[img_id2]]&amp;"|"&amp;Table1[[#This Row],[rank]]</f>
        <v>573|1</v>
      </c>
      <c r="B2887">
        <v>573</v>
      </c>
      <c r="C2887">
        <v>1</v>
      </c>
      <c r="D2887" t="s">
        <v>862</v>
      </c>
      <c r="E2887">
        <v>0.66739034652700002</v>
      </c>
      <c r="F2887">
        <v>0.99997663497900002</v>
      </c>
      <c r="G2887">
        <f>VLOOKUP(Table1[[#This Row],[img_id2]],Table13[#All],4,FALSE)</f>
        <v>2</v>
      </c>
      <c r="H2887">
        <f>VLOOKUP(Table1[[#This Row],[img_id2]],Table13[#All],5,FALSE)</f>
        <v>2</v>
      </c>
      <c r="I2887" t="str">
        <f>IF(Table1[[#This Row],[score_abs]]&gt;0.99,"yes","no")</f>
        <v>yes</v>
      </c>
    </row>
    <row r="2888" spans="1:9" x14ac:dyDescent="0.25">
      <c r="A2888" t="str">
        <f>Table1[[#This Row],[img_id2]]&amp;"|"&amp;Table1[[#This Row],[rank]]</f>
        <v>573|2</v>
      </c>
      <c r="B2888">
        <v>573</v>
      </c>
      <c r="C2888">
        <v>2</v>
      </c>
      <c r="D2888" t="s">
        <v>861</v>
      </c>
      <c r="E2888">
        <v>8.2871697843100001E-2</v>
      </c>
      <c r="F2888">
        <v>0.99981206655499999</v>
      </c>
      <c r="G2888">
        <f>VLOOKUP(Table1[[#This Row],[img_id2]],Table13[#All],4,FALSE)</f>
        <v>2</v>
      </c>
      <c r="H2888">
        <f>VLOOKUP(Table1[[#This Row],[img_id2]],Table13[#All],5,FALSE)</f>
        <v>2</v>
      </c>
      <c r="I2888" t="str">
        <f>IF(Table1[[#This Row],[score_abs]]&gt;0.99,"yes","no")</f>
        <v>yes</v>
      </c>
    </row>
    <row r="2889" spans="1:9" x14ac:dyDescent="0.25">
      <c r="A2889" t="str">
        <f>Table1[[#This Row],[img_id2]]&amp;"|"&amp;Table1[[#This Row],[rank]]</f>
        <v>573|3</v>
      </c>
      <c r="B2889">
        <v>573</v>
      </c>
      <c r="C2889">
        <v>3</v>
      </c>
      <c r="D2889" t="s">
        <v>848</v>
      </c>
      <c r="E2889">
        <v>6.6968590021100005E-2</v>
      </c>
      <c r="F2889">
        <v>0.99976748228099999</v>
      </c>
      <c r="G2889">
        <f>VLOOKUP(Table1[[#This Row],[img_id2]],Table13[#All],4,FALSE)</f>
        <v>2</v>
      </c>
      <c r="H2889">
        <f>VLOOKUP(Table1[[#This Row],[img_id2]],Table13[#All],5,FALSE)</f>
        <v>2</v>
      </c>
      <c r="I2889" t="str">
        <f>IF(Table1[[#This Row],[score_abs]]&gt;0.99,"yes","no")</f>
        <v>yes</v>
      </c>
    </row>
    <row r="2890" spans="1:9" x14ac:dyDescent="0.25">
      <c r="A2890" t="str">
        <f>Table1[[#This Row],[img_id2]]&amp;"|"&amp;Table1[[#This Row],[rank]]</f>
        <v>573|4</v>
      </c>
      <c r="B2890">
        <v>573</v>
      </c>
      <c r="C2890">
        <v>4</v>
      </c>
      <c r="D2890" t="s">
        <v>854</v>
      </c>
      <c r="E2890">
        <v>5.6420639157300001E-2</v>
      </c>
      <c r="F2890">
        <v>0.99972397088999998</v>
      </c>
      <c r="G2890">
        <f>VLOOKUP(Table1[[#This Row],[img_id2]],Table13[#All],4,FALSE)</f>
        <v>2</v>
      </c>
      <c r="H2890">
        <f>VLOOKUP(Table1[[#This Row],[img_id2]],Table13[#All],5,FALSE)</f>
        <v>2</v>
      </c>
      <c r="I2890" t="str">
        <f>IF(Table1[[#This Row],[score_abs]]&gt;0.99,"yes","no")</f>
        <v>yes</v>
      </c>
    </row>
    <row r="2891" spans="1:9" x14ac:dyDescent="0.25">
      <c r="A2891" t="str">
        <f>Table1[[#This Row],[img_id2]]&amp;"|"&amp;Table1[[#This Row],[rank]]</f>
        <v>573|5</v>
      </c>
      <c r="B2891">
        <v>573</v>
      </c>
      <c r="C2891">
        <v>5</v>
      </c>
      <c r="D2891" t="s">
        <v>830</v>
      </c>
      <c r="E2891">
        <v>4.4564940035300003E-2</v>
      </c>
      <c r="F2891">
        <v>0.99965059757200003</v>
      </c>
      <c r="G2891">
        <f>VLOOKUP(Table1[[#This Row],[img_id2]],Table13[#All],4,FALSE)</f>
        <v>2</v>
      </c>
      <c r="H2891">
        <f>VLOOKUP(Table1[[#This Row],[img_id2]],Table13[#All],5,FALSE)</f>
        <v>2</v>
      </c>
      <c r="I2891" t="str">
        <f>IF(Table1[[#This Row],[score_abs]]&gt;0.99,"yes","no")</f>
        <v>yes</v>
      </c>
    </row>
    <row r="2892" spans="1:9" x14ac:dyDescent="0.25">
      <c r="A2892" t="str">
        <f>Table1[[#This Row],[img_id2]]&amp;"|"&amp;Table1[[#This Row],[rank]]</f>
        <v>574|1</v>
      </c>
      <c r="B2892">
        <v>574</v>
      </c>
      <c r="C2892">
        <v>1</v>
      </c>
      <c r="D2892" t="s">
        <v>880</v>
      </c>
      <c r="E2892">
        <v>0.16682040691399999</v>
      </c>
      <c r="F2892">
        <v>0.99867105483999996</v>
      </c>
      <c r="G2892">
        <f>VLOOKUP(Table1[[#This Row],[img_id2]],Table13[#All],4,FALSE)</f>
        <v>4</v>
      </c>
      <c r="H2892">
        <f>VLOOKUP(Table1[[#This Row],[img_id2]],Table13[#All],5,FALSE)</f>
        <v>4</v>
      </c>
      <c r="I2892" t="str">
        <f>IF(Table1[[#This Row],[score_abs]]&gt;0.99,"yes","no")</f>
        <v>yes</v>
      </c>
    </row>
    <row r="2893" spans="1:9" x14ac:dyDescent="0.25">
      <c r="A2893" t="str">
        <f>Table1[[#This Row],[img_id2]]&amp;"|"&amp;Table1[[#This Row],[rank]]</f>
        <v>574|2</v>
      </c>
      <c r="B2893">
        <v>574</v>
      </c>
      <c r="C2893">
        <v>2</v>
      </c>
      <c r="D2893" t="s">
        <v>869</v>
      </c>
      <c r="E2893">
        <v>0.147702679038</v>
      </c>
      <c r="F2893">
        <v>0.99849927425399998</v>
      </c>
      <c r="G2893">
        <f>VLOOKUP(Table1[[#This Row],[img_id2]],Table13[#All],4,FALSE)</f>
        <v>4</v>
      </c>
      <c r="H2893">
        <f>VLOOKUP(Table1[[#This Row],[img_id2]],Table13[#All],5,FALSE)</f>
        <v>4</v>
      </c>
      <c r="I2893" t="str">
        <f>IF(Table1[[#This Row],[score_abs]]&gt;0.99,"yes","no")</f>
        <v>yes</v>
      </c>
    </row>
    <row r="2894" spans="1:9" x14ac:dyDescent="0.25">
      <c r="A2894" t="str">
        <f>Table1[[#This Row],[img_id2]]&amp;"|"&amp;Table1[[#This Row],[rank]]</f>
        <v>574|3</v>
      </c>
      <c r="B2894">
        <v>574</v>
      </c>
      <c r="C2894">
        <v>3</v>
      </c>
      <c r="D2894" t="s">
        <v>867</v>
      </c>
      <c r="E2894">
        <v>7.4255332350700004E-2</v>
      </c>
      <c r="F2894">
        <v>0.99701935052900004</v>
      </c>
      <c r="G2894">
        <f>VLOOKUP(Table1[[#This Row],[img_id2]],Table13[#All],4,FALSE)</f>
        <v>4</v>
      </c>
      <c r="H2894">
        <f>VLOOKUP(Table1[[#This Row],[img_id2]],Table13[#All],5,FALSE)</f>
        <v>4</v>
      </c>
      <c r="I2894" t="str">
        <f>IF(Table1[[#This Row],[score_abs]]&gt;0.99,"yes","no")</f>
        <v>yes</v>
      </c>
    </row>
    <row r="2895" spans="1:9" x14ac:dyDescent="0.25">
      <c r="A2895" t="str">
        <f>Table1[[#This Row],[img_id2]]&amp;"|"&amp;Table1[[#This Row],[rank]]</f>
        <v>574|4</v>
      </c>
      <c r="B2895">
        <v>574</v>
      </c>
      <c r="C2895">
        <v>4</v>
      </c>
      <c r="D2895" t="s">
        <v>877</v>
      </c>
      <c r="E2895">
        <v>6.6094122827100005E-2</v>
      </c>
      <c r="F2895">
        <v>0.99665254354499999</v>
      </c>
      <c r="G2895">
        <f>VLOOKUP(Table1[[#This Row],[img_id2]],Table13[#All],4,FALSE)</f>
        <v>4</v>
      </c>
      <c r="H2895">
        <f>VLOOKUP(Table1[[#This Row],[img_id2]],Table13[#All],5,FALSE)</f>
        <v>4</v>
      </c>
      <c r="I2895" t="str">
        <f>IF(Table1[[#This Row],[score_abs]]&gt;0.99,"yes","no")</f>
        <v>yes</v>
      </c>
    </row>
    <row r="2896" spans="1:9" x14ac:dyDescent="0.25">
      <c r="A2896" t="str">
        <f>Table1[[#This Row],[img_id2]]&amp;"|"&amp;Table1[[#This Row],[rank]]</f>
        <v>574|5</v>
      </c>
      <c r="B2896">
        <v>574</v>
      </c>
      <c r="C2896">
        <v>5</v>
      </c>
      <c r="D2896" t="s">
        <v>869</v>
      </c>
      <c r="E2896">
        <v>6.5280944108999997E-2</v>
      </c>
      <c r="F2896">
        <v>0.99661093950299995</v>
      </c>
      <c r="G2896">
        <f>VLOOKUP(Table1[[#This Row],[img_id2]],Table13[#All],4,FALSE)</f>
        <v>4</v>
      </c>
      <c r="H2896">
        <f>VLOOKUP(Table1[[#This Row],[img_id2]],Table13[#All],5,FALSE)</f>
        <v>4</v>
      </c>
      <c r="I2896" t="str">
        <f>IF(Table1[[#This Row],[score_abs]]&gt;0.99,"yes","no")</f>
        <v>yes</v>
      </c>
    </row>
    <row r="2897" spans="1:9" x14ac:dyDescent="0.25">
      <c r="A2897" t="str">
        <f>Table1[[#This Row],[img_id2]]&amp;"|"&amp;Table1[[#This Row],[rank]]</f>
        <v>575|1</v>
      </c>
      <c r="B2897">
        <v>575</v>
      </c>
      <c r="C2897">
        <v>1</v>
      </c>
      <c r="D2897" t="s">
        <v>830</v>
      </c>
      <c r="E2897">
        <v>0.28927236795400002</v>
      </c>
      <c r="F2897">
        <v>0.99950599670399998</v>
      </c>
      <c r="G2897">
        <f>VLOOKUP(Table1[[#This Row],[img_id2]],Table13[#All],4,FALSE)</f>
        <v>3</v>
      </c>
      <c r="H2897">
        <f>VLOOKUP(Table1[[#This Row],[img_id2]],Table13[#All],5,FALSE)</f>
        <v>3</v>
      </c>
      <c r="I2897" t="str">
        <f>IF(Table1[[#This Row],[score_abs]]&gt;0.99,"yes","no")</f>
        <v>yes</v>
      </c>
    </row>
    <row r="2898" spans="1:9" x14ac:dyDescent="0.25">
      <c r="A2898" t="str">
        <f>Table1[[#This Row],[img_id2]]&amp;"|"&amp;Table1[[#This Row],[rank]]</f>
        <v>575|2</v>
      </c>
      <c r="B2898">
        <v>575</v>
      </c>
      <c r="C2898">
        <v>2</v>
      </c>
      <c r="D2898" t="s">
        <v>864</v>
      </c>
      <c r="E2898">
        <v>0.14389276504500001</v>
      </c>
      <c r="F2898">
        <v>0.99900740385099995</v>
      </c>
      <c r="G2898">
        <f>VLOOKUP(Table1[[#This Row],[img_id2]],Table13[#All],4,FALSE)</f>
        <v>3</v>
      </c>
      <c r="H2898">
        <f>VLOOKUP(Table1[[#This Row],[img_id2]],Table13[#All],5,FALSE)</f>
        <v>3</v>
      </c>
      <c r="I2898" t="str">
        <f>IF(Table1[[#This Row],[score_abs]]&gt;0.99,"yes","no")</f>
        <v>yes</v>
      </c>
    </row>
    <row r="2899" spans="1:9" x14ac:dyDescent="0.25">
      <c r="A2899" t="str">
        <f>Table1[[#This Row],[img_id2]]&amp;"|"&amp;Table1[[#This Row],[rank]]</f>
        <v>575|3</v>
      </c>
      <c r="B2899">
        <v>575</v>
      </c>
      <c r="C2899">
        <v>3</v>
      </c>
      <c r="D2899" t="s">
        <v>862</v>
      </c>
      <c r="E2899">
        <v>0.14360651373899999</v>
      </c>
      <c r="F2899">
        <v>0.99900537729299999</v>
      </c>
      <c r="G2899">
        <f>VLOOKUP(Table1[[#This Row],[img_id2]],Table13[#All],4,FALSE)</f>
        <v>3</v>
      </c>
      <c r="H2899">
        <f>VLOOKUP(Table1[[#This Row],[img_id2]],Table13[#All],5,FALSE)</f>
        <v>3</v>
      </c>
      <c r="I2899" t="str">
        <f>IF(Table1[[#This Row],[score_abs]]&gt;0.99,"yes","no")</f>
        <v>yes</v>
      </c>
    </row>
    <row r="2900" spans="1:9" x14ac:dyDescent="0.25">
      <c r="A2900" t="str">
        <f>Table1[[#This Row],[img_id2]]&amp;"|"&amp;Table1[[#This Row],[rank]]</f>
        <v>575|4</v>
      </c>
      <c r="B2900">
        <v>575</v>
      </c>
      <c r="C2900">
        <v>4</v>
      </c>
      <c r="D2900" t="s">
        <v>840</v>
      </c>
      <c r="E2900">
        <v>0.107549034059</v>
      </c>
      <c r="F2900">
        <v>0.99867236614199995</v>
      </c>
      <c r="G2900">
        <f>VLOOKUP(Table1[[#This Row],[img_id2]],Table13[#All],4,FALSE)</f>
        <v>3</v>
      </c>
      <c r="H2900">
        <f>VLOOKUP(Table1[[#This Row],[img_id2]],Table13[#All],5,FALSE)</f>
        <v>3</v>
      </c>
      <c r="I2900" t="str">
        <f>IF(Table1[[#This Row],[score_abs]]&gt;0.99,"yes","no")</f>
        <v>yes</v>
      </c>
    </row>
    <row r="2901" spans="1:9" x14ac:dyDescent="0.25">
      <c r="A2901" t="str">
        <f>Table1[[#This Row],[img_id2]]&amp;"|"&amp;Table1[[#This Row],[rank]]</f>
        <v>575|5</v>
      </c>
      <c r="B2901">
        <v>575</v>
      </c>
      <c r="C2901">
        <v>5</v>
      </c>
      <c r="D2901" t="s">
        <v>831</v>
      </c>
      <c r="E2901">
        <v>9.9509999156000006E-2</v>
      </c>
      <c r="F2901">
        <v>0.99856525659600004</v>
      </c>
      <c r="G2901">
        <f>VLOOKUP(Table1[[#This Row],[img_id2]],Table13[#All],4,FALSE)</f>
        <v>3</v>
      </c>
      <c r="H2901">
        <f>VLOOKUP(Table1[[#This Row],[img_id2]],Table13[#All],5,FALSE)</f>
        <v>3</v>
      </c>
      <c r="I2901" t="str">
        <f>IF(Table1[[#This Row],[score_abs]]&gt;0.99,"yes","no")</f>
        <v>yes</v>
      </c>
    </row>
    <row r="2902" spans="1:9" x14ac:dyDescent="0.25">
      <c r="A2902" t="str">
        <f>Table1[[#This Row],[img_id2]]&amp;"|"&amp;Table1[[#This Row],[rank]]</f>
        <v>576|1</v>
      </c>
      <c r="B2902">
        <v>576</v>
      </c>
      <c r="C2902">
        <v>1</v>
      </c>
      <c r="D2902" t="s">
        <v>831</v>
      </c>
      <c r="E2902">
        <v>0.17273437976799999</v>
      </c>
      <c r="F2902">
        <v>0.99842703342399997</v>
      </c>
      <c r="G2902">
        <f>VLOOKUP(Table1[[#This Row],[img_id2]],Table13[#All],4,FALSE)</f>
        <v>4</v>
      </c>
      <c r="H2902">
        <f>VLOOKUP(Table1[[#This Row],[img_id2]],Table13[#All],5,FALSE)</f>
        <v>4</v>
      </c>
      <c r="I2902" t="str">
        <f>IF(Table1[[#This Row],[score_abs]]&gt;0.99,"yes","no")</f>
        <v>yes</v>
      </c>
    </row>
    <row r="2903" spans="1:9" x14ac:dyDescent="0.25">
      <c r="A2903" t="str">
        <f>Table1[[#This Row],[img_id2]]&amp;"|"&amp;Table1[[#This Row],[rank]]</f>
        <v>576|2</v>
      </c>
      <c r="B2903">
        <v>576</v>
      </c>
      <c r="C2903">
        <v>2</v>
      </c>
      <c r="D2903" t="s">
        <v>862</v>
      </c>
      <c r="E2903">
        <v>0.153795272112</v>
      </c>
      <c r="F2903">
        <v>0.99823367595699997</v>
      </c>
      <c r="G2903">
        <f>VLOOKUP(Table1[[#This Row],[img_id2]],Table13[#All],4,FALSE)</f>
        <v>4</v>
      </c>
      <c r="H2903">
        <f>VLOOKUP(Table1[[#This Row],[img_id2]],Table13[#All],5,FALSE)</f>
        <v>4</v>
      </c>
      <c r="I2903" t="str">
        <f>IF(Table1[[#This Row],[score_abs]]&gt;0.99,"yes","no")</f>
        <v>yes</v>
      </c>
    </row>
    <row r="2904" spans="1:9" x14ac:dyDescent="0.25">
      <c r="A2904" t="str">
        <f>Table1[[#This Row],[img_id2]]&amp;"|"&amp;Table1[[#This Row],[rank]]</f>
        <v>576|3</v>
      </c>
      <c r="B2904">
        <v>576</v>
      </c>
      <c r="C2904">
        <v>3</v>
      </c>
      <c r="D2904" t="s">
        <v>855</v>
      </c>
      <c r="E2904">
        <v>9.7269482910600003E-2</v>
      </c>
      <c r="F2904">
        <v>0.99721008539199996</v>
      </c>
      <c r="G2904">
        <f>VLOOKUP(Table1[[#This Row],[img_id2]],Table13[#All],4,FALSE)</f>
        <v>4</v>
      </c>
      <c r="H2904">
        <f>VLOOKUP(Table1[[#This Row],[img_id2]],Table13[#All],5,FALSE)</f>
        <v>4</v>
      </c>
      <c r="I2904" t="str">
        <f>IF(Table1[[#This Row],[score_abs]]&gt;0.99,"yes","no")</f>
        <v>yes</v>
      </c>
    </row>
    <row r="2905" spans="1:9" x14ac:dyDescent="0.25">
      <c r="A2905" t="str">
        <f>Table1[[#This Row],[img_id2]]&amp;"|"&amp;Table1[[#This Row],[rank]]</f>
        <v>576|4</v>
      </c>
      <c r="B2905">
        <v>576</v>
      </c>
      <c r="C2905">
        <v>4</v>
      </c>
      <c r="D2905" t="s">
        <v>871</v>
      </c>
      <c r="E2905">
        <v>5.9847172349700002E-2</v>
      </c>
      <c r="F2905">
        <v>0.99547344446200003</v>
      </c>
      <c r="G2905">
        <f>VLOOKUP(Table1[[#This Row],[img_id2]],Table13[#All],4,FALSE)</f>
        <v>4</v>
      </c>
      <c r="H2905">
        <f>VLOOKUP(Table1[[#This Row],[img_id2]],Table13[#All],5,FALSE)</f>
        <v>4</v>
      </c>
      <c r="I2905" t="str">
        <f>IF(Table1[[#This Row],[score_abs]]&gt;0.99,"yes","no")</f>
        <v>yes</v>
      </c>
    </row>
    <row r="2906" spans="1:9" x14ac:dyDescent="0.25">
      <c r="A2906" t="str">
        <f>Table1[[#This Row],[img_id2]]&amp;"|"&amp;Table1[[#This Row],[rank]]</f>
        <v>576|5</v>
      </c>
      <c r="B2906">
        <v>576</v>
      </c>
      <c r="C2906">
        <v>5</v>
      </c>
      <c r="D2906" t="s">
        <v>854</v>
      </c>
      <c r="E2906">
        <v>4.10639829934E-2</v>
      </c>
      <c r="F2906">
        <v>0.99341654777499999</v>
      </c>
      <c r="G2906">
        <f>VLOOKUP(Table1[[#This Row],[img_id2]],Table13[#All],4,FALSE)</f>
        <v>4</v>
      </c>
      <c r="H2906">
        <f>VLOOKUP(Table1[[#This Row],[img_id2]],Table13[#All],5,FALSE)</f>
        <v>4</v>
      </c>
      <c r="I2906" t="str">
        <f>IF(Table1[[#This Row],[score_abs]]&gt;0.99,"yes","no")</f>
        <v>yes</v>
      </c>
    </row>
    <row r="2907" spans="1:9" x14ac:dyDescent="0.25">
      <c r="A2907" t="str">
        <f>Table1[[#This Row],[img_id2]]&amp;"|"&amp;Table1[[#This Row],[rank]]</f>
        <v>577|1</v>
      </c>
      <c r="B2907">
        <v>577</v>
      </c>
      <c r="C2907">
        <v>1</v>
      </c>
      <c r="D2907" t="s">
        <v>840</v>
      </c>
      <c r="E2907">
        <v>0.37120768427799999</v>
      </c>
      <c r="F2907">
        <v>0.99992358684500005</v>
      </c>
      <c r="G2907">
        <f>VLOOKUP(Table1[[#This Row],[img_id2]],Table13[#All],4,FALSE)</f>
        <v>2</v>
      </c>
      <c r="H2907">
        <f>VLOOKUP(Table1[[#This Row],[img_id2]],Table13[#All],5,FALSE)</f>
        <v>2</v>
      </c>
      <c r="I2907" t="str">
        <f>IF(Table1[[#This Row],[score_abs]]&gt;0.99,"yes","no")</f>
        <v>yes</v>
      </c>
    </row>
    <row r="2908" spans="1:9" x14ac:dyDescent="0.25">
      <c r="A2908" t="str">
        <f>Table1[[#This Row],[img_id2]]&amp;"|"&amp;Table1[[#This Row],[rank]]</f>
        <v>577|2</v>
      </c>
      <c r="B2908">
        <v>577</v>
      </c>
      <c r="C2908">
        <v>2</v>
      </c>
      <c r="D2908" t="s">
        <v>830</v>
      </c>
      <c r="E2908">
        <v>0.20961856842000001</v>
      </c>
      <c r="F2908">
        <v>0.99986457824700004</v>
      </c>
      <c r="G2908">
        <f>VLOOKUP(Table1[[#This Row],[img_id2]],Table13[#All],4,FALSE)</f>
        <v>2</v>
      </c>
      <c r="H2908">
        <f>VLOOKUP(Table1[[#This Row],[img_id2]],Table13[#All],5,FALSE)</f>
        <v>2</v>
      </c>
      <c r="I2908" t="str">
        <f>IF(Table1[[#This Row],[score_abs]]&gt;0.99,"yes","no")</f>
        <v>yes</v>
      </c>
    </row>
    <row r="2909" spans="1:9" x14ac:dyDescent="0.25">
      <c r="A2909" t="str">
        <f>Table1[[#This Row],[img_id2]]&amp;"|"&amp;Table1[[#This Row],[rank]]</f>
        <v>577|3</v>
      </c>
      <c r="B2909">
        <v>577</v>
      </c>
      <c r="C2909">
        <v>3</v>
      </c>
      <c r="D2909" t="s">
        <v>869</v>
      </c>
      <c r="E2909">
        <v>9.4529986381499995E-2</v>
      </c>
      <c r="F2909">
        <v>0.99969983100899995</v>
      </c>
      <c r="G2909">
        <f>VLOOKUP(Table1[[#This Row],[img_id2]],Table13[#All],4,FALSE)</f>
        <v>2</v>
      </c>
      <c r="H2909">
        <f>VLOOKUP(Table1[[#This Row],[img_id2]],Table13[#All],5,FALSE)</f>
        <v>2</v>
      </c>
      <c r="I2909" t="str">
        <f>IF(Table1[[#This Row],[score_abs]]&gt;0.99,"yes","no")</f>
        <v>yes</v>
      </c>
    </row>
    <row r="2910" spans="1:9" x14ac:dyDescent="0.25">
      <c r="A2910" t="str">
        <f>Table1[[#This Row],[img_id2]]&amp;"|"&amp;Table1[[#This Row],[rank]]</f>
        <v>577|4</v>
      </c>
      <c r="B2910">
        <v>577</v>
      </c>
      <c r="C2910">
        <v>4</v>
      </c>
      <c r="D2910" t="s">
        <v>869</v>
      </c>
      <c r="E2910">
        <v>8.8674239814300004E-2</v>
      </c>
      <c r="F2910">
        <v>0.99968004226700002</v>
      </c>
      <c r="G2910">
        <f>VLOOKUP(Table1[[#This Row],[img_id2]],Table13[#All],4,FALSE)</f>
        <v>2</v>
      </c>
      <c r="H2910">
        <f>VLOOKUP(Table1[[#This Row],[img_id2]],Table13[#All],5,FALSE)</f>
        <v>2</v>
      </c>
      <c r="I2910" t="str">
        <f>IF(Table1[[#This Row],[score_abs]]&gt;0.99,"yes","no")</f>
        <v>yes</v>
      </c>
    </row>
    <row r="2911" spans="1:9" x14ac:dyDescent="0.25">
      <c r="A2911" t="str">
        <f>Table1[[#This Row],[img_id2]]&amp;"|"&amp;Table1[[#This Row],[rank]]</f>
        <v>577|5</v>
      </c>
      <c r="B2911">
        <v>577</v>
      </c>
      <c r="C2911">
        <v>5</v>
      </c>
      <c r="D2911" t="s">
        <v>910</v>
      </c>
      <c r="E2911">
        <v>4.9647048115699997E-2</v>
      </c>
      <c r="F2911">
        <v>0.99942868947999997</v>
      </c>
      <c r="G2911">
        <f>VLOOKUP(Table1[[#This Row],[img_id2]],Table13[#All],4,FALSE)</f>
        <v>2</v>
      </c>
      <c r="H2911">
        <f>VLOOKUP(Table1[[#This Row],[img_id2]],Table13[#All],5,FALSE)</f>
        <v>2</v>
      </c>
      <c r="I2911" t="str">
        <f>IF(Table1[[#This Row],[score_abs]]&gt;0.99,"yes","no")</f>
        <v>yes</v>
      </c>
    </row>
    <row r="2912" spans="1:9" x14ac:dyDescent="0.25">
      <c r="A2912" t="str">
        <f>Table1[[#This Row],[img_id2]]&amp;"|"&amp;Table1[[#This Row],[rank]]</f>
        <v>578|1</v>
      </c>
      <c r="B2912">
        <v>578</v>
      </c>
      <c r="C2912">
        <v>1</v>
      </c>
      <c r="D2912" t="s">
        <v>830</v>
      </c>
      <c r="E2912">
        <v>0.75122505426399999</v>
      </c>
      <c r="F2912">
        <v>0.99999690055799995</v>
      </c>
      <c r="G2912">
        <f>VLOOKUP(Table1[[#This Row],[img_id2]],Table13[#All],4,FALSE)</f>
        <v>2</v>
      </c>
      <c r="H2912">
        <f>VLOOKUP(Table1[[#This Row],[img_id2]],Table13[#All],5,FALSE)</f>
        <v>2</v>
      </c>
      <c r="I2912" t="str">
        <f>IF(Table1[[#This Row],[score_abs]]&gt;0.99,"yes","no")</f>
        <v>yes</v>
      </c>
    </row>
    <row r="2913" spans="1:9" x14ac:dyDescent="0.25">
      <c r="A2913" t="str">
        <f>Table1[[#This Row],[img_id2]]&amp;"|"&amp;Table1[[#This Row],[rank]]</f>
        <v>578|2</v>
      </c>
      <c r="B2913">
        <v>578</v>
      </c>
      <c r="C2913">
        <v>2</v>
      </c>
      <c r="D2913" t="s">
        <v>840</v>
      </c>
      <c r="E2913">
        <v>0.20758421719100001</v>
      </c>
      <c r="F2913">
        <v>0.99998891353599995</v>
      </c>
      <c r="G2913">
        <f>VLOOKUP(Table1[[#This Row],[img_id2]],Table13[#All],4,FALSE)</f>
        <v>2</v>
      </c>
      <c r="H2913">
        <f>VLOOKUP(Table1[[#This Row],[img_id2]],Table13[#All],5,FALSE)</f>
        <v>2</v>
      </c>
      <c r="I2913" t="str">
        <f>IF(Table1[[#This Row],[score_abs]]&gt;0.99,"yes","no")</f>
        <v>yes</v>
      </c>
    </row>
    <row r="2914" spans="1:9" x14ac:dyDescent="0.25">
      <c r="A2914" t="str">
        <f>Table1[[#This Row],[img_id2]]&amp;"|"&amp;Table1[[#This Row],[rank]]</f>
        <v>578|3</v>
      </c>
      <c r="B2914">
        <v>578</v>
      </c>
      <c r="C2914">
        <v>3</v>
      </c>
      <c r="D2914" t="s">
        <v>846</v>
      </c>
      <c r="E2914">
        <v>1.2130928225799999E-2</v>
      </c>
      <c r="F2914">
        <v>0.99980992078800002</v>
      </c>
      <c r="G2914">
        <f>VLOOKUP(Table1[[#This Row],[img_id2]],Table13[#All],4,FALSE)</f>
        <v>2</v>
      </c>
      <c r="H2914">
        <f>VLOOKUP(Table1[[#This Row],[img_id2]],Table13[#All],5,FALSE)</f>
        <v>2</v>
      </c>
      <c r="I2914" t="str">
        <f>IF(Table1[[#This Row],[score_abs]]&gt;0.99,"yes","no")</f>
        <v>yes</v>
      </c>
    </row>
    <row r="2915" spans="1:9" x14ac:dyDescent="0.25">
      <c r="A2915" t="str">
        <f>Table1[[#This Row],[img_id2]]&amp;"|"&amp;Table1[[#This Row],[rank]]</f>
        <v>578|4</v>
      </c>
      <c r="B2915">
        <v>578</v>
      </c>
      <c r="C2915">
        <v>4</v>
      </c>
      <c r="D2915" t="s">
        <v>867</v>
      </c>
      <c r="E2915">
        <v>7.9472102224799994E-3</v>
      </c>
      <c r="F2915">
        <v>0.99970990419399997</v>
      </c>
      <c r="G2915">
        <f>VLOOKUP(Table1[[#This Row],[img_id2]],Table13[#All],4,FALSE)</f>
        <v>2</v>
      </c>
      <c r="H2915">
        <f>VLOOKUP(Table1[[#This Row],[img_id2]],Table13[#All],5,FALSE)</f>
        <v>2</v>
      </c>
      <c r="I2915" t="str">
        <f>IF(Table1[[#This Row],[score_abs]]&gt;0.99,"yes","no")</f>
        <v>yes</v>
      </c>
    </row>
    <row r="2916" spans="1:9" x14ac:dyDescent="0.25">
      <c r="A2916" t="str">
        <f>Table1[[#This Row],[img_id2]]&amp;"|"&amp;Table1[[#This Row],[rank]]</f>
        <v>578|5</v>
      </c>
      <c r="B2916">
        <v>578</v>
      </c>
      <c r="C2916">
        <v>5</v>
      </c>
      <c r="D2916" t="s">
        <v>862</v>
      </c>
      <c r="E2916">
        <v>5.710080266E-3</v>
      </c>
      <c r="F2916">
        <v>0.99959629774100001</v>
      </c>
      <c r="G2916">
        <f>VLOOKUP(Table1[[#This Row],[img_id2]],Table13[#All],4,FALSE)</f>
        <v>2</v>
      </c>
      <c r="H2916">
        <f>VLOOKUP(Table1[[#This Row],[img_id2]],Table13[#All],5,FALSE)</f>
        <v>2</v>
      </c>
      <c r="I2916" t="str">
        <f>IF(Table1[[#This Row],[score_abs]]&gt;0.99,"yes","no")</f>
        <v>yes</v>
      </c>
    </row>
    <row r="2917" spans="1:9" x14ac:dyDescent="0.25">
      <c r="A2917" t="str">
        <f>Table1[[#This Row],[img_id2]]&amp;"|"&amp;Table1[[#This Row],[rank]]</f>
        <v>579|1</v>
      </c>
      <c r="B2917">
        <v>579</v>
      </c>
      <c r="C2917">
        <v>1</v>
      </c>
      <c r="D2917" t="s">
        <v>831</v>
      </c>
      <c r="E2917">
        <v>0.75447577238100005</v>
      </c>
      <c r="F2917">
        <v>0.99999523162799997</v>
      </c>
      <c r="G2917">
        <f>VLOOKUP(Table1[[#This Row],[img_id2]],Table13[#All],4,FALSE)</f>
        <v>2</v>
      </c>
      <c r="H2917">
        <f>VLOOKUP(Table1[[#This Row],[img_id2]],Table13[#All],5,FALSE)</f>
        <v>2</v>
      </c>
      <c r="I2917" t="str">
        <f>IF(Table1[[#This Row],[score_abs]]&gt;0.99,"yes","no")</f>
        <v>yes</v>
      </c>
    </row>
    <row r="2918" spans="1:9" x14ac:dyDescent="0.25">
      <c r="A2918" t="str">
        <f>Table1[[#This Row],[img_id2]]&amp;"|"&amp;Table1[[#This Row],[rank]]</f>
        <v>579|2</v>
      </c>
      <c r="B2918">
        <v>579</v>
      </c>
      <c r="C2918">
        <v>2</v>
      </c>
      <c r="D2918" t="s">
        <v>830</v>
      </c>
      <c r="E2918">
        <v>0.14750146865800001</v>
      </c>
      <c r="F2918">
        <v>0.99997568130500003</v>
      </c>
      <c r="G2918">
        <f>VLOOKUP(Table1[[#This Row],[img_id2]],Table13[#All],4,FALSE)</f>
        <v>2</v>
      </c>
      <c r="H2918">
        <f>VLOOKUP(Table1[[#This Row],[img_id2]],Table13[#All],5,FALSE)</f>
        <v>2</v>
      </c>
      <c r="I2918" t="str">
        <f>IF(Table1[[#This Row],[score_abs]]&gt;0.99,"yes","no")</f>
        <v>yes</v>
      </c>
    </row>
    <row r="2919" spans="1:9" x14ac:dyDescent="0.25">
      <c r="A2919" t="str">
        <f>Table1[[#This Row],[img_id2]]&amp;"|"&amp;Table1[[#This Row],[rank]]</f>
        <v>579|3</v>
      </c>
      <c r="B2919">
        <v>579</v>
      </c>
      <c r="C2919">
        <v>3</v>
      </c>
      <c r="D2919" t="s">
        <v>852</v>
      </c>
      <c r="E2919">
        <v>2.9484206810599999E-2</v>
      </c>
      <c r="F2919">
        <v>0.99987804889700005</v>
      </c>
      <c r="G2919">
        <f>VLOOKUP(Table1[[#This Row],[img_id2]],Table13[#All],4,FALSE)</f>
        <v>2</v>
      </c>
      <c r="H2919">
        <f>VLOOKUP(Table1[[#This Row],[img_id2]],Table13[#All],5,FALSE)</f>
        <v>2</v>
      </c>
      <c r="I2919" t="str">
        <f>IF(Table1[[#This Row],[score_abs]]&gt;0.99,"yes","no")</f>
        <v>yes</v>
      </c>
    </row>
    <row r="2920" spans="1:9" x14ac:dyDescent="0.25">
      <c r="A2920" t="str">
        <f>Table1[[#This Row],[img_id2]]&amp;"|"&amp;Table1[[#This Row],[rank]]</f>
        <v>579|4</v>
      </c>
      <c r="B2920">
        <v>579</v>
      </c>
      <c r="C2920">
        <v>4</v>
      </c>
      <c r="D2920" t="s">
        <v>868</v>
      </c>
      <c r="E2920">
        <v>2.8301356360300001E-2</v>
      </c>
      <c r="F2920">
        <v>0.99987304210700001</v>
      </c>
      <c r="G2920">
        <f>VLOOKUP(Table1[[#This Row],[img_id2]],Table13[#All],4,FALSE)</f>
        <v>2</v>
      </c>
      <c r="H2920">
        <f>VLOOKUP(Table1[[#This Row],[img_id2]],Table13[#All],5,FALSE)</f>
        <v>2</v>
      </c>
      <c r="I2920" t="str">
        <f>IF(Table1[[#This Row],[score_abs]]&gt;0.99,"yes","no")</f>
        <v>yes</v>
      </c>
    </row>
    <row r="2921" spans="1:9" x14ac:dyDescent="0.25">
      <c r="A2921" t="str">
        <f>Table1[[#This Row],[img_id2]]&amp;"|"&amp;Table1[[#This Row],[rank]]</f>
        <v>579|5</v>
      </c>
      <c r="B2921">
        <v>579</v>
      </c>
      <c r="C2921">
        <v>5</v>
      </c>
      <c r="D2921" t="s">
        <v>840</v>
      </c>
      <c r="E2921">
        <v>9.3332994729300005E-3</v>
      </c>
      <c r="F2921">
        <v>0.999614953995</v>
      </c>
      <c r="G2921">
        <f>VLOOKUP(Table1[[#This Row],[img_id2]],Table13[#All],4,FALSE)</f>
        <v>2</v>
      </c>
      <c r="H2921">
        <f>VLOOKUP(Table1[[#This Row],[img_id2]],Table13[#All],5,FALSE)</f>
        <v>2</v>
      </c>
      <c r="I2921" t="str">
        <f>IF(Table1[[#This Row],[score_abs]]&gt;0.99,"yes","no")</f>
        <v>yes</v>
      </c>
    </row>
    <row r="2922" spans="1:9" x14ac:dyDescent="0.25">
      <c r="A2922" t="str">
        <f>Table1[[#This Row],[img_id2]]&amp;"|"&amp;Table1[[#This Row],[rank]]</f>
        <v>580|1</v>
      </c>
      <c r="B2922">
        <v>580</v>
      </c>
      <c r="C2922">
        <v>1</v>
      </c>
      <c r="D2922" t="s">
        <v>830</v>
      </c>
      <c r="E2922">
        <v>0.69777125120200001</v>
      </c>
      <c r="F2922">
        <v>0.99999380111699998</v>
      </c>
      <c r="G2922">
        <f>VLOOKUP(Table1[[#This Row],[img_id2]],Table13[#All],4,FALSE)</f>
        <v>2</v>
      </c>
      <c r="H2922">
        <f>VLOOKUP(Table1[[#This Row],[img_id2]],Table13[#All],5,FALSE)</f>
        <v>2</v>
      </c>
      <c r="I2922" t="str">
        <f>IF(Table1[[#This Row],[score_abs]]&gt;0.99,"yes","no")</f>
        <v>yes</v>
      </c>
    </row>
    <row r="2923" spans="1:9" x14ac:dyDescent="0.25">
      <c r="A2923" t="str">
        <f>Table1[[#This Row],[img_id2]]&amp;"|"&amp;Table1[[#This Row],[rank]]</f>
        <v>580|2</v>
      </c>
      <c r="B2923">
        <v>580</v>
      </c>
      <c r="C2923">
        <v>2</v>
      </c>
      <c r="D2923" t="s">
        <v>840</v>
      </c>
      <c r="E2923">
        <v>0.24470818042799999</v>
      </c>
      <c r="F2923">
        <v>0.99998247623400005</v>
      </c>
      <c r="G2923">
        <f>VLOOKUP(Table1[[#This Row],[img_id2]],Table13[#All],4,FALSE)</f>
        <v>2</v>
      </c>
      <c r="H2923">
        <f>VLOOKUP(Table1[[#This Row],[img_id2]],Table13[#All],5,FALSE)</f>
        <v>2</v>
      </c>
      <c r="I2923" t="str">
        <f>IF(Table1[[#This Row],[score_abs]]&gt;0.99,"yes","no")</f>
        <v>yes</v>
      </c>
    </row>
    <row r="2924" spans="1:9" x14ac:dyDescent="0.25">
      <c r="A2924" t="str">
        <f>Table1[[#This Row],[img_id2]]&amp;"|"&amp;Table1[[#This Row],[rank]]</f>
        <v>580|3</v>
      </c>
      <c r="B2924">
        <v>580</v>
      </c>
      <c r="C2924">
        <v>3</v>
      </c>
      <c r="D2924" t="s">
        <v>868</v>
      </c>
      <c r="E2924">
        <v>2.1030614152600002E-2</v>
      </c>
      <c r="F2924">
        <v>0.99979573488200002</v>
      </c>
      <c r="G2924">
        <f>VLOOKUP(Table1[[#This Row],[img_id2]],Table13[#All],4,FALSE)</f>
        <v>2</v>
      </c>
      <c r="H2924">
        <f>VLOOKUP(Table1[[#This Row],[img_id2]],Table13[#All],5,FALSE)</f>
        <v>2</v>
      </c>
      <c r="I2924" t="str">
        <f>IF(Table1[[#This Row],[score_abs]]&gt;0.99,"yes","no")</f>
        <v>yes</v>
      </c>
    </row>
    <row r="2925" spans="1:9" x14ac:dyDescent="0.25">
      <c r="A2925" t="str">
        <f>Table1[[#This Row],[img_id2]]&amp;"|"&amp;Table1[[#This Row],[rank]]</f>
        <v>580|4</v>
      </c>
      <c r="B2925">
        <v>580</v>
      </c>
      <c r="C2925">
        <v>4</v>
      </c>
      <c r="D2925" t="s">
        <v>867</v>
      </c>
      <c r="E2925">
        <v>6.5182149410200002E-3</v>
      </c>
      <c r="F2925">
        <v>0.99934107065199995</v>
      </c>
      <c r="G2925">
        <f>VLOOKUP(Table1[[#This Row],[img_id2]],Table13[#All],4,FALSE)</f>
        <v>2</v>
      </c>
      <c r="H2925">
        <f>VLOOKUP(Table1[[#This Row],[img_id2]],Table13[#All],5,FALSE)</f>
        <v>2</v>
      </c>
      <c r="I2925" t="str">
        <f>IF(Table1[[#This Row],[score_abs]]&gt;0.99,"yes","no")</f>
        <v>yes</v>
      </c>
    </row>
    <row r="2926" spans="1:9" x14ac:dyDescent="0.25">
      <c r="A2926" t="str">
        <f>Table1[[#This Row],[img_id2]]&amp;"|"&amp;Table1[[#This Row],[rank]]</f>
        <v>580|5</v>
      </c>
      <c r="B2926">
        <v>580</v>
      </c>
      <c r="C2926">
        <v>5</v>
      </c>
      <c r="D2926" t="s">
        <v>832</v>
      </c>
      <c r="E2926">
        <v>3.85220558383E-3</v>
      </c>
      <c r="F2926">
        <v>0.99888557195700001</v>
      </c>
      <c r="G2926">
        <f>VLOOKUP(Table1[[#This Row],[img_id2]],Table13[#All],4,FALSE)</f>
        <v>2</v>
      </c>
      <c r="H2926">
        <f>VLOOKUP(Table1[[#This Row],[img_id2]],Table13[#All],5,FALSE)</f>
        <v>2</v>
      </c>
      <c r="I2926" t="str">
        <f>IF(Table1[[#This Row],[score_abs]]&gt;0.99,"yes","no")</f>
        <v>yes</v>
      </c>
    </row>
    <row r="2927" spans="1:9" x14ac:dyDescent="0.25">
      <c r="A2927" t="str">
        <f>Table1[[#This Row],[img_id2]]&amp;"|"&amp;Table1[[#This Row],[rank]]</f>
        <v>581|1</v>
      </c>
      <c r="B2927">
        <v>581</v>
      </c>
      <c r="C2927">
        <v>1</v>
      </c>
      <c r="D2927" t="s">
        <v>874</v>
      </c>
      <c r="E2927">
        <v>0.191611349583</v>
      </c>
      <c r="F2927">
        <v>0.99990093708000005</v>
      </c>
      <c r="G2927">
        <f>VLOOKUP(Table1[[#This Row],[img_id2]],Table13[#All],4,FALSE)</f>
        <v>3</v>
      </c>
      <c r="H2927">
        <f>VLOOKUP(Table1[[#This Row],[img_id2]],Table13[#All],5,FALSE)</f>
        <v>3</v>
      </c>
      <c r="I2927" t="str">
        <f>IF(Table1[[#This Row],[score_abs]]&gt;0.99,"yes","no")</f>
        <v>yes</v>
      </c>
    </row>
    <row r="2928" spans="1:9" x14ac:dyDescent="0.25">
      <c r="A2928" t="str">
        <f>Table1[[#This Row],[img_id2]]&amp;"|"&amp;Table1[[#This Row],[rank]]</f>
        <v>581|2</v>
      </c>
      <c r="B2928">
        <v>581</v>
      </c>
      <c r="C2928">
        <v>2</v>
      </c>
      <c r="D2928" t="s">
        <v>862</v>
      </c>
      <c r="E2928">
        <v>0.17996118962800001</v>
      </c>
      <c r="F2928">
        <v>0.99989461898800003</v>
      </c>
      <c r="G2928">
        <f>VLOOKUP(Table1[[#This Row],[img_id2]],Table13[#All],4,FALSE)</f>
        <v>3</v>
      </c>
      <c r="H2928">
        <f>VLOOKUP(Table1[[#This Row],[img_id2]],Table13[#All],5,FALSE)</f>
        <v>3</v>
      </c>
      <c r="I2928" t="str">
        <f>IF(Table1[[#This Row],[score_abs]]&gt;0.99,"yes","no")</f>
        <v>yes</v>
      </c>
    </row>
    <row r="2929" spans="1:9" x14ac:dyDescent="0.25">
      <c r="A2929" t="str">
        <f>Table1[[#This Row],[img_id2]]&amp;"|"&amp;Table1[[#This Row],[rank]]</f>
        <v>581|3</v>
      </c>
      <c r="B2929">
        <v>581</v>
      </c>
      <c r="C2929">
        <v>3</v>
      </c>
      <c r="D2929" t="s">
        <v>856</v>
      </c>
      <c r="E2929">
        <v>0.17460942268400001</v>
      </c>
      <c r="F2929">
        <v>0.99989140033699997</v>
      </c>
      <c r="G2929">
        <f>VLOOKUP(Table1[[#This Row],[img_id2]],Table13[#All],4,FALSE)</f>
        <v>3</v>
      </c>
      <c r="H2929">
        <f>VLOOKUP(Table1[[#This Row],[img_id2]],Table13[#All],5,FALSE)</f>
        <v>3</v>
      </c>
      <c r="I2929" t="str">
        <f>IF(Table1[[#This Row],[score_abs]]&gt;0.99,"yes","no")</f>
        <v>yes</v>
      </c>
    </row>
    <row r="2930" spans="1:9" x14ac:dyDescent="0.25">
      <c r="A2930" t="str">
        <f>Table1[[#This Row],[img_id2]]&amp;"|"&amp;Table1[[#This Row],[rank]]</f>
        <v>581|4</v>
      </c>
      <c r="B2930">
        <v>581</v>
      </c>
      <c r="C2930">
        <v>4</v>
      </c>
      <c r="D2930" t="s">
        <v>848</v>
      </c>
      <c r="E2930">
        <v>0.14973856508700001</v>
      </c>
      <c r="F2930">
        <v>0.99987328052500002</v>
      </c>
      <c r="G2930">
        <f>VLOOKUP(Table1[[#This Row],[img_id2]],Table13[#All],4,FALSE)</f>
        <v>3</v>
      </c>
      <c r="H2930">
        <f>VLOOKUP(Table1[[#This Row],[img_id2]],Table13[#All],5,FALSE)</f>
        <v>3</v>
      </c>
      <c r="I2930" t="str">
        <f>IF(Table1[[#This Row],[score_abs]]&gt;0.99,"yes","no")</f>
        <v>yes</v>
      </c>
    </row>
    <row r="2931" spans="1:9" x14ac:dyDescent="0.25">
      <c r="A2931" t="str">
        <f>Table1[[#This Row],[img_id2]]&amp;"|"&amp;Table1[[#This Row],[rank]]</f>
        <v>581|5</v>
      </c>
      <c r="B2931">
        <v>581</v>
      </c>
      <c r="C2931">
        <v>5</v>
      </c>
      <c r="D2931" t="s">
        <v>861</v>
      </c>
      <c r="E2931">
        <v>5.65670095384E-2</v>
      </c>
      <c r="F2931">
        <v>0.99966478347800003</v>
      </c>
      <c r="G2931">
        <f>VLOOKUP(Table1[[#This Row],[img_id2]],Table13[#All],4,FALSE)</f>
        <v>3</v>
      </c>
      <c r="H2931">
        <f>VLOOKUP(Table1[[#This Row],[img_id2]],Table13[#All],5,FALSE)</f>
        <v>3</v>
      </c>
      <c r="I2931" t="str">
        <f>IF(Table1[[#This Row],[score_abs]]&gt;0.99,"yes","no")</f>
        <v>yes</v>
      </c>
    </row>
    <row r="2932" spans="1:9" x14ac:dyDescent="0.25">
      <c r="A2932" t="str">
        <f>Table1[[#This Row],[img_id2]]&amp;"|"&amp;Table1[[#This Row],[rank]]</f>
        <v>582|1</v>
      </c>
      <c r="B2932">
        <v>582</v>
      </c>
      <c r="C2932">
        <v>1</v>
      </c>
      <c r="D2932" t="s">
        <v>886</v>
      </c>
      <c r="E2932">
        <v>0.28196272253999999</v>
      </c>
      <c r="F2932">
        <v>0.99967908859300003</v>
      </c>
      <c r="G2932">
        <f>VLOOKUP(Table1[[#This Row],[img_id2]],Table13[#All],4,FALSE)</f>
        <v>4</v>
      </c>
      <c r="H2932">
        <f>VLOOKUP(Table1[[#This Row],[img_id2]],Table13[#All],5,FALSE)</f>
        <v>4</v>
      </c>
      <c r="I2932" t="str">
        <f>IF(Table1[[#This Row],[score_abs]]&gt;0.99,"yes","no")</f>
        <v>yes</v>
      </c>
    </row>
    <row r="2933" spans="1:9" x14ac:dyDescent="0.25">
      <c r="A2933" t="str">
        <f>Table1[[#This Row],[img_id2]]&amp;"|"&amp;Table1[[#This Row],[rank]]</f>
        <v>582|2</v>
      </c>
      <c r="B2933">
        <v>582</v>
      </c>
      <c r="C2933">
        <v>2</v>
      </c>
      <c r="D2933" t="s">
        <v>856</v>
      </c>
      <c r="E2933">
        <v>0.13643462955999999</v>
      </c>
      <c r="F2933">
        <v>0.99933689832700001</v>
      </c>
      <c r="G2933">
        <f>VLOOKUP(Table1[[#This Row],[img_id2]],Table13[#All],4,FALSE)</f>
        <v>4</v>
      </c>
      <c r="H2933">
        <f>VLOOKUP(Table1[[#This Row],[img_id2]],Table13[#All],5,FALSE)</f>
        <v>4</v>
      </c>
      <c r="I2933" t="str">
        <f>IF(Table1[[#This Row],[score_abs]]&gt;0.99,"yes","no")</f>
        <v>yes</v>
      </c>
    </row>
    <row r="2934" spans="1:9" x14ac:dyDescent="0.25">
      <c r="A2934" t="str">
        <f>Table1[[#This Row],[img_id2]]&amp;"|"&amp;Table1[[#This Row],[rank]]</f>
        <v>582|3</v>
      </c>
      <c r="B2934">
        <v>582</v>
      </c>
      <c r="C2934">
        <v>3</v>
      </c>
      <c r="D2934" t="s">
        <v>854</v>
      </c>
      <c r="E2934">
        <v>0.100801311433</v>
      </c>
      <c r="F2934">
        <v>0.99910271167800002</v>
      </c>
      <c r="G2934">
        <f>VLOOKUP(Table1[[#This Row],[img_id2]],Table13[#All],4,FALSE)</f>
        <v>4</v>
      </c>
      <c r="H2934">
        <f>VLOOKUP(Table1[[#This Row],[img_id2]],Table13[#All],5,FALSE)</f>
        <v>4</v>
      </c>
      <c r="I2934" t="str">
        <f>IF(Table1[[#This Row],[score_abs]]&gt;0.99,"yes","no")</f>
        <v>yes</v>
      </c>
    </row>
    <row r="2935" spans="1:9" x14ac:dyDescent="0.25">
      <c r="A2935" t="str">
        <f>Table1[[#This Row],[img_id2]]&amp;"|"&amp;Table1[[#This Row],[rank]]</f>
        <v>582|4</v>
      </c>
      <c r="B2935">
        <v>582</v>
      </c>
      <c r="C2935">
        <v>4</v>
      </c>
      <c r="D2935" t="s">
        <v>848</v>
      </c>
      <c r="E2935">
        <v>8.21250751615E-2</v>
      </c>
      <c r="F2935">
        <v>0.99889886379199999</v>
      </c>
      <c r="G2935">
        <f>VLOOKUP(Table1[[#This Row],[img_id2]],Table13[#All],4,FALSE)</f>
        <v>4</v>
      </c>
      <c r="H2935">
        <f>VLOOKUP(Table1[[#This Row],[img_id2]],Table13[#All],5,FALSE)</f>
        <v>4</v>
      </c>
      <c r="I2935" t="str">
        <f>IF(Table1[[#This Row],[score_abs]]&gt;0.99,"yes","no")</f>
        <v>yes</v>
      </c>
    </row>
    <row r="2936" spans="1:9" x14ac:dyDescent="0.25">
      <c r="A2936" t="str">
        <f>Table1[[#This Row],[img_id2]]&amp;"|"&amp;Table1[[#This Row],[rank]]</f>
        <v>582|5</v>
      </c>
      <c r="B2936">
        <v>582</v>
      </c>
      <c r="C2936">
        <v>5</v>
      </c>
      <c r="D2936" t="s">
        <v>855</v>
      </c>
      <c r="E2936">
        <v>7.4051983654499998E-2</v>
      </c>
      <c r="F2936">
        <v>0.99877899885200006</v>
      </c>
      <c r="G2936">
        <f>VLOOKUP(Table1[[#This Row],[img_id2]],Table13[#All],4,FALSE)</f>
        <v>4</v>
      </c>
      <c r="H2936">
        <f>VLOOKUP(Table1[[#This Row],[img_id2]],Table13[#All],5,FALSE)</f>
        <v>4</v>
      </c>
      <c r="I2936" t="str">
        <f>IF(Table1[[#This Row],[score_abs]]&gt;0.99,"yes","no")</f>
        <v>yes</v>
      </c>
    </row>
    <row r="2937" spans="1:9" x14ac:dyDescent="0.25">
      <c r="A2937" t="str">
        <f>Table1[[#This Row],[img_id2]]&amp;"|"&amp;Table1[[#This Row],[rank]]</f>
        <v>583|1</v>
      </c>
      <c r="B2937">
        <v>583</v>
      </c>
      <c r="C2937">
        <v>1</v>
      </c>
      <c r="D2937" t="s">
        <v>862</v>
      </c>
      <c r="E2937">
        <v>0.51599901914599999</v>
      </c>
      <c r="F2937">
        <v>0.999977231026</v>
      </c>
      <c r="G2937">
        <f>VLOOKUP(Table1[[#This Row],[img_id2]],Table13[#All],4,FALSE)</f>
        <v>3</v>
      </c>
      <c r="H2937">
        <f>VLOOKUP(Table1[[#This Row],[img_id2]],Table13[#All],5,FALSE)</f>
        <v>3</v>
      </c>
      <c r="I2937" t="str">
        <f>IF(Table1[[#This Row],[score_abs]]&gt;0.99,"yes","no")</f>
        <v>yes</v>
      </c>
    </row>
    <row r="2938" spans="1:9" x14ac:dyDescent="0.25">
      <c r="A2938" t="str">
        <f>Table1[[#This Row],[img_id2]]&amp;"|"&amp;Table1[[#This Row],[rank]]</f>
        <v>583|2</v>
      </c>
      <c r="B2938">
        <v>583</v>
      </c>
      <c r="C2938">
        <v>2</v>
      </c>
      <c r="D2938" t="s">
        <v>861</v>
      </c>
      <c r="E2938">
        <v>0.132993280888</v>
      </c>
      <c r="F2938">
        <v>0.999911546707</v>
      </c>
      <c r="G2938">
        <f>VLOOKUP(Table1[[#This Row],[img_id2]],Table13[#All],4,FALSE)</f>
        <v>3</v>
      </c>
      <c r="H2938">
        <f>VLOOKUP(Table1[[#This Row],[img_id2]],Table13[#All],5,FALSE)</f>
        <v>3</v>
      </c>
      <c r="I2938" t="str">
        <f>IF(Table1[[#This Row],[score_abs]]&gt;0.99,"yes","no")</f>
        <v>yes</v>
      </c>
    </row>
    <row r="2939" spans="1:9" x14ac:dyDescent="0.25">
      <c r="A2939" t="str">
        <f>Table1[[#This Row],[img_id2]]&amp;"|"&amp;Table1[[#This Row],[rank]]</f>
        <v>583|3</v>
      </c>
      <c r="B2939">
        <v>583</v>
      </c>
      <c r="C2939">
        <v>3</v>
      </c>
      <c r="D2939" t="s">
        <v>848</v>
      </c>
      <c r="E2939">
        <v>7.0341460406800005E-2</v>
      </c>
      <c r="F2939">
        <v>0.99983286857599996</v>
      </c>
      <c r="G2939">
        <f>VLOOKUP(Table1[[#This Row],[img_id2]],Table13[#All],4,FALSE)</f>
        <v>3</v>
      </c>
      <c r="H2939">
        <f>VLOOKUP(Table1[[#This Row],[img_id2]],Table13[#All],5,FALSE)</f>
        <v>3</v>
      </c>
      <c r="I2939" t="str">
        <f>IF(Table1[[#This Row],[score_abs]]&gt;0.99,"yes","no")</f>
        <v>yes</v>
      </c>
    </row>
    <row r="2940" spans="1:9" x14ac:dyDescent="0.25">
      <c r="A2940" t="str">
        <f>Table1[[#This Row],[img_id2]]&amp;"|"&amp;Table1[[#This Row],[rank]]</f>
        <v>583|4</v>
      </c>
      <c r="B2940">
        <v>583</v>
      </c>
      <c r="C2940">
        <v>4</v>
      </c>
      <c r="D2940" t="s">
        <v>856</v>
      </c>
      <c r="E2940">
        <v>6.9405429065200003E-2</v>
      </c>
      <c r="F2940">
        <v>0.99983060359999998</v>
      </c>
      <c r="G2940">
        <f>VLOOKUP(Table1[[#This Row],[img_id2]],Table13[#All],4,FALSE)</f>
        <v>3</v>
      </c>
      <c r="H2940">
        <f>VLOOKUP(Table1[[#This Row],[img_id2]],Table13[#All],5,FALSE)</f>
        <v>3</v>
      </c>
      <c r="I2940" t="str">
        <f>IF(Table1[[#This Row],[score_abs]]&gt;0.99,"yes","no")</f>
        <v>yes</v>
      </c>
    </row>
    <row r="2941" spans="1:9" x14ac:dyDescent="0.25">
      <c r="A2941" t="str">
        <f>Table1[[#This Row],[img_id2]]&amp;"|"&amp;Table1[[#This Row],[rank]]</f>
        <v>583|5</v>
      </c>
      <c r="B2941">
        <v>583</v>
      </c>
      <c r="C2941">
        <v>5</v>
      </c>
      <c r="D2941" t="s">
        <v>846</v>
      </c>
      <c r="E2941">
        <v>4.6268612146399997E-2</v>
      </c>
      <c r="F2941">
        <v>0.99974590539899999</v>
      </c>
      <c r="G2941">
        <f>VLOOKUP(Table1[[#This Row],[img_id2]],Table13[#All],4,FALSE)</f>
        <v>3</v>
      </c>
      <c r="H2941">
        <f>VLOOKUP(Table1[[#This Row],[img_id2]],Table13[#All],5,FALSE)</f>
        <v>3</v>
      </c>
      <c r="I2941" t="str">
        <f>IF(Table1[[#This Row],[score_abs]]&gt;0.99,"yes","no")</f>
        <v>yes</v>
      </c>
    </row>
    <row r="2942" spans="1:9" x14ac:dyDescent="0.25">
      <c r="A2942" t="str">
        <f>Table1[[#This Row],[img_id2]]&amp;"|"&amp;Table1[[#This Row],[rank]]</f>
        <v>584|1</v>
      </c>
      <c r="B2942">
        <v>584</v>
      </c>
      <c r="C2942">
        <v>1</v>
      </c>
      <c r="D2942" t="s">
        <v>861</v>
      </c>
      <c r="E2942">
        <v>0.17689473926999999</v>
      </c>
      <c r="F2942">
        <v>0.99992871284499996</v>
      </c>
      <c r="G2942">
        <f>VLOOKUP(Table1[[#This Row],[img_id2]],Table13[#All],4,FALSE)</f>
        <v>3</v>
      </c>
      <c r="H2942">
        <f>VLOOKUP(Table1[[#This Row],[img_id2]],Table13[#All],5,FALSE)</f>
        <v>3</v>
      </c>
      <c r="I2942" t="str">
        <f>IF(Table1[[#This Row],[score_abs]]&gt;0.99,"yes","no")</f>
        <v>yes</v>
      </c>
    </row>
    <row r="2943" spans="1:9" x14ac:dyDescent="0.25">
      <c r="A2943" t="str">
        <f>Table1[[#This Row],[img_id2]]&amp;"|"&amp;Table1[[#This Row],[rank]]</f>
        <v>584|2</v>
      </c>
      <c r="B2943">
        <v>584</v>
      </c>
      <c r="C2943">
        <v>2</v>
      </c>
      <c r="D2943" t="s">
        <v>856</v>
      </c>
      <c r="E2943">
        <v>0.146051988006</v>
      </c>
      <c r="F2943">
        <v>0.99991369247399997</v>
      </c>
      <c r="G2943">
        <f>VLOOKUP(Table1[[#This Row],[img_id2]],Table13[#All],4,FALSE)</f>
        <v>3</v>
      </c>
      <c r="H2943">
        <f>VLOOKUP(Table1[[#This Row],[img_id2]],Table13[#All],5,FALSE)</f>
        <v>3</v>
      </c>
      <c r="I2943" t="str">
        <f>IF(Table1[[#This Row],[score_abs]]&gt;0.99,"yes","no")</f>
        <v>yes</v>
      </c>
    </row>
    <row r="2944" spans="1:9" x14ac:dyDescent="0.25">
      <c r="A2944" t="str">
        <f>Table1[[#This Row],[img_id2]]&amp;"|"&amp;Table1[[#This Row],[rank]]</f>
        <v>584|3</v>
      </c>
      <c r="B2944">
        <v>584</v>
      </c>
      <c r="C2944">
        <v>3</v>
      </c>
      <c r="D2944" t="s">
        <v>878</v>
      </c>
      <c r="E2944">
        <v>0.13402879238099999</v>
      </c>
      <c r="F2944">
        <v>0.99990594387099996</v>
      </c>
      <c r="G2944">
        <f>VLOOKUP(Table1[[#This Row],[img_id2]],Table13[#All],4,FALSE)</f>
        <v>3</v>
      </c>
      <c r="H2944">
        <f>VLOOKUP(Table1[[#This Row],[img_id2]],Table13[#All],5,FALSE)</f>
        <v>3</v>
      </c>
      <c r="I2944" t="str">
        <f>IF(Table1[[#This Row],[score_abs]]&gt;0.99,"yes","no")</f>
        <v>yes</v>
      </c>
    </row>
    <row r="2945" spans="1:9" x14ac:dyDescent="0.25">
      <c r="A2945" t="str">
        <f>Table1[[#This Row],[img_id2]]&amp;"|"&amp;Table1[[#This Row],[rank]]</f>
        <v>584|4</v>
      </c>
      <c r="B2945">
        <v>584</v>
      </c>
      <c r="C2945">
        <v>4</v>
      </c>
      <c r="D2945" t="s">
        <v>864</v>
      </c>
      <c r="E2945">
        <v>0.131328061223</v>
      </c>
      <c r="F2945">
        <v>0.99990391731299999</v>
      </c>
      <c r="G2945">
        <f>VLOOKUP(Table1[[#This Row],[img_id2]],Table13[#All],4,FALSE)</f>
        <v>3</v>
      </c>
      <c r="H2945">
        <f>VLOOKUP(Table1[[#This Row],[img_id2]],Table13[#All],5,FALSE)</f>
        <v>3</v>
      </c>
      <c r="I2945" t="str">
        <f>IF(Table1[[#This Row],[score_abs]]&gt;0.99,"yes","no")</f>
        <v>yes</v>
      </c>
    </row>
    <row r="2946" spans="1:9" x14ac:dyDescent="0.25">
      <c r="A2946" t="str">
        <f>Table1[[#This Row],[img_id2]]&amp;"|"&amp;Table1[[#This Row],[rank]]</f>
        <v>584|5</v>
      </c>
      <c r="B2946">
        <v>584</v>
      </c>
      <c r="C2946">
        <v>5</v>
      </c>
      <c r="D2946" t="s">
        <v>862</v>
      </c>
      <c r="E2946">
        <v>0.12252381444</v>
      </c>
      <c r="F2946">
        <v>0.99989700317399999</v>
      </c>
      <c r="G2946">
        <f>VLOOKUP(Table1[[#This Row],[img_id2]],Table13[#All],4,FALSE)</f>
        <v>3</v>
      </c>
      <c r="H2946">
        <f>VLOOKUP(Table1[[#This Row],[img_id2]],Table13[#All],5,FALSE)</f>
        <v>3</v>
      </c>
      <c r="I2946" t="str">
        <f>IF(Table1[[#This Row],[score_abs]]&gt;0.99,"yes","no")</f>
        <v>yes</v>
      </c>
    </row>
    <row r="2947" spans="1:9" x14ac:dyDescent="0.25">
      <c r="A2947" t="str">
        <f>Table1[[#This Row],[img_id2]]&amp;"|"&amp;Table1[[#This Row],[rank]]</f>
        <v>585|1</v>
      </c>
      <c r="B2947">
        <v>585</v>
      </c>
      <c r="C2947">
        <v>1</v>
      </c>
      <c r="D2947" t="s">
        <v>901</v>
      </c>
      <c r="E2947">
        <v>0.21937650442100001</v>
      </c>
      <c r="F2947">
        <v>0.99857759475700003</v>
      </c>
      <c r="G2947">
        <f>VLOOKUP(Table1[[#This Row],[img_id2]],Table13[#All],4,FALSE)</f>
        <v>2</v>
      </c>
      <c r="H2947">
        <f>VLOOKUP(Table1[[#This Row],[img_id2]],Table13[#All],5,FALSE)</f>
        <v>2</v>
      </c>
      <c r="I2947" t="str">
        <f>IF(Table1[[#This Row],[score_abs]]&gt;0.99,"yes","no")</f>
        <v>yes</v>
      </c>
    </row>
    <row r="2948" spans="1:9" x14ac:dyDescent="0.25">
      <c r="A2948" t="str">
        <f>Table1[[#This Row],[img_id2]]&amp;"|"&amp;Table1[[#This Row],[rank]]</f>
        <v>585|2</v>
      </c>
      <c r="B2948">
        <v>585</v>
      </c>
      <c r="C2948">
        <v>2</v>
      </c>
      <c r="D2948" t="s">
        <v>840</v>
      </c>
      <c r="E2948">
        <v>0.12565690279</v>
      </c>
      <c r="F2948">
        <v>0.99751931428899998</v>
      </c>
      <c r="G2948">
        <f>VLOOKUP(Table1[[#This Row],[img_id2]],Table13[#All],4,FALSE)</f>
        <v>2</v>
      </c>
      <c r="H2948">
        <f>VLOOKUP(Table1[[#This Row],[img_id2]],Table13[#All],5,FALSE)</f>
        <v>2</v>
      </c>
      <c r="I2948" t="str">
        <f>IF(Table1[[#This Row],[score_abs]]&gt;0.99,"yes","no")</f>
        <v>yes</v>
      </c>
    </row>
    <row r="2949" spans="1:9" x14ac:dyDescent="0.25">
      <c r="A2949" t="str">
        <f>Table1[[#This Row],[img_id2]]&amp;"|"&amp;Table1[[#This Row],[rank]]</f>
        <v>585|3</v>
      </c>
      <c r="B2949">
        <v>585</v>
      </c>
      <c r="C2949">
        <v>3</v>
      </c>
      <c r="D2949" t="s">
        <v>830</v>
      </c>
      <c r="E2949">
        <v>0.116238459945</v>
      </c>
      <c r="F2949">
        <v>0.997318923473</v>
      </c>
      <c r="G2949">
        <f>VLOOKUP(Table1[[#This Row],[img_id2]],Table13[#All],4,FALSE)</f>
        <v>2</v>
      </c>
      <c r="H2949">
        <f>VLOOKUP(Table1[[#This Row],[img_id2]],Table13[#All],5,FALSE)</f>
        <v>2</v>
      </c>
      <c r="I2949" t="str">
        <f>IF(Table1[[#This Row],[score_abs]]&gt;0.99,"yes","no")</f>
        <v>yes</v>
      </c>
    </row>
    <row r="2950" spans="1:9" x14ac:dyDescent="0.25">
      <c r="A2950" t="str">
        <f>Table1[[#This Row],[img_id2]]&amp;"|"&amp;Table1[[#This Row],[rank]]</f>
        <v>585|4</v>
      </c>
      <c r="B2950">
        <v>585</v>
      </c>
      <c r="C2950">
        <v>4</v>
      </c>
      <c r="D2950" t="s">
        <v>864</v>
      </c>
      <c r="E2950">
        <v>7.3196105659000005E-2</v>
      </c>
      <c r="F2950">
        <v>0.99574899673499995</v>
      </c>
      <c r="G2950">
        <f>VLOOKUP(Table1[[#This Row],[img_id2]],Table13[#All],4,FALSE)</f>
        <v>2</v>
      </c>
      <c r="H2950">
        <f>VLOOKUP(Table1[[#This Row],[img_id2]],Table13[#All],5,FALSE)</f>
        <v>2</v>
      </c>
      <c r="I2950" t="str">
        <f>IF(Table1[[#This Row],[score_abs]]&gt;0.99,"yes","no")</f>
        <v>yes</v>
      </c>
    </row>
    <row r="2951" spans="1:9" x14ac:dyDescent="0.25">
      <c r="A2951" t="str">
        <f>Table1[[#This Row],[img_id2]]&amp;"|"&amp;Table1[[#This Row],[rank]]</f>
        <v>585|5</v>
      </c>
      <c r="B2951">
        <v>585</v>
      </c>
      <c r="C2951">
        <v>5</v>
      </c>
      <c r="D2951" t="s">
        <v>880</v>
      </c>
      <c r="E2951">
        <v>6.3177563250100002E-2</v>
      </c>
      <c r="F2951">
        <v>0.99507820606200004</v>
      </c>
      <c r="G2951">
        <f>VLOOKUP(Table1[[#This Row],[img_id2]],Table13[#All],4,FALSE)</f>
        <v>2</v>
      </c>
      <c r="H2951">
        <f>VLOOKUP(Table1[[#This Row],[img_id2]],Table13[#All],5,FALSE)</f>
        <v>2</v>
      </c>
      <c r="I2951" t="str">
        <f>IF(Table1[[#This Row],[score_abs]]&gt;0.99,"yes","no")</f>
        <v>yes</v>
      </c>
    </row>
    <row r="2952" spans="1:9" x14ac:dyDescent="0.25">
      <c r="A2952" t="str">
        <f>Table1[[#This Row],[img_id2]]&amp;"|"&amp;Table1[[#This Row],[rank]]</f>
        <v>586|1</v>
      </c>
      <c r="B2952">
        <v>586</v>
      </c>
      <c r="C2952">
        <v>1</v>
      </c>
      <c r="D2952" t="s">
        <v>830</v>
      </c>
      <c r="E2952">
        <v>0.27152743935599999</v>
      </c>
      <c r="F2952">
        <v>0.99851340055500004</v>
      </c>
      <c r="G2952">
        <f>VLOOKUP(Table1[[#This Row],[img_id2]],Table13[#All],4,FALSE)</f>
        <v>2</v>
      </c>
      <c r="H2952">
        <f>VLOOKUP(Table1[[#This Row],[img_id2]],Table13[#All],5,FALSE)</f>
        <v>2</v>
      </c>
      <c r="I2952" t="str">
        <f>IF(Table1[[#This Row],[score_abs]]&gt;0.99,"yes","no")</f>
        <v>yes</v>
      </c>
    </row>
    <row r="2953" spans="1:9" x14ac:dyDescent="0.25">
      <c r="A2953" t="str">
        <f>Table1[[#This Row],[img_id2]]&amp;"|"&amp;Table1[[#This Row],[rank]]</f>
        <v>586|2</v>
      </c>
      <c r="B2953">
        <v>586</v>
      </c>
      <c r="C2953">
        <v>2</v>
      </c>
      <c r="D2953" t="s">
        <v>831</v>
      </c>
      <c r="E2953">
        <v>0.181127429008</v>
      </c>
      <c r="F2953">
        <v>0.99777311086700005</v>
      </c>
      <c r="G2953">
        <f>VLOOKUP(Table1[[#This Row],[img_id2]],Table13[#All],4,FALSE)</f>
        <v>2</v>
      </c>
      <c r="H2953">
        <f>VLOOKUP(Table1[[#This Row],[img_id2]],Table13[#All],5,FALSE)</f>
        <v>2</v>
      </c>
      <c r="I2953" t="str">
        <f>IF(Table1[[#This Row],[score_abs]]&gt;0.99,"yes","no")</f>
        <v>yes</v>
      </c>
    </row>
    <row r="2954" spans="1:9" x14ac:dyDescent="0.25">
      <c r="A2954" t="str">
        <f>Table1[[#This Row],[img_id2]]&amp;"|"&amp;Table1[[#This Row],[rank]]</f>
        <v>586|3</v>
      </c>
      <c r="B2954">
        <v>586</v>
      </c>
      <c r="C2954">
        <v>3</v>
      </c>
      <c r="D2954" t="s">
        <v>854</v>
      </c>
      <c r="E2954">
        <v>5.9140060097E-2</v>
      </c>
      <c r="F2954">
        <v>0.99321085214600002</v>
      </c>
      <c r="G2954">
        <f>VLOOKUP(Table1[[#This Row],[img_id2]],Table13[#All],4,FALSE)</f>
        <v>2</v>
      </c>
      <c r="H2954">
        <f>VLOOKUP(Table1[[#This Row],[img_id2]],Table13[#All],5,FALSE)</f>
        <v>2</v>
      </c>
      <c r="I2954" t="str">
        <f>IF(Table1[[#This Row],[score_abs]]&gt;0.99,"yes","no")</f>
        <v>yes</v>
      </c>
    </row>
    <row r="2955" spans="1:9" x14ac:dyDescent="0.25">
      <c r="A2955" t="str">
        <f>Table1[[#This Row],[img_id2]]&amp;"|"&amp;Table1[[#This Row],[rank]]</f>
        <v>586|4</v>
      </c>
      <c r="B2955">
        <v>586</v>
      </c>
      <c r="C2955">
        <v>4</v>
      </c>
      <c r="D2955" t="s">
        <v>846</v>
      </c>
      <c r="E2955">
        <v>3.85682843626E-2</v>
      </c>
      <c r="F2955">
        <v>0.98962712287900001</v>
      </c>
      <c r="G2955">
        <f>VLOOKUP(Table1[[#This Row],[img_id2]],Table13[#All],4,FALSE)</f>
        <v>2</v>
      </c>
      <c r="H2955">
        <f>VLOOKUP(Table1[[#This Row],[img_id2]],Table13[#All],5,FALSE)</f>
        <v>2</v>
      </c>
      <c r="I2955" t="str">
        <f>IF(Table1[[#This Row],[score_abs]]&gt;0.99,"yes","no")</f>
        <v>no</v>
      </c>
    </row>
    <row r="2956" spans="1:9" x14ac:dyDescent="0.25">
      <c r="A2956" t="str">
        <f>Table1[[#This Row],[img_id2]]&amp;"|"&amp;Table1[[#This Row],[rank]]</f>
        <v>586|5</v>
      </c>
      <c r="B2956">
        <v>586</v>
      </c>
      <c r="C2956">
        <v>5</v>
      </c>
      <c r="D2956" t="s">
        <v>860</v>
      </c>
      <c r="E2956">
        <v>3.1931716948699999E-2</v>
      </c>
      <c r="F2956">
        <v>0.98749822378200003</v>
      </c>
      <c r="G2956">
        <f>VLOOKUP(Table1[[#This Row],[img_id2]],Table13[#All],4,FALSE)</f>
        <v>2</v>
      </c>
      <c r="H2956">
        <f>VLOOKUP(Table1[[#This Row],[img_id2]],Table13[#All],5,FALSE)</f>
        <v>2</v>
      </c>
      <c r="I2956" t="str">
        <f>IF(Table1[[#This Row],[score_abs]]&gt;0.99,"yes","no")</f>
        <v>no</v>
      </c>
    </row>
    <row r="2957" spans="1:9" x14ac:dyDescent="0.25">
      <c r="A2957" t="str">
        <f>Table1[[#This Row],[img_id2]]&amp;"|"&amp;Table1[[#This Row],[rank]]</f>
        <v>587|1</v>
      </c>
      <c r="B2957">
        <v>587</v>
      </c>
      <c r="C2957">
        <v>1</v>
      </c>
      <c r="D2957" t="s">
        <v>846</v>
      </c>
      <c r="E2957">
        <v>0.26694855093999997</v>
      </c>
      <c r="F2957">
        <v>0.99984967708600003</v>
      </c>
      <c r="G2957">
        <f>VLOOKUP(Table1[[#This Row],[img_id2]],Table13[#All],4,FALSE)</f>
        <v>4</v>
      </c>
      <c r="H2957">
        <f>VLOOKUP(Table1[[#This Row],[img_id2]],Table13[#All],5,FALSE)</f>
        <v>4</v>
      </c>
      <c r="I2957" t="str">
        <f>IF(Table1[[#This Row],[score_abs]]&gt;0.99,"yes","no")</f>
        <v>yes</v>
      </c>
    </row>
    <row r="2958" spans="1:9" x14ac:dyDescent="0.25">
      <c r="A2958" t="str">
        <f>Table1[[#This Row],[img_id2]]&amp;"|"&amp;Table1[[#This Row],[rank]]</f>
        <v>587|2</v>
      </c>
      <c r="B2958">
        <v>587</v>
      </c>
      <c r="C2958">
        <v>2</v>
      </c>
      <c r="D2958" t="s">
        <v>830</v>
      </c>
      <c r="E2958">
        <v>0.18121823668500001</v>
      </c>
      <c r="F2958">
        <v>0.99977856874500004</v>
      </c>
      <c r="G2958">
        <f>VLOOKUP(Table1[[#This Row],[img_id2]],Table13[#All],4,FALSE)</f>
        <v>4</v>
      </c>
      <c r="H2958">
        <f>VLOOKUP(Table1[[#This Row],[img_id2]],Table13[#All],5,FALSE)</f>
        <v>4</v>
      </c>
      <c r="I2958" t="str">
        <f>IF(Table1[[#This Row],[score_abs]]&gt;0.99,"yes","no")</f>
        <v>yes</v>
      </c>
    </row>
    <row r="2959" spans="1:9" x14ac:dyDescent="0.25">
      <c r="A2959" t="str">
        <f>Table1[[#This Row],[img_id2]]&amp;"|"&amp;Table1[[#This Row],[rank]]</f>
        <v>587|3</v>
      </c>
      <c r="B2959">
        <v>587</v>
      </c>
      <c r="C2959">
        <v>3</v>
      </c>
      <c r="D2959" t="s">
        <v>831</v>
      </c>
      <c r="E2959">
        <v>0.177354052663</v>
      </c>
      <c r="F2959">
        <v>0.99977380037300001</v>
      </c>
      <c r="G2959">
        <f>VLOOKUP(Table1[[#This Row],[img_id2]],Table13[#All],4,FALSE)</f>
        <v>4</v>
      </c>
      <c r="H2959">
        <f>VLOOKUP(Table1[[#This Row],[img_id2]],Table13[#All],5,FALSE)</f>
        <v>4</v>
      </c>
      <c r="I2959" t="str">
        <f>IF(Table1[[#This Row],[score_abs]]&gt;0.99,"yes","no")</f>
        <v>yes</v>
      </c>
    </row>
    <row r="2960" spans="1:9" x14ac:dyDescent="0.25">
      <c r="A2960" t="str">
        <f>Table1[[#This Row],[img_id2]]&amp;"|"&amp;Table1[[#This Row],[rank]]</f>
        <v>587|4</v>
      </c>
      <c r="B2960">
        <v>587</v>
      </c>
      <c r="C2960">
        <v>4</v>
      </c>
      <c r="D2960" t="s">
        <v>854</v>
      </c>
      <c r="E2960">
        <v>0.144990622997</v>
      </c>
      <c r="F2960">
        <v>0.999723255634</v>
      </c>
      <c r="G2960">
        <f>VLOOKUP(Table1[[#This Row],[img_id2]],Table13[#All],4,FALSE)</f>
        <v>4</v>
      </c>
      <c r="H2960">
        <f>VLOOKUP(Table1[[#This Row],[img_id2]],Table13[#All],5,FALSE)</f>
        <v>4</v>
      </c>
      <c r="I2960" t="str">
        <f>IF(Table1[[#This Row],[score_abs]]&gt;0.99,"yes","no")</f>
        <v>yes</v>
      </c>
    </row>
    <row r="2961" spans="1:9" x14ac:dyDescent="0.25">
      <c r="A2961" t="str">
        <f>Table1[[#This Row],[img_id2]]&amp;"|"&amp;Table1[[#This Row],[rank]]</f>
        <v>587|5</v>
      </c>
      <c r="B2961">
        <v>587</v>
      </c>
      <c r="C2961">
        <v>5</v>
      </c>
      <c r="D2961" t="s">
        <v>848</v>
      </c>
      <c r="E2961">
        <v>5.09663186967E-2</v>
      </c>
      <c r="F2961">
        <v>0.99921309948000003</v>
      </c>
      <c r="G2961">
        <f>VLOOKUP(Table1[[#This Row],[img_id2]],Table13[#All],4,FALSE)</f>
        <v>4</v>
      </c>
      <c r="H2961">
        <f>VLOOKUP(Table1[[#This Row],[img_id2]],Table13[#All],5,FALSE)</f>
        <v>4</v>
      </c>
      <c r="I2961" t="str">
        <f>IF(Table1[[#This Row],[score_abs]]&gt;0.99,"yes","no")</f>
        <v>yes</v>
      </c>
    </row>
    <row r="2962" spans="1:9" x14ac:dyDescent="0.25">
      <c r="A2962" t="str">
        <f>Table1[[#This Row],[img_id2]]&amp;"|"&amp;Table1[[#This Row],[rank]]</f>
        <v>588|1</v>
      </c>
      <c r="B2962">
        <v>588</v>
      </c>
      <c r="C2962">
        <v>1</v>
      </c>
      <c r="D2962" t="s">
        <v>846</v>
      </c>
      <c r="E2962">
        <v>0.90312647819500003</v>
      </c>
      <c r="F2962">
        <v>0.99999964237200001</v>
      </c>
      <c r="G2962">
        <f>VLOOKUP(Table1[[#This Row],[img_id2]],Table13[#All],4,FALSE)</f>
        <v>4</v>
      </c>
      <c r="H2962">
        <f>VLOOKUP(Table1[[#This Row],[img_id2]],Table13[#All],5,FALSE)</f>
        <v>4</v>
      </c>
      <c r="I2962" t="str">
        <f>IF(Table1[[#This Row],[score_abs]]&gt;0.99,"yes","no")</f>
        <v>yes</v>
      </c>
    </row>
    <row r="2963" spans="1:9" x14ac:dyDescent="0.25">
      <c r="A2963" t="str">
        <f>Table1[[#This Row],[img_id2]]&amp;"|"&amp;Table1[[#This Row],[rank]]</f>
        <v>588|2</v>
      </c>
      <c r="B2963">
        <v>588</v>
      </c>
      <c r="C2963">
        <v>2</v>
      </c>
      <c r="D2963" t="s">
        <v>831</v>
      </c>
      <c r="E2963">
        <v>8.0244228243799995E-2</v>
      </c>
      <c r="F2963">
        <v>0.99999630451199994</v>
      </c>
      <c r="G2963">
        <f>VLOOKUP(Table1[[#This Row],[img_id2]],Table13[#All],4,FALSE)</f>
        <v>4</v>
      </c>
      <c r="H2963">
        <f>VLOOKUP(Table1[[#This Row],[img_id2]],Table13[#All],5,FALSE)</f>
        <v>4</v>
      </c>
      <c r="I2963" t="str">
        <f>IF(Table1[[#This Row],[score_abs]]&gt;0.99,"yes","no")</f>
        <v>yes</v>
      </c>
    </row>
    <row r="2964" spans="1:9" x14ac:dyDescent="0.25">
      <c r="A2964" t="str">
        <f>Table1[[#This Row],[img_id2]]&amp;"|"&amp;Table1[[#This Row],[rank]]</f>
        <v>588|3</v>
      </c>
      <c r="B2964">
        <v>588</v>
      </c>
      <c r="C2964">
        <v>3</v>
      </c>
      <c r="D2964" t="s">
        <v>830</v>
      </c>
      <c r="E2964">
        <v>1.3198007829499999E-2</v>
      </c>
      <c r="F2964">
        <v>0.99997746944400001</v>
      </c>
      <c r="G2964">
        <f>VLOOKUP(Table1[[#This Row],[img_id2]],Table13[#All],4,FALSE)</f>
        <v>4</v>
      </c>
      <c r="H2964">
        <f>VLOOKUP(Table1[[#This Row],[img_id2]],Table13[#All],5,FALSE)</f>
        <v>4</v>
      </c>
      <c r="I2964" t="str">
        <f>IF(Table1[[#This Row],[score_abs]]&gt;0.99,"yes","no")</f>
        <v>yes</v>
      </c>
    </row>
    <row r="2965" spans="1:9" x14ac:dyDescent="0.25">
      <c r="A2965" t="str">
        <f>Table1[[#This Row],[img_id2]]&amp;"|"&amp;Table1[[#This Row],[rank]]</f>
        <v>588|4</v>
      </c>
      <c r="B2965">
        <v>588</v>
      </c>
      <c r="C2965">
        <v>4</v>
      </c>
      <c r="D2965" t="s">
        <v>829</v>
      </c>
      <c r="E2965">
        <v>1.1629402870299999E-3</v>
      </c>
      <c r="F2965">
        <v>0.999744355679</v>
      </c>
      <c r="G2965">
        <f>VLOOKUP(Table1[[#This Row],[img_id2]],Table13[#All],4,FALSE)</f>
        <v>4</v>
      </c>
      <c r="H2965">
        <f>VLOOKUP(Table1[[#This Row],[img_id2]],Table13[#All],5,FALSE)</f>
        <v>4</v>
      </c>
      <c r="I2965" t="str">
        <f>IF(Table1[[#This Row],[score_abs]]&gt;0.99,"yes","no")</f>
        <v>yes</v>
      </c>
    </row>
    <row r="2966" spans="1:9" x14ac:dyDescent="0.25">
      <c r="A2966" t="str">
        <f>Table1[[#This Row],[img_id2]]&amp;"|"&amp;Table1[[#This Row],[rank]]</f>
        <v>588|5</v>
      </c>
      <c r="B2966">
        <v>588</v>
      </c>
      <c r="C2966">
        <v>5</v>
      </c>
      <c r="D2966" t="s">
        <v>862</v>
      </c>
      <c r="E2966">
        <v>5.7679659221299996E-4</v>
      </c>
      <c r="F2966">
        <v>0.99948465824099997</v>
      </c>
      <c r="G2966">
        <f>VLOOKUP(Table1[[#This Row],[img_id2]],Table13[#All],4,FALSE)</f>
        <v>4</v>
      </c>
      <c r="H2966">
        <f>VLOOKUP(Table1[[#This Row],[img_id2]],Table13[#All],5,FALSE)</f>
        <v>4</v>
      </c>
      <c r="I2966" t="str">
        <f>IF(Table1[[#This Row],[score_abs]]&gt;0.99,"yes","no")</f>
        <v>yes</v>
      </c>
    </row>
    <row r="2967" spans="1:9" x14ac:dyDescent="0.25">
      <c r="A2967" t="str">
        <f>Table1[[#This Row],[img_id2]]&amp;"|"&amp;Table1[[#This Row],[rank]]</f>
        <v>589|1</v>
      </c>
      <c r="B2967">
        <v>589</v>
      </c>
      <c r="C2967">
        <v>1</v>
      </c>
      <c r="D2967" t="s">
        <v>882</v>
      </c>
      <c r="E2967">
        <v>0.17414501309399999</v>
      </c>
      <c r="F2967">
        <v>0.99813371896699998</v>
      </c>
      <c r="G2967">
        <f>VLOOKUP(Table1[[#This Row],[img_id2]],Table13[#All],4,FALSE)</f>
        <v>4</v>
      </c>
      <c r="H2967">
        <f>VLOOKUP(Table1[[#This Row],[img_id2]],Table13[#All],5,FALSE)</f>
        <v>4</v>
      </c>
      <c r="I2967" t="str">
        <f>IF(Table1[[#This Row],[score_abs]]&gt;0.99,"yes","no")</f>
        <v>yes</v>
      </c>
    </row>
    <row r="2968" spans="1:9" x14ac:dyDescent="0.25">
      <c r="A2968" t="str">
        <f>Table1[[#This Row],[img_id2]]&amp;"|"&amp;Table1[[#This Row],[rank]]</f>
        <v>589|2</v>
      </c>
      <c r="B2968">
        <v>589</v>
      </c>
      <c r="C2968">
        <v>2</v>
      </c>
      <c r="D2968" t="s">
        <v>830</v>
      </c>
      <c r="E2968">
        <v>0.167559251189</v>
      </c>
      <c r="F2968">
        <v>0.99806052446399995</v>
      </c>
      <c r="G2968">
        <f>VLOOKUP(Table1[[#This Row],[img_id2]],Table13[#All],4,FALSE)</f>
        <v>4</v>
      </c>
      <c r="H2968">
        <f>VLOOKUP(Table1[[#This Row],[img_id2]],Table13[#All],5,FALSE)</f>
        <v>4</v>
      </c>
      <c r="I2968" t="str">
        <f>IF(Table1[[#This Row],[score_abs]]&gt;0.99,"yes","no")</f>
        <v>yes</v>
      </c>
    </row>
    <row r="2969" spans="1:9" x14ac:dyDescent="0.25">
      <c r="A2969" t="str">
        <f>Table1[[#This Row],[img_id2]]&amp;"|"&amp;Table1[[#This Row],[rank]]</f>
        <v>589|3</v>
      </c>
      <c r="B2969">
        <v>589</v>
      </c>
      <c r="C2969">
        <v>3</v>
      </c>
      <c r="D2969" t="s">
        <v>831</v>
      </c>
      <c r="E2969">
        <v>0.14837574958800001</v>
      </c>
      <c r="F2969">
        <v>0.99781030416500005</v>
      </c>
      <c r="G2969">
        <f>VLOOKUP(Table1[[#This Row],[img_id2]],Table13[#All],4,FALSE)</f>
        <v>4</v>
      </c>
      <c r="H2969">
        <f>VLOOKUP(Table1[[#This Row],[img_id2]],Table13[#All],5,FALSE)</f>
        <v>4</v>
      </c>
      <c r="I2969" t="str">
        <f>IF(Table1[[#This Row],[score_abs]]&gt;0.99,"yes","no")</f>
        <v>yes</v>
      </c>
    </row>
    <row r="2970" spans="1:9" x14ac:dyDescent="0.25">
      <c r="A2970" t="str">
        <f>Table1[[#This Row],[img_id2]]&amp;"|"&amp;Table1[[#This Row],[rank]]</f>
        <v>589|4</v>
      </c>
      <c r="B2970">
        <v>589</v>
      </c>
      <c r="C2970">
        <v>4</v>
      </c>
      <c r="D2970" t="s">
        <v>860</v>
      </c>
      <c r="E2970">
        <v>0.101199917495</v>
      </c>
      <c r="F2970">
        <v>0.99679273366900001</v>
      </c>
      <c r="G2970">
        <f>VLOOKUP(Table1[[#This Row],[img_id2]],Table13[#All],4,FALSE)</f>
        <v>4</v>
      </c>
      <c r="H2970">
        <f>VLOOKUP(Table1[[#This Row],[img_id2]],Table13[#All],5,FALSE)</f>
        <v>4</v>
      </c>
      <c r="I2970" t="str">
        <f>IF(Table1[[#This Row],[score_abs]]&gt;0.99,"yes","no")</f>
        <v>yes</v>
      </c>
    </row>
    <row r="2971" spans="1:9" x14ac:dyDescent="0.25">
      <c r="A2971" t="str">
        <f>Table1[[#This Row],[img_id2]]&amp;"|"&amp;Table1[[#This Row],[rank]]</f>
        <v>589|5</v>
      </c>
      <c r="B2971">
        <v>589</v>
      </c>
      <c r="C2971">
        <v>5</v>
      </c>
      <c r="D2971" t="s">
        <v>846</v>
      </c>
      <c r="E2971">
        <v>5.1073718816000001E-2</v>
      </c>
      <c r="F2971">
        <v>0.99366497993500003</v>
      </c>
      <c r="G2971">
        <f>VLOOKUP(Table1[[#This Row],[img_id2]],Table13[#All],4,FALSE)</f>
        <v>4</v>
      </c>
      <c r="H2971">
        <f>VLOOKUP(Table1[[#This Row],[img_id2]],Table13[#All],5,FALSE)</f>
        <v>4</v>
      </c>
      <c r="I2971" t="str">
        <f>IF(Table1[[#This Row],[score_abs]]&gt;0.99,"yes","no")</f>
        <v>yes</v>
      </c>
    </row>
    <row r="2972" spans="1:9" x14ac:dyDescent="0.25">
      <c r="A2972" t="str">
        <f>Table1[[#This Row],[img_id2]]&amp;"|"&amp;Table1[[#This Row],[rank]]</f>
        <v>590|1</v>
      </c>
      <c r="B2972">
        <v>590</v>
      </c>
      <c r="C2972">
        <v>1</v>
      </c>
      <c r="D2972" t="s">
        <v>840</v>
      </c>
      <c r="E2972">
        <v>0.21925702691099999</v>
      </c>
      <c r="F2972">
        <v>0.99943321943300001</v>
      </c>
      <c r="G2972">
        <f>VLOOKUP(Table1[[#This Row],[img_id2]],Table13[#All],4,FALSE)</f>
        <v>4</v>
      </c>
      <c r="H2972">
        <f>VLOOKUP(Table1[[#This Row],[img_id2]],Table13[#All],5,FALSE)</f>
        <v>4</v>
      </c>
      <c r="I2972" t="str">
        <f>IF(Table1[[#This Row],[score_abs]]&gt;0.99,"yes","no")</f>
        <v>yes</v>
      </c>
    </row>
    <row r="2973" spans="1:9" x14ac:dyDescent="0.25">
      <c r="A2973" t="str">
        <f>Table1[[#This Row],[img_id2]]&amp;"|"&amp;Table1[[#This Row],[rank]]</f>
        <v>590|2</v>
      </c>
      <c r="B2973">
        <v>590</v>
      </c>
      <c r="C2973">
        <v>2</v>
      </c>
      <c r="D2973" t="s">
        <v>864</v>
      </c>
      <c r="E2973">
        <v>0.17448066174999999</v>
      </c>
      <c r="F2973">
        <v>0.99928802251799997</v>
      </c>
      <c r="G2973">
        <f>VLOOKUP(Table1[[#This Row],[img_id2]],Table13[#All],4,FALSE)</f>
        <v>4</v>
      </c>
      <c r="H2973">
        <f>VLOOKUP(Table1[[#This Row],[img_id2]],Table13[#All],5,FALSE)</f>
        <v>4</v>
      </c>
      <c r="I2973" t="str">
        <f>IF(Table1[[#This Row],[score_abs]]&gt;0.99,"yes","no")</f>
        <v>yes</v>
      </c>
    </row>
    <row r="2974" spans="1:9" x14ac:dyDescent="0.25">
      <c r="A2974" t="str">
        <f>Table1[[#This Row],[img_id2]]&amp;"|"&amp;Table1[[#This Row],[rank]]</f>
        <v>590|3</v>
      </c>
      <c r="B2974">
        <v>590</v>
      </c>
      <c r="C2974">
        <v>3</v>
      </c>
      <c r="D2974" t="s">
        <v>900</v>
      </c>
      <c r="E2974">
        <v>9.3350827693900004E-2</v>
      </c>
      <c r="F2974">
        <v>0.99866998195599999</v>
      </c>
      <c r="G2974">
        <f>VLOOKUP(Table1[[#This Row],[img_id2]],Table13[#All],4,FALSE)</f>
        <v>4</v>
      </c>
      <c r="H2974">
        <f>VLOOKUP(Table1[[#This Row],[img_id2]],Table13[#All],5,FALSE)</f>
        <v>4</v>
      </c>
      <c r="I2974" t="str">
        <f>IF(Table1[[#This Row],[score_abs]]&gt;0.99,"yes","no")</f>
        <v>yes</v>
      </c>
    </row>
    <row r="2975" spans="1:9" x14ac:dyDescent="0.25">
      <c r="A2975" t="str">
        <f>Table1[[#This Row],[img_id2]]&amp;"|"&amp;Table1[[#This Row],[rank]]</f>
        <v>590|4</v>
      </c>
      <c r="B2975">
        <v>590</v>
      </c>
      <c r="C2975">
        <v>4</v>
      </c>
      <c r="D2975" t="s">
        <v>867</v>
      </c>
      <c r="E2975">
        <v>7.6464936137199999E-2</v>
      </c>
      <c r="F2975">
        <v>0.99837672710400005</v>
      </c>
      <c r="G2975">
        <f>VLOOKUP(Table1[[#This Row],[img_id2]],Table13[#All],4,FALSE)</f>
        <v>4</v>
      </c>
      <c r="H2975">
        <f>VLOOKUP(Table1[[#This Row],[img_id2]],Table13[#All],5,FALSE)</f>
        <v>4</v>
      </c>
      <c r="I2975" t="str">
        <f>IF(Table1[[#This Row],[score_abs]]&gt;0.99,"yes","no")</f>
        <v>yes</v>
      </c>
    </row>
    <row r="2976" spans="1:9" x14ac:dyDescent="0.25">
      <c r="A2976" t="str">
        <f>Table1[[#This Row],[img_id2]]&amp;"|"&amp;Table1[[#This Row],[rank]]</f>
        <v>590|5</v>
      </c>
      <c r="B2976">
        <v>590</v>
      </c>
      <c r="C2976">
        <v>5</v>
      </c>
      <c r="D2976" t="s">
        <v>830</v>
      </c>
      <c r="E2976">
        <v>7.6313115656400005E-2</v>
      </c>
      <c r="F2976">
        <v>0.99837350845299999</v>
      </c>
      <c r="G2976">
        <f>VLOOKUP(Table1[[#This Row],[img_id2]],Table13[#All],4,FALSE)</f>
        <v>4</v>
      </c>
      <c r="H2976">
        <f>VLOOKUP(Table1[[#This Row],[img_id2]],Table13[#All],5,FALSE)</f>
        <v>4</v>
      </c>
      <c r="I2976" t="str">
        <f>IF(Table1[[#This Row],[score_abs]]&gt;0.99,"yes","no")</f>
        <v>yes</v>
      </c>
    </row>
    <row r="2977" spans="1:9" x14ac:dyDescent="0.25">
      <c r="A2977" t="str">
        <f>Table1[[#This Row],[img_id2]]&amp;"|"&amp;Table1[[#This Row],[rank]]</f>
        <v>591|1</v>
      </c>
      <c r="B2977">
        <v>591</v>
      </c>
      <c r="C2977">
        <v>1</v>
      </c>
      <c r="D2977" t="s">
        <v>864</v>
      </c>
      <c r="E2977">
        <v>0.47055777907399998</v>
      </c>
      <c r="F2977">
        <v>0.99984526634199999</v>
      </c>
      <c r="G2977">
        <f>VLOOKUP(Table1[[#This Row],[img_id2]],Table13[#All],4,FALSE)</f>
        <v>4</v>
      </c>
      <c r="H2977">
        <f>VLOOKUP(Table1[[#This Row],[img_id2]],Table13[#All],5,FALSE)</f>
        <v>4</v>
      </c>
      <c r="I2977" t="str">
        <f>IF(Table1[[#This Row],[score_abs]]&gt;0.99,"yes","no")</f>
        <v>yes</v>
      </c>
    </row>
    <row r="2978" spans="1:9" x14ac:dyDescent="0.25">
      <c r="A2978" t="str">
        <f>Table1[[#This Row],[img_id2]]&amp;"|"&amp;Table1[[#This Row],[rank]]</f>
        <v>591|2</v>
      </c>
      <c r="B2978">
        <v>591</v>
      </c>
      <c r="C2978">
        <v>2</v>
      </c>
      <c r="D2978" t="s">
        <v>840</v>
      </c>
      <c r="E2978">
        <v>0.155442908406</v>
      </c>
      <c r="F2978">
        <v>0.99953174591100002</v>
      </c>
      <c r="G2978">
        <f>VLOOKUP(Table1[[#This Row],[img_id2]],Table13[#All],4,FALSE)</f>
        <v>4</v>
      </c>
      <c r="H2978">
        <f>VLOOKUP(Table1[[#This Row],[img_id2]],Table13[#All],5,FALSE)</f>
        <v>4</v>
      </c>
      <c r="I2978" t="str">
        <f>IF(Table1[[#This Row],[score_abs]]&gt;0.99,"yes","no")</f>
        <v>yes</v>
      </c>
    </row>
    <row r="2979" spans="1:9" x14ac:dyDescent="0.25">
      <c r="A2979" t="str">
        <f>Table1[[#This Row],[img_id2]]&amp;"|"&amp;Table1[[#This Row],[rank]]</f>
        <v>591|3</v>
      </c>
      <c r="B2979">
        <v>591</v>
      </c>
      <c r="C2979">
        <v>3</v>
      </c>
      <c r="D2979" t="s">
        <v>830</v>
      </c>
      <c r="E2979">
        <v>0.100847393274</v>
      </c>
      <c r="F2979">
        <v>0.999278366566</v>
      </c>
      <c r="G2979">
        <f>VLOOKUP(Table1[[#This Row],[img_id2]],Table13[#All],4,FALSE)</f>
        <v>4</v>
      </c>
      <c r="H2979">
        <f>VLOOKUP(Table1[[#This Row],[img_id2]],Table13[#All],5,FALSE)</f>
        <v>4</v>
      </c>
      <c r="I2979" t="str">
        <f>IF(Table1[[#This Row],[score_abs]]&gt;0.99,"yes","no")</f>
        <v>yes</v>
      </c>
    </row>
    <row r="2980" spans="1:9" x14ac:dyDescent="0.25">
      <c r="A2980" t="str">
        <f>Table1[[#This Row],[img_id2]]&amp;"|"&amp;Table1[[#This Row],[rank]]</f>
        <v>591|4</v>
      </c>
      <c r="B2980">
        <v>591</v>
      </c>
      <c r="C2980">
        <v>4</v>
      </c>
      <c r="D2980" t="s">
        <v>831</v>
      </c>
      <c r="E2980">
        <v>4.8781819641599999E-2</v>
      </c>
      <c r="F2980">
        <v>0.99850922822999999</v>
      </c>
      <c r="G2980">
        <f>VLOOKUP(Table1[[#This Row],[img_id2]],Table13[#All],4,FALSE)</f>
        <v>4</v>
      </c>
      <c r="H2980">
        <f>VLOOKUP(Table1[[#This Row],[img_id2]],Table13[#All],5,FALSE)</f>
        <v>4</v>
      </c>
      <c r="I2980" t="str">
        <f>IF(Table1[[#This Row],[score_abs]]&gt;0.99,"yes","no")</f>
        <v>yes</v>
      </c>
    </row>
    <row r="2981" spans="1:9" x14ac:dyDescent="0.25">
      <c r="A2981" t="str">
        <f>Table1[[#This Row],[img_id2]]&amp;"|"&amp;Table1[[#This Row],[rank]]</f>
        <v>591|5</v>
      </c>
      <c r="B2981">
        <v>591</v>
      </c>
      <c r="C2981">
        <v>5</v>
      </c>
      <c r="D2981" t="s">
        <v>867</v>
      </c>
      <c r="E2981">
        <v>3.2324589788900002E-2</v>
      </c>
      <c r="F2981">
        <v>0.99775201082200005</v>
      </c>
      <c r="G2981">
        <f>VLOOKUP(Table1[[#This Row],[img_id2]],Table13[#All],4,FALSE)</f>
        <v>4</v>
      </c>
      <c r="H2981">
        <f>VLOOKUP(Table1[[#This Row],[img_id2]],Table13[#All],5,FALSE)</f>
        <v>4</v>
      </c>
      <c r="I2981" t="str">
        <f>IF(Table1[[#This Row],[score_abs]]&gt;0.99,"yes","no")</f>
        <v>yes</v>
      </c>
    </row>
    <row r="2982" spans="1:9" x14ac:dyDescent="0.25">
      <c r="A2982" t="str">
        <f>Table1[[#This Row],[img_id2]]&amp;"|"&amp;Table1[[#This Row],[rank]]</f>
        <v>592|1</v>
      </c>
      <c r="B2982">
        <v>592</v>
      </c>
      <c r="C2982">
        <v>1</v>
      </c>
      <c r="D2982" t="s">
        <v>854</v>
      </c>
      <c r="E2982">
        <v>0.256786495447</v>
      </c>
      <c r="F2982">
        <v>0.99970263242699997</v>
      </c>
      <c r="G2982">
        <f>VLOOKUP(Table1[[#This Row],[img_id2]],Table13[#All],4,FALSE)</f>
        <v>3</v>
      </c>
      <c r="H2982">
        <f>VLOOKUP(Table1[[#This Row],[img_id2]],Table13[#All],5,FALSE)</f>
        <v>3</v>
      </c>
      <c r="I2982" t="str">
        <f>IF(Table1[[#This Row],[score_abs]]&gt;0.99,"yes","no")</f>
        <v>yes</v>
      </c>
    </row>
    <row r="2983" spans="1:9" x14ac:dyDescent="0.25">
      <c r="A2983" t="str">
        <f>Table1[[#This Row],[img_id2]]&amp;"|"&amp;Table1[[#This Row],[rank]]</f>
        <v>592|2</v>
      </c>
      <c r="B2983">
        <v>592</v>
      </c>
      <c r="C2983">
        <v>2</v>
      </c>
      <c r="D2983" t="s">
        <v>830</v>
      </c>
      <c r="E2983">
        <v>0.11112431436799999</v>
      </c>
      <c r="F2983">
        <v>0.99931335449199998</v>
      </c>
      <c r="G2983">
        <f>VLOOKUP(Table1[[#This Row],[img_id2]],Table13[#All],4,FALSE)</f>
        <v>3</v>
      </c>
      <c r="H2983">
        <f>VLOOKUP(Table1[[#This Row],[img_id2]],Table13[#All],5,FALSE)</f>
        <v>3</v>
      </c>
      <c r="I2983" t="str">
        <f>IF(Table1[[#This Row],[score_abs]]&gt;0.99,"yes","no")</f>
        <v>yes</v>
      </c>
    </row>
    <row r="2984" spans="1:9" x14ac:dyDescent="0.25">
      <c r="A2984" t="str">
        <f>Table1[[#This Row],[img_id2]]&amp;"|"&amp;Table1[[#This Row],[rank]]</f>
        <v>592|3</v>
      </c>
      <c r="B2984">
        <v>592</v>
      </c>
      <c r="C2984">
        <v>3</v>
      </c>
      <c r="D2984" t="s">
        <v>882</v>
      </c>
      <c r="E2984">
        <v>0.10979092866200001</v>
      </c>
      <c r="F2984">
        <v>0.99930500984199999</v>
      </c>
      <c r="G2984">
        <f>VLOOKUP(Table1[[#This Row],[img_id2]],Table13[#All],4,FALSE)</f>
        <v>3</v>
      </c>
      <c r="H2984">
        <f>VLOOKUP(Table1[[#This Row],[img_id2]],Table13[#All],5,FALSE)</f>
        <v>3</v>
      </c>
      <c r="I2984" t="str">
        <f>IF(Table1[[#This Row],[score_abs]]&gt;0.99,"yes","no")</f>
        <v>yes</v>
      </c>
    </row>
    <row r="2985" spans="1:9" x14ac:dyDescent="0.25">
      <c r="A2985" t="str">
        <f>Table1[[#This Row],[img_id2]]&amp;"|"&amp;Table1[[#This Row],[rank]]</f>
        <v>592|4</v>
      </c>
      <c r="B2985">
        <v>592</v>
      </c>
      <c r="C2985">
        <v>4</v>
      </c>
      <c r="D2985" t="s">
        <v>860</v>
      </c>
      <c r="E2985">
        <v>0.10610242188000001</v>
      </c>
      <c r="F2985">
        <v>0.99928086996099996</v>
      </c>
      <c r="G2985">
        <f>VLOOKUP(Table1[[#This Row],[img_id2]],Table13[#All],4,FALSE)</f>
        <v>3</v>
      </c>
      <c r="H2985">
        <f>VLOOKUP(Table1[[#This Row],[img_id2]],Table13[#All],5,FALSE)</f>
        <v>3</v>
      </c>
      <c r="I2985" t="str">
        <f>IF(Table1[[#This Row],[score_abs]]&gt;0.99,"yes","no")</f>
        <v>yes</v>
      </c>
    </row>
    <row r="2986" spans="1:9" x14ac:dyDescent="0.25">
      <c r="A2986" t="str">
        <f>Table1[[#This Row],[img_id2]]&amp;"|"&amp;Table1[[#This Row],[rank]]</f>
        <v>592|5</v>
      </c>
      <c r="B2986">
        <v>592</v>
      </c>
      <c r="C2986">
        <v>5</v>
      </c>
      <c r="D2986" t="s">
        <v>831</v>
      </c>
      <c r="E2986">
        <v>0.103414267302</v>
      </c>
      <c r="F2986">
        <v>0.99926215410200003</v>
      </c>
      <c r="G2986">
        <f>VLOOKUP(Table1[[#This Row],[img_id2]],Table13[#All],4,FALSE)</f>
        <v>3</v>
      </c>
      <c r="H2986">
        <f>VLOOKUP(Table1[[#This Row],[img_id2]],Table13[#All],5,FALSE)</f>
        <v>3</v>
      </c>
      <c r="I2986" t="str">
        <f>IF(Table1[[#This Row],[score_abs]]&gt;0.99,"yes","no")</f>
        <v>yes</v>
      </c>
    </row>
    <row r="2987" spans="1:9" x14ac:dyDescent="0.25">
      <c r="A2987" t="str">
        <f>Table1[[#This Row],[img_id2]]&amp;"|"&amp;Table1[[#This Row],[rank]]</f>
        <v>593|1</v>
      </c>
      <c r="B2987">
        <v>593</v>
      </c>
      <c r="C2987">
        <v>1</v>
      </c>
      <c r="D2987" t="s">
        <v>831</v>
      </c>
      <c r="E2987">
        <v>0.61572450399400003</v>
      </c>
      <c r="F2987">
        <v>0.99989783763899998</v>
      </c>
      <c r="G2987">
        <f>VLOOKUP(Table1[[#This Row],[img_id2]],Table13[#All],4,FALSE)</f>
        <v>3</v>
      </c>
      <c r="H2987">
        <f>VLOOKUP(Table1[[#This Row],[img_id2]],Table13[#All],5,FALSE)</f>
        <v>3</v>
      </c>
      <c r="I2987" t="str">
        <f>IF(Table1[[#This Row],[score_abs]]&gt;0.99,"yes","no")</f>
        <v>yes</v>
      </c>
    </row>
    <row r="2988" spans="1:9" x14ac:dyDescent="0.25">
      <c r="A2988" t="str">
        <f>Table1[[#This Row],[img_id2]]&amp;"|"&amp;Table1[[#This Row],[rank]]</f>
        <v>593|2</v>
      </c>
      <c r="B2988">
        <v>593</v>
      </c>
      <c r="C2988">
        <v>2</v>
      </c>
      <c r="D2988" t="s">
        <v>861</v>
      </c>
      <c r="E2988">
        <v>0.102038681507</v>
      </c>
      <c r="F2988">
        <v>0.99938416481000003</v>
      </c>
      <c r="G2988">
        <f>VLOOKUP(Table1[[#This Row],[img_id2]],Table13[#All],4,FALSE)</f>
        <v>3</v>
      </c>
      <c r="H2988">
        <f>VLOOKUP(Table1[[#This Row],[img_id2]],Table13[#All],5,FALSE)</f>
        <v>3</v>
      </c>
      <c r="I2988" t="str">
        <f>IF(Table1[[#This Row],[score_abs]]&gt;0.99,"yes","no")</f>
        <v>yes</v>
      </c>
    </row>
    <row r="2989" spans="1:9" x14ac:dyDescent="0.25">
      <c r="A2989" t="str">
        <f>Table1[[#This Row],[img_id2]]&amp;"|"&amp;Table1[[#This Row],[rank]]</f>
        <v>593|3</v>
      </c>
      <c r="B2989">
        <v>593</v>
      </c>
      <c r="C2989">
        <v>3</v>
      </c>
      <c r="D2989" t="s">
        <v>864</v>
      </c>
      <c r="E2989">
        <v>7.0182316005200002E-2</v>
      </c>
      <c r="F2989">
        <v>0.99910479783999995</v>
      </c>
      <c r="G2989">
        <f>VLOOKUP(Table1[[#This Row],[img_id2]],Table13[#All],4,FALSE)</f>
        <v>3</v>
      </c>
      <c r="H2989">
        <f>VLOOKUP(Table1[[#This Row],[img_id2]],Table13[#All],5,FALSE)</f>
        <v>3</v>
      </c>
      <c r="I2989" t="str">
        <f>IF(Table1[[#This Row],[score_abs]]&gt;0.99,"yes","no")</f>
        <v>yes</v>
      </c>
    </row>
    <row r="2990" spans="1:9" x14ac:dyDescent="0.25">
      <c r="A2990" t="str">
        <f>Table1[[#This Row],[img_id2]]&amp;"|"&amp;Table1[[#This Row],[rank]]</f>
        <v>593|4</v>
      </c>
      <c r="B2990">
        <v>593</v>
      </c>
      <c r="C2990">
        <v>4</v>
      </c>
      <c r="D2990" t="s">
        <v>862</v>
      </c>
      <c r="E2990">
        <v>5.8848898857800001E-2</v>
      </c>
      <c r="F2990">
        <v>0.99893265962599997</v>
      </c>
      <c r="G2990">
        <f>VLOOKUP(Table1[[#This Row],[img_id2]],Table13[#All],4,FALSE)</f>
        <v>3</v>
      </c>
      <c r="H2990">
        <f>VLOOKUP(Table1[[#This Row],[img_id2]],Table13[#All],5,FALSE)</f>
        <v>3</v>
      </c>
      <c r="I2990" t="str">
        <f>IF(Table1[[#This Row],[score_abs]]&gt;0.99,"yes","no")</f>
        <v>yes</v>
      </c>
    </row>
    <row r="2991" spans="1:9" x14ac:dyDescent="0.25">
      <c r="A2991" t="str">
        <f>Table1[[#This Row],[img_id2]]&amp;"|"&amp;Table1[[#This Row],[rank]]</f>
        <v>593|5</v>
      </c>
      <c r="B2991">
        <v>593</v>
      </c>
      <c r="C2991">
        <v>5</v>
      </c>
      <c r="D2991" t="s">
        <v>876</v>
      </c>
      <c r="E2991">
        <v>2.68666036427E-2</v>
      </c>
      <c r="F2991">
        <v>0.99766516685499995</v>
      </c>
      <c r="G2991">
        <f>VLOOKUP(Table1[[#This Row],[img_id2]],Table13[#All],4,FALSE)</f>
        <v>3</v>
      </c>
      <c r="H2991">
        <f>VLOOKUP(Table1[[#This Row],[img_id2]],Table13[#All],5,FALSE)</f>
        <v>3</v>
      </c>
      <c r="I2991" t="str">
        <f>IF(Table1[[#This Row],[score_abs]]&gt;0.99,"yes","no")</f>
        <v>yes</v>
      </c>
    </row>
    <row r="2992" spans="1:9" x14ac:dyDescent="0.25">
      <c r="A2992" t="str">
        <f>Table1[[#This Row],[img_id2]]&amp;"|"&amp;Table1[[#This Row],[rank]]</f>
        <v>594|1</v>
      </c>
      <c r="B2992">
        <v>594</v>
      </c>
      <c r="C2992">
        <v>1</v>
      </c>
      <c r="D2992" t="s">
        <v>854</v>
      </c>
      <c r="E2992">
        <v>0.200866773725</v>
      </c>
      <c r="F2992">
        <v>0.99876558780699998</v>
      </c>
      <c r="G2992">
        <f>VLOOKUP(Table1[[#This Row],[img_id2]],Table13[#All],4,FALSE)</f>
        <v>4</v>
      </c>
      <c r="H2992">
        <f>VLOOKUP(Table1[[#This Row],[img_id2]],Table13[#All],5,FALSE)</f>
        <v>4</v>
      </c>
      <c r="I2992" t="str">
        <f>IF(Table1[[#This Row],[score_abs]]&gt;0.99,"yes","no")</f>
        <v>yes</v>
      </c>
    </row>
    <row r="2993" spans="1:9" x14ac:dyDescent="0.25">
      <c r="A2993" t="str">
        <f>Table1[[#This Row],[img_id2]]&amp;"|"&amp;Table1[[#This Row],[rank]]</f>
        <v>594|2</v>
      </c>
      <c r="B2993">
        <v>594</v>
      </c>
      <c r="C2993">
        <v>2</v>
      </c>
      <c r="D2993" t="s">
        <v>855</v>
      </c>
      <c r="E2993">
        <v>0.10397209972099999</v>
      </c>
      <c r="F2993">
        <v>0.99761778116199995</v>
      </c>
      <c r="G2993">
        <f>VLOOKUP(Table1[[#This Row],[img_id2]],Table13[#All],4,FALSE)</f>
        <v>4</v>
      </c>
      <c r="H2993">
        <f>VLOOKUP(Table1[[#This Row],[img_id2]],Table13[#All],5,FALSE)</f>
        <v>4</v>
      </c>
      <c r="I2993" t="str">
        <f>IF(Table1[[#This Row],[score_abs]]&gt;0.99,"yes","no")</f>
        <v>yes</v>
      </c>
    </row>
    <row r="2994" spans="1:9" x14ac:dyDescent="0.25">
      <c r="A2994" t="str">
        <f>Table1[[#This Row],[img_id2]]&amp;"|"&amp;Table1[[#This Row],[rank]]</f>
        <v>594|3</v>
      </c>
      <c r="B2994">
        <v>594</v>
      </c>
      <c r="C2994">
        <v>3</v>
      </c>
      <c r="D2994" t="s">
        <v>848</v>
      </c>
      <c r="E2994">
        <v>8.7328925728799994E-2</v>
      </c>
      <c r="F2994">
        <v>0.99716502428099996</v>
      </c>
      <c r="G2994">
        <f>VLOOKUP(Table1[[#This Row],[img_id2]],Table13[#All],4,FALSE)</f>
        <v>4</v>
      </c>
      <c r="H2994">
        <f>VLOOKUP(Table1[[#This Row],[img_id2]],Table13[#All],5,FALSE)</f>
        <v>4</v>
      </c>
      <c r="I2994" t="str">
        <f>IF(Table1[[#This Row],[score_abs]]&gt;0.99,"yes","no")</f>
        <v>yes</v>
      </c>
    </row>
    <row r="2995" spans="1:9" x14ac:dyDescent="0.25">
      <c r="A2995" t="str">
        <f>Table1[[#This Row],[img_id2]]&amp;"|"&amp;Table1[[#This Row],[rank]]</f>
        <v>594|4</v>
      </c>
      <c r="B2995">
        <v>594</v>
      </c>
      <c r="C2995">
        <v>4</v>
      </c>
      <c r="D2995" t="s">
        <v>864</v>
      </c>
      <c r="E2995">
        <v>8.3636566996600006E-2</v>
      </c>
      <c r="F2995">
        <v>0.99704021215399996</v>
      </c>
      <c r="G2995">
        <f>VLOOKUP(Table1[[#This Row],[img_id2]],Table13[#All],4,FALSE)</f>
        <v>4</v>
      </c>
      <c r="H2995">
        <f>VLOOKUP(Table1[[#This Row],[img_id2]],Table13[#All],5,FALSE)</f>
        <v>4</v>
      </c>
      <c r="I2995" t="str">
        <f>IF(Table1[[#This Row],[score_abs]]&gt;0.99,"yes","no")</f>
        <v>yes</v>
      </c>
    </row>
    <row r="2996" spans="1:9" x14ac:dyDescent="0.25">
      <c r="A2996" t="str">
        <f>Table1[[#This Row],[img_id2]]&amp;"|"&amp;Table1[[#This Row],[rank]]</f>
        <v>594|5</v>
      </c>
      <c r="B2996">
        <v>594</v>
      </c>
      <c r="C2996">
        <v>5</v>
      </c>
      <c r="D2996" t="s">
        <v>886</v>
      </c>
      <c r="E2996">
        <v>8.3164475858199999E-2</v>
      </c>
      <c r="F2996">
        <v>0.99702352285399998</v>
      </c>
      <c r="G2996">
        <f>VLOOKUP(Table1[[#This Row],[img_id2]],Table13[#All],4,FALSE)</f>
        <v>4</v>
      </c>
      <c r="H2996">
        <f>VLOOKUP(Table1[[#This Row],[img_id2]],Table13[#All],5,FALSE)</f>
        <v>4</v>
      </c>
      <c r="I2996" t="str">
        <f>IF(Table1[[#This Row],[score_abs]]&gt;0.99,"yes","no")</f>
        <v>yes</v>
      </c>
    </row>
    <row r="2997" spans="1:9" x14ac:dyDescent="0.25">
      <c r="A2997" t="str">
        <f>Table1[[#This Row],[img_id2]]&amp;"|"&amp;Table1[[#This Row],[rank]]</f>
        <v>595|1</v>
      </c>
      <c r="B2997">
        <v>595</v>
      </c>
      <c r="C2997">
        <v>1</v>
      </c>
      <c r="D2997" t="s">
        <v>856</v>
      </c>
      <c r="E2997">
        <v>0.239084944129</v>
      </c>
      <c r="F2997">
        <v>0.99924004077899997</v>
      </c>
      <c r="G2997">
        <f>VLOOKUP(Table1[[#This Row],[img_id2]],Table13[#All],4,FALSE)</f>
        <v>3</v>
      </c>
      <c r="H2997">
        <f>VLOOKUP(Table1[[#This Row],[img_id2]],Table13[#All],5,FALSE)</f>
        <v>3</v>
      </c>
      <c r="I2997" t="str">
        <f>IF(Table1[[#This Row],[score_abs]]&gt;0.99,"yes","no")</f>
        <v>yes</v>
      </c>
    </row>
    <row r="2998" spans="1:9" x14ac:dyDescent="0.25">
      <c r="A2998" t="str">
        <f>Table1[[#This Row],[img_id2]]&amp;"|"&amp;Table1[[#This Row],[rank]]</f>
        <v>595|2</v>
      </c>
      <c r="B2998">
        <v>595</v>
      </c>
      <c r="C2998">
        <v>2</v>
      </c>
      <c r="D2998" t="s">
        <v>915</v>
      </c>
      <c r="E2998">
        <v>0.14884077012499999</v>
      </c>
      <c r="F2998">
        <v>0.99877983331700004</v>
      </c>
      <c r="G2998">
        <f>VLOOKUP(Table1[[#This Row],[img_id2]],Table13[#All],4,FALSE)</f>
        <v>3</v>
      </c>
      <c r="H2998">
        <f>VLOOKUP(Table1[[#This Row],[img_id2]],Table13[#All],5,FALSE)</f>
        <v>3</v>
      </c>
      <c r="I2998" t="str">
        <f>IF(Table1[[#This Row],[score_abs]]&gt;0.99,"yes","no")</f>
        <v>yes</v>
      </c>
    </row>
    <row r="2999" spans="1:9" x14ac:dyDescent="0.25">
      <c r="A2999" t="str">
        <f>Table1[[#This Row],[img_id2]]&amp;"|"&amp;Table1[[#This Row],[rank]]</f>
        <v>595|3</v>
      </c>
      <c r="B2999">
        <v>595</v>
      </c>
      <c r="C2999">
        <v>3</v>
      </c>
      <c r="D2999" t="s">
        <v>848</v>
      </c>
      <c r="E2999">
        <v>0.110284760594</v>
      </c>
      <c r="F2999">
        <v>0.99835395813000005</v>
      </c>
      <c r="G2999">
        <f>VLOOKUP(Table1[[#This Row],[img_id2]],Table13[#All],4,FALSE)</f>
        <v>3</v>
      </c>
      <c r="H2999">
        <f>VLOOKUP(Table1[[#This Row],[img_id2]],Table13[#All],5,FALSE)</f>
        <v>3</v>
      </c>
      <c r="I2999" t="str">
        <f>IF(Table1[[#This Row],[score_abs]]&gt;0.99,"yes","no")</f>
        <v>yes</v>
      </c>
    </row>
    <row r="3000" spans="1:9" x14ac:dyDescent="0.25">
      <c r="A3000" t="str">
        <f>Table1[[#This Row],[img_id2]]&amp;"|"&amp;Table1[[#This Row],[rank]]</f>
        <v>595|4</v>
      </c>
      <c r="B3000">
        <v>595</v>
      </c>
      <c r="C3000">
        <v>4</v>
      </c>
      <c r="D3000" t="s">
        <v>860</v>
      </c>
      <c r="E3000">
        <v>5.5181834846700001E-2</v>
      </c>
      <c r="F3000">
        <v>0.99671566486399998</v>
      </c>
      <c r="G3000">
        <f>VLOOKUP(Table1[[#This Row],[img_id2]],Table13[#All],4,FALSE)</f>
        <v>3</v>
      </c>
      <c r="H3000">
        <f>VLOOKUP(Table1[[#This Row],[img_id2]],Table13[#All],5,FALSE)</f>
        <v>3</v>
      </c>
      <c r="I3000" t="str">
        <f>IF(Table1[[#This Row],[score_abs]]&gt;0.99,"yes","no")</f>
        <v>yes</v>
      </c>
    </row>
    <row r="3001" spans="1:9" x14ac:dyDescent="0.25">
      <c r="A3001" t="str">
        <f>Table1[[#This Row],[img_id2]]&amp;"|"&amp;Table1[[#This Row],[rank]]</f>
        <v>595|5</v>
      </c>
      <c r="B3001">
        <v>595</v>
      </c>
      <c r="C3001">
        <v>5</v>
      </c>
      <c r="D3001" t="s">
        <v>861</v>
      </c>
      <c r="E3001">
        <v>5.4219849407699999E-2</v>
      </c>
      <c r="F3001">
        <v>0.99665760993999997</v>
      </c>
      <c r="G3001">
        <f>VLOOKUP(Table1[[#This Row],[img_id2]],Table13[#All],4,FALSE)</f>
        <v>3</v>
      </c>
      <c r="H3001">
        <f>VLOOKUP(Table1[[#This Row],[img_id2]],Table13[#All],5,FALSE)</f>
        <v>3</v>
      </c>
      <c r="I3001" t="str">
        <f>IF(Table1[[#This Row],[score_abs]]&gt;0.99,"yes","no")</f>
        <v>yes</v>
      </c>
    </row>
    <row r="3002" spans="1:9" x14ac:dyDescent="0.25">
      <c r="A3002" t="str">
        <f>Table1[[#This Row],[img_id2]]&amp;"|"&amp;Table1[[#This Row],[rank]]</f>
        <v>596|1</v>
      </c>
      <c r="B3002">
        <v>596</v>
      </c>
      <c r="C3002">
        <v>1</v>
      </c>
      <c r="D3002" t="s">
        <v>892</v>
      </c>
      <c r="E3002">
        <v>0.30515313148500001</v>
      </c>
      <c r="F3002">
        <v>0.998800992966</v>
      </c>
      <c r="G3002">
        <f>VLOOKUP(Table1[[#This Row],[img_id2]],Table13[#All],4,FALSE)</f>
        <v>2</v>
      </c>
      <c r="H3002">
        <f>VLOOKUP(Table1[[#This Row],[img_id2]],Table13[#All],5,FALSE)</f>
        <v>2</v>
      </c>
      <c r="I3002" t="str">
        <f>IF(Table1[[#This Row],[score_abs]]&gt;0.99,"yes","no")</f>
        <v>yes</v>
      </c>
    </row>
    <row r="3003" spans="1:9" x14ac:dyDescent="0.25">
      <c r="A3003" t="str">
        <f>Table1[[#This Row],[img_id2]]&amp;"|"&amp;Table1[[#This Row],[rank]]</f>
        <v>596|2</v>
      </c>
      <c r="B3003">
        <v>596</v>
      </c>
      <c r="C3003">
        <v>2</v>
      </c>
      <c r="D3003" t="s">
        <v>860</v>
      </c>
      <c r="E3003">
        <v>0.106229789555</v>
      </c>
      <c r="F3003">
        <v>0.99656361341499999</v>
      </c>
      <c r="G3003">
        <f>VLOOKUP(Table1[[#This Row],[img_id2]],Table13[#All],4,FALSE)</f>
        <v>2</v>
      </c>
      <c r="H3003">
        <f>VLOOKUP(Table1[[#This Row],[img_id2]],Table13[#All],5,FALSE)</f>
        <v>2</v>
      </c>
      <c r="I3003" t="str">
        <f>IF(Table1[[#This Row],[score_abs]]&gt;0.99,"yes","no")</f>
        <v>yes</v>
      </c>
    </row>
    <row r="3004" spans="1:9" x14ac:dyDescent="0.25">
      <c r="A3004" t="str">
        <f>Table1[[#This Row],[img_id2]]&amp;"|"&amp;Table1[[#This Row],[rank]]</f>
        <v>596|3</v>
      </c>
      <c r="B3004">
        <v>596</v>
      </c>
      <c r="C3004">
        <v>3</v>
      </c>
      <c r="D3004" t="s">
        <v>856</v>
      </c>
      <c r="E3004">
        <v>7.4938945472199994E-2</v>
      </c>
      <c r="F3004">
        <v>0.99513572454499999</v>
      </c>
      <c r="G3004">
        <f>VLOOKUP(Table1[[#This Row],[img_id2]],Table13[#All],4,FALSE)</f>
        <v>2</v>
      </c>
      <c r="H3004">
        <f>VLOOKUP(Table1[[#This Row],[img_id2]],Table13[#All],5,FALSE)</f>
        <v>2</v>
      </c>
      <c r="I3004" t="str">
        <f>IF(Table1[[#This Row],[score_abs]]&gt;0.99,"yes","no")</f>
        <v>yes</v>
      </c>
    </row>
    <row r="3005" spans="1:9" x14ac:dyDescent="0.25">
      <c r="A3005" t="str">
        <f>Table1[[#This Row],[img_id2]]&amp;"|"&amp;Table1[[#This Row],[rank]]</f>
        <v>596|4</v>
      </c>
      <c r="B3005">
        <v>596</v>
      </c>
      <c r="C3005">
        <v>4</v>
      </c>
      <c r="D3005" t="s">
        <v>848</v>
      </c>
      <c r="E3005">
        <v>6.6218964755500001E-2</v>
      </c>
      <c r="F3005">
        <v>0.99449867010100002</v>
      </c>
      <c r="G3005">
        <f>VLOOKUP(Table1[[#This Row],[img_id2]],Table13[#All],4,FALSE)</f>
        <v>2</v>
      </c>
      <c r="H3005">
        <f>VLOOKUP(Table1[[#This Row],[img_id2]],Table13[#All],5,FALSE)</f>
        <v>2</v>
      </c>
      <c r="I3005" t="str">
        <f>IF(Table1[[#This Row],[score_abs]]&gt;0.99,"yes","no")</f>
        <v>yes</v>
      </c>
    </row>
    <row r="3006" spans="1:9" x14ac:dyDescent="0.25">
      <c r="A3006" t="str">
        <f>Table1[[#This Row],[img_id2]]&amp;"|"&amp;Table1[[#This Row],[rank]]</f>
        <v>596|5</v>
      </c>
      <c r="B3006">
        <v>596</v>
      </c>
      <c r="C3006">
        <v>5</v>
      </c>
      <c r="D3006" t="s">
        <v>854</v>
      </c>
      <c r="E3006">
        <v>5.2519299089900003E-2</v>
      </c>
      <c r="F3006">
        <v>0.99307358264900003</v>
      </c>
      <c r="G3006">
        <f>VLOOKUP(Table1[[#This Row],[img_id2]],Table13[#All],4,FALSE)</f>
        <v>2</v>
      </c>
      <c r="H3006">
        <f>VLOOKUP(Table1[[#This Row],[img_id2]],Table13[#All],5,FALSE)</f>
        <v>2</v>
      </c>
      <c r="I3006" t="str">
        <f>IF(Table1[[#This Row],[score_abs]]&gt;0.99,"yes","no")</f>
        <v>yes</v>
      </c>
    </row>
    <row r="3007" spans="1:9" x14ac:dyDescent="0.25">
      <c r="A3007" t="str">
        <f>Table1[[#This Row],[img_id2]]&amp;"|"&amp;Table1[[#This Row],[rank]]</f>
        <v>597|1</v>
      </c>
      <c r="B3007">
        <v>597</v>
      </c>
      <c r="C3007">
        <v>1</v>
      </c>
      <c r="D3007" t="s">
        <v>830</v>
      </c>
      <c r="E3007">
        <v>0.39410996437099999</v>
      </c>
      <c r="F3007">
        <v>0.99975794553800001</v>
      </c>
      <c r="G3007">
        <f>VLOOKUP(Table1[[#This Row],[img_id2]],Table13[#All],4,FALSE)</f>
        <v>3</v>
      </c>
      <c r="H3007">
        <f>VLOOKUP(Table1[[#This Row],[img_id2]],Table13[#All],5,FALSE)</f>
        <v>3</v>
      </c>
      <c r="I3007" t="str">
        <f>IF(Table1[[#This Row],[score_abs]]&gt;0.99,"yes","no")</f>
        <v>yes</v>
      </c>
    </row>
    <row r="3008" spans="1:9" x14ac:dyDescent="0.25">
      <c r="A3008" t="str">
        <f>Table1[[#This Row],[img_id2]]&amp;"|"&amp;Table1[[#This Row],[rank]]</f>
        <v>597|2</v>
      </c>
      <c r="B3008">
        <v>597</v>
      </c>
      <c r="C3008">
        <v>2</v>
      </c>
      <c r="D3008" t="s">
        <v>862</v>
      </c>
      <c r="E3008">
        <v>0.18382351100399999</v>
      </c>
      <c r="F3008">
        <v>0.99948114156699996</v>
      </c>
      <c r="G3008">
        <f>VLOOKUP(Table1[[#This Row],[img_id2]],Table13[#All],4,FALSE)</f>
        <v>3</v>
      </c>
      <c r="H3008">
        <f>VLOOKUP(Table1[[#This Row],[img_id2]],Table13[#All],5,FALSE)</f>
        <v>3</v>
      </c>
      <c r="I3008" t="str">
        <f>IF(Table1[[#This Row],[score_abs]]&gt;0.99,"yes","no")</f>
        <v>yes</v>
      </c>
    </row>
    <row r="3009" spans="1:9" x14ac:dyDescent="0.25">
      <c r="A3009" t="str">
        <f>Table1[[#This Row],[img_id2]]&amp;"|"&amp;Table1[[#This Row],[rank]]</f>
        <v>597|3</v>
      </c>
      <c r="B3009">
        <v>597</v>
      </c>
      <c r="C3009">
        <v>3</v>
      </c>
      <c r="D3009" t="s">
        <v>840</v>
      </c>
      <c r="E3009">
        <v>0.121958479285</v>
      </c>
      <c r="F3009">
        <v>0.99921810626999996</v>
      </c>
      <c r="G3009">
        <f>VLOOKUP(Table1[[#This Row],[img_id2]],Table13[#All],4,FALSE)</f>
        <v>3</v>
      </c>
      <c r="H3009">
        <f>VLOOKUP(Table1[[#This Row],[img_id2]],Table13[#All],5,FALSE)</f>
        <v>3</v>
      </c>
      <c r="I3009" t="str">
        <f>IF(Table1[[#This Row],[score_abs]]&gt;0.99,"yes","no")</f>
        <v>yes</v>
      </c>
    </row>
    <row r="3010" spans="1:9" x14ac:dyDescent="0.25">
      <c r="A3010" t="str">
        <f>Table1[[#This Row],[img_id2]]&amp;"|"&amp;Table1[[#This Row],[rank]]</f>
        <v>597|4</v>
      </c>
      <c r="B3010">
        <v>597</v>
      </c>
      <c r="C3010">
        <v>4</v>
      </c>
      <c r="D3010" t="s">
        <v>864</v>
      </c>
      <c r="E3010">
        <v>6.7370817065199998E-2</v>
      </c>
      <c r="F3010">
        <v>0.99858558177900003</v>
      </c>
      <c r="G3010">
        <f>VLOOKUP(Table1[[#This Row],[img_id2]],Table13[#All],4,FALSE)</f>
        <v>3</v>
      </c>
      <c r="H3010">
        <f>VLOOKUP(Table1[[#This Row],[img_id2]],Table13[#All],5,FALSE)</f>
        <v>3</v>
      </c>
      <c r="I3010" t="str">
        <f>IF(Table1[[#This Row],[score_abs]]&gt;0.99,"yes","no")</f>
        <v>yes</v>
      </c>
    </row>
    <row r="3011" spans="1:9" x14ac:dyDescent="0.25">
      <c r="A3011" t="str">
        <f>Table1[[#This Row],[img_id2]]&amp;"|"&amp;Table1[[#This Row],[rank]]</f>
        <v>597|5</v>
      </c>
      <c r="B3011">
        <v>597</v>
      </c>
      <c r="C3011">
        <v>5</v>
      </c>
      <c r="D3011" t="s">
        <v>868</v>
      </c>
      <c r="E3011">
        <v>4.99685294926E-2</v>
      </c>
      <c r="F3011">
        <v>0.99809390306500001</v>
      </c>
      <c r="G3011">
        <f>VLOOKUP(Table1[[#This Row],[img_id2]],Table13[#All],4,FALSE)</f>
        <v>3</v>
      </c>
      <c r="H3011">
        <f>VLOOKUP(Table1[[#This Row],[img_id2]],Table13[#All],5,FALSE)</f>
        <v>3</v>
      </c>
      <c r="I3011" t="str">
        <f>IF(Table1[[#This Row],[score_abs]]&gt;0.99,"yes","no")</f>
        <v>yes</v>
      </c>
    </row>
    <row r="3012" spans="1:9" x14ac:dyDescent="0.25">
      <c r="A3012" t="str">
        <f>Table1[[#This Row],[img_id2]]&amp;"|"&amp;Table1[[#This Row],[rank]]</f>
        <v>598|1</v>
      </c>
      <c r="B3012">
        <v>598</v>
      </c>
      <c r="C3012">
        <v>1</v>
      </c>
      <c r="D3012" t="s">
        <v>840</v>
      </c>
      <c r="E3012">
        <v>0.31532984972</v>
      </c>
      <c r="F3012">
        <v>0.99934917688400005</v>
      </c>
      <c r="G3012">
        <f>VLOOKUP(Table1[[#This Row],[img_id2]],Table13[#All],4,FALSE)</f>
        <v>2</v>
      </c>
      <c r="H3012">
        <f>VLOOKUP(Table1[[#This Row],[img_id2]],Table13[#All],5,FALSE)</f>
        <v>2</v>
      </c>
      <c r="I3012" t="str">
        <f>IF(Table1[[#This Row],[score_abs]]&gt;0.99,"yes","no")</f>
        <v>yes</v>
      </c>
    </row>
    <row r="3013" spans="1:9" x14ac:dyDescent="0.25">
      <c r="A3013" t="str">
        <f>Table1[[#This Row],[img_id2]]&amp;"|"&amp;Table1[[#This Row],[rank]]</f>
        <v>598|2</v>
      </c>
      <c r="B3013">
        <v>598</v>
      </c>
      <c r="C3013">
        <v>2</v>
      </c>
      <c r="D3013" t="s">
        <v>830</v>
      </c>
      <c r="E3013">
        <v>9.5788165926899996E-2</v>
      </c>
      <c r="F3013">
        <v>0.99786072969399997</v>
      </c>
      <c r="G3013">
        <f>VLOOKUP(Table1[[#This Row],[img_id2]],Table13[#All],4,FALSE)</f>
        <v>2</v>
      </c>
      <c r="H3013">
        <f>VLOOKUP(Table1[[#This Row],[img_id2]],Table13[#All],5,FALSE)</f>
        <v>2</v>
      </c>
      <c r="I3013" t="str">
        <f>IF(Table1[[#This Row],[score_abs]]&gt;0.99,"yes","no")</f>
        <v>yes</v>
      </c>
    </row>
    <row r="3014" spans="1:9" x14ac:dyDescent="0.25">
      <c r="A3014" t="str">
        <f>Table1[[#This Row],[img_id2]]&amp;"|"&amp;Table1[[#This Row],[rank]]</f>
        <v>598|3</v>
      </c>
      <c r="B3014">
        <v>598</v>
      </c>
      <c r="C3014">
        <v>3</v>
      </c>
      <c r="D3014" t="s">
        <v>899</v>
      </c>
      <c r="E3014">
        <v>6.9010898470900001E-2</v>
      </c>
      <c r="F3014">
        <v>0.99703299999200001</v>
      </c>
      <c r="G3014">
        <f>VLOOKUP(Table1[[#This Row],[img_id2]],Table13[#All],4,FALSE)</f>
        <v>2</v>
      </c>
      <c r="H3014">
        <f>VLOOKUP(Table1[[#This Row],[img_id2]],Table13[#All],5,FALSE)</f>
        <v>2</v>
      </c>
      <c r="I3014" t="str">
        <f>IF(Table1[[#This Row],[score_abs]]&gt;0.99,"yes","no")</f>
        <v>yes</v>
      </c>
    </row>
    <row r="3015" spans="1:9" x14ac:dyDescent="0.25">
      <c r="A3015" t="str">
        <f>Table1[[#This Row],[img_id2]]&amp;"|"&amp;Table1[[#This Row],[rank]]</f>
        <v>598|4</v>
      </c>
      <c r="B3015">
        <v>598</v>
      </c>
      <c r="C3015">
        <v>4</v>
      </c>
      <c r="D3015" t="s">
        <v>864</v>
      </c>
      <c r="E3015">
        <v>6.5969713032200006E-2</v>
      </c>
      <c r="F3015">
        <v>0.99689674377399995</v>
      </c>
      <c r="G3015">
        <f>VLOOKUP(Table1[[#This Row],[img_id2]],Table13[#All],4,FALSE)</f>
        <v>2</v>
      </c>
      <c r="H3015">
        <f>VLOOKUP(Table1[[#This Row],[img_id2]],Table13[#All],5,FALSE)</f>
        <v>2</v>
      </c>
      <c r="I3015" t="str">
        <f>IF(Table1[[#This Row],[score_abs]]&gt;0.99,"yes","no")</f>
        <v>yes</v>
      </c>
    </row>
    <row r="3016" spans="1:9" x14ac:dyDescent="0.25">
      <c r="A3016" t="str">
        <f>Table1[[#This Row],[img_id2]]&amp;"|"&amp;Table1[[#This Row],[rank]]</f>
        <v>598|5</v>
      </c>
      <c r="B3016">
        <v>598</v>
      </c>
      <c r="C3016">
        <v>5</v>
      </c>
      <c r="D3016" t="s">
        <v>833</v>
      </c>
      <c r="E3016">
        <v>3.6431636661299997E-2</v>
      </c>
      <c r="F3016">
        <v>0.99439477920499997</v>
      </c>
      <c r="G3016">
        <f>VLOOKUP(Table1[[#This Row],[img_id2]],Table13[#All],4,FALSE)</f>
        <v>2</v>
      </c>
      <c r="H3016">
        <f>VLOOKUP(Table1[[#This Row],[img_id2]],Table13[#All],5,FALSE)</f>
        <v>2</v>
      </c>
      <c r="I3016" t="str">
        <f>IF(Table1[[#This Row],[score_abs]]&gt;0.99,"yes","no")</f>
        <v>yes</v>
      </c>
    </row>
    <row r="3017" spans="1:9" x14ac:dyDescent="0.25">
      <c r="A3017" t="str">
        <f>Table1[[#This Row],[img_id2]]&amp;"|"&amp;Table1[[#This Row],[rank]]</f>
        <v>599|1</v>
      </c>
      <c r="B3017">
        <v>599</v>
      </c>
      <c r="C3017">
        <v>1</v>
      </c>
      <c r="D3017" t="s">
        <v>830</v>
      </c>
      <c r="E3017">
        <v>0.43384250998500001</v>
      </c>
      <c r="F3017">
        <v>0.999689698219</v>
      </c>
      <c r="G3017">
        <f>VLOOKUP(Table1[[#This Row],[img_id2]],Table13[#All],4,FALSE)</f>
        <v>4</v>
      </c>
      <c r="H3017">
        <f>VLOOKUP(Table1[[#This Row],[img_id2]],Table13[#All],5,FALSE)</f>
        <v>4</v>
      </c>
      <c r="I3017" t="str">
        <f>IF(Table1[[#This Row],[score_abs]]&gt;0.99,"yes","no")</f>
        <v>yes</v>
      </c>
    </row>
    <row r="3018" spans="1:9" x14ac:dyDescent="0.25">
      <c r="A3018" t="str">
        <f>Table1[[#This Row],[img_id2]]&amp;"|"&amp;Table1[[#This Row],[rank]]</f>
        <v>599|2</v>
      </c>
      <c r="B3018">
        <v>599</v>
      </c>
      <c r="C3018">
        <v>2</v>
      </c>
      <c r="D3018" t="s">
        <v>864</v>
      </c>
      <c r="E3018">
        <v>0.15161275863599999</v>
      </c>
      <c r="F3018">
        <v>0.99911242723500004</v>
      </c>
      <c r="G3018">
        <f>VLOOKUP(Table1[[#This Row],[img_id2]],Table13[#All],4,FALSE)</f>
        <v>4</v>
      </c>
      <c r="H3018">
        <f>VLOOKUP(Table1[[#This Row],[img_id2]],Table13[#All],5,FALSE)</f>
        <v>4</v>
      </c>
      <c r="I3018" t="str">
        <f>IF(Table1[[#This Row],[score_abs]]&gt;0.99,"yes","no")</f>
        <v>yes</v>
      </c>
    </row>
    <row r="3019" spans="1:9" x14ac:dyDescent="0.25">
      <c r="A3019" t="str">
        <f>Table1[[#This Row],[img_id2]]&amp;"|"&amp;Table1[[#This Row],[rank]]</f>
        <v>599|3</v>
      </c>
      <c r="B3019">
        <v>599</v>
      </c>
      <c r="C3019">
        <v>3</v>
      </c>
      <c r="D3019" t="s">
        <v>862</v>
      </c>
      <c r="E3019">
        <v>0.109601698816</v>
      </c>
      <c r="F3019">
        <v>0.99877268075900005</v>
      </c>
      <c r="G3019">
        <f>VLOOKUP(Table1[[#This Row],[img_id2]],Table13[#All],4,FALSE)</f>
        <v>4</v>
      </c>
      <c r="H3019">
        <f>VLOOKUP(Table1[[#This Row],[img_id2]],Table13[#All],5,FALSE)</f>
        <v>4</v>
      </c>
      <c r="I3019" t="str">
        <f>IF(Table1[[#This Row],[score_abs]]&gt;0.99,"yes","no")</f>
        <v>yes</v>
      </c>
    </row>
    <row r="3020" spans="1:9" x14ac:dyDescent="0.25">
      <c r="A3020" t="str">
        <f>Table1[[#This Row],[img_id2]]&amp;"|"&amp;Table1[[#This Row],[rank]]</f>
        <v>599|4</v>
      </c>
      <c r="B3020">
        <v>599</v>
      </c>
      <c r="C3020">
        <v>4</v>
      </c>
      <c r="D3020" t="s">
        <v>840</v>
      </c>
      <c r="E3020">
        <v>4.4748395681400002E-2</v>
      </c>
      <c r="F3020">
        <v>0.99699938297299995</v>
      </c>
      <c r="G3020">
        <f>VLOOKUP(Table1[[#This Row],[img_id2]],Table13[#All],4,FALSE)</f>
        <v>4</v>
      </c>
      <c r="H3020">
        <f>VLOOKUP(Table1[[#This Row],[img_id2]],Table13[#All],5,FALSE)</f>
        <v>4</v>
      </c>
      <c r="I3020" t="str">
        <f>IF(Table1[[#This Row],[score_abs]]&gt;0.99,"yes","no")</f>
        <v>yes</v>
      </c>
    </row>
    <row r="3021" spans="1:9" x14ac:dyDescent="0.25">
      <c r="A3021" t="str">
        <f>Table1[[#This Row],[img_id2]]&amp;"|"&amp;Table1[[#This Row],[rank]]</f>
        <v>599|5</v>
      </c>
      <c r="B3021">
        <v>599</v>
      </c>
      <c r="C3021">
        <v>5</v>
      </c>
      <c r="D3021" t="s">
        <v>867</v>
      </c>
      <c r="E3021">
        <v>2.96830609441E-2</v>
      </c>
      <c r="F3021">
        <v>0.99548339843800004</v>
      </c>
      <c r="G3021">
        <f>VLOOKUP(Table1[[#This Row],[img_id2]],Table13[#All],4,FALSE)</f>
        <v>4</v>
      </c>
      <c r="H3021">
        <f>VLOOKUP(Table1[[#This Row],[img_id2]],Table13[#All],5,FALSE)</f>
        <v>4</v>
      </c>
      <c r="I3021" t="str">
        <f>IF(Table1[[#This Row],[score_abs]]&gt;0.99,"yes","no")</f>
        <v>yes</v>
      </c>
    </row>
    <row r="3022" spans="1:9" x14ac:dyDescent="0.25">
      <c r="A3022" t="str">
        <f>Table1[[#This Row],[img_id2]]&amp;"|"&amp;Table1[[#This Row],[rank]]</f>
        <v>600|1</v>
      </c>
      <c r="B3022">
        <v>600</v>
      </c>
      <c r="C3022">
        <v>1</v>
      </c>
      <c r="D3022" t="s">
        <v>831</v>
      </c>
      <c r="E3022">
        <v>0.119845122099</v>
      </c>
      <c r="F3022">
        <v>0.99432277679400005</v>
      </c>
      <c r="G3022">
        <f>VLOOKUP(Table1[[#This Row],[img_id2]],Table13[#All],4,FALSE)</f>
        <v>3</v>
      </c>
      <c r="H3022">
        <f>VLOOKUP(Table1[[#This Row],[img_id2]],Table13[#All],5,FALSE)</f>
        <v>3</v>
      </c>
      <c r="I3022" t="str">
        <f>IF(Table1[[#This Row],[score_abs]]&gt;0.99,"yes","no")</f>
        <v>yes</v>
      </c>
    </row>
    <row r="3023" spans="1:9" x14ac:dyDescent="0.25">
      <c r="A3023" t="str">
        <f>Table1[[#This Row],[img_id2]]&amp;"|"&amp;Table1[[#This Row],[rank]]</f>
        <v>600|2</v>
      </c>
      <c r="B3023">
        <v>600</v>
      </c>
      <c r="C3023">
        <v>2</v>
      </c>
      <c r="D3023" t="s">
        <v>864</v>
      </c>
      <c r="E3023">
        <v>8.8287420570899999E-2</v>
      </c>
      <c r="F3023">
        <v>0.99230897426599995</v>
      </c>
      <c r="G3023">
        <f>VLOOKUP(Table1[[#This Row],[img_id2]],Table13[#All],4,FALSE)</f>
        <v>3</v>
      </c>
      <c r="H3023">
        <f>VLOOKUP(Table1[[#This Row],[img_id2]],Table13[#All],5,FALSE)</f>
        <v>3</v>
      </c>
      <c r="I3023" t="str">
        <f>IF(Table1[[#This Row],[score_abs]]&gt;0.99,"yes","no")</f>
        <v>yes</v>
      </c>
    </row>
    <row r="3024" spans="1:9" x14ac:dyDescent="0.25">
      <c r="A3024" t="str">
        <f>Table1[[#This Row],[img_id2]]&amp;"|"&amp;Table1[[#This Row],[rank]]</f>
        <v>600|3</v>
      </c>
      <c r="B3024">
        <v>600</v>
      </c>
      <c r="C3024">
        <v>3</v>
      </c>
      <c r="D3024" t="s">
        <v>832</v>
      </c>
      <c r="E3024">
        <v>6.7962348461200001E-2</v>
      </c>
      <c r="F3024">
        <v>0.99003183841700004</v>
      </c>
      <c r="G3024">
        <f>VLOOKUP(Table1[[#This Row],[img_id2]],Table13[#All],4,FALSE)</f>
        <v>3</v>
      </c>
      <c r="H3024">
        <f>VLOOKUP(Table1[[#This Row],[img_id2]],Table13[#All],5,FALSE)</f>
        <v>3</v>
      </c>
      <c r="I3024" t="str">
        <f>IF(Table1[[#This Row],[score_abs]]&gt;0.99,"yes","no")</f>
        <v>yes</v>
      </c>
    </row>
    <row r="3025" spans="1:9" x14ac:dyDescent="0.25">
      <c r="A3025" t="str">
        <f>Table1[[#This Row],[img_id2]]&amp;"|"&amp;Table1[[#This Row],[rank]]</f>
        <v>600|4</v>
      </c>
      <c r="B3025">
        <v>600</v>
      </c>
      <c r="C3025">
        <v>4</v>
      </c>
      <c r="D3025" t="s">
        <v>854</v>
      </c>
      <c r="E3025">
        <v>6.7649625241800002E-2</v>
      </c>
      <c r="F3025">
        <v>0.989986240864</v>
      </c>
      <c r="G3025">
        <f>VLOOKUP(Table1[[#This Row],[img_id2]],Table13[#All],4,FALSE)</f>
        <v>3</v>
      </c>
      <c r="H3025">
        <f>VLOOKUP(Table1[[#This Row],[img_id2]],Table13[#All],5,FALSE)</f>
        <v>3</v>
      </c>
      <c r="I3025" t="str">
        <f>IF(Table1[[#This Row],[score_abs]]&gt;0.99,"yes","no")</f>
        <v>no</v>
      </c>
    </row>
    <row r="3026" spans="1:9" x14ac:dyDescent="0.25">
      <c r="A3026" t="str">
        <f>Table1[[#This Row],[img_id2]]&amp;"|"&amp;Table1[[#This Row],[rank]]</f>
        <v>600|5</v>
      </c>
      <c r="B3026">
        <v>600</v>
      </c>
      <c r="C3026">
        <v>5</v>
      </c>
      <c r="D3026" t="s">
        <v>899</v>
      </c>
      <c r="E3026">
        <v>4.2816661298300002E-2</v>
      </c>
      <c r="F3026">
        <v>0.98426973819700003</v>
      </c>
      <c r="G3026">
        <f>VLOOKUP(Table1[[#This Row],[img_id2]],Table13[#All],4,FALSE)</f>
        <v>3</v>
      </c>
      <c r="H3026">
        <f>VLOOKUP(Table1[[#This Row],[img_id2]],Table13[#All],5,FALSE)</f>
        <v>3</v>
      </c>
      <c r="I3026" t="str">
        <f>IF(Table1[[#This Row],[score_abs]]&gt;0.99,"yes","no")</f>
        <v>no</v>
      </c>
    </row>
    <row r="3027" spans="1:9" x14ac:dyDescent="0.25">
      <c r="A3027" t="str">
        <f>Table1[[#This Row],[img_id2]]&amp;"|"&amp;Table1[[#This Row],[rank]]</f>
        <v>601|1</v>
      </c>
      <c r="B3027">
        <v>601</v>
      </c>
      <c r="C3027">
        <v>1</v>
      </c>
      <c r="D3027" t="s">
        <v>905</v>
      </c>
      <c r="E3027">
        <v>0.98270952701600001</v>
      </c>
      <c r="F3027">
        <v>0.99999451637299996</v>
      </c>
      <c r="G3027">
        <f>VLOOKUP(Table1[[#This Row],[img_id2]],Table13[#All],4,FALSE)</f>
        <v>2</v>
      </c>
      <c r="H3027">
        <f>VLOOKUP(Table1[[#This Row],[img_id2]],Table13[#All],5,FALSE)</f>
        <v>2</v>
      </c>
      <c r="I3027" t="str">
        <f>IF(Table1[[#This Row],[score_abs]]&gt;0.99,"yes","no")</f>
        <v>yes</v>
      </c>
    </row>
    <row r="3028" spans="1:9" x14ac:dyDescent="0.25">
      <c r="A3028" t="str">
        <f>Table1[[#This Row],[img_id2]]&amp;"|"&amp;Table1[[#This Row],[rank]]</f>
        <v>601|2</v>
      </c>
      <c r="B3028">
        <v>601</v>
      </c>
      <c r="C3028">
        <v>2</v>
      </c>
      <c r="D3028" t="s">
        <v>835</v>
      </c>
      <c r="E3028">
        <v>3.7040850147599998E-3</v>
      </c>
      <c r="F3028">
        <v>0.99853229522700004</v>
      </c>
      <c r="G3028">
        <f>VLOOKUP(Table1[[#This Row],[img_id2]],Table13[#All],4,FALSE)</f>
        <v>2</v>
      </c>
      <c r="H3028">
        <f>VLOOKUP(Table1[[#This Row],[img_id2]],Table13[#All],5,FALSE)</f>
        <v>2</v>
      </c>
      <c r="I3028" t="str">
        <f>IF(Table1[[#This Row],[score_abs]]&gt;0.99,"yes","no")</f>
        <v>yes</v>
      </c>
    </row>
    <row r="3029" spans="1:9" x14ac:dyDescent="0.25">
      <c r="A3029" t="str">
        <f>Table1[[#This Row],[img_id2]]&amp;"|"&amp;Table1[[#This Row],[rank]]</f>
        <v>601|3</v>
      </c>
      <c r="B3029">
        <v>601</v>
      </c>
      <c r="C3029">
        <v>3</v>
      </c>
      <c r="D3029" t="s">
        <v>891</v>
      </c>
      <c r="E3029">
        <v>2.3740225005899999E-3</v>
      </c>
      <c r="F3029">
        <v>0.99771189689600004</v>
      </c>
      <c r="G3029">
        <f>VLOOKUP(Table1[[#This Row],[img_id2]],Table13[#All],4,FALSE)</f>
        <v>2</v>
      </c>
      <c r="H3029">
        <f>VLOOKUP(Table1[[#This Row],[img_id2]],Table13[#All],5,FALSE)</f>
        <v>2</v>
      </c>
      <c r="I3029" t="str">
        <f>IF(Table1[[#This Row],[score_abs]]&gt;0.99,"yes","no")</f>
        <v>yes</v>
      </c>
    </row>
    <row r="3030" spans="1:9" x14ac:dyDescent="0.25">
      <c r="A3030" t="str">
        <f>Table1[[#This Row],[img_id2]]&amp;"|"&amp;Table1[[#This Row],[rank]]</f>
        <v>601|4</v>
      </c>
      <c r="B3030">
        <v>601</v>
      </c>
      <c r="C3030">
        <v>4</v>
      </c>
      <c r="D3030" t="s">
        <v>842</v>
      </c>
      <c r="E3030">
        <v>1.3672256609399999E-3</v>
      </c>
      <c r="F3030">
        <v>0.99603372812299995</v>
      </c>
      <c r="G3030">
        <f>VLOOKUP(Table1[[#This Row],[img_id2]],Table13[#All],4,FALSE)</f>
        <v>2</v>
      </c>
      <c r="H3030">
        <f>VLOOKUP(Table1[[#This Row],[img_id2]],Table13[#All],5,FALSE)</f>
        <v>2</v>
      </c>
      <c r="I3030" t="str">
        <f>IF(Table1[[#This Row],[score_abs]]&gt;0.99,"yes","no")</f>
        <v>yes</v>
      </c>
    </row>
    <row r="3031" spans="1:9" x14ac:dyDescent="0.25">
      <c r="A3031" t="str">
        <f>Table1[[#This Row],[img_id2]]&amp;"|"&amp;Table1[[#This Row],[rank]]</f>
        <v>601|5</v>
      </c>
      <c r="B3031">
        <v>601</v>
      </c>
      <c r="C3031">
        <v>5</v>
      </c>
      <c r="D3031" t="s">
        <v>933</v>
      </c>
      <c r="E3031">
        <v>1.3126818230400001E-3</v>
      </c>
      <c r="F3031">
        <v>0.99586957693099998</v>
      </c>
      <c r="G3031">
        <f>VLOOKUP(Table1[[#This Row],[img_id2]],Table13[#All],4,FALSE)</f>
        <v>2</v>
      </c>
      <c r="H3031">
        <f>VLOOKUP(Table1[[#This Row],[img_id2]],Table13[#All],5,FALSE)</f>
        <v>2</v>
      </c>
      <c r="I3031" t="str">
        <f>IF(Table1[[#This Row],[score_abs]]&gt;0.99,"yes","no")</f>
        <v>yes</v>
      </c>
    </row>
    <row r="3032" spans="1:9" x14ac:dyDescent="0.25">
      <c r="A3032" t="str">
        <f>Table1[[#This Row],[img_id2]]&amp;"|"&amp;Table1[[#This Row],[rank]]</f>
        <v>602|1</v>
      </c>
      <c r="B3032">
        <v>602</v>
      </c>
      <c r="C3032">
        <v>1</v>
      </c>
      <c r="D3032" t="s">
        <v>831</v>
      </c>
      <c r="E3032">
        <v>0.36722466349600003</v>
      </c>
      <c r="F3032">
        <v>0.99986386299100005</v>
      </c>
      <c r="G3032">
        <f>VLOOKUP(Table1[[#This Row],[img_id2]],Table13[#All],4,FALSE)</f>
        <v>1</v>
      </c>
      <c r="H3032">
        <f>VLOOKUP(Table1[[#This Row],[img_id2]],Table13[#All],5,FALSE)</f>
        <v>2</v>
      </c>
      <c r="I3032" t="str">
        <f>IF(Table1[[#This Row],[score_abs]]&gt;0.99,"yes","no")</f>
        <v>yes</v>
      </c>
    </row>
    <row r="3033" spans="1:9" x14ac:dyDescent="0.25">
      <c r="A3033" t="str">
        <f>Table1[[#This Row],[img_id2]]&amp;"|"&amp;Table1[[#This Row],[rank]]</f>
        <v>602|2</v>
      </c>
      <c r="B3033">
        <v>602</v>
      </c>
      <c r="C3033">
        <v>2</v>
      </c>
      <c r="D3033" t="s">
        <v>862</v>
      </c>
      <c r="E3033">
        <v>0.166770175099</v>
      </c>
      <c r="F3033">
        <v>0.99970030784599995</v>
      </c>
      <c r="G3033">
        <f>VLOOKUP(Table1[[#This Row],[img_id2]],Table13[#All],4,FALSE)</f>
        <v>1</v>
      </c>
      <c r="H3033">
        <f>VLOOKUP(Table1[[#This Row],[img_id2]],Table13[#All],5,FALSE)</f>
        <v>2</v>
      </c>
      <c r="I3033" t="str">
        <f>IF(Table1[[#This Row],[score_abs]]&gt;0.99,"yes","no")</f>
        <v>yes</v>
      </c>
    </row>
    <row r="3034" spans="1:9" x14ac:dyDescent="0.25">
      <c r="A3034" t="str">
        <f>Table1[[#This Row],[img_id2]]&amp;"|"&amp;Table1[[#This Row],[rank]]</f>
        <v>602|3</v>
      </c>
      <c r="B3034">
        <v>602</v>
      </c>
      <c r="C3034">
        <v>3</v>
      </c>
      <c r="D3034" t="s">
        <v>860</v>
      </c>
      <c r="E3034">
        <v>0.116424567997</v>
      </c>
      <c r="F3034">
        <v>0.99957066774400005</v>
      </c>
      <c r="G3034">
        <f>VLOOKUP(Table1[[#This Row],[img_id2]],Table13[#All],4,FALSE)</f>
        <v>1</v>
      </c>
      <c r="H3034">
        <f>VLOOKUP(Table1[[#This Row],[img_id2]],Table13[#All],5,FALSE)</f>
        <v>2</v>
      </c>
      <c r="I3034" t="str">
        <f>IF(Table1[[#This Row],[score_abs]]&gt;0.99,"yes","no")</f>
        <v>yes</v>
      </c>
    </row>
    <row r="3035" spans="1:9" x14ac:dyDescent="0.25">
      <c r="A3035" t="str">
        <f>Table1[[#This Row],[img_id2]]&amp;"|"&amp;Table1[[#This Row],[rank]]</f>
        <v>602|4</v>
      </c>
      <c r="B3035">
        <v>602</v>
      </c>
      <c r="C3035">
        <v>4</v>
      </c>
      <c r="D3035" t="s">
        <v>830</v>
      </c>
      <c r="E3035">
        <v>9.2776574194399997E-2</v>
      </c>
      <c r="F3035">
        <v>0.99946135282500004</v>
      </c>
      <c r="G3035">
        <f>VLOOKUP(Table1[[#This Row],[img_id2]],Table13[#All],4,FALSE)</f>
        <v>1</v>
      </c>
      <c r="H3035">
        <f>VLOOKUP(Table1[[#This Row],[img_id2]],Table13[#All],5,FALSE)</f>
        <v>2</v>
      </c>
      <c r="I3035" t="str">
        <f>IF(Table1[[#This Row],[score_abs]]&gt;0.99,"yes","no")</f>
        <v>yes</v>
      </c>
    </row>
    <row r="3036" spans="1:9" x14ac:dyDescent="0.25">
      <c r="A3036" t="str">
        <f>Table1[[#This Row],[img_id2]]&amp;"|"&amp;Table1[[#This Row],[rank]]</f>
        <v>602|5</v>
      </c>
      <c r="B3036">
        <v>602</v>
      </c>
      <c r="C3036">
        <v>5</v>
      </c>
      <c r="D3036" t="s">
        <v>864</v>
      </c>
      <c r="E3036">
        <v>4.5270942151500002E-2</v>
      </c>
      <c r="F3036">
        <v>0.99889671802500002</v>
      </c>
      <c r="G3036">
        <f>VLOOKUP(Table1[[#This Row],[img_id2]],Table13[#All],4,FALSE)</f>
        <v>1</v>
      </c>
      <c r="H3036">
        <f>VLOOKUP(Table1[[#This Row],[img_id2]],Table13[#All],5,FALSE)</f>
        <v>2</v>
      </c>
      <c r="I3036" t="str">
        <f>IF(Table1[[#This Row],[score_abs]]&gt;0.99,"yes","no")</f>
        <v>yes</v>
      </c>
    </row>
    <row r="3037" spans="1:9" x14ac:dyDescent="0.25">
      <c r="A3037" t="str">
        <f>Table1[[#This Row],[img_id2]]&amp;"|"&amp;Table1[[#This Row],[rank]]</f>
        <v>603|1</v>
      </c>
      <c r="B3037">
        <v>603</v>
      </c>
      <c r="C3037">
        <v>1</v>
      </c>
      <c r="D3037" t="s">
        <v>831</v>
      </c>
      <c r="E3037">
        <v>0.40434584021600001</v>
      </c>
      <c r="F3037">
        <v>0.99993228912400001</v>
      </c>
      <c r="G3037">
        <f>VLOOKUP(Table1[[#This Row],[img_id2]],Table13[#All],4,FALSE)</f>
        <v>2</v>
      </c>
      <c r="H3037">
        <f>VLOOKUP(Table1[[#This Row],[img_id2]],Table13[#All],5,FALSE)</f>
        <v>2</v>
      </c>
      <c r="I3037" t="str">
        <f>IF(Table1[[#This Row],[score_abs]]&gt;0.99,"yes","no")</f>
        <v>yes</v>
      </c>
    </row>
    <row r="3038" spans="1:9" x14ac:dyDescent="0.25">
      <c r="A3038" t="str">
        <f>Table1[[#This Row],[img_id2]]&amp;"|"&amp;Table1[[#This Row],[rank]]</f>
        <v>603|2</v>
      </c>
      <c r="B3038">
        <v>603</v>
      </c>
      <c r="C3038">
        <v>2</v>
      </c>
      <c r="D3038" t="s">
        <v>864</v>
      </c>
      <c r="E3038">
        <v>0.29172083735499998</v>
      </c>
      <c r="F3038">
        <v>0.99990606307999996</v>
      </c>
      <c r="G3038">
        <f>VLOOKUP(Table1[[#This Row],[img_id2]],Table13[#All],4,FALSE)</f>
        <v>2</v>
      </c>
      <c r="H3038">
        <f>VLOOKUP(Table1[[#This Row],[img_id2]],Table13[#All],5,FALSE)</f>
        <v>2</v>
      </c>
      <c r="I3038" t="str">
        <f>IF(Table1[[#This Row],[score_abs]]&gt;0.99,"yes","no")</f>
        <v>yes</v>
      </c>
    </row>
    <row r="3039" spans="1:9" x14ac:dyDescent="0.25">
      <c r="A3039" t="str">
        <f>Table1[[#This Row],[img_id2]]&amp;"|"&amp;Table1[[#This Row],[rank]]</f>
        <v>603|3</v>
      </c>
      <c r="B3039">
        <v>603</v>
      </c>
      <c r="C3039">
        <v>3</v>
      </c>
      <c r="D3039" t="s">
        <v>860</v>
      </c>
      <c r="E3039">
        <v>9.1857261955700001E-2</v>
      </c>
      <c r="F3039">
        <v>0.99970179796199998</v>
      </c>
      <c r="G3039">
        <f>VLOOKUP(Table1[[#This Row],[img_id2]],Table13[#All],4,FALSE)</f>
        <v>2</v>
      </c>
      <c r="H3039">
        <f>VLOOKUP(Table1[[#This Row],[img_id2]],Table13[#All],5,FALSE)</f>
        <v>2</v>
      </c>
      <c r="I3039" t="str">
        <f>IF(Table1[[#This Row],[score_abs]]&gt;0.99,"yes","no")</f>
        <v>yes</v>
      </c>
    </row>
    <row r="3040" spans="1:9" x14ac:dyDescent="0.25">
      <c r="A3040" t="str">
        <f>Table1[[#This Row],[img_id2]]&amp;"|"&amp;Table1[[#This Row],[rank]]</f>
        <v>603|4</v>
      </c>
      <c r="B3040">
        <v>603</v>
      </c>
      <c r="C3040">
        <v>4</v>
      </c>
      <c r="D3040" t="s">
        <v>862</v>
      </c>
      <c r="E3040">
        <v>4.1100524365899997E-2</v>
      </c>
      <c r="F3040">
        <v>0.99933391809500005</v>
      </c>
      <c r="G3040">
        <f>VLOOKUP(Table1[[#This Row],[img_id2]],Table13[#All],4,FALSE)</f>
        <v>2</v>
      </c>
      <c r="H3040">
        <f>VLOOKUP(Table1[[#This Row],[img_id2]],Table13[#All],5,FALSE)</f>
        <v>2</v>
      </c>
      <c r="I3040" t="str">
        <f>IF(Table1[[#This Row],[score_abs]]&gt;0.99,"yes","no")</f>
        <v>yes</v>
      </c>
    </row>
    <row r="3041" spans="1:9" x14ac:dyDescent="0.25">
      <c r="A3041" t="str">
        <f>Table1[[#This Row],[img_id2]]&amp;"|"&amp;Table1[[#This Row],[rank]]</f>
        <v>603|5</v>
      </c>
      <c r="B3041">
        <v>603</v>
      </c>
      <c r="C3041">
        <v>5</v>
      </c>
      <c r="D3041" t="s">
        <v>877</v>
      </c>
      <c r="E3041">
        <v>2.7531120926100001E-2</v>
      </c>
      <c r="F3041">
        <v>0.99900609254799999</v>
      </c>
      <c r="G3041">
        <f>VLOOKUP(Table1[[#This Row],[img_id2]],Table13[#All],4,FALSE)</f>
        <v>2</v>
      </c>
      <c r="H3041">
        <f>VLOOKUP(Table1[[#This Row],[img_id2]],Table13[#All],5,FALSE)</f>
        <v>2</v>
      </c>
      <c r="I3041" t="str">
        <f>IF(Table1[[#This Row],[score_abs]]&gt;0.99,"yes","no")</f>
        <v>yes</v>
      </c>
    </row>
    <row r="3042" spans="1:9" x14ac:dyDescent="0.25">
      <c r="A3042" t="str">
        <f>Table1[[#This Row],[img_id2]]&amp;"|"&amp;Table1[[#This Row],[rank]]</f>
        <v>604|1</v>
      </c>
      <c r="B3042">
        <v>604</v>
      </c>
      <c r="C3042">
        <v>1</v>
      </c>
      <c r="D3042" t="s">
        <v>894</v>
      </c>
      <c r="E3042">
        <v>0.57753509283100002</v>
      </c>
      <c r="F3042">
        <v>0.99992084503199996</v>
      </c>
      <c r="G3042">
        <f>VLOOKUP(Table1[[#This Row],[img_id2]],Table13[#All],4,FALSE)</f>
        <v>2</v>
      </c>
      <c r="H3042">
        <f>VLOOKUP(Table1[[#This Row],[img_id2]],Table13[#All],5,FALSE)</f>
        <v>2</v>
      </c>
      <c r="I3042" t="str">
        <f>IF(Table1[[#This Row],[score_abs]]&gt;0.99,"yes","no")</f>
        <v>yes</v>
      </c>
    </row>
    <row r="3043" spans="1:9" x14ac:dyDescent="0.25">
      <c r="A3043" t="str">
        <f>Table1[[#This Row],[img_id2]]&amp;"|"&amp;Table1[[#This Row],[rank]]</f>
        <v>604|2</v>
      </c>
      <c r="B3043">
        <v>604</v>
      </c>
      <c r="C3043">
        <v>2</v>
      </c>
      <c r="D3043" t="s">
        <v>877</v>
      </c>
      <c r="E3043">
        <v>0.28456580638899998</v>
      </c>
      <c r="F3043">
        <v>0.99983942508699997</v>
      </c>
      <c r="G3043">
        <f>VLOOKUP(Table1[[#This Row],[img_id2]],Table13[#All],4,FALSE)</f>
        <v>2</v>
      </c>
      <c r="H3043">
        <f>VLOOKUP(Table1[[#This Row],[img_id2]],Table13[#All],5,FALSE)</f>
        <v>2</v>
      </c>
      <c r="I3043" t="str">
        <f>IF(Table1[[#This Row],[score_abs]]&gt;0.99,"yes","no")</f>
        <v>yes</v>
      </c>
    </row>
    <row r="3044" spans="1:9" x14ac:dyDescent="0.25">
      <c r="A3044" t="str">
        <f>Table1[[#This Row],[img_id2]]&amp;"|"&amp;Table1[[#This Row],[rank]]</f>
        <v>604|3</v>
      </c>
      <c r="B3044">
        <v>604</v>
      </c>
      <c r="C3044">
        <v>3</v>
      </c>
      <c r="D3044" t="s">
        <v>871</v>
      </c>
      <c r="E3044">
        <v>2.6622967794500001E-2</v>
      </c>
      <c r="F3044">
        <v>0.99828642606700002</v>
      </c>
      <c r="G3044">
        <f>VLOOKUP(Table1[[#This Row],[img_id2]],Table13[#All],4,FALSE)</f>
        <v>2</v>
      </c>
      <c r="H3044">
        <f>VLOOKUP(Table1[[#This Row],[img_id2]],Table13[#All],5,FALSE)</f>
        <v>2</v>
      </c>
      <c r="I3044" t="str">
        <f>IF(Table1[[#This Row],[score_abs]]&gt;0.99,"yes","no")</f>
        <v>yes</v>
      </c>
    </row>
    <row r="3045" spans="1:9" x14ac:dyDescent="0.25">
      <c r="A3045" t="str">
        <f>Table1[[#This Row],[img_id2]]&amp;"|"&amp;Table1[[#This Row],[rank]]</f>
        <v>604|4</v>
      </c>
      <c r="B3045">
        <v>604</v>
      </c>
      <c r="C3045">
        <v>4</v>
      </c>
      <c r="D3045" t="s">
        <v>864</v>
      </c>
      <c r="E3045">
        <v>2.3816121742099999E-2</v>
      </c>
      <c r="F3045">
        <v>0.99808490276299999</v>
      </c>
      <c r="G3045">
        <f>VLOOKUP(Table1[[#This Row],[img_id2]],Table13[#All],4,FALSE)</f>
        <v>2</v>
      </c>
      <c r="H3045">
        <f>VLOOKUP(Table1[[#This Row],[img_id2]],Table13[#All],5,FALSE)</f>
        <v>2</v>
      </c>
      <c r="I3045" t="str">
        <f>IF(Table1[[#This Row],[score_abs]]&gt;0.99,"yes","no")</f>
        <v>yes</v>
      </c>
    </row>
    <row r="3046" spans="1:9" x14ac:dyDescent="0.25">
      <c r="A3046" t="str">
        <f>Table1[[#This Row],[img_id2]]&amp;"|"&amp;Table1[[#This Row],[rank]]</f>
        <v>604|5</v>
      </c>
      <c r="B3046">
        <v>604</v>
      </c>
      <c r="C3046">
        <v>5</v>
      </c>
      <c r="D3046" t="s">
        <v>917</v>
      </c>
      <c r="E3046">
        <v>1.09939258546E-2</v>
      </c>
      <c r="F3046">
        <v>0.995860397816</v>
      </c>
      <c r="G3046">
        <f>VLOOKUP(Table1[[#This Row],[img_id2]],Table13[#All],4,FALSE)</f>
        <v>2</v>
      </c>
      <c r="H3046">
        <f>VLOOKUP(Table1[[#This Row],[img_id2]],Table13[#All],5,FALSE)</f>
        <v>2</v>
      </c>
      <c r="I3046" t="str">
        <f>IF(Table1[[#This Row],[score_abs]]&gt;0.99,"yes","no")</f>
        <v>yes</v>
      </c>
    </row>
    <row r="3047" spans="1:9" x14ac:dyDescent="0.25">
      <c r="A3047" t="str">
        <f>Table1[[#This Row],[img_id2]]&amp;"|"&amp;Table1[[#This Row],[rank]]</f>
        <v>605|1</v>
      </c>
      <c r="B3047">
        <v>605</v>
      </c>
      <c r="C3047">
        <v>1</v>
      </c>
      <c r="D3047" t="s">
        <v>887</v>
      </c>
      <c r="E3047">
        <v>0.29601183533699998</v>
      </c>
      <c r="F3047">
        <v>0.99945205450100005</v>
      </c>
      <c r="G3047">
        <f>VLOOKUP(Table1[[#This Row],[img_id2]],Table13[#All],4,FALSE)</f>
        <v>4</v>
      </c>
      <c r="H3047">
        <f>VLOOKUP(Table1[[#This Row],[img_id2]],Table13[#All],5,FALSE)</f>
        <v>4</v>
      </c>
      <c r="I3047" t="str">
        <f>IF(Table1[[#This Row],[score_abs]]&gt;0.99,"yes","no")</f>
        <v>yes</v>
      </c>
    </row>
    <row r="3048" spans="1:9" x14ac:dyDescent="0.25">
      <c r="A3048" t="str">
        <f>Table1[[#This Row],[img_id2]]&amp;"|"&amp;Table1[[#This Row],[rank]]</f>
        <v>605|2</v>
      </c>
      <c r="B3048">
        <v>605</v>
      </c>
      <c r="C3048">
        <v>2</v>
      </c>
      <c r="D3048" t="s">
        <v>918</v>
      </c>
      <c r="E3048">
        <v>0.27060291171099998</v>
      </c>
      <c r="F3048">
        <v>0.99940061569200001</v>
      </c>
      <c r="G3048">
        <f>VLOOKUP(Table1[[#This Row],[img_id2]],Table13[#All],4,FALSE)</f>
        <v>4</v>
      </c>
      <c r="H3048">
        <f>VLOOKUP(Table1[[#This Row],[img_id2]],Table13[#All],5,FALSE)</f>
        <v>4</v>
      </c>
      <c r="I3048" t="str">
        <f>IF(Table1[[#This Row],[score_abs]]&gt;0.99,"yes","no")</f>
        <v>yes</v>
      </c>
    </row>
    <row r="3049" spans="1:9" x14ac:dyDescent="0.25">
      <c r="A3049" t="str">
        <f>Table1[[#This Row],[img_id2]]&amp;"|"&amp;Table1[[#This Row],[rank]]</f>
        <v>605|3</v>
      </c>
      <c r="B3049">
        <v>605</v>
      </c>
      <c r="C3049">
        <v>3</v>
      </c>
      <c r="D3049" t="s">
        <v>886</v>
      </c>
      <c r="E3049">
        <v>0.11155836284200001</v>
      </c>
      <c r="F3049">
        <v>0.99854737520199999</v>
      </c>
      <c r="G3049">
        <f>VLOOKUP(Table1[[#This Row],[img_id2]],Table13[#All],4,FALSE)</f>
        <v>4</v>
      </c>
      <c r="H3049">
        <f>VLOOKUP(Table1[[#This Row],[img_id2]],Table13[#All],5,FALSE)</f>
        <v>4</v>
      </c>
      <c r="I3049" t="str">
        <f>IF(Table1[[#This Row],[score_abs]]&gt;0.99,"yes","no")</f>
        <v>yes</v>
      </c>
    </row>
    <row r="3050" spans="1:9" x14ac:dyDescent="0.25">
      <c r="A3050" t="str">
        <f>Table1[[#This Row],[img_id2]]&amp;"|"&amp;Table1[[#This Row],[rank]]</f>
        <v>605|4</v>
      </c>
      <c r="B3050">
        <v>605</v>
      </c>
      <c r="C3050">
        <v>4</v>
      </c>
      <c r="D3050" t="s">
        <v>888</v>
      </c>
      <c r="E3050">
        <v>4.6948477625799998E-2</v>
      </c>
      <c r="F3050">
        <v>0.99655520915999996</v>
      </c>
      <c r="G3050">
        <f>VLOOKUP(Table1[[#This Row],[img_id2]],Table13[#All],4,FALSE)</f>
        <v>4</v>
      </c>
      <c r="H3050">
        <f>VLOOKUP(Table1[[#This Row],[img_id2]],Table13[#All],5,FALSE)</f>
        <v>4</v>
      </c>
      <c r="I3050" t="str">
        <f>IF(Table1[[#This Row],[score_abs]]&gt;0.99,"yes","no")</f>
        <v>yes</v>
      </c>
    </row>
    <row r="3051" spans="1:9" x14ac:dyDescent="0.25">
      <c r="A3051" t="str">
        <f>Table1[[#This Row],[img_id2]]&amp;"|"&amp;Table1[[#This Row],[rank]]</f>
        <v>605|5</v>
      </c>
      <c r="B3051">
        <v>605</v>
      </c>
      <c r="C3051">
        <v>5</v>
      </c>
      <c r="D3051" t="s">
        <v>864</v>
      </c>
      <c r="E3051">
        <v>3.9596404880300001E-2</v>
      </c>
      <c r="F3051">
        <v>0.99591821432100003</v>
      </c>
      <c r="G3051">
        <f>VLOOKUP(Table1[[#This Row],[img_id2]],Table13[#All],4,FALSE)</f>
        <v>4</v>
      </c>
      <c r="H3051">
        <f>VLOOKUP(Table1[[#This Row],[img_id2]],Table13[#All],5,FALSE)</f>
        <v>4</v>
      </c>
      <c r="I3051" t="str">
        <f>IF(Table1[[#This Row],[score_abs]]&gt;0.99,"yes","no")</f>
        <v>yes</v>
      </c>
    </row>
    <row r="3052" spans="1:9" x14ac:dyDescent="0.25">
      <c r="A3052" t="str">
        <f>Table1[[#This Row],[img_id2]]&amp;"|"&amp;Table1[[#This Row],[rank]]</f>
        <v>606|1</v>
      </c>
      <c r="B3052">
        <v>606</v>
      </c>
      <c r="C3052">
        <v>1</v>
      </c>
      <c r="D3052" t="s">
        <v>864</v>
      </c>
      <c r="E3052">
        <v>0.31177058815999997</v>
      </c>
      <c r="F3052">
        <v>0.999736964703</v>
      </c>
      <c r="G3052">
        <f>VLOOKUP(Table1[[#This Row],[img_id2]],Table13[#All],4,FALSE)</f>
        <v>4</v>
      </c>
      <c r="H3052">
        <f>VLOOKUP(Table1[[#This Row],[img_id2]],Table13[#All],5,FALSE)</f>
        <v>4</v>
      </c>
      <c r="I3052" t="str">
        <f>IF(Table1[[#This Row],[score_abs]]&gt;0.99,"yes","no")</f>
        <v>yes</v>
      </c>
    </row>
    <row r="3053" spans="1:9" x14ac:dyDescent="0.25">
      <c r="A3053" t="str">
        <f>Table1[[#This Row],[img_id2]]&amp;"|"&amp;Table1[[#This Row],[rank]]</f>
        <v>606|2</v>
      </c>
      <c r="B3053">
        <v>606</v>
      </c>
      <c r="C3053">
        <v>2</v>
      </c>
      <c r="D3053" t="s">
        <v>877</v>
      </c>
      <c r="E3053">
        <v>0.27044817805299998</v>
      </c>
      <c r="F3053">
        <v>0.99969685077699999</v>
      </c>
      <c r="G3053">
        <f>VLOOKUP(Table1[[#This Row],[img_id2]],Table13[#All],4,FALSE)</f>
        <v>4</v>
      </c>
      <c r="H3053">
        <f>VLOOKUP(Table1[[#This Row],[img_id2]],Table13[#All],5,FALSE)</f>
        <v>4</v>
      </c>
      <c r="I3053" t="str">
        <f>IF(Table1[[#This Row],[score_abs]]&gt;0.99,"yes","no")</f>
        <v>yes</v>
      </c>
    </row>
    <row r="3054" spans="1:9" x14ac:dyDescent="0.25">
      <c r="A3054" t="str">
        <f>Table1[[#This Row],[img_id2]]&amp;"|"&amp;Table1[[#This Row],[rank]]</f>
        <v>606|3</v>
      </c>
      <c r="B3054">
        <v>606</v>
      </c>
      <c r="C3054">
        <v>3</v>
      </c>
      <c r="D3054" t="s">
        <v>862</v>
      </c>
      <c r="E3054">
        <v>8.5224755108399997E-2</v>
      </c>
      <c r="F3054">
        <v>0.99903857707999999</v>
      </c>
      <c r="G3054">
        <f>VLOOKUP(Table1[[#This Row],[img_id2]],Table13[#All],4,FALSE)</f>
        <v>4</v>
      </c>
      <c r="H3054">
        <f>VLOOKUP(Table1[[#This Row],[img_id2]],Table13[#All],5,FALSE)</f>
        <v>4</v>
      </c>
      <c r="I3054" t="str">
        <f>IF(Table1[[#This Row],[score_abs]]&gt;0.99,"yes","no")</f>
        <v>yes</v>
      </c>
    </row>
    <row r="3055" spans="1:9" x14ac:dyDescent="0.25">
      <c r="A3055" t="str">
        <f>Table1[[#This Row],[img_id2]]&amp;"|"&amp;Table1[[#This Row],[rank]]</f>
        <v>606|4</v>
      </c>
      <c r="B3055">
        <v>606</v>
      </c>
      <c r="C3055">
        <v>4</v>
      </c>
      <c r="D3055" t="s">
        <v>918</v>
      </c>
      <c r="E3055">
        <v>7.3152810335200005E-2</v>
      </c>
      <c r="F3055">
        <v>0.99888008832899999</v>
      </c>
      <c r="G3055">
        <f>VLOOKUP(Table1[[#This Row],[img_id2]],Table13[#All],4,FALSE)</f>
        <v>4</v>
      </c>
      <c r="H3055">
        <f>VLOOKUP(Table1[[#This Row],[img_id2]],Table13[#All],5,FALSE)</f>
        <v>4</v>
      </c>
      <c r="I3055" t="str">
        <f>IF(Table1[[#This Row],[score_abs]]&gt;0.99,"yes","no")</f>
        <v>yes</v>
      </c>
    </row>
    <row r="3056" spans="1:9" x14ac:dyDescent="0.25">
      <c r="A3056" t="str">
        <f>Table1[[#This Row],[img_id2]]&amp;"|"&amp;Table1[[#This Row],[rank]]</f>
        <v>606|5</v>
      </c>
      <c r="B3056">
        <v>606</v>
      </c>
      <c r="C3056">
        <v>5</v>
      </c>
      <c r="D3056" t="s">
        <v>871</v>
      </c>
      <c r="E3056">
        <v>6.3887305557700003E-2</v>
      </c>
      <c r="F3056">
        <v>0.99871790409100003</v>
      </c>
      <c r="G3056">
        <f>VLOOKUP(Table1[[#This Row],[img_id2]],Table13[#All],4,FALSE)</f>
        <v>4</v>
      </c>
      <c r="H3056">
        <f>VLOOKUP(Table1[[#This Row],[img_id2]],Table13[#All],5,FALSE)</f>
        <v>4</v>
      </c>
      <c r="I3056" t="str">
        <f>IF(Table1[[#This Row],[score_abs]]&gt;0.99,"yes","no")</f>
        <v>yes</v>
      </c>
    </row>
    <row r="3057" spans="1:9" x14ac:dyDescent="0.25">
      <c r="A3057" t="str">
        <f>Table1[[#This Row],[img_id2]]&amp;"|"&amp;Table1[[#This Row],[rank]]</f>
        <v>607|1</v>
      </c>
      <c r="B3057">
        <v>607</v>
      </c>
      <c r="C3057">
        <v>1</v>
      </c>
      <c r="D3057" t="s">
        <v>864</v>
      </c>
      <c r="E3057">
        <v>0.19116023182899999</v>
      </c>
      <c r="F3057">
        <v>0.99886548519100005</v>
      </c>
      <c r="G3057">
        <f>VLOOKUP(Table1[[#This Row],[img_id2]],Table13[#All],4,FALSE)</f>
        <v>4</v>
      </c>
      <c r="H3057">
        <f>VLOOKUP(Table1[[#This Row],[img_id2]],Table13[#All],5,FALSE)</f>
        <v>4</v>
      </c>
      <c r="I3057" t="str">
        <f>IF(Table1[[#This Row],[score_abs]]&gt;0.99,"yes","no")</f>
        <v>yes</v>
      </c>
    </row>
    <row r="3058" spans="1:9" x14ac:dyDescent="0.25">
      <c r="A3058" t="str">
        <f>Table1[[#This Row],[img_id2]]&amp;"|"&amp;Table1[[#This Row],[rank]]</f>
        <v>607|2</v>
      </c>
      <c r="B3058">
        <v>607</v>
      </c>
      <c r="C3058">
        <v>2</v>
      </c>
      <c r="D3058" t="s">
        <v>862</v>
      </c>
      <c r="E3058">
        <v>0.14270278811500001</v>
      </c>
      <c r="F3058">
        <v>0.99848073720899999</v>
      </c>
      <c r="G3058">
        <f>VLOOKUP(Table1[[#This Row],[img_id2]],Table13[#All],4,FALSE)</f>
        <v>4</v>
      </c>
      <c r="H3058">
        <f>VLOOKUP(Table1[[#This Row],[img_id2]],Table13[#All],5,FALSE)</f>
        <v>4</v>
      </c>
      <c r="I3058" t="str">
        <f>IF(Table1[[#This Row],[score_abs]]&gt;0.99,"yes","no")</f>
        <v>yes</v>
      </c>
    </row>
    <row r="3059" spans="1:9" x14ac:dyDescent="0.25">
      <c r="A3059" t="str">
        <f>Table1[[#This Row],[img_id2]]&amp;"|"&amp;Table1[[#This Row],[rank]]</f>
        <v>607|3</v>
      </c>
      <c r="B3059">
        <v>607</v>
      </c>
      <c r="C3059">
        <v>3</v>
      </c>
      <c r="D3059" t="s">
        <v>871</v>
      </c>
      <c r="E3059">
        <v>0.13743808865500001</v>
      </c>
      <c r="F3059">
        <v>0.99842262268100002</v>
      </c>
      <c r="G3059">
        <f>VLOOKUP(Table1[[#This Row],[img_id2]],Table13[#All],4,FALSE)</f>
        <v>4</v>
      </c>
      <c r="H3059">
        <f>VLOOKUP(Table1[[#This Row],[img_id2]],Table13[#All],5,FALSE)</f>
        <v>4</v>
      </c>
      <c r="I3059" t="str">
        <f>IF(Table1[[#This Row],[score_abs]]&gt;0.99,"yes","no")</f>
        <v>yes</v>
      </c>
    </row>
    <row r="3060" spans="1:9" x14ac:dyDescent="0.25">
      <c r="A3060" t="str">
        <f>Table1[[#This Row],[img_id2]]&amp;"|"&amp;Table1[[#This Row],[rank]]</f>
        <v>607|4</v>
      </c>
      <c r="B3060">
        <v>607</v>
      </c>
      <c r="C3060">
        <v>4</v>
      </c>
      <c r="D3060" t="s">
        <v>860</v>
      </c>
      <c r="E3060">
        <v>0.13510635495199999</v>
      </c>
      <c r="F3060">
        <v>0.99839550256700005</v>
      </c>
      <c r="G3060">
        <f>VLOOKUP(Table1[[#This Row],[img_id2]],Table13[#All],4,FALSE)</f>
        <v>4</v>
      </c>
      <c r="H3060">
        <f>VLOOKUP(Table1[[#This Row],[img_id2]],Table13[#All],5,FALSE)</f>
        <v>4</v>
      </c>
      <c r="I3060" t="str">
        <f>IF(Table1[[#This Row],[score_abs]]&gt;0.99,"yes","no")</f>
        <v>yes</v>
      </c>
    </row>
    <row r="3061" spans="1:9" x14ac:dyDescent="0.25">
      <c r="A3061" t="str">
        <f>Table1[[#This Row],[img_id2]]&amp;"|"&amp;Table1[[#This Row],[rank]]</f>
        <v>607|5</v>
      </c>
      <c r="B3061">
        <v>607</v>
      </c>
      <c r="C3061">
        <v>5</v>
      </c>
      <c r="D3061" t="s">
        <v>873</v>
      </c>
      <c r="E3061">
        <v>0.118630550802</v>
      </c>
      <c r="F3061">
        <v>0.998172998428</v>
      </c>
      <c r="G3061">
        <f>VLOOKUP(Table1[[#This Row],[img_id2]],Table13[#All],4,FALSE)</f>
        <v>4</v>
      </c>
      <c r="H3061">
        <f>VLOOKUP(Table1[[#This Row],[img_id2]],Table13[#All],5,FALSE)</f>
        <v>4</v>
      </c>
      <c r="I3061" t="str">
        <f>IF(Table1[[#This Row],[score_abs]]&gt;0.99,"yes","no")</f>
        <v>yes</v>
      </c>
    </row>
    <row r="3062" spans="1:9" x14ac:dyDescent="0.25">
      <c r="A3062" t="str">
        <f>Table1[[#This Row],[img_id2]]&amp;"|"&amp;Table1[[#This Row],[rank]]</f>
        <v>608|1</v>
      </c>
      <c r="B3062">
        <v>608</v>
      </c>
      <c r="C3062">
        <v>1</v>
      </c>
      <c r="D3062" t="s">
        <v>867</v>
      </c>
      <c r="E3062">
        <v>0.241500228643</v>
      </c>
      <c r="F3062">
        <v>0.99895703792599999</v>
      </c>
      <c r="G3062">
        <f>VLOOKUP(Table1[[#This Row],[img_id2]],Table13[#All],4,FALSE)</f>
        <v>4</v>
      </c>
      <c r="H3062">
        <f>VLOOKUP(Table1[[#This Row],[img_id2]],Table13[#All],5,FALSE)</f>
        <v>4</v>
      </c>
      <c r="I3062" t="str">
        <f>IF(Table1[[#This Row],[score_abs]]&gt;0.99,"yes","no")</f>
        <v>yes</v>
      </c>
    </row>
    <row r="3063" spans="1:9" x14ac:dyDescent="0.25">
      <c r="A3063" t="str">
        <f>Table1[[#This Row],[img_id2]]&amp;"|"&amp;Table1[[#This Row],[rank]]</f>
        <v>608|2</v>
      </c>
      <c r="B3063">
        <v>608</v>
      </c>
      <c r="C3063">
        <v>2</v>
      </c>
      <c r="D3063" t="s">
        <v>888</v>
      </c>
      <c r="E3063">
        <v>0.189453944564</v>
      </c>
      <c r="F3063">
        <v>0.99867093563099996</v>
      </c>
      <c r="G3063">
        <f>VLOOKUP(Table1[[#This Row],[img_id2]],Table13[#All],4,FALSE)</f>
        <v>4</v>
      </c>
      <c r="H3063">
        <f>VLOOKUP(Table1[[#This Row],[img_id2]],Table13[#All],5,FALSE)</f>
        <v>4</v>
      </c>
      <c r="I3063" t="str">
        <f>IF(Table1[[#This Row],[score_abs]]&gt;0.99,"yes","no")</f>
        <v>yes</v>
      </c>
    </row>
    <row r="3064" spans="1:9" x14ac:dyDescent="0.25">
      <c r="A3064" t="str">
        <f>Table1[[#This Row],[img_id2]]&amp;"|"&amp;Table1[[#This Row],[rank]]</f>
        <v>608|3</v>
      </c>
      <c r="B3064">
        <v>608</v>
      </c>
      <c r="C3064">
        <v>3</v>
      </c>
      <c r="D3064" t="s">
        <v>877</v>
      </c>
      <c r="E3064">
        <v>9.6966385841399994E-2</v>
      </c>
      <c r="F3064">
        <v>0.99740654230100001</v>
      </c>
      <c r="G3064">
        <f>VLOOKUP(Table1[[#This Row],[img_id2]],Table13[#All],4,FALSE)</f>
        <v>4</v>
      </c>
      <c r="H3064">
        <f>VLOOKUP(Table1[[#This Row],[img_id2]],Table13[#All],5,FALSE)</f>
        <v>4</v>
      </c>
      <c r="I3064" t="str">
        <f>IF(Table1[[#This Row],[score_abs]]&gt;0.99,"yes","no")</f>
        <v>yes</v>
      </c>
    </row>
    <row r="3065" spans="1:9" x14ac:dyDescent="0.25">
      <c r="A3065" t="str">
        <f>Table1[[#This Row],[img_id2]]&amp;"|"&amp;Table1[[#This Row],[rank]]</f>
        <v>608|4</v>
      </c>
      <c r="B3065">
        <v>608</v>
      </c>
      <c r="C3065">
        <v>4</v>
      </c>
      <c r="D3065" t="s">
        <v>924</v>
      </c>
      <c r="E3065">
        <v>7.2605207562400007E-2</v>
      </c>
      <c r="F3065">
        <v>0.99653935432399998</v>
      </c>
      <c r="G3065">
        <f>VLOOKUP(Table1[[#This Row],[img_id2]],Table13[#All],4,FALSE)</f>
        <v>4</v>
      </c>
      <c r="H3065">
        <f>VLOOKUP(Table1[[#This Row],[img_id2]],Table13[#All],5,FALSE)</f>
        <v>4</v>
      </c>
      <c r="I3065" t="str">
        <f>IF(Table1[[#This Row],[score_abs]]&gt;0.99,"yes","no")</f>
        <v>yes</v>
      </c>
    </row>
    <row r="3066" spans="1:9" x14ac:dyDescent="0.25">
      <c r="A3066" t="str">
        <f>Table1[[#This Row],[img_id2]]&amp;"|"&amp;Table1[[#This Row],[rank]]</f>
        <v>608|5</v>
      </c>
      <c r="B3066">
        <v>608</v>
      </c>
      <c r="C3066">
        <v>5</v>
      </c>
      <c r="D3066" t="s">
        <v>887</v>
      </c>
      <c r="E3066">
        <v>6.5658330917400004E-2</v>
      </c>
      <c r="F3066">
        <v>0.99617457389800002</v>
      </c>
      <c r="G3066">
        <f>VLOOKUP(Table1[[#This Row],[img_id2]],Table13[#All],4,FALSE)</f>
        <v>4</v>
      </c>
      <c r="H3066">
        <f>VLOOKUP(Table1[[#This Row],[img_id2]],Table13[#All],5,FALSE)</f>
        <v>4</v>
      </c>
      <c r="I3066" t="str">
        <f>IF(Table1[[#This Row],[score_abs]]&gt;0.99,"yes","no")</f>
        <v>yes</v>
      </c>
    </row>
    <row r="3067" spans="1:9" x14ac:dyDescent="0.25">
      <c r="A3067" t="str">
        <f>Table1[[#This Row],[img_id2]]&amp;"|"&amp;Table1[[#This Row],[rank]]</f>
        <v>609|1</v>
      </c>
      <c r="B3067">
        <v>609</v>
      </c>
      <c r="C3067">
        <v>1</v>
      </c>
      <c r="D3067" t="s">
        <v>862</v>
      </c>
      <c r="E3067">
        <v>0.31471669673899999</v>
      </c>
      <c r="F3067">
        <v>0.99946016073199995</v>
      </c>
      <c r="G3067">
        <f>VLOOKUP(Table1[[#This Row],[img_id2]],Table13[#All],4,FALSE)</f>
        <v>4</v>
      </c>
      <c r="H3067">
        <f>VLOOKUP(Table1[[#This Row],[img_id2]],Table13[#All],5,FALSE)</f>
        <v>4</v>
      </c>
      <c r="I3067" t="str">
        <f>IF(Table1[[#This Row],[score_abs]]&gt;0.99,"yes","no")</f>
        <v>yes</v>
      </c>
    </row>
    <row r="3068" spans="1:9" x14ac:dyDescent="0.25">
      <c r="A3068" t="str">
        <f>Table1[[#This Row],[img_id2]]&amp;"|"&amp;Table1[[#This Row],[rank]]</f>
        <v>609|2</v>
      </c>
      <c r="B3068">
        <v>609</v>
      </c>
      <c r="C3068">
        <v>2</v>
      </c>
      <c r="D3068" t="s">
        <v>886</v>
      </c>
      <c r="E3068">
        <v>0.11290969699599999</v>
      </c>
      <c r="F3068">
        <v>0.99849665164900003</v>
      </c>
      <c r="G3068">
        <f>VLOOKUP(Table1[[#This Row],[img_id2]],Table13[#All],4,FALSE)</f>
        <v>4</v>
      </c>
      <c r="H3068">
        <f>VLOOKUP(Table1[[#This Row],[img_id2]],Table13[#All],5,FALSE)</f>
        <v>4</v>
      </c>
      <c r="I3068" t="str">
        <f>IF(Table1[[#This Row],[score_abs]]&gt;0.99,"yes","no")</f>
        <v>yes</v>
      </c>
    </row>
    <row r="3069" spans="1:9" x14ac:dyDescent="0.25">
      <c r="A3069" t="str">
        <f>Table1[[#This Row],[img_id2]]&amp;"|"&amp;Table1[[#This Row],[rank]]</f>
        <v>609|3</v>
      </c>
      <c r="B3069">
        <v>609</v>
      </c>
      <c r="C3069">
        <v>3</v>
      </c>
      <c r="D3069" t="s">
        <v>831</v>
      </c>
      <c r="E3069">
        <v>9.9558770656600001E-2</v>
      </c>
      <c r="F3069">
        <v>0.99829536676399999</v>
      </c>
      <c r="G3069">
        <f>VLOOKUP(Table1[[#This Row],[img_id2]],Table13[#All],4,FALSE)</f>
        <v>4</v>
      </c>
      <c r="H3069">
        <f>VLOOKUP(Table1[[#This Row],[img_id2]],Table13[#All],5,FALSE)</f>
        <v>4</v>
      </c>
      <c r="I3069" t="str">
        <f>IF(Table1[[#This Row],[score_abs]]&gt;0.99,"yes","no")</f>
        <v>yes</v>
      </c>
    </row>
    <row r="3070" spans="1:9" x14ac:dyDescent="0.25">
      <c r="A3070" t="str">
        <f>Table1[[#This Row],[img_id2]]&amp;"|"&amp;Table1[[#This Row],[rank]]</f>
        <v>609|4</v>
      </c>
      <c r="B3070">
        <v>609</v>
      </c>
      <c r="C3070">
        <v>4</v>
      </c>
      <c r="D3070" t="s">
        <v>861</v>
      </c>
      <c r="E3070">
        <v>7.94739127159E-2</v>
      </c>
      <c r="F3070">
        <v>0.997865498066</v>
      </c>
      <c r="G3070">
        <f>VLOOKUP(Table1[[#This Row],[img_id2]],Table13[#All],4,FALSE)</f>
        <v>4</v>
      </c>
      <c r="H3070">
        <f>VLOOKUP(Table1[[#This Row],[img_id2]],Table13[#All],5,FALSE)</f>
        <v>4</v>
      </c>
      <c r="I3070" t="str">
        <f>IF(Table1[[#This Row],[score_abs]]&gt;0.99,"yes","no")</f>
        <v>yes</v>
      </c>
    </row>
    <row r="3071" spans="1:9" x14ac:dyDescent="0.25">
      <c r="A3071" t="str">
        <f>Table1[[#This Row],[img_id2]]&amp;"|"&amp;Table1[[#This Row],[rank]]</f>
        <v>609|5</v>
      </c>
      <c r="B3071">
        <v>609</v>
      </c>
      <c r="C3071">
        <v>5</v>
      </c>
      <c r="D3071" t="s">
        <v>874</v>
      </c>
      <c r="E3071">
        <v>6.7434132099200003E-2</v>
      </c>
      <c r="F3071">
        <v>0.99748528003699999</v>
      </c>
      <c r="G3071">
        <f>VLOOKUP(Table1[[#This Row],[img_id2]],Table13[#All],4,FALSE)</f>
        <v>4</v>
      </c>
      <c r="H3071">
        <f>VLOOKUP(Table1[[#This Row],[img_id2]],Table13[#All],5,FALSE)</f>
        <v>4</v>
      </c>
      <c r="I3071" t="str">
        <f>IF(Table1[[#This Row],[score_abs]]&gt;0.99,"yes","no")</f>
        <v>yes</v>
      </c>
    </row>
    <row r="3072" spans="1:9" x14ac:dyDescent="0.25">
      <c r="A3072" t="str">
        <f>Table1[[#This Row],[img_id2]]&amp;"|"&amp;Table1[[#This Row],[rank]]</f>
        <v>610|1</v>
      </c>
      <c r="B3072">
        <v>610</v>
      </c>
      <c r="C3072">
        <v>1</v>
      </c>
      <c r="D3072" t="s">
        <v>886</v>
      </c>
      <c r="E3072">
        <v>0.19287192821499999</v>
      </c>
      <c r="F3072">
        <v>0.99908661842299995</v>
      </c>
      <c r="G3072">
        <f>VLOOKUP(Table1[[#This Row],[img_id2]],Table13[#All],4,FALSE)</f>
        <v>3</v>
      </c>
      <c r="H3072">
        <f>VLOOKUP(Table1[[#This Row],[img_id2]],Table13[#All],5,FALSE)</f>
        <v>3</v>
      </c>
      <c r="I3072" t="str">
        <f>IF(Table1[[#This Row],[score_abs]]&gt;0.99,"yes","no")</f>
        <v>yes</v>
      </c>
    </row>
    <row r="3073" spans="1:9" x14ac:dyDescent="0.25">
      <c r="A3073" t="str">
        <f>Table1[[#This Row],[img_id2]]&amp;"|"&amp;Table1[[#This Row],[rank]]</f>
        <v>610|2</v>
      </c>
      <c r="B3073">
        <v>610</v>
      </c>
      <c r="C3073">
        <v>2</v>
      </c>
      <c r="D3073" t="s">
        <v>854</v>
      </c>
      <c r="E3073">
        <v>0.120261453092</v>
      </c>
      <c r="F3073">
        <v>0.99853587150599998</v>
      </c>
      <c r="G3073">
        <f>VLOOKUP(Table1[[#This Row],[img_id2]],Table13[#All],4,FALSE)</f>
        <v>3</v>
      </c>
      <c r="H3073">
        <f>VLOOKUP(Table1[[#This Row],[img_id2]],Table13[#All],5,FALSE)</f>
        <v>3</v>
      </c>
      <c r="I3073" t="str">
        <f>IF(Table1[[#This Row],[score_abs]]&gt;0.99,"yes","no")</f>
        <v>yes</v>
      </c>
    </row>
    <row r="3074" spans="1:9" x14ac:dyDescent="0.25">
      <c r="A3074" t="str">
        <f>Table1[[#This Row],[img_id2]]&amp;"|"&amp;Table1[[#This Row],[rank]]</f>
        <v>610|3</v>
      </c>
      <c r="B3074">
        <v>610</v>
      </c>
      <c r="C3074">
        <v>3</v>
      </c>
      <c r="D3074" t="s">
        <v>922</v>
      </c>
      <c r="E3074">
        <v>8.2755133509599996E-2</v>
      </c>
      <c r="F3074">
        <v>0.99787378311200003</v>
      </c>
      <c r="G3074">
        <f>VLOOKUP(Table1[[#This Row],[img_id2]],Table13[#All],4,FALSE)</f>
        <v>3</v>
      </c>
      <c r="H3074">
        <f>VLOOKUP(Table1[[#This Row],[img_id2]],Table13[#All],5,FALSE)</f>
        <v>3</v>
      </c>
      <c r="I3074" t="str">
        <f>IF(Table1[[#This Row],[score_abs]]&gt;0.99,"yes","no")</f>
        <v>yes</v>
      </c>
    </row>
    <row r="3075" spans="1:9" x14ac:dyDescent="0.25">
      <c r="A3075" t="str">
        <f>Table1[[#This Row],[img_id2]]&amp;"|"&amp;Table1[[#This Row],[rank]]</f>
        <v>610|4</v>
      </c>
      <c r="B3075">
        <v>610</v>
      </c>
      <c r="C3075">
        <v>4</v>
      </c>
      <c r="D3075" t="s">
        <v>856</v>
      </c>
      <c r="E3075">
        <v>7.77203440666E-2</v>
      </c>
      <c r="F3075">
        <v>0.99773633480099999</v>
      </c>
      <c r="G3075">
        <f>VLOOKUP(Table1[[#This Row],[img_id2]],Table13[#All],4,FALSE)</f>
        <v>3</v>
      </c>
      <c r="H3075">
        <f>VLOOKUP(Table1[[#This Row],[img_id2]],Table13[#All],5,FALSE)</f>
        <v>3</v>
      </c>
      <c r="I3075" t="str">
        <f>IF(Table1[[#This Row],[score_abs]]&gt;0.99,"yes","no")</f>
        <v>yes</v>
      </c>
    </row>
    <row r="3076" spans="1:9" x14ac:dyDescent="0.25">
      <c r="A3076" t="str">
        <f>Table1[[#This Row],[img_id2]]&amp;"|"&amp;Table1[[#This Row],[rank]]</f>
        <v>610|5</v>
      </c>
      <c r="B3076">
        <v>610</v>
      </c>
      <c r="C3076">
        <v>5</v>
      </c>
      <c r="D3076" t="s">
        <v>906</v>
      </c>
      <c r="E3076">
        <v>6.1007823795100002E-2</v>
      </c>
      <c r="F3076">
        <v>0.99711811542499995</v>
      </c>
      <c r="G3076">
        <f>VLOOKUP(Table1[[#This Row],[img_id2]],Table13[#All],4,FALSE)</f>
        <v>3</v>
      </c>
      <c r="H3076">
        <f>VLOOKUP(Table1[[#This Row],[img_id2]],Table13[#All],5,FALSE)</f>
        <v>3</v>
      </c>
      <c r="I3076" t="str">
        <f>IF(Table1[[#This Row],[score_abs]]&gt;0.99,"yes","no")</f>
        <v>yes</v>
      </c>
    </row>
    <row r="3077" spans="1:9" x14ac:dyDescent="0.25">
      <c r="A3077" t="str">
        <f>Table1[[#This Row],[img_id2]]&amp;"|"&amp;Table1[[#This Row],[rank]]</f>
        <v>611|1</v>
      </c>
      <c r="B3077">
        <v>611</v>
      </c>
      <c r="C3077">
        <v>1</v>
      </c>
      <c r="D3077" t="s">
        <v>862</v>
      </c>
      <c r="E3077">
        <v>0.26430794596700002</v>
      </c>
      <c r="F3077">
        <v>0.99891805648800003</v>
      </c>
      <c r="G3077">
        <f>VLOOKUP(Table1[[#This Row],[img_id2]],Table13[#All],4,FALSE)</f>
        <v>4</v>
      </c>
      <c r="H3077">
        <f>VLOOKUP(Table1[[#This Row],[img_id2]],Table13[#All],5,FALSE)</f>
        <v>4</v>
      </c>
      <c r="I3077" t="str">
        <f>IF(Table1[[#This Row],[score_abs]]&gt;0.99,"yes","no")</f>
        <v>yes</v>
      </c>
    </row>
    <row r="3078" spans="1:9" x14ac:dyDescent="0.25">
      <c r="A3078" t="str">
        <f>Table1[[#This Row],[img_id2]]&amp;"|"&amp;Table1[[#This Row],[rank]]</f>
        <v>611|2</v>
      </c>
      <c r="B3078">
        <v>611</v>
      </c>
      <c r="C3078">
        <v>2</v>
      </c>
      <c r="D3078" t="s">
        <v>874</v>
      </c>
      <c r="E3078">
        <v>9.0176075696900004E-2</v>
      </c>
      <c r="F3078">
        <v>0.99683529138600002</v>
      </c>
      <c r="G3078">
        <f>VLOOKUP(Table1[[#This Row],[img_id2]],Table13[#All],4,FALSE)</f>
        <v>4</v>
      </c>
      <c r="H3078">
        <f>VLOOKUP(Table1[[#This Row],[img_id2]],Table13[#All],5,FALSE)</f>
        <v>4</v>
      </c>
      <c r="I3078" t="str">
        <f>IF(Table1[[#This Row],[score_abs]]&gt;0.99,"yes","no")</f>
        <v>yes</v>
      </c>
    </row>
    <row r="3079" spans="1:9" x14ac:dyDescent="0.25">
      <c r="A3079" t="str">
        <f>Table1[[#This Row],[img_id2]]&amp;"|"&amp;Table1[[#This Row],[rank]]</f>
        <v>611|3</v>
      </c>
      <c r="B3079">
        <v>611</v>
      </c>
      <c r="C3079">
        <v>3</v>
      </c>
      <c r="D3079" t="s">
        <v>846</v>
      </c>
      <c r="E3079">
        <v>7.1145795285700003E-2</v>
      </c>
      <c r="F3079">
        <v>0.99599212408100002</v>
      </c>
      <c r="G3079">
        <f>VLOOKUP(Table1[[#This Row],[img_id2]],Table13[#All],4,FALSE)</f>
        <v>4</v>
      </c>
      <c r="H3079">
        <f>VLOOKUP(Table1[[#This Row],[img_id2]],Table13[#All],5,FALSE)</f>
        <v>4</v>
      </c>
      <c r="I3079" t="str">
        <f>IF(Table1[[#This Row],[score_abs]]&gt;0.99,"yes","no")</f>
        <v>yes</v>
      </c>
    </row>
    <row r="3080" spans="1:9" x14ac:dyDescent="0.25">
      <c r="A3080" t="str">
        <f>Table1[[#This Row],[img_id2]]&amp;"|"&amp;Table1[[#This Row],[rank]]</f>
        <v>611|4</v>
      </c>
      <c r="B3080">
        <v>611</v>
      </c>
      <c r="C3080">
        <v>4</v>
      </c>
      <c r="D3080" t="s">
        <v>873</v>
      </c>
      <c r="E3080">
        <v>6.2053550034800002E-2</v>
      </c>
      <c r="F3080">
        <v>0.99540752172500002</v>
      </c>
      <c r="G3080">
        <f>VLOOKUP(Table1[[#This Row],[img_id2]],Table13[#All],4,FALSE)</f>
        <v>4</v>
      </c>
      <c r="H3080">
        <f>VLOOKUP(Table1[[#This Row],[img_id2]],Table13[#All],5,FALSE)</f>
        <v>4</v>
      </c>
      <c r="I3080" t="str">
        <f>IF(Table1[[#This Row],[score_abs]]&gt;0.99,"yes","no")</f>
        <v>yes</v>
      </c>
    </row>
    <row r="3081" spans="1:9" x14ac:dyDescent="0.25">
      <c r="A3081" t="str">
        <f>Table1[[#This Row],[img_id2]]&amp;"|"&amp;Table1[[#This Row],[rank]]</f>
        <v>611|5</v>
      </c>
      <c r="B3081">
        <v>611</v>
      </c>
      <c r="C3081">
        <v>5</v>
      </c>
      <c r="D3081" t="s">
        <v>861</v>
      </c>
      <c r="E3081">
        <v>6.0089293867299998E-2</v>
      </c>
      <c r="F3081">
        <v>0.99525815248500005</v>
      </c>
      <c r="G3081">
        <f>VLOOKUP(Table1[[#This Row],[img_id2]],Table13[#All],4,FALSE)</f>
        <v>4</v>
      </c>
      <c r="H3081">
        <f>VLOOKUP(Table1[[#This Row],[img_id2]],Table13[#All],5,FALSE)</f>
        <v>4</v>
      </c>
      <c r="I3081" t="str">
        <f>IF(Table1[[#This Row],[score_abs]]&gt;0.99,"yes","no")</f>
        <v>yes</v>
      </c>
    </row>
    <row r="3082" spans="1:9" x14ac:dyDescent="0.25">
      <c r="A3082" t="str">
        <f>Table1[[#This Row],[img_id2]]&amp;"|"&amp;Table1[[#This Row],[rank]]</f>
        <v>612|1</v>
      </c>
      <c r="B3082">
        <v>612</v>
      </c>
      <c r="C3082">
        <v>1</v>
      </c>
      <c r="D3082" t="s">
        <v>860</v>
      </c>
      <c r="E3082">
        <v>0.13323168456600001</v>
      </c>
      <c r="F3082">
        <v>0.99466490745500002</v>
      </c>
      <c r="G3082">
        <f>VLOOKUP(Table1[[#This Row],[img_id2]],Table13[#All],4,FALSE)</f>
        <v>3</v>
      </c>
      <c r="H3082">
        <f>VLOOKUP(Table1[[#This Row],[img_id2]],Table13[#All],5,FALSE)</f>
        <v>3</v>
      </c>
      <c r="I3082" t="str">
        <f>IF(Table1[[#This Row],[score_abs]]&gt;0.99,"yes","no")</f>
        <v>yes</v>
      </c>
    </row>
    <row r="3083" spans="1:9" x14ac:dyDescent="0.25">
      <c r="A3083" t="str">
        <f>Table1[[#This Row],[img_id2]]&amp;"|"&amp;Table1[[#This Row],[rank]]</f>
        <v>612|2</v>
      </c>
      <c r="B3083">
        <v>612</v>
      </c>
      <c r="C3083">
        <v>2</v>
      </c>
      <c r="D3083" t="s">
        <v>854</v>
      </c>
      <c r="E3083">
        <v>0.113247357309</v>
      </c>
      <c r="F3083">
        <v>0.99372947215999996</v>
      </c>
      <c r="G3083">
        <f>VLOOKUP(Table1[[#This Row],[img_id2]],Table13[#All],4,FALSE)</f>
        <v>3</v>
      </c>
      <c r="H3083">
        <f>VLOOKUP(Table1[[#This Row],[img_id2]],Table13[#All],5,FALSE)</f>
        <v>3</v>
      </c>
      <c r="I3083" t="str">
        <f>IF(Table1[[#This Row],[score_abs]]&gt;0.99,"yes","no")</f>
        <v>yes</v>
      </c>
    </row>
    <row r="3084" spans="1:9" x14ac:dyDescent="0.25">
      <c r="A3084" t="str">
        <f>Table1[[#This Row],[img_id2]]&amp;"|"&amp;Table1[[#This Row],[rank]]</f>
        <v>612|3</v>
      </c>
      <c r="B3084">
        <v>612</v>
      </c>
      <c r="C3084">
        <v>3</v>
      </c>
      <c r="D3084" t="s">
        <v>873</v>
      </c>
      <c r="E3084">
        <v>6.3285529613499994E-2</v>
      </c>
      <c r="F3084">
        <v>0.98883420228999996</v>
      </c>
      <c r="G3084">
        <f>VLOOKUP(Table1[[#This Row],[img_id2]],Table13[#All],4,FALSE)</f>
        <v>3</v>
      </c>
      <c r="H3084">
        <f>VLOOKUP(Table1[[#This Row],[img_id2]],Table13[#All],5,FALSE)</f>
        <v>3</v>
      </c>
      <c r="I3084" t="str">
        <f>IF(Table1[[#This Row],[score_abs]]&gt;0.99,"yes","no")</f>
        <v>no</v>
      </c>
    </row>
    <row r="3085" spans="1:9" x14ac:dyDescent="0.25">
      <c r="A3085" t="str">
        <f>Table1[[#This Row],[img_id2]]&amp;"|"&amp;Table1[[#This Row],[rank]]</f>
        <v>612|4</v>
      </c>
      <c r="B3085">
        <v>612</v>
      </c>
      <c r="C3085">
        <v>4</v>
      </c>
      <c r="D3085" t="s">
        <v>906</v>
      </c>
      <c r="E3085">
        <v>4.9047447740999998E-2</v>
      </c>
      <c r="F3085">
        <v>0.98563945293400002</v>
      </c>
      <c r="G3085">
        <f>VLOOKUP(Table1[[#This Row],[img_id2]],Table13[#All],4,FALSE)</f>
        <v>3</v>
      </c>
      <c r="H3085">
        <f>VLOOKUP(Table1[[#This Row],[img_id2]],Table13[#All],5,FALSE)</f>
        <v>3</v>
      </c>
      <c r="I3085" t="str">
        <f>IF(Table1[[#This Row],[score_abs]]&gt;0.99,"yes","no")</f>
        <v>no</v>
      </c>
    </row>
    <row r="3086" spans="1:9" x14ac:dyDescent="0.25">
      <c r="A3086" t="str">
        <f>Table1[[#This Row],[img_id2]]&amp;"|"&amp;Table1[[#This Row],[rank]]</f>
        <v>612|5</v>
      </c>
      <c r="B3086">
        <v>612</v>
      </c>
      <c r="C3086">
        <v>5</v>
      </c>
      <c r="D3086" t="s">
        <v>856</v>
      </c>
      <c r="E3086">
        <v>4.72587272525E-2</v>
      </c>
      <c r="F3086">
        <v>0.98510402441</v>
      </c>
      <c r="G3086">
        <f>VLOOKUP(Table1[[#This Row],[img_id2]],Table13[#All],4,FALSE)</f>
        <v>3</v>
      </c>
      <c r="H3086">
        <f>VLOOKUP(Table1[[#This Row],[img_id2]],Table13[#All],5,FALSE)</f>
        <v>3</v>
      </c>
      <c r="I3086" t="str">
        <f>IF(Table1[[#This Row],[score_abs]]&gt;0.99,"yes","no")</f>
        <v>no</v>
      </c>
    </row>
    <row r="3087" spans="1:9" x14ac:dyDescent="0.25">
      <c r="A3087" t="str">
        <f>Table1[[#This Row],[img_id2]]&amp;"|"&amp;Table1[[#This Row],[rank]]</f>
        <v>613|1</v>
      </c>
      <c r="B3087">
        <v>613</v>
      </c>
      <c r="C3087">
        <v>1</v>
      </c>
      <c r="D3087" t="s">
        <v>830</v>
      </c>
      <c r="E3087">
        <v>0.65160185098599999</v>
      </c>
      <c r="F3087">
        <v>0.99996364116699998</v>
      </c>
      <c r="G3087">
        <f>VLOOKUP(Table1[[#This Row],[img_id2]],Table13[#All],4,FALSE)</f>
        <v>2</v>
      </c>
      <c r="H3087">
        <f>VLOOKUP(Table1[[#This Row],[img_id2]],Table13[#All],5,FALSE)</f>
        <v>2</v>
      </c>
      <c r="I3087" t="str">
        <f>IF(Table1[[#This Row],[score_abs]]&gt;0.99,"yes","no")</f>
        <v>yes</v>
      </c>
    </row>
    <row r="3088" spans="1:9" x14ac:dyDescent="0.25">
      <c r="A3088" t="str">
        <f>Table1[[#This Row],[img_id2]]&amp;"|"&amp;Table1[[#This Row],[rank]]</f>
        <v>613|2</v>
      </c>
      <c r="B3088">
        <v>613</v>
      </c>
      <c r="C3088">
        <v>2</v>
      </c>
      <c r="D3088" t="s">
        <v>840</v>
      </c>
      <c r="E3088">
        <v>0.149897009134</v>
      </c>
      <c r="F3088">
        <v>0.99984180927300004</v>
      </c>
      <c r="G3088">
        <f>VLOOKUP(Table1[[#This Row],[img_id2]],Table13[#All],4,FALSE)</f>
        <v>2</v>
      </c>
      <c r="H3088">
        <f>VLOOKUP(Table1[[#This Row],[img_id2]],Table13[#All],5,FALSE)</f>
        <v>2</v>
      </c>
      <c r="I3088" t="str">
        <f>IF(Table1[[#This Row],[score_abs]]&gt;0.99,"yes","no")</f>
        <v>yes</v>
      </c>
    </row>
    <row r="3089" spans="1:9" x14ac:dyDescent="0.25">
      <c r="A3089" t="str">
        <f>Table1[[#This Row],[img_id2]]&amp;"|"&amp;Table1[[#This Row],[rank]]</f>
        <v>613|3</v>
      </c>
      <c r="B3089">
        <v>613</v>
      </c>
      <c r="C3089">
        <v>3</v>
      </c>
      <c r="D3089" t="s">
        <v>831</v>
      </c>
      <c r="E3089">
        <v>0.134855538607</v>
      </c>
      <c r="F3089">
        <v>0.99982422590300002</v>
      </c>
      <c r="G3089">
        <f>VLOOKUP(Table1[[#This Row],[img_id2]],Table13[#All],4,FALSE)</f>
        <v>2</v>
      </c>
      <c r="H3089">
        <f>VLOOKUP(Table1[[#This Row],[img_id2]],Table13[#All],5,FALSE)</f>
        <v>2</v>
      </c>
      <c r="I3089" t="str">
        <f>IF(Table1[[#This Row],[score_abs]]&gt;0.99,"yes","no")</f>
        <v>yes</v>
      </c>
    </row>
    <row r="3090" spans="1:9" x14ac:dyDescent="0.25">
      <c r="A3090" t="str">
        <f>Table1[[#This Row],[img_id2]]&amp;"|"&amp;Table1[[#This Row],[rank]]</f>
        <v>613|4</v>
      </c>
      <c r="B3090">
        <v>613</v>
      </c>
      <c r="C3090">
        <v>4</v>
      </c>
      <c r="D3090" t="s">
        <v>864</v>
      </c>
      <c r="E3090">
        <v>1.9571997225300002E-2</v>
      </c>
      <c r="F3090">
        <v>0.99878972768800001</v>
      </c>
      <c r="G3090">
        <f>VLOOKUP(Table1[[#This Row],[img_id2]],Table13[#All],4,FALSE)</f>
        <v>2</v>
      </c>
      <c r="H3090">
        <f>VLOOKUP(Table1[[#This Row],[img_id2]],Table13[#All],5,FALSE)</f>
        <v>2</v>
      </c>
      <c r="I3090" t="str">
        <f>IF(Table1[[#This Row],[score_abs]]&gt;0.99,"yes","no")</f>
        <v>yes</v>
      </c>
    </row>
    <row r="3091" spans="1:9" x14ac:dyDescent="0.25">
      <c r="A3091" t="str">
        <f>Table1[[#This Row],[img_id2]]&amp;"|"&amp;Table1[[#This Row],[rank]]</f>
        <v>613|5</v>
      </c>
      <c r="B3091">
        <v>613</v>
      </c>
      <c r="C3091">
        <v>5</v>
      </c>
      <c r="D3091" t="s">
        <v>846</v>
      </c>
      <c r="E3091">
        <v>7.2672129608700002E-3</v>
      </c>
      <c r="F3091">
        <v>0.99674713611599997</v>
      </c>
      <c r="G3091">
        <f>VLOOKUP(Table1[[#This Row],[img_id2]],Table13[#All],4,FALSE)</f>
        <v>2</v>
      </c>
      <c r="H3091">
        <f>VLOOKUP(Table1[[#This Row],[img_id2]],Table13[#All],5,FALSE)</f>
        <v>2</v>
      </c>
      <c r="I3091" t="str">
        <f>IF(Table1[[#This Row],[score_abs]]&gt;0.99,"yes","no")</f>
        <v>yes</v>
      </c>
    </row>
    <row r="3092" spans="1:9" x14ac:dyDescent="0.25">
      <c r="A3092" t="str">
        <f>Table1[[#This Row],[img_id2]]&amp;"|"&amp;Table1[[#This Row],[rank]]</f>
        <v>614|1</v>
      </c>
      <c r="B3092">
        <v>614</v>
      </c>
      <c r="C3092">
        <v>1</v>
      </c>
      <c r="D3092" t="s">
        <v>840</v>
      </c>
      <c r="E3092">
        <v>0.47846591472599997</v>
      </c>
      <c r="F3092">
        <v>0.99997293949099997</v>
      </c>
      <c r="G3092">
        <f>VLOOKUP(Table1[[#This Row],[img_id2]],Table13[#All],4,FALSE)</f>
        <v>2</v>
      </c>
      <c r="H3092">
        <f>VLOOKUP(Table1[[#This Row],[img_id2]],Table13[#All],5,FALSE)</f>
        <v>2</v>
      </c>
      <c r="I3092" t="str">
        <f>IF(Table1[[#This Row],[score_abs]]&gt;0.99,"yes","no")</f>
        <v>yes</v>
      </c>
    </row>
    <row r="3093" spans="1:9" x14ac:dyDescent="0.25">
      <c r="A3093" t="str">
        <f>Table1[[#This Row],[img_id2]]&amp;"|"&amp;Table1[[#This Row],[rank]]</f>
        <v>614|2</v>
      </c>
      <c r="B3093">
        <v>614</v>
      </c>
      <c r="C3093">
        <v>2</v>
      </c>
      <c r="D3093" t="s">
        <v>831</v>
      </c>
      <c r="E3093">
        <v>0.207979366183</v>
      </c>
      <c r="F3093">
        <v>0.99993789196000005</v>
      </c>
      <c r="G3093">
        <f>VLOOKUP(Table1[[#This Row],[img_id2]],Table13[#All],4,FALSE)</f>
        <v>2</v>
      </c>
      <c r="H3093">
        <f>VLOOKUP(Table1[[#This Row],[img_id2]],Table13[#All],5,FALSE)</f>
        <v>2</v>
      </c>
      <c r="I3093" t="str">
        <f>IF(Table1[[#This Row],[score_abs]]&gt;0.99,"yes","no")</f>
        <v>yes</v>
      </c>
    </row>
    <row r="3094" spans="1:9" x14ac:dyDescent="0.25">
      <c r="A3094" t="str">
        <f>Table1[[#This Row],[img_id2]]&amp;"|"&amp;Table1[[#This Row],[rank]]</f>
        <v>614|3</v>
      </c>
      <c r="B3094">
        <v>614</v>
      </c>
      <c r="C3094">
        <v>3</v>
      </c>
      <c r="D3094" t="s">
        <v>830</v>
      </c>
      <c r="E3094">
        <v>0.20130789279899999</v>
      </c>
      <c r="F3094">
        <v>0.99993586540199997</v>
      </c>
      <c r="G3094">
        <f>VLOOKUP(Table1[[#This Row],[img_id2]],Table13[#All],4,FALSE)</f>
        <v>2</v>
      </c>
      <c r="H3094">
        <f>VLOOKUP(Table1[[#This Row],[img_id2]],Table13[#All],5,FALSE)</f>
        <v>2</v>
      </c>
      <c r="I3094" t="str">
        <f>IF(Table1[[#This Row],[score_abs]]&gt;0.99,"yes","no")</f>
        <v>yes</v>
      </c>
    </row>
    <row r="3095" spans="1:9" x14ac:dyDescent="0.25">
      <c r="A3095" t="str">
        <f>Table1[[#This Row],[img_id2]]&amp;"|"&amp;Table1[[#This Row],[rank]]</f>
        <v>614|4</v>
      </c>
      <c r="B3095">
        <v>614</v>
      </c>
      <c r="C3095">
        <v>4</v>
      </c>
      <c r="D3095" t="s">
        <v>864</v>
      </c>
      <c r="E3095">
        <v>2.9607549309699999E-2</v>
      </c>
      <c r="F3095">
        <v>0.99956375360500005</v>
      </c>
      <c r="G3095">
        <f>VLOOKUP(Table1[[#This Row],[img_id2]],Table13[#All],4,FALSE)</f>
        <v>2</v>
      </c>
      <c r="H3095">
        <f>VLOOKUP(Table1[[#This Row],[img_id2]],Table13[#All],5,FALSE)</f>
        <v>2</v>
      </c>
      <c r="I3095" t="str">
        <f>IF(Table1[[#This Row],[score_abs]]&gt;0.99,"yes","no")</f>
        <v>yes</v>
      </c>
    </row>
    <row r="3096" spans="1:9" x14ac:dyDescent="0.25">
      <c r="A3096" t="str">
        <f>Table1[[#This Row],[img_id2]]&amp;"|"&amp;Table1[[#This Row],[rank]]</f>
        <v>614|5</v>
      </c>
      <c r="B3096">
        <v>614</v>
      </c>
      <c r="C3096">
        <v>5</v>
      </c>
      <c r="D3096" t="s">
        <v>867</v>
      </c>
      <c r="E3096">
        <v>1.6413671895900001E-2</v>
      </c>
      <c r="F3096">
        <v>0.99921333789800004</v>
      </c>
      <c r="G3096">
        <f>VLOOKUP(Table1[[#This Row],[img_id2]],Table13[#All],4,FALSE)</f>
        <v>2</v>
      </c>
      <c r="H3096">
        <f>VLOOKUP(Table1[[#This Row],[img_id2]],Table13[#All],5,FALSE)</f>
        <v>2</v>
      </c>
      <c r="I3096" t="str">
        <f>IF(Table1[[#This Row],[score_abs]]&gt;0.99,"yes","no")</f>
        <v>yes</v>
      </c>
    </row>
    <row r="3097" spans="1:9" x14ac:dyDescent="0.25">
      <c r="A3097" t="str">
        <f>Table1[[#This Row],[img_id2]]&amp;"|"&amp;Table1[[#This Row],[rank]]</f>
        <v>615|1</v>
      </c>
      <c r="B3097">
        <v>615</v>
      </c>
      <c r="C3097">
        <v>1</v>
      </c>
      <c r="D3097" t="s">
        <v>854</v>
      </c>
      <c r="E3097">
        <v>0.705433011055</v>
      </c>
      <c r="F3097">
        <v>0.99995398521400003</v>
      </c>
      <c r="G3097">
        <f>VLOOKUP(Table1[[#This Row],[img_id2]],Table13[#All],4,FALSE)</f>
        <v>2</v>
      </c>
      <c r="H3097">
        <f>VLOOKUP(Table1[[#This Row],[img_id2]],Table13[#All],5,FALSE)</f>
        <v>2</v>
      </c>
      <c r="I3097" t="str">
        <f>IF(Table1[[#This Row],[score_abs]]&gt;0.99,"yes","no")</f>
        <v>yes</v>
      </c>
    </row>
    <row r="3098" spans="1:9" x14ac:dyDescent="0.25">
      <c r="A3098" t="str">
        <f>Table1[[#This Row],[img_id2]]&amp;"|"&amp;Table1[[#This Row],[rank]]</f>
        <v>615|2</v>
      </c>
      <c r="B3098">
        <v>615</v>
      </c>
      <c r="C3098">
        <v>2</v>
      </c>
      <c r="D3098" t="s">
        <v>831</v>
      </c>
      <c r="E3098">
        <v>0.14017756283300001</v>
      </c>
      <c r="F3098">
        <v>0.99976843595499998</v>
      </c>
      <c r="G3098">
        <f>VLOOKUP(Table1[[#This Row],[img_id2]],Table13[#All],4,FALSE)</f>
        <v>2</v>
      </c>
      <c r="H3098">
        <f>VLOOKUP(Table1[[#This Row],[img_id2]],Table13[#All],5,FALSE)</f>
        <v>2</v>
      </c>
      <c r="I3098" t="str">
        <f>IF(Table1[[#This Row],[score_abs]]&gt;0.99,"yes","no")</f>
        <v>yes</v>
      </c>
    </row>
    <row r="3099" spans="1:9" x14ac:dyDescent="0.25">
      <c r="A3099" t="str">
        <f>Table1[[#This Row],[img_id2]]&amp;"|"&amp;Table1[[#This Row],[rank]]</f>
        <v>615|3</v>
      </c>
      <c r="B3099">
        <v>615</v>
      </c>
      <c r="C3099">
        <v>3</v>
      </c>
      <c r="D3099" t="s">
        <v>848</v>
      </c>
      <c r="E3099">
        <v>3.4114249050600003E-2</v>
      </c>
      <c r="F3099">
        <v>0.99904888868300001</v>
      </c>
      <c r="G3099">
        <f>VLOOKUP(Table1[[#This Row],[img_id2]],Table13[#All],4,FALSE)</f>
        <v>2</v>
      </c>
      <c r="H3099">
        <f>VLOOKUP(Table1[[#This Row],[img_id2]],Table13[#All],5,FALSE)</f>
        <v>2</v>
      </c>
      <c r="I3099" t="str">
        <f>IF(Table1[[#This Row],[score_abs]]&gt;0.99,"yes","no")</f>
        <v>yes</v>
      </c>
    </row>
    <row r="3100" spans="1:9" x14ac:dyDescent="0.25">
      <c r="A3100" t="str">
        <f>Table1[[#This Row],[img_id2]]&amp;"|"&amp;Table1[[#This Row],[rank]]</f>
        <v>615|4</v>
      </c>
      <c r="B3100">
        <v>615</v>
      </c>
      <c r="C3100">
        <v>4</v>
      </c>
      <c r="D3100" t="s">
        <v>830</v>
      </c>
      <c r="E3100">
        <v>2.51451339573E-2</v>
      </c>
      <c r="F3100">
        <v>0.99871015548700004</v>
      </c>
      <c r="G3100">
        <f>VLOOKUP(Table1[[#This Row],[img_id2]],Table13[#All],4,FALSE)</f>
        <v>2</v>
      </c>
      <c r="H3100">
        <f>VLOOKUP(Table1[[#This Row],[img_id2]],Table13[#All],5,FALSE)</f>
        <v>2</v>
      </c>
      <c r="I3100" t="str">
        <f>IF(Table1[[#This Row],[score_abs]]&gt;0.99,"yes","no")</f>
        <v>yes</v>
      </c>
    </row>
    <row r="3101" spans="1:9" x14ac:dyDescent="0.25">
      <c r="A3101" t="str">
        <f>Table1[[#This Row],[img_id2]]&amp;"|"&amp;Table1[[#This Row],[rank]]</f>
        <v>615|5</v>
      </c>
      <c r="B3101">
        <v>615</v>
      </c>
      <c r="C3101">
        <v>5</v>
      </c>
      <c r="D3101" t="s">
        <v>861</v>
      </c>
      <c r="E3101">
        <v>1.8221763894000001E-2</v>
      </c>
      <c r="F3101">
        <v>0.998220860958</v>
      </c>
      <c r="G3101">
        <f>VLOOKUP(Table1[[#This Row],[img_id2]],Table13[#All],4,FALSE)</f>
        <v>2</v>
      </c>
      <c r="H3101">
        <f>VLOOKUP(Table1[[#This Row],[img_id2]],Table13[#All],5,FALSE)</f>
        <v>2</v>
      </c>
      <c r="I3101" t="str">
        <f>IF(Table1[[#This Row],[score_abs]]&gt;0.99,"yes","no")</f>
        <v>yes</v>
      </c>
    </row>
    <row r="3102" spans="1:9" x14ac:dyDescent="0.25">
      <c r="A3102" t="str">
        <f>Table1[[#This Row],[img_id2]]&amp;"|"&amp;Table1[[#This Row],[rank]]</f>
        <v>616|1</v>
      </c>
      <c r="B3102">
        <v>616</v>
      </c>
      <c r="C3102">
        <v>1</v>
      </c>
      <c r="D3102" t="s">
        <v>848</v>
      </c>
      <c r="E3102">
        <v>0.24806627631200001</v>
      </c>
      <c r="F3102">
        <v>0.99976068735099999</v>
      </c>
      <c r="G3102">
        <f>VLOOKUP(Table1[[#This Row],[img_id2]],Table13[#All],4,FALSE)</f>
        <v>2</v>
      </c>
      <c r="H3102">
        <f>VLOOKUP(Table1[[#This Row],[img_id2]],Table13[#All],5,FALSE)</f>
        <v>2</v>
      </c>
      <c r="I3102" t="str">
        <f>IF(Table1[[#This Row],[score_abs]]&gt;0.99,"yes","no")</f>
        <v>yes</v>
      </c>
    </row>
    <row r="3103" spans="1:9" x14ac:dyDescent="0.25">
      <c r="A3103" t="str">
        <f>Table1[[#This Row],[img_id2]]&amp;"|"&amp;Table1[[#This Row],[rank]]</f>
        <v>616|2</v>
      </c>
      <c r="B3103">
        <v>616</v>
      </c>
      <c r="C3103">
        <v>2</v>
      </c>
      <c r="D3103" t="s">
        <v>854</v>
      </c>
      <c r="E3103">
        <v>0.219779580832</v>
      </c>
      <c r="F3103">
        <v>0.99972981214500001</v>
      </c>
      <c r="G3103">
        <f>VLOOKUP(Table1[[#This Row],[img_id2]],Table13[#All],4,FALSE)</f>
        <v>2</v>
      </c>
      <c r="H3103">
        <f>VLOOKUP(Table1[[#This Row],[img_id2]],Table13[#All],5,FALSE)</f>
        <v>2</v>
      </c>
      <c r="I3103" t="str">
        <f>IF(Table1[[#This Row],[score_abs]]&gt;0.99,"yes","no")</f>
        <v>yes</v>
      </c>
    </row>
    <row r="3104" spans="1:9" x14ac:dyDescent="0.25">
      <c r="A3104" t="str">
        <f>Table1[[#This Row],[img_id2]]&amp;"|"&amp;Table1[[#This Row],[rank]]</f>
        <v>616|3</v>
      </c>
      <c r="B3104">
        <v>616</v>
      </c>
      <c r="C3104">
        <v>3</v>
      </c>
      <c r="D3104" t="s">
        <v>831</v>
      </c>
      <c r="E3104">
        <v>0.15167985856499999</v>
      </c>
      <c r="F3104">
        <v>0.99960857629800004</v>
      </c>
      <c r="G3104">
        <f>VLOOKUP(Table1[[#This Row],[img_id2]],Table13[#All],4,FALSE)</f>
        <v>2</v>
      </c>
      <c r="H3104">
        <f>VLOOKUP(Table1[[#This Row],[img_id2]],Table13[#All],5,FALSE)</f>
        <v>2</v>
      </c>
      <c r="I3104" t="str">
        <f>IF(Table1[[#This Row],[score_abs]]&gt;0.99,"yes","no")</f>
        <v>yes</v>
      </c>
    </row>
    <row r="3105" spans="1:9" x14ac:dyDescent="0.25">
      <c r="A3105" t="str">
        <f>Table1[[#This Row],[img_id2]]&amp;"|"&amp;Table1[[#This Row],[rank]]</f>
        <v>616|4</v>
      </c>
      <c r="B3105">
        <v>616</v>
      </c>
      <c r="C3105">
        <v>4</v>
      </c>
      <c r="D3105" t="s">
        <v>860</v>
      </c>
      <c r="E3105">
        <v>0.142860755324</v>
      </c>
      <c r="F3105">
        <v>0.99958437681199996</v>
      </c>
      <c r="G3105">
        <f>VLOOKUP(Table1[[#This Row],[img_id2]],Table13[#All],4,FALSE)</f>
        <v>2</v>
      </c>
      <c r="H3105">
        <f>VLOOKUP(Table1[[#This Row],[img_id2]],Table13[#All],5,FALSE)</f>
        <v>2</v>
      </c>
      <c r="I3105" t="str">
        <f>IF(Table1[[#This Row],[score_abs]]&gt;0.99,"yes","no")</f>
        <v>yes</v>
      </c>
    </row>
    <row r="3106" spans="1:9" x14ac:dyDescent="0.25">
      <c r="A3106" t="str">
        <f>Table1[[#This Row],[img_id2]]&amp;"|"&amp;Table1[[#This Row],[rank]]</f>
        <v>616|5</v>
      </c>
      <c r="B3106">
        <v>616</v>
      </c>
      <c r="C3106">
        <v>5</v>
      </c>
      <c r="D3106" t="s">
        <v>856</v>
      </c>
      <c r="E3106">
        <v>6.0394097119599997E-2</v>
      </c>
      <c r="F3106">
        <v>0.99901747703599997</v>
      </c>
      <c r="G3106">
        <f>VLOOKUP(Table1[[#This Row],[img_id2]],Table13[#All],4,FALSE)</f>
        <v>2</v>
      </c>
      <c r="H3106">
        <f>VLOOKUP(Table1[[#This Row],[img_id2]],Table13[#All],5,FALSE)</f>
        <v>2</v>
      </c>
      <c r="I3106" t="str">
        <f>IF(Table1[[#This Row],[score_abs]]&gt;0.99,"yes","no")</f>
        <v>yes</v>
      </c>
    </row>
    <row r="3107" spans="1:9" x14ac:dyDescent="0.25">
      <c r="A3107" t="str">
        <f>Table1[[#This Row],[img_id2]]&amp;"|"&amp;Table1[[#This Row],[rank]]</f>
        <v>617|1</v>
      </c>
      <c r="B3107">
        <v>617</v>
      </c>
      <c r="C3107">
        <v>1</v>
      </c>
      <c r="D3107" t="s">
        <v>862</v>
      </c>
      <c r="E3107">
        <v>0.26617822051000001</v>
      </c>
      <c r="F3107">
        <v>0.99991655349700004</v>
      </c>
      <c r="G3107">
        <f>VLOOKUP(Table1[[#This Row],[img_id2]],Table13[#All],4,FALSE)</f>
        <v>4</v>
      </c>
      <c r="H3107">
        <f>VLOOKUP(Table1[[#This Row],[img_id2]],Table13[#All],5,FALSE)</f>
        <v>4</v>
      </c>
      <c r="I3107" t="str">
        <f>IF(Table1[[#This Row],[score_abs]]&gt;0.99,"yes","no")</f>
        <v>yes</v>
      </c>
    </row>
    <row r="3108" spans="1:9" x14ac:dyDescent="0.25">
      <c r="A3108" t="str">
        <f>Table1[[#This Row],[img_id2]]&amp;"|"&amp;Table1[[#This Row],[rank]]</f>
        <v>617|2</v>
      </c>
      <c r="B3108">
        <v>617</v>
      </c>
      <c r="C3108">
        <v>2</v>
      </c>
      <c r="D3108" t="s">
        <v>861</v>
      </c>
      <c r="E3108">
        <v>0.14045186340800001</v>
      </c>
      <c r="F3108">
        <v>0.99984180927300004</v>
      </c>
      <c r="G3108">
        <f>VLOOKUP(Table1[[#This Row],[img_id2]],Table13[#All],4,FALSE)</f>
        <v>4</v>
      </c>
      <c r="H3108">
        <f>VLOOKUP(Table1[[#This Row],[img_id2]],Table13[#All],5,FALSE)</f>
        <v>4</v>
      </c>
      <c r="I3108" t="str">
        <f>IF(Table1[[#This Row],[score_abs]]&gt;0.99,"yes","no")</f>
        <v>yes</v>
      </c>
    </row>
    <row r="3109" spans="1:9" x14ac:dyDescent="0.25">
      <c r="A3109" t="str">
        <f>Table1[[#This Row],[img_id2]]&amp;"|"&amp;Table1[[#This Row],[rank]]</f>
        <v>617|3</v>
      </c>
      <c r="B3109">
        <v>617</v>
      </c>
      <c r="C3109">
        <v>3</v>
      </c>
      <c r="D3109" t="s">
        <v>888</v>
      </c>
      <c r="E3109">
        <v>9.9512018263300001E-2</v>
      </c>
      <c r="F3109">
        <v>0.99977678060499997</v>
      </c>
      <c r="G3109">
        <f>VLOOKUP(Table1[[#This Row],[img_id2]],Table13[#All],4,FALSE)</f>
        <v>4</v>
      </c>
      <c r="H3109">
        <f>VLOOKUP(Table1[[#This Row],[img_id2]],Table13[#All],5,FALSE)</f>
        <v>4</v>
      </c>
      <c r="I3109" t="str">
        <f>IF(Table1[[#This Row],[score_abs]]&gt;0.99,"yes","no")</f>
        <v>yes</v>
      </c>
    </row>
    <row r="3110" spans="1:9" x14ac:dyDescent="0.25">
      <c r="A3110" t="str">
        <f>Table1[[#This Row],[img_id2]]&amp;"|"&amp;Table1[[#This Row],[rank]]</f>
        <v>617|4</v>
      </c>
      <c r="B3110">
        <v>617</v>
      </c>
      <c r="C3110">
        <v>4</v>
      </c>
      <c r="D3110" t="s">
        <v>871</v>
      </c>
      <c r="E3110">
        <v>8.0798447132099993E-2</v>
      </c>
      <c r="F3110">
        <v>0.99972504377399996</v>
      </c>
      <c r="G3110">
        <f>VLOOKUP(Table1[[#This Row],[img_id2]],Table13[#All],4,FALSE)</f>
        <v>4</v>
      </c>
      <c r="H3110">
        <f>VLOOKUP(Table1[[#This Row],[img_id2]],Table13[#All],5,FALSE)</f>
        <v>4</v>
      </c>
      <c r="I3110" t="str">
        <f>IF(Table1[[#This Row],[score_abs]]&gt;0.99,"yes","no")</f>
        <v>yes</v>
      </c>
    </row>
    <row r="3111" spans="1:9" x14ac:dyDescent="0.25">
      <c r="A3111" t="str">
        <f>Table1[[#This Row],[img_id2]]&amp;"|"&amp;Table1[[#This Row],[rank]]</f>
        <v>617|5</v>
      </c>
      <c r="B3111">
        <v>617</v>
      </c>
      <c r="C3111">
        <v>5</v>
      </c>
      <c r="D3111" t="s">
        <v>877</v>
      </c>
      <c r="E3111">
        <v>6.9409795105499994E-2</v>
      </c>
      <c r="F3111">
        <v>0.99967992305800002</v>
      </c>
      <c r="G3111">
        <f>VLOOKUP(Table1[[#This Row],[img_id2]],Table13[#All],4,FALSE)</f>
        <v>4</v>
      </c>
      <c r="H3111">
        <f>VLOOKUP(Table1[[#This Row],[img_id2]],Table13[#All],5,FALSE)</f>
        <v>4</v>
      </c>
      <c r="I3111" t="str">
        <f>IF(Table1[[#This Row],[score_abs]]&gt;0.99,"yes","no")</f>
        <v>yes</v>
      </c>
    </row>
    <row r="3112" spans="1:9" x14ac:dyDescent="0.25">
      <c r="A3112" t="str">
        <f>Table1[[#This Row],[img_id2]]&amp;"|"&amp;Table1[[#This Row],[rank]]</f>
        <v>618|1</v>
      </c>
      <c r="B3112">
        <v>618</v>
      </c>
      <c r="C3112">
        <v>1</v>
      </c>
      <c r="D3112" t="s">
        <v>862</v>
      </c>
      <c r="E3112">
        <v>0.61599373817400005</v>
      </c>
      <c r="F3112">
        <v>0.99990105629000003</v>
      </c>
      <c r="G3112">
        <f>VLOOKUP(Table1[[#This Row],[img_id2]],Table13[#All],4,FALSE)</f>
        <v>4</v>
      </c>
      <c r="H3112">
        <f>VLOOKUP(Table1[[#This Row],[img_id2]],Table13[#All],5,FALSE)</f>
        <v>4</v>
      </c>
      <c r="I3112" t="str">
        <f>IF(Table1[[#This Row],[score_abs]]&gt;0.99,"yes","no")</f>
        <v>yes</v>
      </c>
    </row>
    <row r="3113" spans="1:9" x14ac:dyDescent="0.25">
      <c r="A3113" t="str">
        <f>Table1[[#This Row],[img_id2]]&amp;"|"&amp;Table1[[#This Row],[rank]]</f>
        <v>618|2</v>
      </c>
      <c r="B3113">
        <v>618</v>
      </c>
      <c r="C3113">
        <v>2</v>
      </c>
      <c r="D3113" t="s">
        <v>861</v>
      </c>
      <c r="E3113">
        <v>5.12979403138E-2</v>
      </c>
      <c r="F3113">
        <v>0.99881339073200004</v>
      </c>
      <c r="G3113">
        <f>VLOOKUP(Table1[[#This Row],[img_id2]],Table13[#All],4,FALSE)</f>
        <v>4</v>
      </c>
      <c r="H3113">
        <f>VLOOKUP(Table1[[#This Row],[img_id2]],Table13[#All],5,FALSE)</f>
        <v>4</v>
      </c>
      <c r="I3113" t="str">
        <f>IF(Table1[[#This Row],[score_abs]]&gt;0.99,"yes","no")</f>
        <v>yes</v>
      </c>
    </row>
    <row r="3114" spans="1:9" x14ac:dyDescent="0.25">
      <c r="A3114" t="str">
        <f>Table1[[#This Row],[img_id2]]&amp;"|"&amp;Table1[[#This Row],[rank]]</f>
        <v>618|3</v>
      </c>
      <c r="B3114">
        <v>618</v>
      </c>
      <c r="C3114">
        <v>3</v>
      </c>
      <c r="D3114" t="s">
        <v>864</v>
      </c>
      <c r="E3114">
        <v>4.88778427243E-2</v>
      </c>
      <c r="F3114">
        <v>0.99875462055200004</v>
      </c>
      <c r="G3114">
        <f>VLOOKUP(Table1[[#This Row],[img_id2]],Table13[#All],4,FALSE)</f>
        <v>4</v>
      </c>
      <c r="H3114">
        <f>VLOOKUP(Table1[[#This Row],[img_id2]],Table13[#All],5,FALSE)</f>
        <v>4</v>
      </c>
      <c r="I3114" t="str">
        <f>IF(Table1[[#This Row],[score_abs]]&gt;0.99,"yes","no")</f>
        <v>yes</v>
      </c>
    </row>
    <row r="3115" spans="1:9" x14ac:dyDescent="0.25">
      <c r="A3115" t="str">
        <f>Table1[[#This Row],[img_id2]]&amp;"|"&amp;Table1[[#This Row],[rank]]</f>
        <v>618|4</v>
      </c>
      <c r="B3115">
        <v>618</v>
      </c>
      <c r="C3115">
        <v>4</v>
      </c>
      <c r="D3115" t="s">
        <v>873</v>
      </c>
      <c r="E3115">
        <v>4.8060048371600002E-2</v>
      </c>
      <c r="F3115">
        <v>0.99873346090299997</v>
      </c>
      <c r="G3115">
        <f>VLOOKUP(Table1[[#This Row],[img_id2]],Table13[#All],4,FALSE)</f>
        <v>4</v>
      </c>
      <c r="H3115">
        <f>VLOOKUP(Table1[[#This Row],[img_id2]],Table13[#All],5,FALSE)</f>
        <v>4</v>
      </c>
      <c r="I3115" t="str">
        <f>IF(Table1[[#This Row],[score_abs]]&gt;0.99,"yes","no")</f>
        <v>yes</v>
      </c>
    </row>
    <row r="3116" spans="1:9" x14ac:dyDescent="0.25">
      <c r="A3116" t="str">
        <f>Table1[[#This Row],[img_id2]]&amp;"|"&amp;Table1[[#This Row],[rank]]</f>
        <v>618|5</v>
      </c>
      <c r="B3116">
        <v>618</v>
      </c>
      <c r="C3116">
        <v>5</v>
      </c>
      <c r="D3116" t="s">
        <v>884</v>
      </c>
      <c r="E3116">
        <v>3.3515647053699998E-2</v>
      </c>
      <c r="F3116">
        <v>0.99818485975299998</v>
      </c>
      <c r="G3116">
        <f>VLOOKUP(Table1[[#This Row],[img_id2]],Table13[#All],4,FALSE)</f>
        <v>4</v>
      </c>
      <c r="H3116">
        <f>VLOOKUP(Table1[[#This Row],[img_id2]],Table13[#All],5,FALSE)</f>
        <v>4</v>
      </c>
      <c r="I3116" t="str">
        <f>IF(Table1[[#This Row],[score_abs]]&gt;0.99,"yes","no")</f>
        <v>yes</v>
      </c>
    </row>
    <row r="3117" spans="1:9" x14ac:dyDescent="0.25">
      <c r="A3117" t="str">
        <f>Table1[[#This Row],[img_id2]]&amp;"|"&amp;Table1[[#This Row],[rank]]</f>
        <v>619|1</v>
      </c>
      <c r="B3117">
        <v>619</v>
      </c>
      <c r="C3117">
        <v>1</v>
      </c>
      <c r="D3117" t="s">
        <v>862</v>
      </c>
      <c r="E3117">
        <v>0.31228452920900002</v>
      </c>
      <c r="F3117">
        <v>0.99983918666799998</v>
      </c>
      <c r="G3117">
        <f>VLOOKUP(Table1[[#This Row],[img_id2]],Table13[#All],4,FALSE)</f>
        <v>4</v>
      </c>
      <c r="H3117">
        <f>VLOOKUP(Table1[[#This Row],[img_id2]],Table13[#All],5,FALSE)</f>
        <v>4</v>
      </c>
      <c r="I3117" t="str">
        <f>IF(Table1[[#This Row],[score_abs]]&gt;0.99,"yes","no")</f>
        <v>yes</v>
      </c>
    </row>
    <row r="3118" spans="1:9" x14ac:dyDescent="0.25">
      <c r="A3118" t="str">
        <f>Table1[[#This Row],[img_id2]]&amp;"|"&amp;Table1[[#This Row],[rank]]</f>
        <v>619|2</v>
      </c>
      <c r="B3118">
        <v>619</v>
      </c>
      <c r="C3118">
        <v>2</v>
      </c>
      <c r="D3118" t="s">
        <v>864</v>
      </c>
      <c r="E3118">
        <v>0.23319762945200001</v>
      </c>
      <c r="F3118">
        <v>0.99978464841799997</v>
      </c>
      <c r="G3118">
        <f>VLOOKUP(Table1[[#This Row],[img_id2]],Table13[#All],4,FALSE)</f>
        <v>4</v>
      </c>
      <c r="H3118">
        <f>VLOOKUP(Table1[[#This Row],[img_id2]],Table13[#All],5,FALSE)</f>
        <v>4</v>
      </c>
      <c r="I3118" t="str">
        <f>IF(Table1[[#This Row],[score_abs]]&gt;0.99,"yes","no")</f>
        <v>yes</v>
      </c>
    </row>
    <row r="3119" spans="1:9" x14ac:dyDescent="0.25">
      <c r="A3119" t="str">
        <f>Table1[[#This Row],[img_id2]]&amp;"|"&amp;Table1[[#This Row],[rank]]</f>
        <v>619|3</v>
      </c>
      <c r="B3119">
        <v>619</v>
      </c>
      <c r="C3119">
        <v>3</v>
      </c>
      <c r="D3119" t="s">
        <v>886</v>
      </c>
      <c r="E3119">
        <v>6.39050528407E-2</v>
      </c>
      <c r="F3119">
        <v>0.99921464920000003</v>
      </c>
      <c r="G3119">
        <f>VLOOKUP(Table1[[#This Row],[img_id2]],Table13[#All],4,FALSE)</f>
        <v>4</v>
      </c>
      <c r="H3119">
        <f>VLOOKUP(Table1[[#This Row],[img_id2]],Table13[#All],5,FALSE)</f>
        <v>4</v>
      </c>
      <c r="I3119" t="str">
        <f>IF(Table1[[#This Row],[score_abs]]&gt;0.99,"yes","no")</f>
        <v>yes</v>
      </c>
    </row>
    <row r="3120" spans="1:9" x14ac:dyDescent="0.25">
      <c r="A3120" t="str">
        <f>Table1[[#This Row],[img_id2]]&amp;"|"&amp;Table1[[#This Row],[rank]]</f>
        <v>619|4</v>
      </c>
      <c r="B3120">
        <v>619</v>
      </c>
      <c r="C3120">
        <v>4</v>
      </c>
      <c r="D3120" t="s">
        <v>877</v>
      </c>
      <c r="E3120">
        <v>5.8842930942799999E-2</v>
      </c>
      <c r="F3120">
        <v>0.99914717674300002</v>
      </c>
      <c r="G3120">
        <f>VLOOKUP(Table1[[#This Row],[img_id2]],Table13[#All],4,FALSE)</f>
        <v>4</v>
      </c>
      <c r="H3120">
        <f>VLOOKUP(Table1[[#This Row],[img_id2]],Table13[#All],5,FALSE)</f>
        <v>4</v>
      </c>
      <c r="I3120" t="str">
        <f>IF(Table1[[#This Row],[score_abs]]&gt;0.99,"yes","no")</f>
        <v>yes</v>
      </c>
    </row>
    <row r="3121" spans="1:9" x14ac:dyDescent="0.25">
      <c r="A3121" t="str">
        <f>Table1[[#This Row],[img_id2]]&amp;"|"&amp;Table1[[#This Row],[rank]]</f>
        <v>619|5</v>
      </c>
      <c r="B3121">
        <v>619</v>
      </c>
      <c r="C3121">
        <v>5</v>
      </c>
      <c r="D3121" t="s">
        <v>873</v>
      </c>
      <c r="E3121">
        <v>4.60983328521E-2</v>
      </c>
      <c r="F3121">
        <v>0.998911738396</v>
      </c>
      <c r="G3121">
        <f>VLOOKUP(Table1[[#This Row],[img_id2]],Table13[#All],4,FALSE)</f>
        <v>4</v>
      </c>
      <c r="H3121">
        <f>VLOOKUP(Table1[[#This Row],[img_id2]],Table13[#All],5,FALSE)</f>
        <v>4</v>
      </c>
      <c r="I3121" t="str">
        <f>IF(Table1[[#This Row],[score_abs]]&gt;0.99,"yes","no")</f>
        <v>yes</v>
      </c>
    </row>
    <row r="3122" spans="1:9" x14ac:dyDescent="0.25">
      <c r="A3122" t="str">
        <f>Table1[[#This Row],[img_id2]]&amp;"|"&amp;Table1[[#This Row],[rank]]</f>
        <v>620|1</v>
      </c>
      <c r="B3122">
        <v>620</v>
      </c>
      <c r="C3122">
        <v>1</v>
      </c>
      <c r="D3122" t="s">
        <v>864</v>
      </c>
      <c r="E3122">
        <v>0.185204654932</v>
      </c>
      <c r="F3122">
        <v>0.99792718887300003</v>
      </c>
      <c r="G3122">
        <f>VLOOKUP(Table1[[#This Row],[img_id2]],Table13[#All],4,FALSE)</f>
        <v>4</v>
      </c>
      <c r="H3122">
        <f>VLOOKUP(Table1[[#This Row],[img_id2]],Table13[#All],5,FALSE)</f>
        <v>4</v>
      </c>
      <c r="I3122" t="str">
        <f>IF(Table1[[#This Row],[score_abs]]&gt;0.99,"yes","no")</f>
        <v>yes</v>
      </c>
    </row>
    <row r="3123" spans="1:9" x14ac:dyDescent="0.25">
      <c r="A3123" t="str">
        <f>Table1[[#This Row],[img_id2]]&amp;"|"&amp;Table1[[#This Row],[rank]]</f>
        <v>620|2</v>
      </c>
      <c r="B3123">
        <v>620</v>
      </c>
      <c r="C3123">
        <v>2</v>
      </c>
      <c r="D3123" t="s">
        <v>862</v>
      </c>
      <c r="E3123">
        <v>0.101738780737</v>
      </c>
      <c r="F3123">
        <v>0.99623316526399996</v>
      </c>
      <c r="G3123">
        <f>VLOOKUP(Table1[[#This Row],[img_id2]],Table13[#All],4,FALSE)</f>
        <v>4</v>
      </c>
      <c r="H3123">
        <f>VLOOKUP(Table1[[#This Row],[img_id2]],Table13[#All],5,FALSE)</f>
        <v>4</v>
      </c>
      <c r="I3123" t="str">
        <f>IF(Table1[[#This Row],[score_abs]]&gt;0.99,"yes","no")</f>
        <v>yes</v>
      </c>
    </row>
    <row r="3124" spans="1:9" x14ac:dyDescent="0.25">
      <c r="A3124" t="str">
        <f>Table1[[#This Row],[img_id2]]&amp;"|"&amp;Table1[[#This Row],[rank]]</f>
        <v>620|3</v>
      </c>
      <c r="B3124">
        <v>620</v>
      </c>
      <c r="C3124">
        <v>3</v>
      </c>
      <c r="D3124" t="s">
        <v>861</v>
      </c>
      <c r="E3124">
        <v>8.4022752940699996E-2</v>
      </c>
      <c r="F3124">
        <v>0.99544250965100001</v>
      </c>
      <c r="G3124">
        <f>VLOOKUP(Table1[[#This Row],[img_id2]],Table13[#All],4,FALSE)</f>
        <v>4</v>
      </c>
      <c r="H3124">
        <f>VLOOKUP(Table1[[#This Row],[img_id2]],Table13[#All],5,FALSE)</f>
        <v>4</v>
      </c>
      <c r="I3124" t="str">
        <f>IF(Table1[[#This Row],[score_abs]]&gt;0.99,"yes","no")</f>
        <v>yes</v>
      </c>
    </row>
    <row r="3125" spans="1:9" x14ac:dyDescent="0.25">
      <c r="A3125" t="str">
        <f>Table1[[#This Row],[img_id2]]&amp;"|"&amp;Table1[[#This Row],[rank]]</f>
        <v>620|4</v>
      </c>
      <c r="B3125">
        <v>620</v>
      </c>
      <c r="C3125">
        <v>4</v>
      </c>
      <c r="D3125" t="s">
        <v>877</v>
      </c>
      <c r="E3125">
        <v>8.1102862954100005E-2</v>
      </c>
      <c r="F3125">
        <v>0.995279312134</v>
      </c>
      <c r="G3125">
        <f>VLOOKUP(Table1[[#This Row],[img_id2]],Table13[#All],4,FALSE)</f>
        <v>4</v>
      </c>
      <c r="H3125">
        <f>VLOOKUP(Table1[[#This Row],[img_id2]],Table13[#All],5,FALSE)</f>
        <v>4</v>
      </c>
      <c r="I3125" t="str">
        <f>IF(Table1[[#This Row],[score_abs]]&gt;0.99,"yes","no")</f>
        <v>yes</v>
      </c>
    </row>
    <row r="3126" spans="1:9" x14ac:dyDescent="0.25">
      <c r="A3126" t="str">
        <f>Table1[[#This Row],[img_id2]]&amp;"|"&amp;Table1[[#This Row],[rank]]</f>
        <v>620|5</v>
      </c>
      <c r="B3126">
        <v>620</v>
      </c>
      <c r="C3126">
        <v>5</v>
      </c>
      <c r="D3126" t="s">
        <v>848</v>
      </c>
      <c r="E3126">
        <v>5.6235503405300001E-2</v>
      </c>
      <c r="F3126">
        <v>0.99320590496100003</v>
      </c>
      <c r="G3126">
        <f>VLOOKUP(Table1[[#This Row],[img_id2]],Table13[#All],4,FALSE)</f>
        <v>4</v>
      </c>
      <c r="H3126">
        <f>VLOOKUP(Table1[[#This Row],[img_id2]],Table13[#All],5,FALSE)</f>
        <v>4</v>
      </c>
      <c r="I3126" t="str">
        <f>IF(Table1[[#This Row],[score_abs]]&gt;0.99,"yes","no")</f>
        <v>yes</v>
      </c>
    </row>
    <row r="3127" spans="1:9" x14ac:dyDescent="0.25">
      <c r="A3127" t="str">
        <f>Table1[[#This Row],[img_id2]]&amp;"|"&amp;Table1[[#This Row],[rank]]</f>
        <v>621|1</v>
      </c>
      <c r="B3127">
        <v>621</v>
      </c>
      <c r="C3127">
        <v>1</v>
      </c>
      <c r="D3127" t="s">
        <v>862</v>
      </c>
      <c r="E3127">
        <v>0.49381369352299997</v>
      </c>
      <c r="F3127">
        <v>0.99997258186299998</v>
      </c>
      <c r="G3127">
        <f>VLOOKUP(Table1[[#This Row],[img_id2]],Table13[#All],4,FALSE)</f>
        <v>3</v>
      </c>
      <c r="H3127">
        <f>VLOOKUP(Table1[[#This Row],[img_id2]],Table13[#All],5,FALSE)</f>
        <v>3</v>
      </c>
      <c r="I3127" t="str">
        <f>IF(Table1[[#This Row],[score_abs]]&gt;0.99,"yes","no")</f>
        <v>yes</v>
      </c>
    </row>
    <row r="3128" spans="1:9" x14ac:dyDescent="0.25">
      <c r="A3128" t="str">
        <f>Table1[[#This Row],[img_id2]]&amp;"|"&amp;Table1[[#This Row],[rank]]</f>
        <v>621|2</v>
      </c>
      <c r="B3128">
        <v>621</v>
      </c>
      <c r="C3128">
        <v>2</v>
      </c>
      <c r="D3128" t="s">
        <v>861</v>
      </c>
      <c r="E3128">
        <v>0.36365523934400001</v>
      </c>
      <c r="F3128">
        <v>0.99996268749200001</v>
      </c>
      <c r="G3128">
        <f>VLOOKUP(Table1[[#This Row],[img_id2]],Table13[#All],4,FALSE)</f>
        <v>3</v>
      </c>
      <c r="H3128">
        <f>VLOOKUP(Table1[[#This Row],[img_id2]],Table13[#All],5,FALSE)</f>
        <v>3</v>
      </c>
      <c r="I3128" t="str">
        <f>IF(Table1[[#This Row],[score_abs]]&gt;0.99,"yes","no")</f>
        <v>yes</v>
      </c>
    </row>
    <row r="3129" spans="1:9" x14ac:dyDescent="0.25">
      <c r="A3129" t="str">
        <f>Table1[[#This Row],[img_id2]]&amp;"|"&amp;Table1[[#This Row],[rank]]</f>
        <v>621|3</v>
      </c>
      <c r="B3129">
        <v>621</v>
      </c>
      <c r="C3129">
        <v>3</v>
      </c>
      <c r="D3129" t="s">
        <v>831</v>
      </c>
      <c r="E3129">
        <v>3.2749701291299997E-2</v>
      </c>
      <c r="F3129">
        <v>0.99958604574200005</v>
      </c>
      <c r="G3129">
        <f>VLOOKUP(Table1[[#This Row],[img_id2]],Table13[#All],4,FALSE)</f>
        <v>3</v>
      </c>
      <c r="H3129">
        <f>VLOOKUP(Table1[[#This Row],[img_id2]],Table13[#All],5,FALSE)</f>
        <v>3</v>
      </c>
      <c r="I3129" t="str">
        <f>IF(Table1[[#This Row],[score_abs]]&gt;0.99,"yes","no")</f>
        <v>yes</v>
      </c>
    </row>
    <row r="3130" spans="1:9" x14ac:dyDescent="0.25">
      <c r="A3130" t="str">
        <f>Table1[[#This Row],[img_id2]]&amp;"|"&amp;Table1[[#This Row],[rank]]</f>
        <v>621|4</v>
      </c>
      <c r="B3130">
        <v>621</v>
      </c>
      <c r="C3130">
        <v>4</v>
      </c>
      <c r="D3130" t="s">
        <v>864</v>
      </c>
      <c r="E3130">
        <v>1.2908917851699999E-2</v>
      </c>
      <c r="F3130">
        <v>0.99895042181000004</v>
      </c>
      <c r="G3130">
        <f>VLOOKUP(Table1[[#This Row],[img_id2]],Table13[#All],4,FALSE)</f>
        <v>3</v>
      </c>
      <c r="H3130">
        <f>VLOOKUP(Table1[[#This Row],[img_id2]],Table13[#All],5,FALSE)</f>
        <v>3</v>
      </c>
      <c r="I3130" t="str">
        <f>IF(Table1[[#This Row],[score_abs]]&gt;0.99,"yes","no")</f>
        <v>yes</v>
      </c>
    </row>
    <row r="3131" spans="1:9" x14ac:dyDescent="0.25">
      <c r="A3131" t="str">
        <f>Table1[[#This Row],[img_id2]]&amp;"|"&amp;Table1[[#This Row],[rank]]</f>
        <v>621|5</v>
      </c>
      <c r="B3131">
        <v>621</v>
      </c>
      <c r="C3131">
        <v>5</v>
      </c>
      <c r="D3131" t="s">
        <v>878</v>
      </c>
      <c r="E3131">
        <v>1.2289444916E-2</v>
      </c>
      <c r="F3131">
        <v>0.998897433281</v>
      </c>
      <c r="G3131">
        <f>VLOOKUP(Table1[[#This Row],[img_id2]],Table13[#All],4,FALSE)</f>
        <v>3</v>
      </c>
      <c r="H3131">
        <f>VLOOKUP(Table1[[#This Row],[img_id2]],Table13[#All],5,FALSE)</f>
        <v>3</v>
      </c>
      <c r="I3131" t="str">
        <f>IF(Table1[[#This Row],[score_abs]]&gt;0.99,"yes","no")</f>
        <v>yes</v>
      </c>
    </row>
    <row r="3132" spans="1:9" x14ac:dyDescent="0.25">
      <c r="A3132" t="str">
        <f>Table1[[#This Row],[img_id2]]&amp;"|"&amp;Table1[[#This Row],[rank]]</f>
        <v>622|1</v>
      </c>
      <c r="B3132">
        <v>622</v>
      </c>
      <c r="C3132">
        <v>1</v>
      </c>
      <c r="D3132" t="s">
        <v>861</v>
      </c>
      <c r="E3132">
        <v>0.24650073051499999</v>
      </c>
      <c r="F3132">
        <v>0.99942892789799997</v>
      </c>
      <c r="G3132">
        <f>VLOOKUP(Table1[[#This Row],[img_id2]],Table13[#All],4,FALSE)</f>
        <v>3</v>
      </c>
      <c r="H3132">
        <f>VLOOKUP(Table1[[#This Row],[img_id2]],Table13[#All],5,FALSE)</f>
        <v>3</v>
      </c>
      <c r="I3132" t="str">
        <f>IF(Table1[[#This Row],[score_abs]]&gt;0.99,"yes","no")</f>
        <v>yes</v>
      </c>
    </row>
    <row r="3133" spans="1:9" x14ac:dyDescent="0.25">
      <c r="A3133" t="str">
        <f>Table1[[#This Row],[img_id2]]&amp;"|"&amp;Table1[[#This Row],[rank]]</f>
        <v>622|2</v>
      </c>
      <c r="B3133">
        <v>622</v>
      </c>
      <c r="C3133">
        <v>2</v>
      </c>
      <c r="D3133" t="s">
        <v>886</v>
      </c>
      <c r="E3133">
        <v>0.10513819009100001</v>
      </c>
      <c r="F3133">
        <v>0.99866211414299999</v>
      </c>
      <c r="G3133">
        <f>VLOOKUP(Table1[[#This Row],[img_id2]],Table13[#All],4,FALSE)</f>
        <v>3</v>
      </c>
      <c r="H3133">
        <f>VLOOKUP(Table1[[#This Row],[img_id2]],Table13[#All],5,FALSE)</f>
        <v>3</v>
      </c>
      <c r="I3133" t="str">
        <f>IF(Table1[[#This Row],[score_abs]]&gt;0.99,"yes","no")</f>
        <v>yes</v>
      </c>
    </row>
    <row r="3134" spans="1:9" x14ac:dyDescent="0.25">
      <c r="A3134" t="str">
        <f>Table1[[#This Row],[img_id2]]&amp;"|"&amp;Table1[[#This Row],[rank]]</f>
        <v>622|3</v>
      </c>
      <c r="B3134">
        <v>622</v>
      </c>
      <c r="C3134">
        <v>3</v>
      </c>
      <c r="D3134" t="s">
        <v>854</v>
      </c>
      <c r="E3134">
        <v>9.2572800815099998E-2</v>
      </c>
      <c r="F3134">
        <v>0.99848085641899997</v>
      </c>
      <c r="G3134">
        <f>VLOOKUP(Table1[[#This Row],[img_id2]],Table13[#All],4,FALSE)</f>
        <v>3</v>
      </c>
      <c r="H3134">
        <f>VLOOKUP(Table1[[#This Row],[img_id2]],Table13[#All],5,FALSE)</f>
        <v>3</v>
      </c>
      <c r="I3134" t="str">
        <f>IF(Table1[[#This Row],[score_abs]]&gt;0.99,"yes","no")</f>
        <v>yes</v>
      </c>
    </row>
    <row r="3135" spans="1:9" x14ac:dyDescent="0.25">
      <c r="A3135" t="str">
        <f>Table1[[#This Row],[img_id2]]&amp;"|"&amp;Table1[[#This Row],[rank]]</f>
        <v>622|4</v>
      </c>
      <c r="B3135">
        <v>622</v>
      </c>
      <c r="C3135">
        <v>4</v>
      </c>
      <c r="D3135" t="s">
        <v>848</v>
      </c>
      <c r="E3135">
        <v>8.2341678440600002E-2</v>
      </c>
      <c r="F3135">
        <v>0.99829238653200003</v>
      </c>
      <c r="G3135">
        <f>VLOOKUP(Table1[[#This Row],[img_id2]],Table13[#All],4,FALSE)</f>
        <v>3</v>
      </c>
      <c r="H3135">
        <f>VLOOKUP(Table1[[#This Row],[img_id2]],Table13[#All],5,FALSE)</f>
        <v>3</v>
      </c>
      <c r="I3135" t="str">
        <f>IF(Table1[[#This Row],[score_abs]]&gt;0.99,"yes","no")</f>
        <v>yes</v>
      </c>
    </row>
    <row r="3136" spans="1:9" x14ac:dyDescent="0.25">
      <c r="A3136" t="str">
        <f>Table1[[#This Row],[img_id2]]&amp;"|"&amp;Table1[[#This Row],[rank]]</f>
        <v>622|5</v>
      </c>
      <c r="B3136">
        <v>622</v>
      </c>
      <c r="C3136">
        <v>5</v>
      </c>
      <c r="D3136" t="s">
        <v>873</v>
      </c>
      <c r="E3136">
        <v>7.7285714447500001E-2</v>
      </c>
      <c r="F3136">
        <v>0.998180866241</v>
      </c>
      <c r="G3136">
        <f>VLOOKUP(Table1[[#This Row],[img_id2]],Table13[#All],4,FALSE)</f>
        <v>3</v>
      </c>
      <c r="H3136">
        <f>VLOOKUP(Table1[[#This Row],[img_id2]],Table13[#All],5,FALSE)</f>
        <v>3</v>
      </c>
      <c r="I3136" t="str">
        <f>IF(Table1[[#This Row],[score_abs]]&gt;0.99,"yes","no")</f>
        <v>yes</v>
      </c>
    </row>
    <row r="3137" spans="1:9" x14ac:dyDescent="0.25">
      <c r="A3137" t="str">
        <f>Table1[[#This Row],[img_id2]]&amp;"|"&amp;Table1[[#This Row],[rank]]</f>
        <v>623|1</v>
      </c>
      <c r="B3137">
        <v>623</v>
      </c>
      <c r="C3137">
        <v>1</v>
      </c>
      <c r="D3137" t="s">
        <v>862</v>
      </c>
      <c r="E3137">
        <v>0.32024610042599999</v>
      </c>
      <c r="F3137">
        <v>0.99950075149499995</v>
      </c>
      <c r="G3137">
        <f>VLOOKUP(Table1[[#This Row],[img_id2]],Table13[#All],4,FALSE)</f>
        <v>3</v>
      </c>
      <c r="H3137">
        <f>VLOOKUP(Table1[[#This Row],[img_id2]],Table13[#All],5,FALSE)</f>
        <v>3</v>
      </c>
      <c r="I3137" t="str">
        <f>IF(Table1[[#This Row],[score_abs]]&gt;0.99,"yes","no")</f>
        <v>yes</v>
      </c>
    </row>
    <row r="3138" spans="1:9" x14ac:dyDescent="0.25">
      <c r="A3138" t="str">
        <f>Table1[[#This Row],[img_id2]]&amp;"|"&amp;Table1[[#This Row],[rank]]</f>
        <v>623|2</v>
      </c>
      <c r="B3138">
        <v>623</v>
      </c>
      <c r="C3138">
        <v>2</v>
      </c>
      <c r="D3138" t="s">
        <v>861</v>
      </c>
      <c r="E3138">
        <v>0.17947191000000001</v>
      </c>
      <c r="F3138">
        <v>0.99910956621199998</v>
      </c>
      <c r="G3138">
        <f>VLOOKUP(Table1[[#This Row],[img_id2]],Table13[#All],4,FALSE)</f>
        <v>3</v>
      </c>
      <c r="H3138">
        <f>VLOOKUP(Table1[[#This Row],[img_id2]],Table13[#All],5,FALSE)</f>
        <v>3</v>
      </c>
      <c r="I3138" t="str">
        <f>IF(Table1[[#This Row],[score_abs]]&gt;0.99,"yes","no")</f>
        <v>yes</v>
      </c>
    </row>
    <row r="3139" spans="1:9" x14ac:dyDescent="0.25">
      <c r="A3139" t="str">
        <f>Table1[[#This Row],[img_id2]]&amp;"|"&amp;Table1[[#This Row],[rank]]</f>
        <v>623|3</v>
      </c>
      <c r="B3139">
        <v>623</v>
      </c>
      <c r="C3139">
        <v>3</v>
      </c>
      <c r="D3139" t="s">
        <v>848</v>
      </c>
      <c r="E3139">
        <v>0.117753043771</v>
      </c>
      <c r="F3139">
        <v>0.99864357709899998</v>
      </c>
      <c r="G3139">
        <f>VLOOKUP(Table1[[#This Row],[img_id2]],Table13[#All],4,FALSE)</f>
        <v>3</v>
      </c>
      <c r="H3139">
        <f>VLOOKUP(Table1[[#This Row],[img_id2]],Table13[#All],5,FALSE)</f>
        <v>3</v>
      </c>
      <c r="I3139" t="str">
        <f>IF(Table1[[#This Row],[score_abs]]&gt;0.99,"yes","no")</f>
        <v>yes</v>
      </c>
    </row>
    <row r="3140" spans="1:9" x14ac:dyDescent="0.25">
      <c r="A3140" t="str">
        <f>Table1[[#This Row],[img_id2]]&amp;"|"&amp;Table1[[#This Row],[rank]]</f>
        <v>623|4</v>
      </c>
      <c r="B3140">
        <v>623</v>
      </c>
      <c r="C3140">
        <v>4</v>
      </c>
      <c r="D3140" t="s">
        <v>854</v>
      </c>
      <c r="E3140">
        <v>5.8159910142399997E-2</v>
      </c>
      <c r="F3140">
        <v>0.99725753068900003</v>
      </c>
      <c r="G3140">
        <f>VLOOKUP(Table1[[#This Row],[img_id2]],Table13[#All],4,FALSE)</f>
        <v>3</v>
      </c>
      <c r="H3140">
        <f>VLOOKUP(Table1[[#This Row],[img_id2]],Table13[#All],5,FALSE)</f>
        <v>3</v>
      </c>
      <c r="I3140" t="str">
        <f>IF(Table1[[#This Row],[score_abs]]&gt;0.99,"yes","no")</f>
        <v>yes</v>
      </c>
    </row>
    <row r="3141" spans="1:9" x14ac:dyDescent="0.25">
      <c r="A3141" t="str">
        <f>Table1[[#This Row],[img_id2]]&amp;"|"&amp;Table1[[#This Row],[rank]]</f>
        <v>623|5</v>
      </c>
      <c r="B3141">
        <v>623</v>
      </c>
      <c r="C3141">
        <v>5</v>
      </c>
      <c r="D3141" t="s">
        <v>874</v>
      </c>
      <c r="E3141">
        <v>3.3544845879099998E-2</v>
      </c>
      <c r="F3141">
        <v>0.99525463581100004</v>
      </c>
      <c r="G3141">
        <f>VLOOKUP(Table1[[#This Row],[img_id2]],Table13[#All],4,FALSE)</f>
        <v>3</v>
      </c>
      <c r="H3141">
        <f>VLOOKUP(Table1[[#This Row],[img_id2]],Table13[#All],5,FALSE)</f>
        <v>3</v>
      </c>
      <c r="I3141" t="str">
        <f>IF(Table1[[#This Row],[score_abs]]&gt;0.99,"yes","no")</f>
        <v>yes</v>
      </c>
    </row>
    <row r="3142" spans="1:9" x14ac:dyDescent="0.25">
      <c r="A3142" t="str">
        <f>Table1[[#This Row],[img_id2]]&amp;"|"&amp;Table1[[#This Row],[rank]]</f>
        <v>624|1</v>
      </c>
      <c r="B3142">
        <v>624</v>
      </c>
      <c r="C3142">
        <v>1</v>
      </c>
      <c r="D3142" t="s">
        <v>831</v>
      </c>
      <c r="E3142">
        <v>0.49428164958999998</v>
      </c>
      <c r="F3142">
        <v>0.99993777275100004</v>
      </c>
      <c r="G3142">
        <f>VLOOKUP(Table1[[#This Row],[img_id2]],Table13[#All],4,FALSE)</f>
        <v>4</v>
      </c>
      <c r="H3142">
        <f>VLOOKUP(Table1[[#This Row],[img_id2]],Table13[#All],5,FALSE)</f>
        <v>4</v>
      </c>
      <c r="I3142" t="str">
        <f>IF(Table1[[#This Row],[score_abs]]&gt;0.99,"yes","no")</f>
        <v>yes</v>
      </c>
    </row>
    <row r="3143" spans="1:9" x14ac:dyDescent="0.25">
      <c r="A3143" t="str">
        <f>Table1[[#This Row],[img_id2]]&amp;"|"&amp;Table1[[#This Row],[rank]]</f>
        <v>624|2</v>
      </c>
      <c r="B3143">
        <v>624</v>
      </c>
      <c r="C3143">
        <v>2</v>
      </c>
      <c r="D3143" t="s">
        <v>860</v>
      </c>
      <c r="E3143">
        <v>9.5107555389399995E-2</v>
      </c>
      <c r="F3143">
        <v>0.99967658519699998</v>
      </c>
      <c r="G3143">
        <f>VLOOKUP(Table1[[#This Row],[img_id2]],Table13[#All],4,FALSE)</f>
        <v>4</v>
      </c>
      <c r="H3143">
        <f>VLOOKUP(Table1[[#This Row],[img_id2]],Table13[#All],5,FALSE)</f>
        <v>4</v>
      </c>
      <c r="I3143" t="str">
        <f>IF(Table1[[#This Row],[score_abs]]&gt;0.99,"yes","no")</f>
        <v>yes</v>
      </c>
    </row>
    <row r="3144" spans="1:9" x14ac:dyDescent="0.25">
      <c r="A3144" t="str">
        <f>Table1[[#This Row],[img_id2]]&amp;"|"&amp;Table1[[#This Row],[rank]]</f>
        <v>624|3</v>
      </c>
      <c r="B3144">
        <v>624</v>
      </c>
      <c r="C3144">
        <v>3</v>
      </c>
      <c r="D3144" t="s">
        <v>854</v>
      </c>
      <c r="E3144">
        <v>8.5399366915200003E-2</v>
      </c>
      <c r="F3144">
        <v>0.99963974952699997</v>
      </c>
      <c r="G3144">
        <f>VLOOKUP(Table1[[#This Row],[img_id2]],Table13[#All],4,FALSE)</f>
        <v>4</v>
      </c>
      <c r="H3144">
        <f>VLOOKUP(Table1[[#This Row],[img_id2]],Table13[#All],5,FALSE)</f>
        <v>4</v>
      </c>
      <c r="I3144" t="str">
        <f>IF(Table1[[#This Row],[score_abs]]&gt;0.99,"yes","no")</f>
        <v>yes</v>
      </c>
    </row>
    <row r="3145" spans="1:9" x14ac:dyDescent="0.25">
      <c r="A3145" t="str">
        <f>Table1[[#This Row],[img_id2]]&amp;"|"&amp;Table1[[#This Row],[rank]]</f>
        <v>624|4</v>
      </c>
      <c r="B3145">
        <v>624</v>
      </c>
      <c r="C3145">
        <v>4</v>
      </c>
      <c r="D3145" t="s">
        <v>864</v>
      </c>
      <c r="E3145">
        <v>7.2280295193200006E-2</v>
      </c>
      <c r="F3145">
        <v>0.999574482441</v>
      </c>
      <c r="G3145">
        <f>VLOOKUP(Table1[[#This Row],[img_id2]],Table13[#All],4,FALSE)</f>
        <v>4</v>
      </c>
      <c r="H3145">
        <f>VLOOKUP(Table1[[#This Row],[img_id2]],Table13[#All],5,FALSE)</f>
        <v>4</v>
      </c>
      <c r="I3145" t="str">
        <f>IF(Table1[[#This Row],[score_abs]]&gt;0.99,"yes","no")</f>
        <v>yes</v>
      </c>
    </row>
    <row r="3146" spans="1:9" x14ac:dyDescent="0.25">
      <c r="A3146" t="str">
        <f>Table1[[#This Row],[img_id2]]&amp;"|"&amp;Table1[[#This Row],[rank]]</f>
        <v>624|5</v>
      </c>
      <c r="B3146">
        <v>624</v>
      </c>
      <c r="C3146">
        <v>5</v>
      </c>
      <c r="D3146" t="s">
        <v>862</v>
      </c>
      <c r="E3146">
        <v>6.3973397016499997E-2</v>
      </c>
      <c r="F3146">
        <v>0.999519228935</v>
      </c>
      <c r="G3146">
        <f>VLOOKUP(Table1[[#This Row],[img_id2]],Table13[#All],4,FALSE)</f>
        <v>4</v>
      </c>
      <c r="H3146">
        <f>VLOOKUP(Table1[[#This Row],[img_id2]],Table13[#All],5,FALSE)</f>
        <v>4</v>
      </c>
      <c r="I3146" t="str">
        <f>IF(Table1[[#This Row],[score_abs]]&gt;0.99,"yes","no")</f>
        <v>yes</v>
      </c>
    </row>
    <row r="3147" spans="1:9" x14ac:dyDescent="0.25">
      <c r="A3147" t="str">
        <f>Table1[[#This Row],[img_id2]]&amp;"|"&amp;Table1[[#This Row],[rank]]</f>
        <v>625|1</v>
      </c>
      <c r="B3147">
        <v>625</v>
      </c>
      <c r="C3147">
        <v>1</v>
      </c>
      <c r="D3147" t="s">
        <v>860</v>
      </c>
      <c r="E3147">
        <v>0.22070744633700001</v>
      </c>
      <c r="F3147">
        <v>0.99960345029800002</v>
      </c>
      <c r="G3147">
        <f>VLOOKUP(Table1[[#This Row],[img_id2]],Table13[#All],4,FALSE)</f>
        <v>3</v>
      </c>
      <c r="H3147">
        <f>VLOOKUP(Table1[[#This Row],[img_id2]],Table13[#All],5,FALSE)</f>
        <v>3</v>
      </c>
      <c r="I3147" t="str">
        <f>IF(Table1[[#This Row],[score_abs]]&gt;0.99,"yes","no")</f>
        <v>yes</v>
      </c>
    </row>
    <row r="3148" spans="1:9" x14ac:dyDescent="0.25">
      <c r="A3148" t="str">
        <f>Table1[[#This Row],[img_id2]]&amp;"|"&amp;Table1[[#This Row],[rank]]</f>
        <v>625|2</v>
      </c>
      <c r="B3148">
        <v>625</v>
      </c>
      <c r="C3148">
        <v>2</v>
      </c>
      <c r="D3148" t="s">
        <v>873</v>
      </c>
      <c r="E3148">
        <v>0.190172821283</v>
      </c>
      <c r="F3148">
        <v>0.99953985214200003</v>
      </c>
      <c r="G3148">
        <f>VLOOKUP(Table1[[#This Row],[img_id2]],Table13[#All],4,FALSE)</f>
        <v>3</v>
      </c>
      <c r="H3148">
        <f>VLOOKUP(Table1[[#This Row],[img_id2]],Table13[#All],5,FALSE)</f>
        <v>3</v>
      </c>
      <c r="I3148" t="str">
        <f>IF(Table1[[#This Row],[score_abs]]&gt;0.99,"yes","no")</f>
        <v>yes</v>
      </c>
    </row>
    <row r="3149" spans="1:9" x14ac:dyDescent="0.25">
      <c r="A3149" t="str">
        <f>Table1[[#This Row],[img_id2]]&amp;"|"&amp;Table1[[#This Row],[rank]]</f>
        <v>625|3</v>
      </c>
      <c r="B3149">
        <v>625</v>
      </c>
      <c r="C3149">
        <v>3</v>
      </c>
      <c r="D3149" t="s">
        <v>884</v>
      </c>
      <c r="E3149">
        <v>0.10856796801099999</v>
      </c>
      <c r="F3149">
        <v>0.99919408559800005</v>
      </c>
      <c r="G3149">
        <f>VLOOKUP(Table1[[#This Row],[img_id2]],Table13[#All],4,FALSE)</f>
        <v>3</v>
      </c>
      <c r="H3149">
        <f>VLOOKUP(Table1[[#This Row],[img_id2]],Table13[#All],5,FALSE)</f>
        <v>3</v>
      </c>
      <c r="I3149" t="str">
        <f>IF(Table1[[#This Row],[score_abs]]&gt;0.99,"yes","no")</f>
        <v>yes</v>
      </c>
    </row>
    <row r="3150" spans="1:9" x14ac:dyDescent="0.25">
      <c r="A3150" t="str">
        <f>Table1[[#This Row],[img_id2]]&amp;"|"&amp;Table1[[#This Row],[rank]]</f>
        <v>625|4</v>
      </c>
      <c r="B3150">
        <v>625</v>
      </c>
      <c r="C3150">
        <v>4</v>
      </c>
      <c r="D3150" t="s">
        <v>854</v>
      </c>
      <c r="E3150">
        <v>9.6015416085699995E-2</v>
      </c>
      <c r="F3150">
        <v>0.99908888340000002</v>
      </c>
      <c r="G3150">
        <f>VLOOKUP(Table1[[#This Row],[img_id2]],Table13[#All],4,FALSE)</f>
        <v>3</v>
      </c>
      <c r="H3150">
        <f>VLOOKUP(Table1[[#This Row],[img_id2]],Table13[#All],5,FALSE)</f>
        <v>3</v>
      </c>
      <c r="I3150" t="str">
        <f>IF(Table1[[#This Row],[score_abs]]&gt;0.99,"yes","no")</f>
        <v>yes</v>
      </c>
    </row>
    <row r="3151" spans="1:9" x14ac:dyDescent="0.25">
      <c r="A3151" t="str">
        <f>Table1[[#This Row],[img_id2]]&amp;"|"&amp;Table1[[#This Row],[rank]]</f>
        <v>625|5</v>
      </c>
      <c r="B3151">
        <v>625</v>
      </c>
      <c r="C3151">
        <v>5</v>
      </c>
      <c r="D3151" t="s">
        <v>871</v>
      </c>
      <c r="E3151">
        <v>8.4430135786499994E-2</v>
      </c>
      <c r="F3151">
        <v>0.99896395206499999</v>
      </c>
      <c r="G3151">
        <f>VLOOKUP(Table1[[#This Row],[img_id2]],Table13[#All],4,FALSE)</f>
        <v>3</v>
      </c>
      <c r="H3151">
        <f>VLOOKUP(Table1[[#This Row],[img_id2]],Table13[#All],5,FALSE)</f>
        <v>3</v>
      </c>
      <c r="I3151" t="str">
        <f>IF(Table1[[#This Row],[score_abs]]&gt;0.99,"yes","no")</f>
        <v>yes</v>
      </c>
    </row>
    <row r="3152" spans="1:9" x14ac:dyDescent="0.25">
      <c r="A3152" t="str">
        <f>Table1[[#This Row],[img_id2]]&amp;"|"&amp;Table1[[#This Row],[rank]]</f>
        <v>626|1</v>
      </c>
      <c r="B3152">
        <v>626</v>
      </c>
      <c r="C3152">
        <v>1</v>
      </c>
      <c r="D3152" t="s">
        <v>864</v>
      </c>
      <c r="E3152">
        <v>0.12710365653</v>
      </c>
      <c r="F3152">
        <v>0.99466717243199998</v>
      </c>
      <c r="G3152">
        <f>VLOOKUP(Table1[[#This Row],[img_id2]],Table13[#All],4,FALSE)</f>
        <v>3</v>
      </c>
      <c r="H3152">
        <f>VLOOKUP(Table1[[#This Row],[img_id2]],Table13[#All],5,FALSE)</f>
        <v>3</v>
      </c>
      <c r="I3152" t="str">
        <f>IF(Table1[[#This Row],[score_abs]]&gt;0.99,"yes","no")</f>
        <v>yes</v>
      </c>
    </row>
    <row r="3153" spans="1:9" x14ac:dyDescent="0.25">
      <c r="A3153" t="str">
        <f>Table1[[#This Row],[img_id2]]&amp;"|"&amp;Table1[[#This Row],[rank]]</f>
        <v>626|2</v>
      </c>
      <c r="B3153">
        <v>626</v>
      </c>
      <c r="C3153">
        <v>2</v>
      </c>
      <c r="D3153" t="s">
        <v>862</v>
      </c>
      <c r="E3153">
        <v>8.7879307568100001E-2</v>
      </c>
      <c r="F3153">
        <v>0.99230521917299996</v>
      </c>
      <c r="G3153">
        <f>VLOOKUP(Table1[[#This Row],[img_id2]],Table13[#All],4,FALSE)</f>
        <v>3</v>
      </c>
      <c r="H3153">
        <f>VLOOKUP(Table1[[#This Row],[img_id2]],Table13[#All],5,FALSE)</f>
        <v>3</v>
      </c>
      <c r="I3153" t="str">
        <f>IF(Table1[[#This Row],[score_abs]]&gt;0.99,"yes","no")</f>
        <v>yes</v>
      </c>
    </row>
    <row r="3154" spans="1:9" x14ac:dyDescent="0.25">
      <c r="A3154" t="str">
        <f>Table1[[#This Row],[img_id2]]&amp;"|"&amp;Table1[[#This Row],[rank]]</f>
        <v>626|3</v>
      </c>
      <c r="B3154">
        <v>626</v>
      </c>
      <c r="C3154">
        <v>3</v>
      </c>
      <c r="D3154" t="s">
        <v>877</v>
      </c>
      <c r="E3154">
        <v>7.0921838283500002E-2</v>
      </c>
      <c r="F3154">
        <v>0.99048292636900004</v>
      </c>
      <c r="G3154">
        <f>VLOOKUP(Table1[[#This Row],[img_id2]],Table13[#All],4,FALSE)</f>
        <v>3</v>
      </c>
      <c r="H3154">
        <f>VLOOKUP(Table1[[#This Row],[img_id2]],Table13[#All],5,FALSE)</f>
        <v>3</v>
      </c>
      <c r="I3154" t="str">
        <f>IF(Table1[[#This Row],[score_abs]]&gt;0.99,"yes","no")</f>
        <v>yes</v>
      </c>
    </row>
    <row r="3155" spans="1:9" x14ac:dyDescent="0.25">
      <c r="A3155" t="str">
        <f>Table1[[#This Row],[img_id2]]&amp;"|"&amp;Table1[[#This Row],[rank]]</f>
        <v>626|4</v>
      </c>
      <c r="B3155">
        <v>626</v>
      </c>
      <c r="C3155">
        <v>4</v>
      </c>
      <c r="D3155" t="s">
        <v>854</v>
      </c>
      <c r="E3155">
        <v>6.5710157155999996E-2</v>
      </c>
      <c r="F3155">
        <v>0.98973584175100005</v>
      </c>
      <c r="G3155">
        <f>VLOOKUP(Table1[[#This Row],[img_id2]],Table13[#All],4,FALSE)</f>
        <v>3</v>
      </c>
      <c r="H3155">
        <f>VLOOKUP(Table1[[#This Row],[img_id2]],Table13[#All],5,FALSE)</f>
        <v>3</v>
      </c>
      <c r="I3155" t="str">
        <f>IF(Table1[[#This Row],[score_abs]]&gt;0.99,"yes","no")</f>
        <v>no</v>
      </c>
    </row>
    <row r="3156" spans="1:9" x14ac:dyDescent="0.25">
      <c r="A3156" t="str">
        <f>Table1[[#This Row],[img_id2]]&amp;"|"&amp;Table1[[#This Row],[rank]]</f>
        <v>626|5</v>
      </c>
      <c r="B3156">
        <v>626</v>
      </c>
      <c r="C3156">
        <v>5</v>
      </c>
      <c r="D3156" t="s">
        <v>830</v>
      </c>
      <c r="E3156">
        <v>6.3685886561899996E-2</v>
      </c>
      <c r="F3156">
        <v>0.98941308260000005</v>
      </c>
      <c r="G3156">
        <f>VLOOKUP(Table1[[#This Row],[img_id2]],Table13[#All],4,FALSE)</f>
        <v>3</v>
      </c>
      <c r="H3156">
        <f>VLOOKUP(Table1[[#This Row],[img_id2]],Table13[#All],5,FALSE)</f>
        <v>3</v>
      </c>
      <c r="I3156" t="str">
        <f>IF(Table1[[#This Row],[score_abs]]&gt;0.99,"yes","no")</f>
        <v>no</v>
      </c>
    </row>
    <row r="3157" spans="1:9" x14ac:dyDescent="0.25">
      <c r="A3157" t="str">
        <f>Table1[[#This Row],[img_id2]]&amp;"|"&amp;Table1[[#This Row],[rank]]</f>
        <v>627|1</v>
      </c>
      <c r="B3157">
        <v>627</v>
      </c>
      <c r="C3157">
        <v>1</v>
      </c>
      <c r="D3157" t="s">
        <v>840</v>
      </c>
      <c r="E3157">
        <v>0.17149473726700001</v>
      </c>
      <c r="F3157">
        <v>0.99866640567800002</v>
      </c>
      <c r="G3157">
        <f>VLOOKUP(Table1[[#This Row],[img_id2]],Table13[#All],4,FALSE)</f>
        <v>2</v>
      </c>
      <c r="H3157">
        <f>VLOOKUP(Table1[[#This Row],[img_id2]],Table13[#All],5,FALSE)</f>
        <v>2</v>
      </c>
      <c r="I3157" t="str">
        <f>IF(Table1[[#This Row],[score_abs]]&gt;0.99,"yes","no")</f>
        <v>yes</v>
      </c>
    </row>
    <row r="3158" spans="1:9" x14ac:dyDescent="0.25">
      <c r="A3158" t="str">
        <f>Table1[[#This Row],[img_id2]]&amp;"|"&amp;Table1[[#This Row],[rank]]</f>
        <v>627|2</v>
      </c>
      <c r="B3158">
        <v>627</v>
      </c>
      <c r="C3158">
        <v>2</v>
      </c>
      <c r="D3158" t="s">
        <v>864</v>
      </c>
      <c r="E3158">
        <v>0.112011238933</v>
      </c>
      <c r="F3158">
        <v>0.99795961379999998</v>
      </c>
      <c r="G3158">
        <f>VLOOKUP(Table1[[#This Row],[img_id2]],Table13[#All],4,FALSE)</f>
        <v>2</v>
      </c>
      <c r="H3158">
        <f>VLOOKUP(Table1[[#This Row],[img_id2]],Table13[#All],5,FALSE)</f>
        <v>2</v>
      </c>
      <c r="I3158" t="str">
        <f>IF(Table1[[#This Row],[score_abs]]&gt;0.99,"yes","no")</f>
        <v>yes</v>
      </c>
    </row>
    <row r="3159" spans="1:9" x14ac:dyDescent="0.25">
      <c r="A3159" t="str">
        <f>Table1[[#This Row],[img_id2]]&amp;"|"&amp;Table1[[#This Row],[rank]]</f>
        <v>627|3</v>
      </c>
      <c r="B3159">
        <v>627</v>
      </c>
      <c r="C3159">
        <v>3</v>
      </c>
      <c r="D3159" t="s">
        <v>867</v>
      </c>
      <c r="E3159">
        <v>0.10206226259499999</v>
      </c>
      <c r="F3159">
        <v>0.99776113033299996</v>
      </c>
      <c r="G3159">
        <f>VLOOKUP(Table1[[#This Row],[img_id2]],Table13[#All],4,FALSE)</f>
        <v>2</v>
      </c>
      <c r="H3159">
        <f>VLOOKUP(Table1[[#This Row],[img_id2]],Table13[#All],5,FALSE)</f>
        <v>2</v>
      </c>
      <c r="I3159" t="str">
        <f>IF(Table1[[#This Row],[score_abs]]&gt;0.99,"yes","no")</f>
        <v>yes</v>
      </c>
    </row>
    <row r="3160" spans="1:9" x14ac:dyDescent="0.25">
      <c r="A3160" t="str">
        <f>Table1[[#This Row],[img_id2]]&amp;"|"&amp;Table1[[#This Row],[rank]]</f>
        <v>627|4</v>
      </c>
      <c r="B3160">
        <v>627</v>
      </c>
      <c r="C3160">
        <v>4</v>
      </c>
      <c r="D3160" t="s">
        <v>870</v>
      </c>
      <c r="E3160">
        <v>8.6208224296599995E-2</v>
      </c>
      <c r="F3160">
        <v>0.99735057354000001</v>
      </c>
      <c r="G3160">
        <f>VLOOKUP(Table1[[#This Row],[img_id2]],Table13[#All],4,FALSE)</f>
        <v>2</v>
      </c>
      <c r="H3160">
        <f>VLOOKUP(Table1[[#This Row],[img_id2]],Table13[#All],5,FALSE)</f>
        <v>2</v>
      </c>
      <c r="I3160" t="str">
        <f>IF(Table1[[#This Row],[score_abs]]&gt;0.99,"yes","no")</f>
        <v>yes</v>
      </c>
    </row>
    <row r="3161" spans="1:9" x14ac:dyDescent="0.25">
      <c r="A3161" t="str">
        <f>Table1[[#This Row],[img_id2]]&amp;"|"&amp;Table1[[#This Row],[rank]]</f>
        <v>627|5</v>
      </c>
      <c r="B3161">
        <v>627</v>
      </c>
      <c r="C3161">
        <v>5</v>
      </c>
      <c r="D3161" t="s">
        <v>869</v>
      </c>
      <c r="E3161">
        <v>7.0749238133400005E-2</v>
      </c>
      <c r="F3161">
        <v>0.99677342176399997</v>
      </c>
      <c r="G3161">
        <f>VLOOKUP(Table1[[#This Row],[img_id2]],Table13[#All],4,FALSE)</f>
        <v>2</v>
      </c>
      <c r="H3161">
        <f>VLOOKUP(Table1[[#This Row],[img_id2]],Table13[#All],5,FALSE)</f>
        <v>2</v>
      </c>
      <c r="I3161" t="str">
        <f>IF(Table1[[#This Row],[score_abs]]&gt;0.99,"yes","no")</f>
        <v>yes</v>
      </c>
    </row>
    <row r="3162" spans="1:9" x14ac:dyDescent="0.25">
      <c r="A3162" t="str">
        <f>Table1[[#This Row],[img_id2]]&amp;"|"&amp;Table1[[#This Row],[rank]]</f>
        <v>628|1</v>
      </c>
      <c r="B3162">
        <v>628</v>
      </c>
      <c r="C3162">
        <v>1</v>
      </c>
      <c r="D3162" t="s">
        <v>862</v>
      </c>
      <c r="E3162">
        <v>0.464616447687</v>
      </c>
      <c r="F3162">
        <v>0.99970102310200004</v>
      </c>
      <c r="G3162">
        <f>VLOOKUP(Table1[[#This Row],[img_id2]],Table13[#All],4,FALSE)</f>
        <v>4</v>
      </c>
      <c r="H3162">
        <f>VLOOKUP(Table1[[#This Row],[img_id2]],Table13[#All],5,FALSE)</f>
        <v>4</v>
      </c>
      <c r="I3162" t="str">
        <f>IF(Table1[[#This Row],[score_abs]]&gt;0.99,"yes","no")</f>
        <v>yes</v>
      </c>
    </row>
    <row r="3163" spans="1:9" x14ac:dyDescent="0.25">
      <c r="A3163" t="str">
        <f>Table1[[#This Row],[img_id2]]&amp;"|"&amp;Table1[[#This Row],[rank]]</f>
        <v>628|2</v>
      </c>
      <c r="B3163">
        <v>628</v>
      </c>
      <c r="C3163">
        <v>2</v>
      </c>
      <c r="D3163" t="s">
        <v>871</v>
      </c>
      <c r="E3163">
        <v>7.8928396105800006E-2</v>
      </c>
      <c r="F3163">
        <v>0.99824273586300005</v>
      </c>
      <c r="G3163">
        <f>VLOOKUP(Table1[[#This Row],[img_id2]],Table13[#All],4,FALSE)</f>
        <v>4</v>
      </c>
      <c r="H3163">
        <f>VLOOKUP(Table1[[#This Row],[img_id2]],Table13[#All],5,FALSE)</f>
        <v>4</v>
      </c>
      <c r="I3163" t="str">
        <f>IF(Table1[[#This Row],[score_abs]]&gt;0.99,"yes","no")</f>
        <v>yes</v>
      </c>
    </row>
    <row r="3164" spans="1:9" x14ac:dyDescent="0.25">
      <c r="A3164" t="str">
        <f>Table1[[#This Row],[img_id2]]&amp;"|"&amp;Table1[[#This Row],[rank]]</f>
        <v>628|3</v>
      </c>
      <c r="B3164">
        <v>628</v>
      </c>
      <c r="C3164">
        <v>3</v>
      </c>
      <c r="D3164" t="s">
        <v>878</v>
      </c>
      <c r="E3164">
        <v>6.7698873579499996E-2</v>
      </c>
      <c r="F3164">
        <v>0.99795192480100003</v>
      </c>
      <c r="G3164">
        <f>VLOOKUP(Table1[[#This Row],[img_id2]],Table13[#All],4,FALSE)</f>
        <v>4</v>
      </c>
      <c r="H3164">
        <f>VLOOKUP(Table1[[#This Row],[img_id2]],Table13[#All],5,FALSE)</f>
        <v>4</v>
      </c>
      <c r="I3164" t="str">
        <f>IF(Table1[[#This Row],[score_abs]]&gt;0.99,"yes","no")</f>
        <v>yes</v>
      </c>
    </row>
    <row r="3165" spans="1:9" x14ac:dyDescent="0.25">
      <c r="A3165" t="str">
        <f>Table1[[#This Row],[img_id2]]&amp;"|"&amp;Table1[[#This Row],[rank]]</f>
        <v>628|4</v>
      </c>
      <c r="B3165">
        <v>628</v>
      </c>
      <c r="C3165">
        <v>4</v>
      </c>
      <c r="D3165" t="s">
        <v>864</v>
      </c>
      <c r="E3165">
        <v>6.7387014627500005E-2</v>
      </c>
      <c r="F3165">
        <v>0.99794238805799995</v>
      </c>
      <c r="G3165">
        <f>VLOOKUP(Table1[[#This Row],[img_id2]],Table13[#All],4,FALSE)</f>
        <v>4</v>
      </c>
      <c r="H3165">
        <f>VLOOKUP(Table1[[#This Row],[img_id2]],Table13[#All],5,FALSE)</f>
        <v>4</v>
      </c>
      <c r="I3165" t="str">
        <f>IF(Table1[[#This Row],[score_abs]]&gt;0.99,"yes","no")</f>
        <v>yes</v>
      </c>
    </row>
    <row r="3166" spans="1:9" x14ac:dyDescent="0.25">
      <c r="A3166" t="str">
        <f>Table1[[#This Row],[img_id2]]&amp;"|"&amp;Table1[[#This Row],[rank]]</f>
        <v>628|5</v>
      </c>
      <c r="B3166">
        <v>628</v>
      </c>
      <c r="C3166">
        <v>5</v>
      </c>
      <c r="D3166" t="s">
        <v>861</v>
      </c>
      <c r="E3166">
        <v>3.6614593118399999E-2</v>
      </c>
      <c r="F3166">
        <v>0.99621969461399995</v>
      </c>
      <c r="G3166">
        <f>VLOOKUP(Table1[[#This Row],[img_id2]],Table13[#All],4,FALSE)</f>
        <v>4</v>
      </c>
      <c r="H3166">
        <f>VLOOKUP(Table1[[#This Row],[img_id2]],Table13[#All],5,FALSE)</f>
        <v>4</v>
      </c>
      <c r="I3166" t="str">
        <f>IF(Table1[[#This Row],[score_abs]]&gt;0.99,"yes","no")</f>
        <v>yes</v>
      </c>
    </row>
    <row r="3167" spans="1:9" x14ac:dyDescent="0.25">
      <c r="A3167" t="str">
        <f>Table1[[#This Row],[img_id2]]&amp;"|"&amp;Table1[[#This Row],[rank]]</f>
        <v>629|1</v>
      </c>
      <c r="B3167">
        <v>629</v>
      </c>
      <c r="C3167">
        <v>1</v>
      </c>
      <c r="D3167" t="s">
        <v>886</v>
      </c>
      <c r="E3167">
        <v>0.25780203938500001</v>
      </c>
      <c r="F3167">
        <v>0.99921536445600001</v>
      </c>
      <c r="G3167">
        <f>VLOOKUP(Table1[[#This Row],[img_id2]],Table13[#All],4,FALSE)</f>
        <v>3</v>
      </c>
      <c r="H3167">
        <f>VLOOKUP(Table1[[#This Row],[img_id2]],Table13[#All],5,FALSE)</f>
        <v>3</v>
      </c>
      <c r="I3167" t="str">
        <f>IF(Table1[[#This Row],[score_abs]]&gt;0.99,"yes","no")</f>
        <v>yes</v>
      </c>
    </row>
    <row r="3168" spans="1:9" x14ac:dyDescent="0.25">
      <c r="A3168" t="str">
        <f>Table1[[#This Row],[img_id2]]&amp;"|"&amp;Table1[[#This Row],[rank]]</f>
        <v>629|2</v>
      </c>
      <c r="B3168">
        <v>629</v>
      </c>
      <c r="C3168">
        <v>2</v>
      </c>
      <c r="D3168" t="s">
        <v>856</v>
      </c>
      <c r="E3168">
        <v>0.14702376723300001</v>
      </c>
      <c r="F3168">
        <v>0.99862504005399999</v>
      </c>
      <c r="G3168">
        <f>VLOOKUP(Table1[[#This Row],[img_id2]],Table13[#All],4,FALSE)</f>
        <v>3</v>
      </c>
      <c r="H3168">
        <f>VLOOKUP(Table1[[#This Row],[img_id2]],Table13[#All],5,FALSE)</f>
        <v>3</v>
      </c>
      <c r="I3168" t="str">
        <f>IF(Table1[[#This Row],[score_abs]]&gt;0.99,"yes","no")</f>
        <v>yes</v>
      </c>
    </row>
    <row r="3169" spans="1:9" x14ac:dyDescent="0.25">
      <c r="A3169" t="str">
        <f>Table1[[#This Row],[img_id2]]&amp;"|"&amp;Table1[[#This Row],[rank]]</f>
        <v>629|3</v>
      </c>
      <c r="B3169">
        <v>629</v>
      </c>
      <c r="C3169">
        <v>3</v>
      </c>
      <c r="D3169" t="s">
        <v>860</v>
      </c>
      <c r="E3169">
        <v>9.2877089977300001E-2</v>
      </c>
      <c r="F3169">
        <v>0.99782514572100001</v>
      </c>
      <c r="G3169">
        <f>VLOOKUP(Table1[[#This Row],[img_id2]],Table13[#All],4,FALSE)</f>
        <v>3</v>
      </c>
      <c r="H3169">
        <f>VLOOKUP(Table1[[#This Row],[img_id2]],Table13[#All],5,FALSE)</f>
        <v>3</v>
      </c>
      <c r="I3169" t="str">
        <f>IF(Table1[[#This Row],[score_abs]]&gt;0.99,"yes","no")</f>
        <v>yes</v>
      </c>
    </row>
    <row r="3170" spans="1:9" x14ac:dyDescent="0.25">
      <c r="A3170" t="str">
        <f>Table1[[#This Row],[img_id2]]&amp;"|"&amp;Table1[[#This Row],[rank]]</f>
        <v>629|4</v>
      </c>
      <c r="B3170">
        <v>629</v>
      </c>
      <c r="C3170">
        <v>4</v>
      </c>
      <c r="D3170" t="s">
        <v>854</v>
      </c>
      <c r="E3170">
        <v>6.9832779467099995E-2</v>
      </c>
      <c r="F3170">
        <v>0.99710959196100002</v>
      </c>
      <c r="G3170">
        <f>VLOOKUP(Table1[[#This Row],[img_id2]],Table13[#All],4,FALSE)</f>
        <v>3</v>
      </c>
      <c r="H3170">
        <f>VLOOKUP(Table1[[#This Row],[img_id2]],Table13[#All],5,FALSE)</f>
        <v>3</v>
      </c>
      <c r="I3170" t="str">
        <f>IF(Table1[[#This Row],[score_abs]]&gt;0.99,"yes","no")</f>
        <v>yes</v>
      </c>
    </row>
    <row r="3171" spans="1:9" x14ac:dyDescent="0.25">
      <c r="A3171" t="str">
        <f>Table1[[#This Row],[img_id2]]&amp;"|"&amp;Table1[[#This Row],[rank]]</f>
        <v>629|5</v>
      </c>
      <c r="B3171">
        <v>629</v>
      </c>
      <c r="C3171">
        <v>5</v>
      </c>
      <c r="D3171" t="s">
        <v>861</v>
      </c>
      <c r="E3171">
        <v>6.8556100130099995E-2</v>
      </c>
      <c r="F3171">
        <v>0.99705588817599999</v>
      </c>
      <c r="G3171">
        <f>VLOOKUP(Table1[[#This Row],[img_id2]],Table13[#All],4,FALSE)</f>
        <v>3</v>
      </c>
      <c r="H3171">
        <f>VLOOKUP(Table1[[#This Row],[img_id2]],Table13[#All],5,FALSE)</f>
        <v>3</v>
      </c>
      <c r="I3171" t="str">
        <f>IF(Table1[[#This Row],[score_abs]]&gt;0.99,"yes","no")</f>
        <v>yes</v>
      </c>
    </row>
    <row r="3172" spans="1:9" x14ac:dyDescent="0.25">
      <c r="A3172" t="str">
        <f>Table1[[#This Row],[img_id2]]&amp;"|"&amp;Table1[[#This Row],[rank]]</f>
        <v>630|1</v>
      </c>
      <c r="B3172">
        <v>630</v>
      </c>
      <c r="C3172">
        <v>1</v>
      </c>
      <c r="D3172" t="s">
        <v>862</v>
      </c>
      <c r="E3172">
        <v>0.24532778561099999</v>
      </c>
      <c r="F3172">
        <v>0.99951398372699995</v>
      </c>
      <c r="G3172">
        <f>VLOOKUP(Table1[[#This Row],[img_id2]],Table13[#All],4,FALSE)</f>
        <v>4</v>
      </c>
      <c r="H3172">
        <f>VLOOKUP(Table1[[#This Row],[img_id2]],Table13[#All],5,FALSE)</f>
        <v>4</v>
      </c>
      <c r="I3172" t="str">
        <f>IF(Table1[[#This Row],[score_abs]]&gt;0.99,"yes","no")</f>
        <v>yes</v>
      </c>
    </row>
    <row r="3173" spans="1:9" x14ac:dyDescent="0.25">
      <c r="A3173" t="str">
        <f>Table1[[#This Row],[img_id2]]&amp;"|"&amp;Table1[[#This Row],[rank]]</f>
        <v>630|2</v>
      </c>
      <c r="B3173">
        <v>630</v>
      </c>
      <c r="C3173">
        <v>2</v>
      </c>
      <c r="D3173" t="s">
        <v>848</v>
      </c>
      <c r="E3173">
        <v>0.108019553125</v>
      </c>
      <c r="F3173">
        <v>0.99889695644400001</v>
      </c>
      <c r="G3173">
        <f>VLOOKUP(Table1[[#This Row],[img_id2]],Table13[#All],4,FALSE)</f>
        <v>4</v>
      </c>
      <c r="H3173">
        <f>VLOOKUP(Table1[[#This Row],[img_id2]],Table13[#All],5,FALSE)</f>
        <v>4</v>
      </c>
      <c r="I3173" t="str">
        <f>IF(Table1[[#This Row],[score_abs]]&gt;0.99,"yes","no")</f>
        <v>yes</v>
      </c>
    </row>
    <row r="3174" spans="1:9" x14ac:dyDescent="0.25">
      <c r="A3174" t="str">
        <f>Table1[[#This Row],[img_id2]]&amp;"|"&amp;Table1[[#This Row],[rank]]</f>
        <v>630|3</v>
      </c>
      <c r="B3174">
        <v>630</v>
      </c>
      <c r="C3174">
        <v>3</v>
      </c>
      <c r="D3174" t="s">
        <v>861</v>
      </c>
      <c r="E3174">
        <v>0.101189270616</v>
      </c>
      <c r="F3174">
        <v>0.99882251024199997</v>
      </c>
      <c r="G3174">
        <f>VLOOKUP(Table1[[#This Row],[img_id2]],Table13[#All],4,FALSE)</f>
        <v>4</v>
      </c>
      <c r="H3174">
        <f>VLOOKUP(Table1[[#This Row],[img_id2]],Table13[#All],5,FALSE)</f>
        <v>4</v>
      </c>
      <c r="I3174" t="str">
        <f>IF(Table1[[#This Row],[score_abs]]&gt;0.99,"yes","no")</f>
        <v>yes</v>
      </c>
    </row>
    <row r="3175" spans="1:9" x14ac:dyDescent="0.25">
      <c r="A3175" t="str">
        <f>Table1[[#This Row],[img_id2]]&amp;"|"&amp;Table1[[#This Row],[rank]]</f>
        <v>630|4</v>
      </c>
      <c r="B3175">
        <v>630</v>
      </c>
      <c r="C3175">
        <v>4</v>
      </c>
      <c r="D3175" t="s">
        <v>874</v>
      </c>
      <c r="E3175">
        <v>8.0381371080900002E-2</v>
      </c>
      <c r="F3175">
        <v>0.99851828813599997</v>
      </c>
      <c r="G3175">
        <f>VLOOKUP(Table1[[#This Row],[img_id2]],Table13[#All],4,FALSE)</f>
        <v>4</v>
      </c>
      <c r="H3175">
        <f>VLOOKUP(Table1[[#This Row],[img_id2]],Table13[#All],5,FALSE)</f>
        <v>4</v>
      </c>
      <c r="I3175" t="str">
        <f>IF(Table1[[#This Row],[score_abs]]&gt;0.99,"yes","no")</f>
        <v>yes</v>
      </c>
    </row>
    <row r="3176" spans="1:9" x14ac:dyDescent="0.25">
      <c r="A3176" t="str">
        <f>Table1[[#This Row],[img_id2]]&amp;"|"&amp;Table1[[#This Row],[rank]]</f>
        <v>630|5</v>
      </c>
      <c r="B3176">
        <v>630</v>
      </c>
      <c r="C3176">
        <v>5</v>
      </c>
      <c r="D3176" t="s">
        <v>856</v>
      </c>
      <c r="E3176">
        <v>7.4990339577199999E-2</v>
      </c>
      <c r="F3176">
        <v>0.99841189384499995</v>
      </c>
      <c r="G3176">
        <f>VLOOKUP(Table1[[#This Row],[img_id2]],Table13[#All],4,FALSE)</f>
        <v>4</v>
      </c>
      <c r="H3176">
        <f>VLOOKUP(Table1[[#This Row],[img_id2]],Table13[#All],5,FALSE)</f>
        <v>4</v>
      </c>
      <c r="I3176" t="str">
        <f>IF(Table1[[#This Row],[score_abs]]&gt;0.99,"yes","no")</f>
        <v>yes</v>
      </c>
    </row>
    <row r="3177" spans="1:9" x14ac:dyDescent="0.25">
      <c r="A3177" t="str">
        <f>Table1[[#This Row],[img_id2]]&amp;"|"&amp;Table1[[#This Row],[rank]]</f>
        <v>631|1</v>
      </c>
      <c r="B3177">
        <v>631</v>
      </c>
      <c r="C3177">
        <v>1</v>
      </c>
      <c r="D3177" t="s">
        <v>886</v>
      </c>
      <c r="E3177">
        <v>0.225118100643</v>
      </c>
      <c r="F3177">
        <v>0.99992263317100005</v>
      </c>
      <c r="G3177">
        <f>VLOOKUP(Table1[[#This Row],[img_id2]],Table13[#All],4,FALSE)</f>
        <v>3</v>
      </c>
      <c r="H3177">
        <f>VLOOKUP(Table1[[#This Row],[img_id2]],Table13[#All],5,FALSE)</f>
        <v>3</v>
      </c>
      <c r="I3177" t="str">
        <f>IF(Table1[[#This Row],[score_abs]]&gt;0.99,"yes","no")</f>
        <v>yes</v>
      </c>
    </row>
    <row r="3178" spans="1:9" x14ac:dyDescent="0.25">
      <c r="A3178" t="str">
        <f>Table1[[#This Row],[img_id2]]&amp;"|"&amp;Table1[[#This Row],[rank]]</f>
        <v>631|2</v>
      </c>
      <c r="B3178">
        <v>631</v>
      </c>
      <c r="C3178">
        <v>2</v>
      </c>
      <c r="D3178" t="s">
        <v>856</v>
      </c>
      <c r="E3178">
        <v>0.22448416054199999</v>
      </c>
      <c r="F3178">
        <v>0.99992239475300004</v>
      </c>
      <c r="G3178">
        <f>VLOOKUP(Table1[[#This Row],[img_id2]],Table13[#All],4,FALSE)</f>
        <v>3</v>
      </c>
      <c r="H3178">
        <f>VLOOKUP(Table1[[#This Row],[img_id2]],Table13[#All],5,FALSE)</f>
        <v>3</v>
      </c>
      <c r="I3178" t="str">
        <f>IF(Table1[[#This Row],[score_abs]]&gt;0.99,"yes","no")</f>
        <v>yes</v>
      </c>
    </row>
    <row r="3179" spans="1:9" x14ac:dyDescent="0.25">
      <c r="A3179" t="str">
        <f>Table1[[#This Row],[img_id2]]&amp;"|"&amp;Table1[[#This Row],[rank]]</f>
        <v>631|3</v>
      </c>
      <c r="B3179">
        <v>631</v>
      </c>
      <c r="C3179">
        <v>3</v>
      </c>
      <c r="D3179" t="s">
        <v>861</v>
      </c>
      <c r="E3179">
        <v>0.16680654883400001</v>
      </c>
      <c r="F3179">
        <v>0.99989557266200002</v>
      </c>
      <c r="G3179">
        <f>VLOOKUP(Table1[[#This Row],[img_id2]],Table13[#All],4,FALSE)</f>
        <v>3</v>
      </c>
      <c r="H3179">
        <f>VLOOKUP(Table1[[#This Row],[img_id2]],Table13[#All],5,FALSE)</f>
        <v>3</v>
      </c>
      <c r="I3179" t="str">
        <f>IF(Table1[[#This Row],[score_abs]]&gt;0.99,"yes","no")</f>
        <v>yes</v>
      </c>
    </row>
    <row r="3180" spans="1:9" x14ac:dyDescent="0.25">
      <c r="A3180" t="str">
        <f>Table1[[#This Row],[img_id2]]&amp;"|"&amp;Table1[[#This Row],[rank]]</f>
        <v>631|4</v>
      </c>
      <c r="B3180">
        <v>631</v>
      </c>
      <c r="C3180">
        <v>4</v>
      </c>
      <c r="D3180" t="s">
        <v>873</v>
      </c>
      <c r="E3180">
        <v>6.5901294350600007E-2</v>
      </c>
      <c r="F3180">
        <v>0.99973589181900002</v>
      </c>
      <c r="G3180">
        <f>VLOOKUP(Table1[[#This Row],[img_id2]],Table13[#All],4,FALSE)</f>
        <v>3</v>
      </c>
      <c r="H3180">
        <f>VLOOKUP(Table1[[#This Row],[img_id2]],Table13[#All],5,FALSE)</f>
        <v>3</v>
      </c>
      <c r="I3180" t="str">
        <f>IF(Table1[[#This Row],[score_abs]]&gt;0.99,"yes","no")</f>
        <v>yes</v>
      </c>
    </row>
    <row r="3181" spans="1:9" x14ac:dyDescent="0.25">
      <c r="A3181" t="str">
        <f>Table1[[#This Row],[img_id2]]&amp;"|"&amp;Table1[[#This Row],[rank]]</f>
        <v>631|5</v>
      </c>
      <c r="B3181">
        <v>631</v>
      </c>
      <c r="C3181">
        <v>5</v>
      </c>
      <c r="D3181" t="s">
        <v>884</v>
      </c>
      <c r="E3181">
        <v>5.0040222704399999E-2</v>
      </c>
      <c r="F3181">
        <v>0.999652147293</v>
      </c>
      <c r="G3181">
        <f>VLOOKUP(Table1[[#This Row],[img_id2]],Table13[#All],4,FALSE)</f>
        <v>3</v>
      </c>
      <c r="H3181">
        <f>VLOOKUP(Table1[[#This Row],[img_id2]],Table13[#All],5,FALSE)</f>
        <v>3</v>
      </c>
      <c r="I3181" t="str">
        <f>IF(Table1[[#This Row],[score_abs]]&gt;0.99,"yes","no")</f>
        <v>yes</v>
      </c>
    </row>
    <row r="3182" spans="1:9" x14ac:dyDescent="0.25">
      <c r="A3182" t="str">
        <f>Table1[[#This Row],[img_id2]]&amp;"|"&amp;Table1[[#This Row],[rank]]</f>
        <v>632|1</v>
      </c>
      <c r="B3182">
        <v>632</v>
      </c>
      <c r="C3182">
        <v>1</v>
      </c>
      <c r="D3182" t="s">
        <v>861</v>
      </c>
      <c r="E3182">
        <v>0.18270497024099999</v>
      </c>
      <c r="F3182">
        <v>0.99961960315700005</v>
      </c>
      <c r="G3182">
        <f>VLOOKUP(Table1[[#This Row],[img_id2]],Table13[#All],4,FALSE)</f>
        <v>4</v>
      </c>
      <c r="H3182">
        <f>VLOOKUP(Table1[[#This Row],[img_id2]],Table13[#All],5,FALSE)</f>
        <v>4</v>
      </c>
      <c r="I3182" t="str">
        <f>IF(Table1[[#This Row],[score_abs]]&gt;0.99,"yes","no")</f>
        <v>yes</v>
      </c>
    </row>
    <row r="3183" spans="1:9" x14ac:dyDescent="0.25">
      <c r="A3183" t="str">
        <f>Table1[[#This Row],[img_id2]]&amp;"|"&amp;Table1[[#This Row],[rank]]</f>
        <v>632|2</v>
      </c>
      <c r="B3183">
        <v>632</v>
      </c>
      <c r="C3183">
        <v>2</v>
      </c>
      <c r="D3183" t="s">
        <v>862</v>
      </c>
      <c r="E3183">
        <v>0.160859897733</v>
      </c>
      <c r="F3183">
        <v>0.99956804513899999</v>
      </c>
      <c r="G3183">
        <f>VLOOKUP(Table1[[#This Row],[img_id2]],Table13[#All],4,FALSE)</f>
        <v>4</v>
      </c>
      <c r="H3183">
        <f>VLOOKUP(Table1[[#This Row],[img_id2]],Table13[#All],5,FALSE)</f>
        <v>4</v>
      </c>
      <c r="I3183" t="str">
        <f>IF(Table1[[#This Row],[score_abs]]&gt;0.99,"yes","no")</f>
        <v>yes</v>
      </c>
    </row>
    <row r="3184" spans="1:9" x14ac:dyDescent="0.25">
      <c r="A3184" t="str">
        <f>Table1[[#This Row],[img_id2]]&amp;"|"&amp;Table1[[#This Row],[rank]]</f>
        <v>632|3</v>
      </c>
      <c r="B3184">
        <v>632</v>
      </c>
      <c r="C3184">
        <v>3</v>
      </c>
      <c r="D3184" t="s">
        <v>848</v>
      </c>
      <c r="E3184">
        <v>0.16059517860399999</v>
      </c>
      <c r="F3184">
        <v>0.99956732988399999</v>
      </c>
      <c r="G3184">
        <f>VLOOKUP(Table1[[#This Row],[img_id2]],Table13[#All],4,FALSE)</f>
        <v>4</v>
      </c>
      <c r="H3184">
        <f>VLOOKUP(Table1[[#This Row],[img_id2]],Table13[#All],5,FALSE)</f>
        <v>4</v>
      </c>
      <c r="I3184" t="str">
        <f>IF(Table1[[#This Row],[score_abs]]&gt;0.99,"yes","no")</f>
        <v>yes</v>
      </c>
    </row>
    <row r="3185" spans="1:9" x14ac:dyDescent="0.25">
      <c r="A3185" t="str">
        <f>Table1[[#This Row],[img_id2]]&amp;"|"&amp;Table1[[#This Row],[rank]]</f>
        <v>632|4</v>
      </c>
      <c r="B3185">
        <v>632</v>
      </c>
      <c r="C3185">
        <v>4</v>
      </c>
      <c r="D3185" t="s">
        <v>846</v>
      </c>
      <c r="E3185">
        <v>9.6855998039200003E-2</v>
      </c>
      <c r="F3185">
        <v>0.99928289651900004</v>
      </c>
      <c r="G3185">
        <f>VLOOKUP(Table1[[#This Row],[img_id2]],Table13[#All],4,FALSE)</f>
        <v>4</v>
      </c>
      <c r="H3185">
        <f>VLOOKUP(Table1[[#This Row],[img_id2]],Table13[#All],5,FALSE)</f>
        <v>4</v>
      </c>
      <c r="I3185" t="str">
        <f>IF(Table1[[#This Row],[score_abs]]&gt;0.99,"yes","no")</f>
        <v>yes</v>
      </c>
    </row>
    <row r="3186" spans="1:9" x14ac:dyDescent="0.25">
      <c r="A3186" t="str">
        <f>Table1[[#This Row],[img_id2]]&amp;"|"&amp;Table1[[#This Row],[rank]]</f>
        <v>632|5</v>
      </c>
      <c r="B3186">
        <v>632</v>
      </c>
      <c r="C3186">
        <v>5</v>
      </c>
      <c r="D3186" t="s">
        <v>856</v>
      </c>
      <c r="E3186">
        <v>9.6315577626199994E-2</v>
      </c>
      <c r="F3186">
        <v>0.99927884340299999</v>
      </c>
      <c r="G3186">
        <f>VLOOKUP(Table1[[#This Row],[img_id2]],Table13[#All],4,FALSE)</f>
        <v>4</v>
      </c>
      <c r="H3186">
        <f>VLOOKUP(Table1[[#This Row],[img_id2]],Table13[#All],5,FALSE)</f>
        <v>4</v>
      </c>
      <c r="I3186" t="str">
        <f>IF(Table1[[#This Row],[score_abs]]&gt;0.99,"yes","no")</f>
        <v>yes</v>
      </c>
    </row>
    <row r="3187" spans="1:9" x14ac:dyDescent="0.25">
      <c r="A3187" t="str">
        <f>Table1[[#This Row],[img_id2]]&amp;"|"&amp;Table1[[#This Row],[rank]]</f>
        <v>633|1</v>
      </c>
      <c r="B3187">
        <v>633</v>
      </c>
      <c r="C3187">
        <v>1</v>
      </c>
      <c r="D3187" t="s">
        <v>856</v>
      </c>
      <c r="E3187">
        <v>0.19479553401499999</v>
      </c>
      <c r="F3187">
        <v>0.99821364879600005</v>
      </c>
      <c r="G3187">
        <f>VLOOKUP(Table1[[#This Row],[img_id2]],Table13[#All],4,FALSE)</f>
        <v>4</v>
      </c>
      <c r="H3187">
        <f>VLOOKUP(Table1[[#This Row],[img_id2]],Table13[#All],5,FALSE)</f>
        <v>4</v>
      </c>
      <c r="I3187" t="str">
        <f>IF(Table1[[#This Row],[score_abs]]&gt;0.99,"yes","no")</f>
        <v>yes</v>
      </c>
    </row>
    <row r="3188" spans="1:9" x14ac:dyDescent="0.25">
      <c r="A3188" t="str">
        <f>Table1[[#This Row],[img_id2]]&amp;"|"&amp;Table1[[#This Row],[rank]]</f>
        <v>633|2</v>
      </c>
      <c r="B3188">
        <v>633</v>
      </c>
      <c r="C3188">
        <v>2</v>
      </c>
      <c r="D3188" t="s">
        <v>848</v>
      </c>
      <c r="E3188">
        <v>0.168288886547</v>
      </c>
      <c r="F3188">
        <v>0.99793279171000004</v>
      </c>
      <c r="G3188">
        <f>VLOOKUP(Table1[[#This Row],[img_id2]],Table13[#All],4,FALSE)</f>
        <v>4</v>
      </c>
      <c r="H3188">
        <f>VLOOKUP(Table1[[#This Row],[img_id2]],Table13[#All],5,FALSE)</f>
        <v>4</v>
      </c>
      <c r="I3188" t="str">
        <f>IF(Table1[[#This Row],[score_abs]]&gt;0.99,"yes","no")</f>
        <v>yes</v>
      </c>
    </row>
    <row r="3189" spans="1:9" x14ac:dyDescent="0.25">
      <c r="A3189" t="str">
        <f>Table1[[#This Row],[img_id2]]&amp;"|"&amp;Table1[[#This Row],[rank]]</f>
        <v>633|3</v>
      </c>
      <c r="B3189">
        <v>633</v>
      </c>
      <c r="C3189">
        <v>3</v>
      </c>
      <c r="D3189" t="s">
        <v>855</v>
      </c>
      <c r="E3189">
        <v>0.145141974092</v>
      </c>
      <c r="F3189">
        <v>0.99760395288500003</v>
      </c>
      <c r="G3189">
        <f>VLOOKUP(Table1[[#This Row],[img_id2]],Table13[#All],4,FALSE)</f>
        <v>4</v>
      </c>
      <c r="H3189">
        <f>VLOOKUP(Table1[[#This Row],[img_id2]],Table13[#All],5,FALSE)</f>
        <v>4</v>
      </c>
      <c r="I3189" t="str">
        <f>IF(Table1[[#This Row],[score_abs]]&gt;0.99,"yes","no")</f>
        <v>yes</v>
      </c>
    </row>
    <row r="3190" spans="1:9" x14ac:dyDescent="0.25">
      <c r="A3190" t="str">
        <f>Table1[[#This Row],[img_id2]]&amp;"|"&amp;Table1[[#This Row],[rank]]</f>
        <v>633|4</v>
      </c>
      <c r="B3190">
        <v>633</v>
      </c>
      <c r="C3190">
        <v>4</v>
      </c>
      <c r="D3190" t="s">
        <v>854</v>
      </c>
      <c r="E3190">
        <v>7.4288874864599994E-2</v>
      </c>
      <c r="F3190">
        <v>0.99532938003500004</v>
      </c>
      <c r="G3190">
        <f>VLOOKUP(Table1[[#This Row],[img_id2]],Table13[#All],4,FALSE)</f>
        <v>4</v>
      </c>
      <c r="H3190">
        <f>VLOOKUP(Table1[[#This Row],[img_id2]],Table13[#All],5,FALSE)</f>
        <v>4</v>
      </c>
      <c r="I3190" t="str">
        <f>IF(Table1[[#This Row],[score_abs]]&gt;0.99,"yes","no")</f>
        <v>yes</v>
      </c>
    </row>
    <row r="3191" spans="1:9" x14ac:dyDescent="0.25">
      <c r="A3191" t="str">
        <f>Table1[[#This Row],[img_id2]]&amp;"|"&amp;Table1[[#This Row],[rank]]</f>
        <v>633|5</v>
      </c>
      <c r="B3191">
        <v>633</v>
      </c>
      <c r="C3191">
        <v>5</v>
      </c>
      <c r="D3191" t="s">
        <v>861</v>
      </c>
      <c r="E3191">
        <v>4.3331820517799997E-2</v>
      </c>
      <c r="F3191">
        <v>0.99201923608800002</v>
      </c>
      <c r="G3191">
        <f>VLOOKUP(Table1[[#This Row],[img_id2]],Table13[#All],4,FALSE)</f>
        <v>4</v>
      </c>
      <c r="H3191">
        <f>VLOOKUP(Table1[[#This Row],[img_id2]],Table13[#All],5,FALSE)</f>
        <v>4</v>
      </c>
      <c r="I3191" t="str">
        <f>IF(Table1[[#This Row],[score_abs]]&gt;0.99,"yes","no")</f>
        <v>yes</v>
      </c>
    </row>
    <row r="3192" spans="1:9" x14ac:dyDescent="0.25">
      <c r="A3192" t="str">
        <f>Table1[[#This Row],[img_id2]]&amp;"|"&amp;Table1[[#This Row],[rank]]</f>
        <v>634|1</v>
      </c>
      <c r="B3192">
        <v>634</v>
      </c>
      <c r="C3192">
        <v>1</v>
      </c>
      <c r="D3192" t="s">
        <v>830</v>
      </c>
      <c r="E3192">
        <v>0.43485748767900001</v>
      </c>
      <c r="F3192">
        <v>0.99980694055599995</v>
      </c>
      <c r="G3192">
        <f>VLOOKUP(Table1[[#This Row],[img_id2]],Table13[#All],4,FALSE)</f>
        <v>3</v>
      </c>
      <c r="H3192">
        <f>VLOOKUP(Table1[[#This Row],[img_id2]],Table13[#All],5,FALSE)</f>
        <v>3</v>
      </c>
      <c r="I3192" t="str">
        <f>IF(Table1[[#This Row],[score_abs]]&gt;0.99,"yes","no")</f>
        <v>yes</v>
      </c>
    </row>
    <row r="3193" spans="1:9" x14ac:dyDescent="0.25">
      <c r="A3193" t="str">
        <f>Table1[[#This Row],[img_id2]]&amp;"|"&amp;Table1[[#This Row],[rank]]</f>
        <v>634|2</v>
      </c>
      <c r="B3193">
        <v>634</v>
      </c>
      <c r="C3193">
        <v>2</v>
      </c>
      <c r="D3193" t="s">
        <v>846</v>
      </c>
      <c r="E3193">
        <v>0.164498493075</v>
      </c>
      <c r="F3193">
        <v>0.99948978424099999</v>
      </c>
      <c r="G3193">
        <f>VLOOKUP(Table1[[#This Row],[img_id2]],Table13[#All],4,FALSE)</f>
        <v>3</v>
      </c>
      <c r="H3193">
        <f>VLOOKUP(Table1[[#This Row],[img_id2]],Table13[#All],5,FALSE)</f>
        <v>3</v>
      </c>
      <c r="I3193" t="str">
        <f>IF(Table1[[#This Row],[score_abs]]&gt;0.99,"yes","no")</f>
        <v>yes</v>
      </c>
    </row>
    <row r="3194" spans="1:9" x14ac:dyDescent="0.25">
      <c r="A3194" t="str">
        <f>Table1[[#This Row],[img_id2]]&amp;"|"&amp;Table1[[#This Row],[rank]]</f>
        <v>634|3</v>
      </c>
      <c r="B3194">
        <v>634</v>
      </c>
      <c r="C3194">
        <v>3</v>
      </c>
      <c r="D3194" t="s">
        <v>862</v>
      </c>
      <c r="E3194">
        <v>0.11639425903599999</v>
      </c>
      <c r="F3194">
        <v>0.999279081821</v>
      </c>
      <c r="G3194">
        <f>VLOOKUP(Table1[[#This Row],[img_id2]],Table13[#All],4,FALSE)</f>
        <v>3</v>
      </c>
      <c r="H3194">
        <f>VLOOKUP(Table1[[#This Row],[img_id2]],Table13[#All],5,FALSE)</f>
        <v>3</v>
      </c>
      <c r="I3194" t="str">
        <f>IF(Table1[[#This Row],[score_abs]]&gt;0.99,"yes","no")</f>
        <v>yes</v>
      </c>
    </row>
    <row r="3195" spans="1:9" x14ac:dyDescent="0.25">
      <c r="A3195" t="str">
        <f>Table1[[#This Row],[img_id2]]&amp;"|"&amp;Table1[[#This Row],[rank]]</f>
        <v>634|4</v>
      </c>
      <c r="B3195">
        <v>634</v>
      </c>
      <c r="C3195">
        <v>4</v>
      </c>
      <c r="D3195" t="s">
        <v>831</v>
      </c>
      <c r="E3195">
        <v>6.4294926822200005E-2</v>
      </c>
      <c r="F3195">
        <v>0.99869567155799999</v>
      </c>
      <c r="G3195">
        <f>VLOOKUP(Table1[[#This Row],[img_id2]],Table13[#All],4,FALSE)</f>
        <v>3</v>
      </c>
      <c r="H3195">
        <f>VLOOKUP(Table1[[#This Row],[img_id2]],Table13[#All],5,FALSE)</f>
        <v>3</v>
      </c>
      <c r="I3195" t="str">
        <f>IF(Table1[[#This Row],[score_abs]]&gt;0.99,"yes","no")</f>
        <v>yes</v>
      </c>
    </row>
    <row r="3196" spans="1:9" x14ac:dyDescent="0.25">
      <c r="A3196" t="str">
        <f>Table1[[#This Row],[img_id2]]&amp;"|"&amp;Table1[[#This Row],[rank]]</f>
        <v>634|5</v>
      </c>
      <c r="B3196">
        <v>634</v>
      </c>
      <c r="C3196">
        <v>5</v>
      </c>
      <c r="D3196" t="s">
        <v>854</v>
      </c>
      <c r="E3196">
        <v>5.0161816179799999E-2</v>
      </c>
      <c r="F3196">
        <v>0.99832874536500005</v>
      </c>
      <c r="G3196">
        <f>VLOOKUP(Table1[[#This Row],[img_id2]],Table13[#All],4,FALSE)</f>
        <v>3</v>
      </c>
      <c r="H3196">
        <f>VLOOKUP(Table1[[#This Row],[img_id2]],Table13[#All],5,FALSE)</f>
        <v>3</v>
      </c>
      <c r="I3196" t="str">
        <f>IF(Table1[[#This Row],[score_abs]]&gt;0.99,"yes","no")</f>
        <v>yes</v>
      </c>
    </row>
    <row r="3197" spans="1:9" x14ac:dyDescent="0.25">
      <c r="A3197" t="str">
        <f>Table1[[#This Row],[img_id2]]&amp;"|"&amp;Table1[[#This Row],[rank]]</f>
        <v>635|1</v>
      </c>
      <c r="B3197">
        <v>635</v>
      </c>
      <c r="C3197">
        <v>1</v>
      </c>
      <c r="D3197" t="s">
        <v>862</v>
      </c>
      <c r="E3197">
        <v>0.26190099120100002</v>
      </c>
      <c r="F3197">
        <v>0.99927097559</v>
      </c>
      <c r="G3197">
        <f>VLOOKUP(Table1[[#This Row],[img_id2]],Table13[#All],4,FALSE)</f>
        <v>4</v>
      </c>
      <c r="H3197">
        <f>VLOOKUP(Table1[[#This Row],[img_id2]],Table13[#All],5,FALSE)</f>
        <v>4</v>
      </c>
      <c r="I3197" t="str">
        <f>IF(Table1[[#This Row],[score_abs]]&gt;0.99,"yes","no")</f>
        <v>yes</v>
      </c>
    </row>
    <row r="3198" spans="1:9" x14ac:dyDescent="0.25">
      <c r="A3198" t="str">
        <f>Table1[[#This Row],[img_id2]]&amp;"|"&amp;Table1[[#This Row],[rank]]</f>
        <v>635|2</v>
      </c>
      <c r="B3198">
        <v>635</v>
      </c>
      <c r="C3198">
        <v>2</v>
      </c>
      <c r="D3198" t="s">
        <v>830</v>
      </c>
      <c r="E3198">
        <v>0.185290321708</v>
      </c>
      <c r="F3198">
        <v>0.99896979332000002</v>
      </c>
      <c r="G3198">
        <f>VLOOKUP(Table1[[#This Row],[img_id2]],Table13[#All],4,FALSE)</f>
        <v>4</v>
      </c>
      <c r="H3198">
        <f>VLOOKUP(Table1[[#This Row],[img_id2]],Table13[#All],5,FALSE)</f>
        <v>4</v>
      </c>
      <c r="I3198" t="str">
        <f>IF(Table1[[#This Row],[score_abs]]&gt;0.99,"yes","no")</f>
        <v>yes</v>
      </c>
    </row>
    <row r="3199" spans="1:9" x14ac:dyDescent="0.25">
      <c r="A3199" t="str">
        <f>Table1[[#This Row],[img_id2]]&amp;"|"&amp;Table1[[#This Row],[rank]]</f>
        <v>635|3</v>
      </c>
      <c r="B3199">
        <v>635</v>
      </c>
      <c r="C3199">
        <v>3</v>
      </c>
      <c r="D3199" t="s">
        <v>861</v>
      </c>
      <c r="E3199">
        <v>0.113279685378</v>
      </c>
      <c r="F3199">
        <v>0.99831604957599995</v>
      </c>
      <c r="G3199">
        <f>VLOOKUP(Table1[[#This Row],[img_id2]],Table13[#All],4,FALSE)</f>
        <v>4</v>
      </c>
      <c r="H3199">
        <f>VLOOKUP(Table1[[#This Row],[img_id2]],Table13[#All],5,FALSE)</f>
        <v>4</v>
      </c>
      <c r="I3199" t="str">
        <f>IF(Table1[[#This Row],[score_abs]]&gt;0.99,"yes","no")</f>
        <v>yes</v>
      </c>
    </row>
    <row r="3200" spans="1:9" x14ac:dyDescent="0.25">
      <c r="A3200" t="str">
        <f>Table1[[#This Row],[img_id2]]&amp;"|"&amp;Table1[[#This Row],[rank]]</f>
        <v>635|4</v>
      </c>
      <c r="B3200">
        <v>635</v>
      </c>
      <c r="C3200">
        <v>4</v>
      </c>
      <c r="D3200" t="s">
        <v>854</v>
      </c>
      <c r="E3200">
        <v>5.9575509280000001E-2</v>
      </c>
      <c r="F3200">
        <v>0.99680292606400001</v>
      </c>
      <c r="G3200">
        <f>VLOOKUP(Table1[[#This Row],[img_id2]],Table13[#All],4,FALSE)</f>
        <v>4</v>
      </c>
      <c r="H3200">
        <f>VLOOKUP(Table1[[#This Row],[img_id2]],Table13[#All],5,FALSE)</f>
        <v>4</v>
      </c>
      <c r="I3200" t="str">
        <f>IF(Table1[[#This Row],[score_abs]]&gt;0.99,"yes","no")</f>
        <v>yes</v>
      </c>
    </row>
    <row r="3201" spans="1:9" x14ac:dyDescent="0.25">
      <c r="A3201" t="str">
        <f>Table1[[#This Row],[img_id2]]&amp;"|"&amp;Table1[[#This Row],[rank]]</f>
        <v>635|5</v>
      </c>
      <c r="B3201">
        <v>635</v>
      </c>
      <c r="C3201">
        <v>5</v>
      </c>
      <c r="D3201" t="s">
        <v>831</v>
      </c>
      <c r="E3201">
        <v>4.6816997230100001E-2</v>
      </c>
      <c r="F3201">
        <v>0.99593520164500005</v>
      </c>
      <c r="G3201">
        <f>VLOOKUP(Table1[[#This Row],[img_id2]],Table13[#All],4,FALSE)</f>
        <v>4</v>
      </c>
      <c r="H3201">
        <f>VLOOKUP(Table1[[#This Row],[img_id2]],Table13[#All],5,FALSE)</f>
        <v>4</v>
      </c>
      <c r="I3201" t="str">
        <f>IF(Table1[[#This Row],[score_abs]]&gt;0.99,"yes","no")</f>
        <v>yes</v>
      </c>
    </row>
    <row r="3202" spans="1:9" x14ac:dyDescent="0.25">
      <c r="A3202" t="str">
        <f>Table1[[#This Row],[img_id2]]&amp;"|"&amp;Table1[[#This Row],[rank]]</f>
        <v>636|1</v>
      </c>
      <c r="B3202">
        <v>636</v>
      </c>
      <c r="C3202">
        <v>1</v>
      </c>
      <c r="D3202" t="s">
        <v>856</v>
      </c>
      <c r="E3202">
        <v>0.40601029992100002</v>
      </c>
      <c r="F3202">
        <v>0.99979525804500002</v>
      </c>
      <c r="G3202">
        <f>VLOOKUP(Table1[[#This Row],[img_id2]],Table13[#All],4,FALSE)</f>
        <v>4</v>
      </c>
      <c r="H3202">
        <f>VLOOKUP(Table1[[#This Row],[img_id2]],Table13[#All],5,FALSE)</f>
        <v>4</v>
      </c>
      <c r="I3202" t="str">
        <f>IF(Table1[[#This Row],[score_abs]]&gt;0.99,"yes","no")</f>
        <v>yes</v>
      </c>
    </row>
    <row r="3203" spans="1:9" x14ac:dyDescent="0.25">
      <c r="A3203" t="str">
        <f>Table1[[#This Row],[img_id2]]&amp;"|"&amp;Table1[[#This Row],[rank]]</f>
        <v>636|2</v>
      </c>
      <c r="B3203">
        <v>636</v>
      </c>
      <c r="C3203">
        <v>2</v>
      </c>
      <c r="D3203" t="s">
        <v>848</v>
      </c>
      <c r="E3203">
        <v>0.32467818260199999</v>
      </c>
      <c r="F3203">
        <v>0.99974387884100002</v>
      </c>
      <c r="G3203">
        <f>VLOOKUP(Table1[[#This Row],[img_id2]],Table13[#All],4,FALSE)</f>
        <v>4</v>
      </c>
      <c r="H3203">
        <f>VLOOKUP(Table1[[#This Row],[img_id2]],Table13[#All],5,FALSE)</f>
        <v>4</v>
      </c>
      <c r="I3203" t="str">
        <f>IF(Table1[[#This Row],[score_abs]]&gt;0.99,"yes","no")</f>
        <v>yes</v>
      </c>
    </row>
    <row r="3204" spans="1:9" x14ac:dyDescent="0.25">
      <c r="A3204" t="str">
        <f>Table1[[#This Row],[img_id2]]&amp;"|"&amp;Table1[[#This Row],[rank]]</f>
        <v>636|3</v>
      </c>
      <c r="B3204">
        <v>636</v>
      </c>
      <c r="C3204">
        <v>3</v>
      </c>
      <c r="D3204" t="s">
        <v>854</v>
      </c>
      <c r="E3204">
        <v>4.4676616787899998E-2</v>
      </c>
      <c r="F3204">
        <v>0.99814212322200002</v>
      </c>
      <c r="G3204">
        <f>VLOOKUP(Table1[[#This Row],[img_id2]],Table13[#All],4,FALSE)</f>
        <v>4</v>
      </c>
      <c r="H3204">
        <f>VLOOKUP(Table1[[#This Row],[img_id2]],Table13[#All],5,FALSE)</f>
        <v>4</v>
      </c>
      <c r="I3204" t="str">
        <f>IF(Table1[[#This Row],[score_abs]]&gt;0.99,"yes","no")</f>
        <v>yes</v>
      </c>
    </row>
    <row r="3205" spans="1:9" x14ac:dyDescent="0.25">
      <c r="A3205" t="str">
        <f>Table1[[#This Row],[img_id2]]&amp;"|"&amp;Table1[[#This Row],[rank]]</f>
        <v>636|4</v>
      </c>
      <c r="B3205">
        <v>636</v>
      </c>
      <c r="C3205">
        <v>4</v>
      </c>
      <c r="D3205" t="s">
        <v>861</v>
      </c>
      <c r="E3205">
        <v>3.6668919026899997E-2</v>
      </c>
      <c r="F3205">
        <v>0.99773728847499998</v>
      </c>
      <c r="G3205">
        <f>VLOOKUP(Table1[[#This Row],[img_id2]],Table13[#All],4,FALSE)</f>
        <v>4</v>
      </c>
      <c r="H3205">
        <f>VLOOKUP(Table1[[#This Row],[img_id2]],Table13[#All],5,FALSE)</f>
        <v>4</v>
      </c>
      <c r="I3205" t="str">
        <f>IF(Table1[[#This Row],[score_abs]]&gt;0.99,"yes","no")</f>
        <v>yes</v>
      </c>
    </row>
    <row r="3206" spans="1:9" x14ac:dyDescent="0.25">
      <c r="A3206" t="str">
        <f>Table1[[#This Row],[img_id2]]&amp;"|"&amp;Table1[[#This Row],[rank]]</f>
        <v>636|5</v>
      </c>
      <c r="B3206">
        <v>636</v>
      </c>
      <c r="C3206">
        <v>5</v>
      </c>
      <c r="D3206" t="s">
        <v>892</v>
      </c>
      <c r="E3206">
        <v>3.08138448745E-2</v>
      </c>
      <c r="F3206">
        <v>0.99730861186999997</v>
      </c>
      <c r="G3206">
        <f>VLOOKUP(Table1[[#This Row],[img_id2]],Table13[#All],4,FALSE)</f>
        <v>4</v>
      </c>
      <c r="H3206">
        <f>VLOOKUP(Table1[[#This Row],[img_id2]],Table13[#All],5,FALSE)</f>
        <v>4</v>
      </c>
      <c r="I3206" t="str">
        <f>IF(Table1[[#This Row],[score_abs]]&gt;0.99,"yes","no")</f>
        <v>yes</v>
      </c>
    </row>
    <row r="3207" spans="1:9" x14ac:dyDescent="0.25">
      <c r="A3207" t="str">
        <f>Table1[[#This Row],[img_id2]]&amp;"|"&amp;Table1[[#This Row],[rank]]</f>
        <v>637|1</v>
      </c>
      <c r="B3207">
        <v>637</v>
      </c>
      <c r="C3207">
        <v>1</v>
      </c>
      <c r="D3207" t="s">
        <v>834</v>
      </c>
      <c r="E3207">
        <v>0.53032922744800004</v>
      </c>
      <c r="F3207">
        <v>0.999903678894</v>
      </c>
      <c r="G3207">
        <f>VLOOKUP(Table1[[#This Row],[img_id2]],Table13[#All],4,FALSE)</f>
        <v>4</v>
      </c>
      <c r="H3207">
        <f>VLOOKUP(Table1[[#This Row],[img_id2]],Table13[#All],5,FALSE)</f>
        <v>4</v>
      </c>
      <c r="I3207" t="str">
        <f>IF(Table1[[#This Row],[score_abs]]&gt;0.99,"yes","no")</f>
        <v>yes</v>
      </c>
    </row>
    <row r="3208" spans="1:9" x14ac:dyDescent="0.25">
      <c r="A3208" t="str">
        <f>Table1[[#This Row],[img_id2]]&amp;"|"&amp;Table1[[#This Row],[rank]]</f>
        <v>637|2</v>
      </c>
      <c r="B3208">
        <v>637</v>
      </c>
      <c r="C3208">
        <v>2</v>
      </c>
      <c r="D3208" t="s">
        <v>910</v>
      </c>
      <c r="E3208">
        <v>0.16320505738300001</v>
      </c>
      <c r="F3208">
        <v>0.99968707561500003</v>
      </c>
      <c r="G3208">
        <f>VLOOKUP(Table1[[#This Row],[img_id2]],Table13[#All],4,FALSE)</f>
        <v>4</v>
      </c>
      <c r="H3208">
        <f>VLOOKUP(Table1[[#This Row],[img_id2]],Table13[#All],5,FALSE)</f>
        <v>4</v>
      </c>
      <c r="I3208" t="str">
        <f>IF(Table1[[#This Row],[score_abs]]&gt;0.99,"yes","no")</f>
        <v>yes</v>
      </c>
    </row>
    <row r="3209" spans="1:9" x14ac:dyDescent="0.25">
      <c r="A3209" t="str">
        <f>Table1[[#This Row],[img_id2]]&amp;"|"&amp;Table1[[#This Row],[rank]]</f>
        <v>637|3</v>
      </c>
      <c r="B3209">
        <v>637</v>
      </c>
      <c r="C3209">
        <v>3</v>
      </c>
      <c r="D3209" t="s">
        <v>835</v>
      </c>
      <c r="E3209">
        <v>0.15475672483399999</v>
      </c>
      <c r="F3209">
        <v>0.99967002868699995</v>
      </c>
      <c r="G3209">
        <f>VLOOKUP(Table1[[#This Row],[img_id2]],Table13[#All],4,FALSE)</f>
        <v>4</v>
      </c>
      <c r="H3209">
        <f>VLOOKUP(Table1[[#This Row],[img_id2]],Table13[#All],5,FALSE)</f>
        <v>4</v>
      </c>
      <c r="I3209" t="str">
        <f>IF(Table1[[#This Row],[score_abs]]&gt;0.99,"yes","no")</f>
        <v>yes</v>
      </c>
    </row>
    <row r="3210" spans="1:9" x14ac:dyDescent="0.25">
      <c r="A3210" t="str">
        <f>Table1[[#This Row],[img_id2]]&amp;"|"&amp;Table1[[#This Row],[rank]]</f>
        <v>637|4</v>
      </c>
      <c r="B3210">
        <v>637</v>
      </c>
      <c r="C3210">
        <v>4</v>
      </c>
      <c r="D3210" t="s">
        <v>909</v>
      </c>
      <c r="E3210">
        <v>6.4488761126999999E-2</v>
      </c>
      <c r="F3210">
        <v>0.99920839071300005</v>
      </c>
      <c r="G3210">
        <f>VLOOKUP(Table1[[#This Row],[img_id2]],Table13[#All],4,FALSE)</f>
        <v>4</v>
      </c>
      <c r="H3210">
        <f>VLOOKUP(Table1[[#This Row],[img_id2]],Table13[#All],5,FALSE)</f>
        <v>4</v>
      </c>
      <c r="I3210" t="str">
        <f>IF(Table1[[#This Row],[score_abs]]&gt;0.99,"yes","no")</f>
        <v>yes</v>
      </c>
    </row>
    <row r="3211" spans="1:9" x14ac:dyDescent="0.25">
      <c r="A3211" t="str">
        <f>Table1[[#This Row],[img_id2]]&amp;"|"&amp;Table1[[#This Row],[rank]]</f>
        <v>637|5</v>
      </c>
      <c r="B3211">
        <v>637</v>
      </c>
      <c r="C3211">
        <v>5</v>
      </c>
      <c r="D3211" t="s">
        <v>869</v>
      </c>
      <c r="E3211">
        <v>2.9069162905200001E-2</v>
      </c>
      <c r="F3211">
        <v>0.99824559688600001</v>
      </c>
      <c r="G3211">
        <f>VLOOKUP(Table1[[#This Row],[img_id2]],Table13[#All],4,FALSE)</f>
        <v>4</v>
      </c>
      <c r="H3211">
        <f>VLOOKUP(Table1[[#This Row],[img_id2]],Table13[#All],5,FALSE)</f>
        <v>4</v>
      </c>
      <c r="I3211" t="str">
        <f>IF(Table1[[#This Row],[score_abs]]&gt;0.99,"yes","no")</f>
        <v>yes</v>
      </c>
    </row>
    <row r="3212" spans="1:9" x14ac:dyDescent="0.25">
      <c r="A3212" t="str">
        <f>Table1[[#This Row],[img_id2]]&amp;"|"&amp;Table1[[#This Row],[rank]]</f>
        <v>638|1</v>
      </c>
      <c r="B3212">
        <v>638</v>
      </c>
      <c r="C3212">
        <v>1</v>
      </c>
      <c r="D3212" t="s">
        <v>830</v>
      </c>
      <c r="E3212">
        <v>0.65981799364100002</v>
      </c>
      <c r="F3212">
        <v>0.99982255697300004</v>
      </c>
      <c r="G3212">
        <f>VLOOKUP(Table1[[#This Row],[img_id2]],Table13[#All],4,FALSE)</f>
        <v>4</v>
      </c>
      <c r="H3212">
        <f>VLOOKUP(Table1[[#This Row],[img_id2]],Table13[#All],5,FALSE)</f>
        <v>4</v>
      </c>
      <c r="I3212" t="str">
        <f>IF(Table1[[#This Row],[score_abs]]&gt;0.99,"yes","no")</f>
        <v>yes</v>
      </c>
    </row>
    <row r="3213" spans="1:9" x14ac:dyDescent="0.25">
      <c r="A3213" t="str">
        <f>Table1[[#This Row],[img_id2]]&amp;"|"&amp;Table1[[#This Row],[rank]]</f>
        <v>638|2</v>
      </c>
      <c r="B3213">
        <v>638</v>
      </c>
      <c r="C3213">
        <v>2</v>
      </c>
      <c r="D3213" t="s">
        <v>831</v>
      </c>
      <c r="E3213">
        <v>0.10888793319499999</v>
      </c>
      <c r="F3213">
        <v>0.99892586469699995</v>
      </c>
      <c r="G3213">
        <f>VLOOKUP(Table1[[#This Row],[img_id2]],Table13[#All],4,FALSE)</f>
        <v>4</v>
      </c>
      <c r="H3213">
        <f>VLOOKUP(Table1[[#This Row],[img_id2]],Table13[#All],5,FALSE)</f>
        <v>4</v>
      </c>
      <c r="I3213" t="str">
        <f>IF(Table1[[#This Row],[score_abs]]&gt;0.99,"yes","no")</f>
        <v>yes</v>
      </c>
    </row>
    <row r="3214" spans="1:9" x14ac:dyDescent="0.25">
      <c r="A3214" t="str">
        <f>Table1[[#This Row],[img_id2]]&amp;"|"&amp;Table1[[#This Row],[rank]]</f>
        <v>638|3</v>
      </c>
      <c r="B3214">
        <v>638</v>
      </c>
      <c r="C3214">
        <v>3</v>
      </c>
      <c r="D3214" t="s">
        <v>829</v>
      </c>
      <c r="E3214">
        <v>7.6822571456399993E-2</v>
      </c>
      <c r="F3214">
        <v>0.99847823381400003</v>
      </c>
      <c r="G3214">
        <f>VLOOKUP(Table1[[#This Row],[img_id2]],Table13[#All],4,FALSE)</f>
        <v>4</v>
      </c>
      <c r="H3214">
        <f>VLOOKUP(Table1[[#This Row],[img_id2]],Table13[#All],5,FALSE)</f>
        <v>4</v>
      </c>
      <c r="I3214" t="str">
        <f>IF(Table1[[#This Row],[score_abs]]&gt;0.99,"yes","no")</f>
        <v>yes</v>
      </c>
    </row>
    <row r="3215" spans="1:9" x14ac:dyDescent="0.25">
      <c r="A3215" t="str">
        <f>Table1[[#This Row],[img_id2]]&amp;"|"&amp;Table1[[#This Row],[rank]]</f>
        <v>638|4</v>
      </c>
      <c r="B3215">
        <v>638</v>
      </c>
      <c r="C3215">
        <v>4</v>
      </c>
      <c r="D3215" t="s">
        <v>936</v>
      </c>
      <c r="E3215">
        <v>1.87713485211E-2</v>
      </c>
      <c r="F3215">
        <v>0.99380129575700005</v>
      </c>
      <c r="G3215">
        <f>VLOOKUP(Table1[[#This Row],[img_id2]],Table13[#All],4,FALSE)</f>
        <v>4</v>
      </c>
      <c r="H3215">
        <f>VLOOKUP(Table1[[#This Row],[img_id2]],Table13[#All],5,FALSE)</f>
        <v>4</v>
      </c>
      <c r="I3215" t="str">
        <f>IF(Table1[[#This Row],[score_abs]]&gt;0.99,"yes","no")</f>
        <v>yes</v>
      </c>
    </row>
    <row r="3216" spans="1:9" x14ac:dyDescent="0.25">
      <c r="A3216" t="str">
        <f>Table1[[#This Row],[img_id2]]&amp;"|"&amp;Table1[[#This Row],[rank]]</f>
        <v>638|5</v>
      </c>
      <c r="B3216">
        <v>638</v>
      </c>
      <c r="C3216">
        <v>5</v>
      </c>
      <c r="D3216" t="s">
        <v>933</v>
      </c>
      <c r="E3216">
        <v>1.68863460422E-2</v>
      </c>
      <c r="F3216">
        <v>0.99311417341200003</v>
      </c>
      <c r="G3216">
        <f>VLOOKUP(Table1[[#This Row],[img_id2]],Table13[#All],4,FALSE)</f>
        <v>4</v>
      </c>
      <c r="H3216">
        <f>VLOOKUP(Table1[[#This Row],[img_id2]],Table13[#All],5,FALSE)</f>
        <v>4</v>
      </c>
      <c r="I3216" t="str">
        <f>IF(Table1[[#This Row],[score_abs]]&gt;0.99,"yes","no")</f>
        <v>yes</v>
      </c>
    </row>
    <row r="3217" spans="1:9" x14ac:dyDescent="0.25">
      <c r="A3217" t="str">
        <f>Table1[[#This Row],[img_id2]]&amp;"|"&amp;Table1[[#This Row],[rank]]</f>
        <v>639|1</v>
      </c>
      <c r="B3217">
        <v>639</v>
      </c>
      <c r="C3217">
        <v>1</v>
      </c>
      <c r="D3217" t="s">
        <v>831</v>
      </c>
      <c r="E3217">
        <v>0.80190968513500005</v>
      </c>
      <c r="F3217">
        <v>0.99999380111699998</v>
      </c>
      <c r="G3217">
        <f>VLOOKUP(Table1[[#This Row],[img_id2]],Table13[#All],4,FALSE)</f>
        <v>4</v>
      </c>
      <c r="H3217">
        <f>VLOOKUP(Table1[[#This Row],[img_id2]],Table13[#All],5,FALSE)</f>
        <v>4</v>
      </c>
      <c r="I3217" t="str">
        <f>IF(Table1[[#This Row],[score_abs]]&gt;0.99,"yes","no")</f>
        <v>yes</v>
      </c>
    </row>
    <row r="3218" spans="1:9" x14ac:dyDescent="0.25">
      <c r="A3218" t="str">
        <f>Table1[[#This Row],[img_id2]]&amp;"|"&amp;Table1[[#This Row],[rank]]</f>
        <v>639|2</v>
      </c>
      <c r="B3218">
        <v>639</v>
      </c>
      <c r="C3218">
        <v>2</v>
      </c>
      <c r="D3218" t="s">
        <v>829</v>
      </c>
      <c r="E3218">
        <v>0.124746061862</v>
      </c>
      <c r="F3218">
        <v>0.99996006488800004</v>
      </c>
      <c r="G3218">
        <f>VLOOKUP(Table1[[#This Row],[img_id2]],Table13[#All],4,FALSE)</f>
        <v>4</v>
      </c>
      <c r="H3218">
        <f>VLOOKUP(Table1[[#This Row],[img_id2]],Table13[#All],5,FALSE)</f>
        <v>4</v>
      </c>
      <c r="I3218" t="str">
        <f>IF(Table1[[#This Row],[score_abs]]&gt;0.99,"yes","no")</f>
        <v>yes</v>
      </c>
    </row>
    <row r="3219" spans="1:9" x14ac:dyDescent="0.25">
      <c r="A3219" t="str">
        <f>Table1[[#This Row],[img_id2]]&amp;"|"&amp;Table1[[#This Row],[rank]]</f>
        <v>639|3</v>
      </c>
      <c r="B3219">
        <v>639</v>
      </c>
      <c r="C3219">
        <v>3</v>
      </c>
      <c r="D3219" t="s">
        <v>830</v>
      </c>
      <c r="E3219">
        <v>5.8672349899999997E-2</v>
      </c>
      <c r="F3219">
        <v>0.99991500377700004</v>
      </c>
      <c r="G3219">
        <f>VLOOKUP(Table1[[#This Row],[img_id2]],Table13[#All],4,FALSE)</f>
        <v>4</v>
      </c>
      <c r="H3219">
        <f>VLOOKUP(Table1[[#This Row],[img_id2]],Table13[#All],5,FALSE)</f>
        <v>4</v>
      </c>
      <c r="I3219" t="str">
        <f>IF(Table1[[#This Row],[score_abs]]&gt;0.99,"yes","no")</f>
        <v>yes</v>
      </c>
    </row>
    <row r="3220" spans="1:9" x14ac:dyDescent="0.25">
      <c r="A3220" t="str">
        <f>Table1[[#This Row],[img_id2]]&amp;"|"&amp;Table1[[#This Row],[rank]]</f>
        <v>639|4</v>
      </c>
      <c r="B3220">
        <v>639</v>
      </c>
      <c r="C3220">
        <v>4</v>
      </c>
      <c r="D3220" t="s">
        <v>858</v>
      </c>
      <c r="E3220">
        <v>3.2632853835800001E-3</v>
      </c>
      <c r="F3220">
        <v>0.99847406148899998</v>
      </c>
      <c r="G3220">
        <f>VLOOKUP(Table1[[#This Row],[img_id2]],Table13[#All],4,FALSE)</f>
        <v>4</v>
      </c>
      <c r="H3220">
        <f>VLOOKUP(Table1[[#This Row],[img_id2]],Table13[#All],5,FALSE)</f>
        <v>4</v>
      </c>
      <c r="I3220" t="str">
        <f>IF(Table1[[#This Row],[score_abs]]&gt;0.99,"yes","no")</f>
        <v>yes</v>
      </c>
    </row>
    <row r="3221" spans="1:9" x14ac:dyDescent="0.25">
      <c r="A3221" t="str">
        <f>Table1[[#This Row],[img_id2]]&amp;"|"&amp;Table1[[#This Row],[rank]]</f>
        <v>639|5</v>
      </c>
      <c r="B3221">
        <v>639</v>
      </c>
      <c r="C3221">
        <v>5</v>
      </c>
      <c r="D3221" t="s">
        <v>936</v>
      </c>
      <c r="E3221">
        <v>2.3328554816499998E-3</v>
      </c>
      <c r="F3221">
        <v>0.99786680936799999</v>
      </c>
      <c r="G3221">
        <f>VLOOKUP(Table1[[#This Row],[img_id2]],Table13[#All],4,FALSE)</f>
        <v>4</v>
      </c>
      <c r="H3221">
        <f>VLOOKUP(Table1[[#This Row],[img_id2]],Table13[#All],5,FALSE)</f>
        <v>4</v>
      </c>
      <c r="I3221" t="str">
        <f>IF(Table1[[#This Row],[score_abs]]&gt;0.99,"yes","no")</f>
        <v>yes</v>
      </c>
    </row>
    <row r="3222" spans="1:9" x14ac:dyDescent="0.25">
      <c r="A3222" t="str">
        <f>Table1[[#This Row],[img_id2]]&amp;"|"&amp;Table1[[#This Row],[rank]]</f>
        <v>640|1</v>
      </c>
      <c r="B3222">
        <v>640</v>
      </c>
      <c r="C3222">
        <v>1</v>
      </c>
      <c r="D3222" t="s">
        <v>834</v>
      </c>
      <c r="E3222">
        <v>0.74955594539600001</v>
      </c>
      <c r="F3222">
        <v>0.99998927116400005</v>
      </c>
      <c r="G3222">
        <f>VLOOKUP(Table1[[#This Row],[img_id2]],Table13[#All],4,FALSE)</f>
        <v>4</v>
      </c>
      <c r="H3222">
        <f>VLOOKUP(Table1[[#This Row],[img_id2]],Table13[#All],5,FALSE)</f>
        <v>4</v>
      </c>
      <c r="I3222" t="str">
        <f>IF(Table1[[#This Row],[score_abs]]&gt;0.99,"yes","no")</f>
        <v>yes</v>
      </c>
    </row>
    <row r="3223" spans="1:9" x14ac:dyDescent="0.25">
      <c r="A3223" t="str">
        <f>Table1[[#This Row],[img_id2]]&amp;"|"&amp;Table1[[#This Row],[rank]]</f>
        <v>640|2</v>
      </c>
      <c r="B3223">
        <v>640</v>
      </c>
      <c r="C3223">
        <v>2</v>
      </c>
      <c r="D3223" t="s">
        <v>835</v>
      </c>
      <c r="E3223">
        <v>8.8642664253700001E-2</v>
      </c>
      <c r="F3223">
        <v>0.99990963935900001</v>
      </c>
      <c r="G3223">
        <f>VLOOKUP(Table1[[#This Row],[img_id2]],Table13[#All],4,FALSE)</f>
        <v>4</v>
      </c>
      <c r="H3223">
        <f>VLOOKUP(Table1[[#This Row],[img_id2]],Table13[#All],5,FALSE)</f>
        <v>4</v>
      </c>
      <c r="I3223" t="str">
        <f>IF(Table1[[#This Row],[score_abs]]&gt;0.99,"yes","no")</f>
        <v>yes</v>
      </c>
    </row>
    <row r="3224" spans="1:9" x14ac:dyDescent="0.25">
      <c r="A3224" t="str">
        <f>Table1[[#This Row],[img_id2]]&amp;"|"&amp;Table1[[#This Row],[rank]]</f>
        <v>640|3</v>
      </c>
      <c r="B3224">
        <v>640</v>
      </c>
      <c r="C3224">
        <v>3</v>
      </c>
      <c r="D3224" t="s">
        <v>829</v>
      </c>
      <c r="E3224">
        <v>7.0658616721599996E-2</v>
      </c>
      <c r="F3224">
        <v>0.99988663196600003</v>
      </c>
      <c r="G3224">
        <f>VLOOKUP(Table1[[#This Row],[img_id2]],Table13[#All],4,FALSE)</f>
        <v>4</v>
      </c>
      <c r="H3224">
        <f>VLOOKUP(Table1[[#This Row],[img_id2]],Table13[#All],5,FALSE)</f>
        <v>4</v>
      </c>
      <c r="I3224" t="str">
        <f>IF(Table1[[#This Row],[score_abs]]&gt;0.99,"yes","no")</f>
        <v>yes</v>
      </c>
    </row>
    <row r="3225" spans="1:9" x14ac:dyDescent="0.25">
      <c r="A3225" t="str">
        <f>Table1[[#This Row],[img_id2]]&amp;"|"&amp;Table1[[#This Row],[rank]]</f>
        <v>640|4</v>
      </c>
      <c r="B3225">
        <v>640</v>
      </c>
      <c r="C3225">
        <v>4</v>
      </c>
      <c r="D3225" t="s">
        <v>830</v>
      </c>
      <c r="E3225">
        <v>6.5507963299800007E-2</v>
      </c>
      <c r="F3225">
        <v>0.99987781047799995</v>
      </c>
      <c r="G3225">
        <f>VLOOKUP(Table1[[#This Row],[img_id2]],Table13[#All],4,FALSE)</f>
        <v>4</v>
      </c>
      <c r="H3225">
        <f>VLOOKUP(Table1[[#This Row],[img_id2]],Table13[#All],5,FALSE)</f>
        <v>4</v>
      </c>
      <c r="I3225" t="str">
        <f>IF(Table1[[#This Row],[score_abs]]&gt;0.99,"yes","no")</f>
        <v>yes</v>
      </c>
    </row>
    <row r="3226" spans="1:9" x14ac:dyDescent="0.25">
      <c r="A3226" t="str">
        <f>Table1[[#This Row],[img_id2]]&amp;"|"&amp;Table1[[#This Row],[rank]]</f>
        <v>640|5</v>
      </c>
      <c r="B3226">
        <v>640</v>
      </c>
      <c r="C3226">
        <v>5</v>
      </c>
      <c r="D3226" t="s">
        <v>869</v>
      </c>
      <c r="E3226">
        <v>2.6727297809E-3</v>
      </c>
      <c r="F3226">
        <v>0.99701321124999998</v>
      </c>
      <c r="G3226">
        <f>VLOOKUP(Table1[[#This Row],[img_id2]],Table13[#All],4,FALSE)</f>
        <v>4</v>
      </c>
      <c r="H3226">
        <f>VLOOKUP(Table1[[#This Row],[img_id2]],Table13[#All],5,FALSE)</f>
        <v>4</v>
      </c>
      <c r="I3226" t="str">
        <f>IF(Table1[[#This Row],[score_abs]]&gt;0.99,"yes","no")</f>
        <v>yes</v>
      </c>
    </row>
    <row r="3227" spans="1:9" x14ac:dyDescent="0.25">
      <c r="A3227" t="str">
        <f>Table1[[#This Row],[img_id2]]&amp;"|"&amp;Table1[[#This Row],[rank]]</f>
        <v>641|1</v>
      </c>
      <c r="B3227">
        <v>641</v>
      </c>
      <c r="C3227">
        <v>1</v>
      </c>
      <c r="D3227" t="s">
        <v>836</v>
      </c>
      <c r="E3227">
        <v>0.210499435663</v>
      </c>
      <c r="F3227">
        <v>0.99691653251599999</v>
      </c>
      <c r="G3227">
        <f>VLOOKUP(Table1[[#This Row],[img_id2]],Table13[#All],4,FALSE)</f>
        <v>4</v>
      </c>
      <c r="H3227">
        <f>VLOOKUP(Table1[[#This Row],[img_id2]],Table13[#All],5,FALSE)</f>
        <v>4</v>
      </c>
      <c r="I3227" t="str">
        <f>IF(Table1[[#This Row],[score_abs]]&gt;0.99,"yes","no")</f>
        <v>yes</v>
      </c>
    </row>
    <row r="3228" spans="1:9" x14ac:dyDescent="0.25">
      <c r="A3228" t="str">
        <f>Table1[[#This Row],[img_id2]]&amp;"|"&amp;Table1[[#This Row],[rank]]</f>
        <v>641|2</v>
      </c>
      <c r="B3228">
        <v>641</v>
      </c>
      <c r="C3228">
        <v>2</v>
      </c>
      <c r="D3228" t="s">
        <v>839</v>
      </c>
      <c r="E3228">
        <v>0.112088605762</v>
      </c>
      <c r="F3228">
        <v>0.99422496557200002</v>
      </c>
      <c r="G3228">
        <f>VLOOKUP(Table1[[#This Row],[img_id2]],Table13[#All],4,FALSE)</f>
        <v>4</v>
      </c>
      <c r="H3228">
        <f>VLOOKUP(Table1[[#This Row],[img_id2]],Table13[#All],5,FALSE)</f>
        <v>4</v>
      </c>
      <c r="I3228" t="str">
        <f>IF(Table1[[#This Row],[score_abs]]&gt;0.99,"yes","no")</f>
        <v>yes</v>
      </c>
    </row>
    <row r="3229" spans="1:9" x14ac:dyDescent="0.25">
      <c r="A3229" t="str">
        <f>Table1[[#This Row],[img_id2]]&amp;"|"&amp;Table1[[#This Row],[rank]]</f>
        <v>641|3</v>
      </c>
      <c r="B3229">
        <v>641</v>
      </c>
      <c r="C3229">
        <v>3</v>
      </c>
      <c r="D3229" t="s">
        <v>897</v>
      </c>
      <c r="E3229">
        <v>7.7828511595700006E-2</v>
      </c>
      <c r="F3229">
        <v>0.99170386791200005</v>
      </c>
      <c r="G3229">
        <f>VLOOKUP(Table1[[#This Row],[img_id2]],Table13[#All],4,FALSE)</f>
        <v>4</v>
      </c>
      <c r="H3229">
        <f>VLOOKUP(Table1[[#This Row],[img_id2]],Table13[#All],5,FALSE)</f>
        <v>4</v>
      </c>
      <c r="I3229" t="str">
        <f>IF(Table1[[#This Row],[score_abs]]&gt;0.99,"yes","no")</f>
        <v>yes</v>
      </c>
    </row>
    <row r="3230" spans="1:9" x14ac:dyDescent="0.25">
      <c r="A3230" t="str">
        <f>Table1[[#This Row],[img_id2]]&amp;"|"&amp;Table1[[#This Row],[rank]]</f>
        <v>641|4</v>
      </c>
      <c r="B3230">
        <v>641</v>
      </c>
      <c r="C3230">
        <v>4</v>
      </c>
      <c r="D3230" t="s">
        <v>855</v>
      </c>
      <c r="E3230">
        <v>5.7470921426999999E-2</v>
      </c>
      <c r="F3230">
        <v>0.98879820108399996</v>
      </c>
      <c r="G3230">
        <f>VLOOKUP(Table1[[#This Row],[img_id2]],Table13[#All],4,FALSE)</f>
        <v>4</v>
      </c>
      <c r="H3230">
        <f>VLOOKUP(Table1[[#This Row],[img_id2]],Table13[#All],5,FALSE)</f>
        <v>4</v>
      </c>
      <c r="I3230" t="str">
        <f>IF(Table1[[#This Row],[score_abs]]&gt;0.99,"yes","no")</f>
        <v>no</v>
      </c>
    </row>
    <row r="3231" spans="1:9" x14ac:dyDescent="0.25">
      <c r="A3231" t="str">
        <f>Table1[[#This Row],[img_id2]]&amp;"|"&amp;Table1[[#This Row],[rank]]</f>
        <v>641|5</v>
      </c>
      <c r="B3231">
        <v>641</v>
      </c>
      <c r="C3231">
        <v>5</v>
      </c>
      <c r="D3231" t="s">
        <v>903</v>
      </c>
      <c r="E3231">
        <v>3.8468133658200003E-2</v>
      </c>
      <c r="F3231">
        <v>0.98335671424899995</v>
      </c>
      <c r="G3231">
        <f>VLOOKUP(Table1[[#This Row],[img_id2]],Table13[#All],4,FALSE)</f>
        <v>4</v>
      </c>
      <c r="H3231">
        <f>VLOOKUP(Table1[[#This Row],[img_id2]],Table13[#All],5,FALSE)</f>
        <v>4</v>
      </c>
      <c r="I3231" t="str">
        <f>IF(Table1[[#This Row],[score_abs]]&gt;0.99,"yes","no")</f>
        <v>no</v>
      </c>
    </row>
    <row r="3232" spans="1:9" x14ac:dyDescent="0.25">
      <c r="A3232" t="str">
        <f>Table1[[#This Row],[img_id2]]&amp;"|"&amp;Table1[[#This Row],[rank]]</f>
        <v>642|1</v>
      </c>
      <c r="B3232">
        <v>642</v>
      </c>
      <c r="C3232">
        <v>1</v>
      </c>
      <c r="D3232" t="s">
        <v>895</v>
      </c>
      <c r="E3232">
        <v>0.23900364339399999</v>
      </c>
      <c r="F3232">
        <v>0.99855905771300002</v>
      </c>
      <c r="G3232">
        <f>VLOOKUP(Table1[[#This Row],[img_id2]],Table13[#All],4,FALSE)</f>
        <v>4</v>
      </c>
      <c r="H3232">
        <f>VLOOKUP(Table1[[#This Row],[img_id2]],Table13[#All],5,FALSE)</f>
        <v>4</v>
      </c>
      <c r="I3232" t="str">
        <f>IF(Table1[[#This Row],[score_abs]]&gt;0.99,"yes","no")</f>
        <v>yes</v>
      </c>
    </row>
    <row r="3233" spans="1:9" x14ac:dyDescent="0.25">
      <c r="A3233" t="str">
        <f>Table1[[#This Row],[img_id2]]&amp;"|"&amp;Table1[[#This Row],[rank]]</f>
        <v>642|2</v>
      </c>
      <c r="B3233">
        <v>642</v>
      </c>
      <c r="C3233">
        <v>2</v>
      </c>
      <c r="D3233" t="s">
        <v>843</v>
      </c>
      <c r="E3233">
        <v>0.14786279201499999</v>
      </c>
      <c r="F3233">
        <v>0.99767297506300001</v>
      </c>
      <c r="G3233">
        <f>VLOOKUP(Table1[[#This Row],[img_id2]],Table13[#All],4,FALSE)</f>
        <v>4</v>
      </c>
      <c r="H3233">
        <f>VLOOKUP(Table1[[#This Row],[img_id2]],Table13[#All],5,FALSE)</f>
        <v>4</v>
      </c>
      <c r="I3233" t="str">
        <f>IF(Table1[[#This Row],[score_abs]]&gt;0.99,"yes","no")</f>
        <v>yes</v>
      </c>
    </row>
    <row r="3234" spans="1:9" x14ac:dyDescent="0.25">
      <c r="A3234" t="str">
        <f>Table1[[#This Row],[img_id2]]&amp;"|"&amp;Table1[[#This Row],[rank]]</f>
        <v>642|3</v>
      </c>
      <c r="B3234">
        <v>642</v>
      </c>
      <c r="C3234">
        <v>3</v>
      </c>
      <c r="D3234" t="s">
        <v>940</v>
      </c>
      <c r="E3234">
        <v>7.5752645731000004E-2</v>
      </c>
      <c r="F3234">
        <v>0.99546802043899996</v>
      </c>
      <c r="G3234">
        <f>VLOOKUP(Table1[[#This Row],[img_id2]],Table13[#All],4,FALSE)</f>
        <v>4</v>
      </c>
      <c r="H3234">
        <f>VLOOKUP(Table1[[#This Row],[img_id2]],Table13[#All],5,FALSE)</f>
        <v>4</v>
      </c>
      <c r="I3234" t="str">
        <f>IF(Table1[[#This Row],[score_abs]]&gt;0.99,"yes","no")</f>
        <v>yes</v>
      </c>
    </row>
    <row r="3235" spans="1:9" x14ac:dyDescent="0.25">
      <c r="A3235" t="str">
        <f>Table1[[#This Row],[img_id2]]&amp;"|"&amp;Table1[[#This Row],[rank]]</f>
        <v>642|4</v>
      </c>
      <c r="B3235">
        <v>642</v>
      </c>
      <c r="C3235">
        <v>4</v>
      </c>
      <c r="D3235" t="s">
        <v>941</v>
      </c>
      <c r="E3235">
        <v>7.1307212114299995E-2</v>
      </c>
      <c r="F3235">
        <v>0.99518686533</v>
      </c>
      <c r="G3235">
        <f>VLOOKUP(Table1[[#This Row],[img_id2]],Table13[#All],4,FALSE)</f>
        <v>4</v>
      </c>
      <c r="H3235">
        <f>VLOOKUP(Table1[[#This Row],[img_id2]],Table13[#All],5,FALSE)</f>
        <v>4</v>
      </c>
      <c r="I3235" t="str">
        <f>IF(Table1[[#This Row],[score_abs]]&gt;0.99,"yes","no")</f>
        <v>yes</v>
      </c>
    </row>
    <row r="3236" spans="1:9" x14ac:dyDescent="0.25">
      <c r="A3236" t="str">
        <f>Table1[[#This Row],[img_id2]]&amp;"|"&amp;Table1[[#This Row],[rank]]</f>
        <v>642|5</v>
      </c>
      <c r="B3236">
        <v>642</v>
      </c>
      <c r="C3236">
        <v>5</v>
      </c>
      <c r="D3236" t="s">
        <v>838</v>
      </c>
      <c r="E3236">
        <v>5.6174136698199997E-2</v>
      </c>
      <c r="F3236">
        <v>0.99389809370000004</v>
      </c>
      <c r="G3236">
        <f>VLOOKUP(Table1[[#This Row],[img_id2]],Table13[#All],4,FALSE)</f>
        <v>4</v>
      </c>
      <c r="H3236">
        <f>VLOOKUP(Table1[[#This Row],[img_id2]],Table13[#All],5,FALSE)</f>
        <v>4</v>
      </c>
      <c r="I3236" t="str">
        <f>IF(Table1[[#This Row],[score_abs]]&gt;0.99,"yes","no")</f>
        <v>yes</v>
      </c>
    </row>
    <row r="3237" spans="1:9" x14ac:dyDescent="0.25">
      <c r="A3237" t="str">
        <f>Table1[[#This Row],[img_id2]]&amp;"|"&amp;Table1[[#This Row],[rank]]</f>
        <v>643|1</v>
      </c>
      <c r="B3237">
        <v>643</v>
      </c>
      <c r="C3237">
        <v>1</v>
      </c>
      <c r="D3237" t="s">
        <v>855</v>
      </c>
      <c r="E3237">
        <v>0.37056133151100001</v>
      </c>
      <c r="F3237">
        <v>0.99945873022099996</v>
      </c>
      <c r="G3237">
        <f>VLOOKUP(Table1[[#This Row],[img_id2]],Table13[#All],4,FALSE)</f>
        <v>4</v>
      </c>
      <c r="H3237">
        <f>VLOOKUP(Table1[[#This Row],[img_id2]],Table13[#All],5,FALSE)</f>
        <v>4</v>
      </c>
      <c r="I3237" t="str">
        <f>IF(Table1[[#This Row],[score_abs]]&gt;0.99,"yes","no")</f>
        <v>yes</v>
      </c>
    </row>
    <row r="3238" spans="1:9" x14ac:dyDescent="0.25">
      <c r="A3238" t="str">
        <f>Table1[[#This Row],[img_id2]]&amp;"|"&amp;Table1[[#This Row],[rank]]</f>
        <v>643|2</v>
      </c>
      <c r="B3238">
        <v>643</v>
      </c>
      <c r="C3238">
        <v>2</v>
      </c>
      <c r="D3238" t="s">
        <v>883</v>
      </c>
      <c r="E3238">
        <v>0.17294648289699999</v>
      </c>
      <c r="F3238">
        <v>0.99884086847300002</v>
      </c>
      <c r="G3238">
        <f>VLOOKUP(Table1[[#This Row],[img_id2]],Table13[#All],4,FALSE)</f>
        <v>4</v>
      </c>
      <c r="H3238">
        <f>VLOOKUP(Table1[[#This Row],[img_id2]],Table13[#All],5,FALSE)</f>
        <v>4</v>
      </c>
      <c r="I3238" t="str">
        <f>IF(Table1[[#This Row],[score_abs]]&gt;0.99,"yes","no")</f>
        <v>yes</v>
      </c>
    </row>
    <row r="3239" spans="1:9" x14ac:dyDescent="0.25">
      <c r="A3239" t="str">
        <f>Table1[[#This Row],[img_id2]]&amp;"|"&amp;Table1[[#This Row],[rank]]</f>
        <v>643|3</v>
      </c>
      <c r="B3239">
        <v>643</v>
      </c>
      <c r="C3239">
        <v>3</v>
      </c>
      <c r="D3239" t="s">
        <v>880</v>
      </c>
      <c r="E3239">
        <v>0.14554348587999999</v>
      </c>
      <c r="F3239">
        <v>0.99862301349600002</v>
      </c>
      <c r="G3239">
        <f>VLOOKUP(Table1[[#This Row],[img_id2]],Table13[#All],4,FALSE)</f>
        <v>4</v>
      </c>
      <c r="H3239">
        <f>VLOOKUP(Table1[[#This Row],[img_id2]],Table13[#All],5,FALSE)</f>
        <v>4</v>
      </c>
      <c r="I3239" t="str">
        <f>IF(Table1[[#This Row],[score_abs]]&gt;0.99,"yes","no")</f>
        <v>yes</v>
      </c>
    </row>
    <row r="3240" spans="1:9" x14ac:dyDescent="0.25">
      <c r="A3240" t="str">
        <f>Table1[[#This Row],[img_id2]]&amp;"|"&amp;Table1[[#This Row],[rank]]</f>
        <v>643|4</v>
      </c>
      <c r="B3240">
        <v>643</v>
      </c>
      <c r="C3240">
        <v>4</v>
      </c>
      <c r="D3240" t="s">
        <v>836</v>
      </c>
      <c r="E3240">
        <v>4.2754013091300003E-2</v>
      </c>
      <c r="F3240">
        <v>0.99532771110499996</v>
      </c>
      <c r="G3240">
        <f>VLOOKUP(Table1[[#This Row],[img_id2]],Table13[#All],4,FALSE)</f>
        <v>4</v>
      </c>
      <c r="H3240">
        <f>VLOOKUP(Table1[[#This Row],[img_id2]],Table13[#All],5,FALSE)</f>
        <v>4</v>
      </c>
      <c r="I3240" t="str">
        <f>IF(Table1[[#This Row],[score_abs]]&gt;0.99,"yes","no")</f>
        <v>yes</v>
      </c>
    </row>
    <row r="3241" spans="1:9" x14ac:dyDescent="0.25">
      <c r="A3241" t="str">
        <f>Table1[[#This Row],[img_id2]]&amp;"|"&amp;Table1[[#This Row],[rank]]</f>
        <v>643|5</v>
      </c>
      <c r="B3241">
        <v>643</v>
      </c>
      <c r="C3241">
        <v>5</v>
      </c>
      <c r="D3241" t="s">
        <v>831</v>
      </c>
      <c r="E3241">
        <v>3.4124653786399999E-2</v>
      </c>
      <c r="F3241">
        <v>0.99415308237099997</v>
      </c>
      <c r="G3241">
        <f>VLOOKUP(Table1[[#This Row],[img_id2]],Table13[#All],4,FALSE)</f>
        <v>4</v>
      </c>
      <c r="H3241">
        <f>VLOOKUP(Table1[[#This Row],[img_id2]],Table13[#All],5,FALSE)</f>
        <v>4</v>
      </c>
      <c r="I3241" t="str">
        <f>IF(Table1[[#This Row],[score_abs]]&gt;0.99,"yes","no")</f>
        <v>yes</v>
      </c>
    </row>
    <row r="3242" spans="1:9" x14ac:dyDescent="0.25">
      <c r="A3242" t="str">
        <f>Table1[[#This Row],[img_id2]]&amp;"|"&amp;Table1[[#This Row],[rank]]</f>
        <v>644|1</v>
      </c>
      <c r="B3242">
        <v>644</v>
      </c>
      <c r="C3242">
        <v>1</v>
      </c>
      <c r="D3242" t="s">
        <v>855</v>
      </c>
      <c r="E3242">
        <v>0.89176988601700002</v>
      </c>
      <c r="F3242">
        <v>0.99996137619000003</v>
      </c>
      <c r="G3242">
        <f>VLOOKUP(Table1[[#This Row],[img_id2]],Table13[#All],4,FALSE)</f>
        <v>5</v>
      </c>
      <c r="H3242">
        <f>VLOOKUP(Table1[[#This Row],[img_id2]],Table13[#All],5,FALSE)</f>
        <v>4</v>
      </c>
      <c r="I3242" t="str">
        <f>IF(Table1[[#This Row],[score_abs]]&gt;0.99,"yes","no")</f>
        <v>yes</v>
      </c>
    </row>
    <row r="3243" spans="1:9" x14ac:dyDescent="0.25">
      <c r="A3243" t="str">
        <f>Table1[[#This Row],[img_id2]]&amp;"|"&amp;Table1[[#This Row],[rank]]</f>
        <v>644|2</v>
      </c>
      <c r="B3243">
        <v>644</v>
      </c>
      <c r="C3243">
        <v>2</v>
      </c>
      <c r="D3243" t="s">
        <v>901</v>
      </c>
      <c r="E3243">
        <v>1.26419384032E-2</v>
      </c>
      <c r="F3243">
        <v>0.99727976322199996</v>
      </c>
      <c r="G3243">
        <f>VLOOKUP(Table1[[#This Row],[img_id2]],Table13[#All],4,FALSE)</f>
        <v>5</v>
      </c>
      <c r="H3243">
        <f>VLOOKUP(Table1[[#This Row],[img_id2]],Table13[#All],5,FALSE)</f>
        <v>4</v>
      </c>
      <c r="I3243" t="str">
        <f>IF(Table1[[#This Row],[score_abs]]&gt;0.99,"yes","no")</f>
        <v>yes</v>
      </c>
    </row>
    <row r="3244" spans="1:9" x14ac:dyDescent="0.25">
      <c r="A3244" t="str">
        <f>Table1[[#This Row],[img_id2]]&amp;"|"&amp;Table1[[#This Row],[rank]]</f>
        <v>644|3</v>
      </c>
      <c r="B3244">
        <v>644</v>
      </c>
      <c r="C3244">
        <v>3</v>
      </c>
      <c r="D3244" t="s">
        <v>886</v>
      </c>
      <c r="E3244">
        <v>9.9488012492700006E-3</v>
      </c>
      <c r="F3244">
        <v>0.99654597044000004</v>
      </c>
      <c r="G3244">
        <f>VLOOKUP(Table1[[#This Row],[img_id2]],Table13[#All],4,FALSE)</f>
        <v>5</v>
      </c>
      <c r="H3244">
        <f>VLOOKUP(Table1[[#This Row],[img_id2]],Table13[#All],5,FALSE)</f>
        <v>4</v>
      </c>
      <c r="I3244" t="str">
        <f>IF(Table1[[#This Row],[score_abs]]&gt;0.99,"yes","no")</f>
        <v>yes</v>
      </c>
    </row>
    <row r="3245" spans="1:9" x14ac:dyDescent="0.25">
      <c r="A3245" t="str">
        <f>Table1[[#This Row],[img_id2]]&amp;"|"&amp;Table1[[#This Row],[rank]]</f>
        <v>644|4</v>
      </c>
      <c r="B3245">
        <v>644</v>
      </c>
      <c r="C3245">
        <v>4</v>
      </c>
      <c r="D3245" t="s">
        <v>850</v>
      </c>
      <c r="E3245">
        <v>8.1257531419399991E-3</v>
      </c>
      <c r="F3245">
        <v>0.99577432870899996</v>
      </c>
      <c r="G3245">
        <f>VLOOKUP(Table1[[#This Row],[img_id2]],Table13[#All],4,FALSE)</f>
        <v>5</v>
      </c>
      <c r="H3245">
        <f>VLOOKUP(Table1[[#This Row],[img_id2]],Table13[#All],5,FALSE)</f>
        <v>4</v>
      </c>
      <c r="I3245" t="str">
        <f>IF(Table1[[#This Row],[score_abs]]&gt;0.99,"yes","no")</f>
        <v>yes</v>
      </c>
    </row>
    <row r="3246" spans="1:9" x14ac:dyDescent="0.25">
      <c r="A3246" t="str">
        <f>Table1[[#This Row],[img_id2]]&amp;"|"&amp;Table1[[#This Row],[rank]]</f>
        <v>644|5</v>
      </c>
      <c r="B3246">
        <v>644</v>
      </c>
      <c r="C3246">
        <v>5</v>
      </c>
      <c r="D3246" t="s">
        <v>902</v>
      </c>
      <c r="E3246">
        <v>7.4752005748499996E-3</v>
      </c>
      <c r="F3246">
        <v>0.99540823698000003</v>
      </c>
      <c r="G3246">
        <f>VLOOKUP(Table1[[#This Row],[img_id2]],Table13[#All],4,FALSE)</f>
        <v>5</v>
      </c>
      <c r="H3246">
        <f>VLOOKUP(Table1[[#This Row],[img_id2]],Table13[#All],5,FALSE)</f>
        <v>4</v>
      </c>
      <c r="I3246" t="str">
        <f>IF(Table1[[#This Row],[score_abs]]&gt;0.99,"yes","no")</f>
        <v>yes</v>
      </c>
    </row>
    <row r="3247" spans="1:9" x14ac:dyDescent="0.25">
      <c r="A3247" t="str">
        <f>Table1[[#This Row],[img_id2]]&amp;"|"&amp;Table1[[#This Row],[rank]]</f>
        <v>645|1</v>
      </c>
      <c r="B3247">
        <v>645</v>
      </c>
      <c r="C3247">
        <v>1</v>
      </c>
      <c r="D3247" t="s">
        <v>854</v>
      </c>
      <c r="E3247">
        <v>0.28585612773899999</v>
      </c>
      <c r="F3247">
        <v>0.99989008903499998</v>
      </c>
      <c r="G3247">
        <f>VLOOKUP(Table1[[#This Row],[img_id2]],Table13[#All],4,FALSE)</f>
        <v>2</v>
      </c>
      <c r="H3247">
        <f>VLOOKUP(Table1[[#This Row],[img_id2]],Table13[#All],5,FALSE)</f>
        <v>2</v>
      </c>
      <c r="I3247" t="str">
        <f>IF(Table1[[#This Row],[score_abs]]&gt;0.99,"yes","no")</f>
        <v>yes</v>
      </c>
    </row>
    <row r="3248" spans="1:9" x14ac:dyDescent="0.25">
      <c r="A3248" t="str">
        <f>Table1[[#This Row],[img_id2]]&amp;"|"&amp;Table1[[#This Row],[rank]]</f>
        <v>645|2</v>
      </c>
      <c r="B3248">
        <v>645</v>
      </c>
      <c r="C3248">
        <v>2</v>
      </c>
      <c r="D3248" t="s">
        <v>846</v>
      </c>
      <c r="E3248">
        <v>0.20451846718800001</v>
      </c>
      <c r="F3248">
        <v>0.99984633922599997</v>
      </c>
      <c r="G3248">
        <f>VLOOKUP(Table1[[#This Row],[img_id2]],Table13[#All],4,FALSE)</f>
        <v>2</v>
      </c>
      <c r="H3248">
        <f>VLOOKUP(Table1[[#This Row],[img_id2]],Table13[#All],5,FALSE)</f>
        <v>2</v>
      </c>
      <c r="I3248" t="str">
        <f>IF(Table1[[#This Row],[score_abs]]&gt;0.99,"yes","no")</f>
        <v>yes</v>
      </c>
    </row>
    <row r="3249" spans="1:9" x14ac:dyDescent="0.25">
      <c r="A3249" t="str">
        <f>Table1[[#This Row],[img_id2]]&amp;"|"&amp;Table1[[#This Row],[rank]]</f>
        <v>645|3</v>
      </c>
      <c r="B3249">
        <v>645</v>
      </c>
      <c r="C3249">
        <v>3</v>
      </c>
      <c r="D3249" t="s">
        <v>891</v>
      </c>
      <c r="E3249">
        <v>0.180101245642</v>
      </c>
      <c r="F3249">
        <v>0.999825537205</v>
      </c>
      <c r="G3249">
        <f>VLOOKUP(Table1[[#This Row],[img_id2]],Table13[#All],4,FALSE)</f>
        <v>2</v>
      </c>
      <c r="H3249">
        <f>VLOOKUP(Table1[[#This Row],[img_id2]],Table13[#All],5,FALSE)</f>
        <v>2</v>
      </c>
      <c r="I3249" t="str">
        <f>IF(Table1[[#This Row],[score_abs]]&gt;0.99,"yes","no")</f>
        <v>yes</v>
      </c>
    </row>
    <row r="3250" spans="1:9" x14ac:dyDescent="0.25">
      <c r="A3250" t="str">
        <f>Table1[[#This Row],[img_id2]]&amp;"|"&amp;Table1[[#This Row],[rank]]</f>
        <v>645|4</v>
      </c>
      <c r="B3250">
        <v>645</v>
      </c>
      <c r="C3250">
        <v>4</v>
      </c>
      <c r="D3250" t="s">
        <v>861</v>
      </c>
      <c r="E3250">
        <v>7.2757706046100004E-2</v>
      </c>
      <c r="F3250">
        <v>0.99956816434899998</v>
      </c>
      <c r="G3250">
        <f>VLOOKUP(Table1[[#This Row],[img_id2]],Table13[#All],4,FALSE)</f>
        <v>2</v>
      </c>
      <c r="H3250">
        <f>VLOOKUP(Table1[[#This Row],[img_id2]],Table13[#All],5,FALSE)</f>
        <v>2</v>
      </c>
      <c r="I3250" t="str">
        <f>IF(Table1[[#This Row],[score_abs]]&gt;0.99,"yes","no")</f>
        <v>yes</v>
      </c>
    </row>
    <row r="3251" spans="1:9" x14ac:dyDescent="0.25">
      <c r="A3251" t="str">
        <f>Table1[[#This Row],[img_id2]]&amp;"|"&amp;Table1[[#This Row],[rank]]</f>
        <v>645|5</v>
      </c>
      <c r="B3251">
        <v>645</v>
      </c>
      <c r="C3251">
        <v>5</v>
      </c>
      <c r="D3251" t="s">
        <v>862</v>
      </c>
      <c r="E3251">
        <v>5.8160580694700002E-2</v>
      </c>
      <c r="F3251">
        <v>0.99945992231400005</v>
      </c>
      <c r="G3251">
        <f>VLOOKUP(Table1[[#This Row],[img_id2]],Table13[#All],4,FALSE)</f>
        <v>2</v>
      </c>
      <c r="H3251">
        <f>VLOOKUP(Table1[[#This Row],[img_id2]],Table13[#All],5,FALSE)</f>
        <v>2</v>
      </c>
      <c r="I3251" t="str">
        <f>IF(Table1[[#This Row],[score_abs]]&gt;0.99,"yes","no")</f>
        <v>yes</v>
      </c>
    </row>
    <row r="3252" spans="1:9" x14ac:dyDescent="0.25">
      <c r="A3252" t="str">
        <f>Table1[[#This Row],[img_id2]]&amp;"|"&amp;Table1[[#This Row],[rank]]</f>
        <v>646|1</v>
      </c>
      <c r="B3252">
        <v>646</v>
      </c>
      <c r="C3252">
        <v>1</v>
      </c>
      <c r="D3252" t="s">
        <v>862</v>
      </c>
      <c r="E3252">
        <v>0.297755241394</v>
      </c>
      <c r="F3252">
        <v>0.99968957901</v>
      </c>
      <c r="G3252">
        <f>VLOOKUP(Table1[[#This Row],[img_id2]],Table13[#All],4,FALSE)</f>
        <v>3</v>
      </c>
      <c r="H3252">
        <f>VLOOKUP(Table1[[#This Row],[img_id2]],Table13[#All],5,FALSE)</f>
        <v>3</v>
      </c>
      <c r="I3252" t="str">
        <f>IF(Table1[[#This Row],[score_abs]]&gt;0.99,"yes","no")</f>
        <v>yes</v>
      </c>
    </row>
    <row r="3253" spans="1:9" x14ac:dyDescent="0.25">
      <c r="A3253" t="str">
        <f>Table1[[#This Row],[img_id2]]&amp;"|"&amp;Table1[[#This Row],[rank]]</f>
        <v>646|2</v>
      </c>
      <c r="B3253">
        <v>646</v>
      </c>
      <c r="C3253">
        <v>2</v>
      </c>
      <c r="D3253" t="s">
        <v>846</v>
      </c>
      <c r="E3253">
        <v>0.169856578112</v>
      </c>
      <c r="F3253">
        <v>0.999455869198</v>
      </c>
      <c r="G3253">
        <f>VLOOKUP(Table1[[#This Row],[img_id2]],Table13[#All],4,FALSE)</f>
        <v>3</v>
      </c>
      <c r="H3253">
        <f>VLOOKUP(Table1[[#This Row],[img_id2]],Table13[#All],5,FALSE)</f>
        <v>3</v>
      </c>
      <c r="I3253" t="str">
        <f>IF(Table1[[#This Row],[score_abs]]&gt;0.99,"yes","no")</f>
        <v>yes</v>
      </c>
    </row>
    <row r="3254" spans="1:9" x14ac:dyDescent="0.25">
      <c r="A3254" t="str">
        <f>Table1[[#This Row],[img_id2]]&amp;"|"&amp;Table1[[#This Row],[rank]]</f>
        <v>646|3</v>
      </c>
      <c r="B3254">
        <v>646</v>
      </c>
      <c r="C3254">
        <v>3</v>
      </c>
      <c r="D3254" t="s">
        <v>830</v>
      </c>
      <c r="E3254">
        <v>0.12963275611399999</v>
      </c>
      <c r="F3254">
        <v>0.99928718805299999</v>
      </c>
      <c r="G3254">
        <f>VLOOKUP(Table1[[#This Row],[img_id2]],Table13[#All],4,FALSE)</f>
        <v>3</v>
      </c>
      <c r="H3254">
        <f>VLOOKUP(Table1[[#This Row],[img_id2]],Table13[#All],5,FALSE)</f>
        <v>3</v>
      </c>
      <c r="I3254" t="str">
        <f>IF(Table1[[#This Row],[score_abs]]&gt;0.99,"yes","no")</f>
        <v>yes</v>
      </c>
    </row>
    <row r="3255" spans="1:9" x14ac:dyDescent="0.25">
      <c r="A3255" t="str">
        <f>Table1[[#This Row],[img_id2]]&amp;"|"&amp;Table1[[#This Row],[rank]]</f>
        <v>646|4</v>
      </c>
      <c r="B3255">
        <v>646</v>
      </c>
      <c r="C3255">
        <v>4</v>
      </c>
      <c r="D3255" t="s">
        <v>860</v>
      </c>
      <c r="E3255">
        <v>0.106392256916</v>
      </c>
      <c r="F3255">
        <v>0.99913161992999999</v>
      </c>
      <c r="G3255">
        <f>VLOOKUP(Table1[[#This Row],[img_id2]],Table13[#All],4,FALSE)</f>
        <v>3</v>
      </c>
      <c r="H3255">
        <f>VLOOKUP(Table1[[#This Row],[img_id2]],Table13[#All],5,FALSE)</f>
        <v>3</v>
      </c>
      <c r="I3255" t="str">
        <f>IF(Table1[[#This Row],[score_abs]]&gt;0.99,"yes","no")</f>
        <v>yes</v>
      </c>
    </row>
    <row r="3256" spans="1:9" x14ac:dyDescent="0.25">
      <c r="A3256" t="str">
        <f>Table1[[#This Row],[img_id2]]&amp;"|"&amp;Table1[[#This Row],[rank]]</f>
        <v>646|5</v>
      </c>
      <c r="B3256">
        <v>646</v>
      </c>
      <c r="C3256">
        <v>5</v>
      </c>
      <c r="D3256" t="s">
        <v>861</v>
      </c>
      <c r="E3256">
        <v>4.6871513128299999E-2</v>
      </c>
      <c r="F3256">
        <v>0.99803084135099995</v>
      </c>
      <c r="G3256">
        <f>VLOOKUP(Table1[[#This Row],[img_id2]],Table13[#All],4,FALSE)</f>
        <v>3</v>
      </c>
      <c r="H3256">
        <f>VLOOKUP(Table1[[#This Row],[img_id2]],Table13[#All],5,FALSE)</f>
        <v>3</v>
      </c>
      <c r="I3256" t="str">
        <f>IF(Table1[[#This Row],[score_abs]]&gt;0.99,"yes","no")</f>
        <v>yes</v>
      </c>
    </row>
    <row r="3257" spans="1:9" x14ac:dyDescent="0.25">
      <c r="A3257" t="str">
        <f>Table1[[#This Row],[img_id2]]&amp;"|"&amp;Table1[[#This Row],[rank]]</f>
        <v>647|1</v>
      </c>
      <c r="B3257">
        <v>647</v>
      </c>
      <c r="C3257">
        <v>1</v>
      </c>
      <c r="D3257" t="s">
        <v>862</v>
      </c>
      <c r="E3257">
        <v>0.538045465946</v>
      </c>
      <c r="F3257">
        <v>0.99991405010199996</v>
      </c>
      <c r="G3257">
        <f>VLOOKUP(Table1[[#This Row],[img_id2]],Table13[#All],4,FALSE)</f>
        <v>3</v>
      </c>
      <c r="H3257">
        <f>VLOOKUP(Table1[[#This Row],[img_id2]],Table13[#All],5,FALSE)</f>
        <v>3</v>
      </c>
      <c r="I3257" t="str">
        <f>IF(Table1[[#This Row],[score_abs]]&gt;0.99,"yes","no")</f>
        <v>yes</v>
      </c>
    </row>
    <row r="3258" spans="1:9" x14ac:dyDescent="0.25">
      <c r="A3258" t="str">
        <f>Table1[[#This Row],[img_id2]]&amp;"|"&amp;Table1[[#This Row],[rank]]</f>
        <v>647|2</v>
      </c>
      <c r="B3258">
        <v>647</v>
      </c>
      <c r="C3258">
        <v>2</v>
      </c>
      <c r="D3258" t="s">
        <v>846</v>
      </c>
      <c r="E3258">
        <v>0.173412829638</v>
      </c>
      <c r="F3258">
        <v>0.99973350763299995</v>
      </c>
      <c r="G3258">
        <f>VLOOKUP(Table1[[#This Row],[img_id2]],Table13[#All],4,FALSE)</f>
        <v>3</v>
      </c>
      <c r="H3258">
        <f>VLOOKUP(Table1[[#This Row],[img_id2]],Table13[#All],5,FALSE)</f>
        <v>3</v>
      </c>
      <c r="I3258" t="str">
        <f>IF(Table1[[#This Row],[score_abs]]&gt;0.99,"yes","no")</f>
        <v>yes</v>
      </c>
    </row>
    <row r="3259" spans="1:9" x14ac:dyDescent="0.25">
      <c r="A3259" t="str">
        <f>Table1[[#This Row],[img_id2]]&amp;"|"&amp;Table1[[#This Row],[rank]]</f>
        <v>647|3</v>
      </c>
      <c r="B3259">
        <v>647</v>
      </c>
      <c r="C3259">
        <v>3</v>
      </c>
      <c r="D3259" t="s">
        <v>861</v>
      </c>
      <c r="E3259">
        <v>8.0604784190699996E-2</v>
      </c>
      <c r="F3259">
        <v>0.99942684173600005</v>
      </c>
      <c r="G3259">
        <f>VLOOKUP(Table1[[#This Row],[img_id2]],Table13[#All],4,FALSE)</f>
        <v>3</v>
      </c>
      <c r="H3259">
        <f>VLOOKUP(Table1[[#This Row],[img_id2]],Table13[#All],5,FALSE)</f>
        <v>3</v>
      </c>
      <c r="I3259" t="str">
        <f>IF(Table1[[#This Row],[score_abs]]&gt;0.99,"yes","no")</f>
        <v>yes</v>
      </c>
    </row>
    <row r="3260" spans="1:9" x14ac:dyDescent="0.25">
      <c r="A3260" t="str">
        <f>Table1[[#This Row],[img_id2]]&amp;"|"&amp;Table1[[#This Row],[rank]]</f>
        <v>647|4</v>
      </c>
      <c r="B3260">
        <v>647</v>
      </c>
      <c r="C3260">
        <v>4</v>
      </c>
      <c r="D3260" t="s">
        <v>830</v>
      </c>
      <c r="E3260">
        <v>4.4849950820199998E-2</v>
      </c>
      <c r="F3260">
        <v>0.99897027015700002</v>
      </c>
      <c r="G3260">
        <f>VLOOKUP(Table1[[#This Row],[img_id2]],Table13[#All],4,FALSE)</f>
        <v>3</v>
      </c>
      <c r="H3260">
        <f>VLOOKUP(Table1[[#This Row],[img_id2]],Table13[#All],5,FALSE)</f>
        <v>3</v>
      </c>
      <c r="I3260" t="str">
        <f>IF(Table1[[#This Row],[score_abs]]&gt;0.99,"yes","no")</f>
        <v>yes</v>
      </c>
    </row>
    <row r="3261" spans="1:9" x14ac:dyDescent="0.25">
      <c r="A3261" t="str">
        <f>Table1[[#This Row],[img_id2]]&amp;"|"&amp;Table1[[#This Row],[rank]]</f>
        <v>647|5</v>
      </c>
      <c r="B3261">
        <v>647</v>
      </c>
      <c r="C3261">
        <v>5</v>
      </c>
      <c r="D3261" t="s">
        <v>860</v>
      </c>
      <c r="E3261">
        <v>2.8953989967699999E-2</v>
      </c>
      <c r="F3261">
        <v>0.99840587377500001</v>
      </c>
      <c r="G3261">
        <f>VLOOKUP(Table1[[#This Row],[img_id2]],Table13[#All],4,FALSE)</f>
        <v>3</v>
      </c>
      <c r="H3261">
        <f>VLOOKUP(Table1[[#This Row],[img_id2]],Table13[#All],5,FALSE)</f>
        <v>3</v>
      </c>
      <c r="I3261" t="str">
        <f>IF(Table1[[#This Row],[score_abs]]&gt;0.99,"yes","no")</f>
        <v>yes</v>
      </c>
    </row>
    <row r="3262" spans="1:9" x14ac:dyDescent="0.25">
      <c r="A3262" t="str">
        <f>Table1[[#This Row],[img_id2]]&amp;"|"&amp;Table1[[#This Row],[rank]]</f>
        <v>648|1</v>
      </c>
      <c r="B3262">
        <v>648</v>
      </c>
      <c r="C3262">
        <v>1</v>
      </c>
      <c r="D3262" t="s">
        <v>846</v>
      </c>
      <c r="E3262">
        <v>0.54293620586400004</v>
      </c>
      <c r="F3262">
        <v>0.99986886978099998</v>
      </c>
      <c r="G3262">
        <f>VLOOKUP(Table1[[#This Row],[img_id2]],Table13[#All],4,FALSE)</f>
        <v>3</v>
      </c>
      <c r="H3262">
        <f>VLOOKUP(Table1[[#This Row],[img_id2]],Table13[#All],5,FALSE)</f>
        <v>3</v>
      </c>
      <c r="I3262" t="str">
        <f>IF(Table1[[#This Row],[score_abs]]&gt;0.99,"yes","no")</f>
        <v>yes</v>
      </c>
    </row>
    <row r="3263" spans="1:9" x14ac:dyDescent="0.25">
      <c r="A3263" t="str">
        <f>Table1[[#This Row],[img_id2]]&amp;"|"&amp;Table1[[#This Row],[rank]]</f>
        <v>648|2</v>
      </c>
      <c r="B3263">
        <v>648</v>
      </c>
      <c r="C3263">
        <v>2</v>
      </c>
      <c r="D3263" t="s">
        <v>854</v>
      </c>
      <c r="E3263">
        <v>8.9825510978699993E-2</v>
      </c>
      <c r="F3263">
        <v>0.99920839071300005</v>
      </c>
      <c r="G3263">
        <f>VLOOKUP(Table1[[#This Row],[img_id2]],Table13[#All],4,FALSE)</f>
        <v>3</v>
      </c>
      <c r="H3263">
        <f>VLOOKUP(Table1[[#This Row],[img_id2]],Table13[#All],5,FALSE)</f>
        <v>3</v>
      </c>
      <c r="I3263" t="str">
        <f>IF(Table1[[#This Row],[score_abs]]&gt;0.99,"yes","no")</f>
        <v>yes</v>
      </c>
    </row>
    <row r="3264" spans="1:9" x14ac:dyDescent="0.25">
      <c r="A3264" t="str">
        <f>Table1[[#This Row],[img_id2]]&amp;"|"&amp;Table1[[#This Row],[rank]]</f>
        <v>648|3</v>
      </c>
      <c r="B3264">
        <v>648</v>
      </c>
      <c r="C3264">
        <v>3</v>
      </c>
      <c r="D3264" t="s">
        <v>862</v>
      </c>
      <c r="E3264">
        <v>6.7045651376199999E-2</v>
      </c>
      <c r="F3264">
        <v>0.99893969297399998</v>
      </c>
      <c r="G3264">
        <f>VLOOKUP(Table1[[#This Row],[img_id2]],Table13[#All],4,FALSE)</f>
        <v>3</v>
      </c>
      <c r="H3264">
        <f>VLOOKUP(Table1[[#This Row],[img_id2]],Table13[#All],5,FALSE)</f>
        <v>3</v>
      </c>
      <c r="I3264" t="str">
        <f>IF(Table1[[#This Row],[score_abs]]&gt;0.99,"yes","no")</f>
        <v>yes</v>
      </c>
    </row>
    <row r="3265" spans="1:9" x14ac:dyDescent="0.25">
      <c r="A3265" t="str">
        <f>Table1[[#This Row],[img_id2]]&amp;"|"&amp;Table1[[#This Row],[rank]]</f>
        <v>648|4</v>
      </c>
      <c r="B3265">
        <v>648</v>
      </c>
      <c r="C3265">
        <v>4</v>
      </c>
      <c r="D3265" t="s">
        <v>848</v>
      </c>
      <c r="E3265">
        <v>6.6051229834600003E-2</v>
      </c>
      <c r="F3265">
        <v>0.998923718929</v>
      </c>
      <c r="G3265">
        <f>VLOOKUP(Table1[[#This Row],[img_id2]],Table13[#All],4,FALSE)</f>
        <v>3</v>
      </c>
      <c r="H3265">
        <f>VLOOKUP(Table1[[#This Row],[img_id2]],Table13[#All],5,FALSE)</f>
        <v>3</v>
      </c>
      <c r="I3265" t="str">
        <f>IF(Table1[[#This Row],[score_abs]]&gt;0.99,"yes","no")</f>
        <v>yes</v>
      </c>
    </row>
    <row r="3266" spans="1:9" x14ac:dyDescent="0.25">
      <c r="A3266" t="str">
        <f>Table1[[#This Row],[img_id2]]&amp;"|"&amp;Table1[[#This Row],[rank]]</f>
        <v>648|5</v>
      </c>
      <c r="B3266">
        <v>648</v>
      </c>
      <c r="C3266">
        <v>5</v>
      </c>
      <c r="D3266" t="s">
        <v>861</v>
      </c>
      <c r="E3266">
        <v>5.8114245533900002E-2</v>
      </c>
      <c r="F3266">
        <v>0.99877685308499997</v>
      </c>
      <c r="G3266">
        <f>VLOOKUP(Table1[[#This Row],[img_id2]],Table13[#All],4,FALSE)</f>
        <v>3</v>
      </c>
      <c r="H3266">
        <f>VLOOKUP(Table1[[#This Row],[img_id2]],Table13[#All],5,FALSE)</f>
        <v>3</v>
      </c>
      <c r="I3266" t="str">
        <f>IF(Table1[[#This Row],[score_abs]]&gt;0.99,"yes","no")</f>
        <v>yes</v>
      </c>
    </row>
    <row r="3267" spans="1:9" x14ac:dyDescent="0.25">
      <c r="A3267" t="str">
        <f>Table1[[#This Row],[img_id2]]&amp;"|"&amp;Table1[[#This Row],[rank]]</f>
        <v>649|1</v>
      </c>
      <c r="B3267">
        <v>649</v>
      </c>
      <c r="C3267">
        <v>1</v>
      </c>
      <c r="D3267" t="s">
        <v>836</v>
      </c>
      <c r="E3267">
        <v>0.15563303232199999</v>
      </c>
      <c r="F3267">
        <v>0.99769693613099997</v>
      </c>
      <c r="G3267">
        <f>VLOOKUP(Table1[[#This Row],[img_id2]],Table13[#All],4,FALSE)</f>
        <v>3</v>
      </c>
      <c r="H3267">
        <f>VLOOKUP(Table1[[#This Row],[img_id2]],Table13[#All],5,FALSE)</f>
        <v>3</v>
      </c>
      <c r="I3267" t="str">
        <f>IF(Table1[[#This Row],[score_abs]]&gt;0.99,"yes","no")</f>
        <v>yes</v>
      </c>
    </row>
    <row r="3268" spans="1:9" x14ac:dyDescent="0.25">
      <c r="A3268" t="str">
        <f>Table1[[#This Row],[img_id2]]&amp;"|"&amp;Table1[[#This Row],[rank]]</f>
        <v>649|2</v>
      </c>
      <c r="B3268">
        <v>649</v>
      </c>
      <c r="C3268">
        <v>2</v>
      </c>
      <c r="D3268" t="s">
        <v>839</v>
      </c>
      <c r="E3268">
        <v>8.9409530162799997E-2</v>
      </c>
      <c r="F3268">
        <v>0.99599802494</v>
      </c>
      <c r="G3268">
        <f>VLOOKUP(Table1[[#This Row],[img_id2]],Table13[#All],4,FALSE)</f>
        <v>3</v>
      </c>
      <c r="H3268">
        <f>VLOOKUP(Table1[[#This Row],[img_id2]],Table13[#All],5,FALSE)</f>
        <v>3</v>
      </c>
      <c r="I3268" t="str">
        <f>IF(Table1[[#This Row],[score_abs]]&gt;0.99,"yes","no")</f>
        <v>yes</v>
      </c>
    </row>
    <row r="3269" spans="1:9" x14ac:dyDescent="0.25">
      <c r="A3269" t="str">
        <f>Table1[[#This Row],[img_id2]]&amp;"|"&amp;Table1[[#This Row],[rank]]</f>
        <v>649|3</v>
      </c>
      <c r="B3269">
        <v>649</v>
      </c>
      <c r="C3269">
        <v>3</v>
      </c>
      <c r="D3269" t="s">
        <v>837</v>
      </c>
      <c r="E3269">
        <v>5.1938097923999997E-2</v>
      </c>
      <c r="F3269">
        <v>0.99313062429400001</v>
      </c>
      <c r="G3269">
        <f>VLOOKUP(Table1[[#This Row],[img_id2]],Table13[#All],4,FALSE)</f>
        <v>3</v>
      </c>
      <c r="H3269">
        <f>VLOOKUP(Table1[[#This Row],[img_id2]],Table13[#All],5,FALSE)</f>
        <v>3</v>
      </c>
      <c r="I3269" t="str">
        <f>IF(Table1[[#This Row],[score_abs]]&gt;0.99,"yes","no")</f>
        <v>yes</v>
      </c>
    </row>
    <row r="3270" spans="1:9" x14ac:dyDescent="0.25">
      <c r="A3270" t="str">
        <f>Table1[[#This Row],[img_id2]]&amp;"|"&amp;Table1[[#This Row],[rank]]</f>
        <v>649|4</v>
      </c>
      <c r="B3270">
        <v>649</v>
      </c>
      <c r="C3270">
        <v>4</v>
      </c>
      <c r="D3270" t="s">
        <v>895</v>
      </c>
      <c r="E3270">
        <v>5.0930850207799999E-2</v>
      </c>
      <c r="F3270">
        <v>0.99299579858800002</v>
      </c>
      <c r="G3270">
        <f>VLOOKUP(Table1[[#This Row],[img_id2]],Table13[#All],4,FALSE)</f>
        <v>3</v>
      </c>
      <c r="H3270">
        <f>VLOOKUP(Table1[[#This Row],[img_id2]],Table13[#All],5,FALSE)</f>
        <v>3</v>
      </c>
      <c r="I3270" t="str">
        <f>IF(Table1[[#This Row],[score_abs]]&gt;0.99,"yes","no")</f>
        <v>yes</v>
      </c>
    </row>
    <row r="3271" spans="1:9" x14ac:dyDescent="0.25">
      <c r="A3271" t="str">
        <f>Table1[[#This Row],[img_id2]]&amp;"|"&amp;Table1[[#This Row],[rank]]</f>
        <v>649|5</v>
      </c>
      <c r="B3271">
        <v>649</v>
      </c>
      <c r="C3271">
        <v>5</v>
      </c>
      <c r="D3271" t="s">
        <v>830</v>
      </c>
      <c r="E3271">
        <v>4.5782327652E-2</v>
      </c>
      <c r="F3271">
        <v>0.99221414327599999</v>
      </c>
      <c r="G3271">
        <f>VLOOKUP(Table1[[#This Row],[img_id2]],Table13[#All],4,FALSE)</f>
        <v>3</v>
      </c>
      <c r="H3271">
        <f>VLOOKUP(Table1[[#This Row],[img_id2]],Table13[#All],5,FALSE)</f>
        <v>3</v>
      </c>
      <c r="I3271" t="str">
        <f>IF(Table1[[#This Row],[score_abs]]&gt;0.99,"yes","no")</f>
        <v>yes</v>
      </c>
    </row>
    <row r="3272" spans="1:9" x14ac:dyDescent="0.25">
      <c r="A3272" t="str">
        <f>Table1[[#This Row],[img_id2]]&amp;"|"&amp;Table1[[#This Row],[rank]]</f>
        <v>650|1</v>
      </c>
      <c r="B3272">
        <v>650</v>
      </c>
      <c r="C3272">
        <v>1</v>
      </c>
      <c r="D3272" t="s">
        <v>831</v>
      </c>
      <c r="E3272">
        <v>0.437751531601</v>
      </c>
      <c r="F3272">
        <v>0.999818623066</v>
      </c>
      <c r="G3272">
        <f>VLOOKUP(Table1[[#This Row],[img_id2]],Table13[#All],4,FALSE)</f>
        <v>3</v>
      </c>
      <c r="H3272">
        <f>VLOOKUP(Table1[[#This Row],[img_id2]],Table13[#All],5,FALSE)</f>
        <v>3</v>
      </c>
      <c r="I3272" t="str">
        <f>IF(Table1[[#This Row],[score_abs]]&gt;0.99,"yes","no")</f>
        <v>yes</v>
      </c>
    </row>
    <row r="3273" spans="1:9" x14ac:dyDescent="0.25">
      <c r="A3273" t="str">
        <f>Table1[[#This Row],[img_id2]]&amp;"|"&amp;Table1[[#This Row],[rank]]</f>
        <v>650|2</v>
      </c>
      <c r="B3273">
        <v>650</v>
      </c>
      <c r="C3273">
        <v>2</v>
      </c>
      <c r="D3273" t="s">
        <v>864</v>
      </c>
      <c r="E3273">
        <v>0.27240502834300001</v>
      </c>
      <c r="F3273">
        <v>0.99970859289199998</v>
      </c>
      <c r="G3273">
        <f>VLOOKUP(Table1[[#This Row],[img_id2]],Table13[#All],4,FALSE)</f>
        <v>3</v>
      </c>
      <c r="H3273">
        <f>VLOOKUP(Table1[[#This Row],[img_id2]],Table13[#All],5,FALSE)</f>
        <v>3</v>
      </c>
      <c r="I3273" t="str">
        <f>IF(Table1[[#This Row],[score_abs]]&gt;0.99,"yes","no")</f>
        <v>yes</v>
      </c>
    </row>
    <row r="3274" spans="1:9" x14ac:dyDescent="0.25">
      <c r="A3274" t="str">
        <f>Table1[[#This Row],[img_id2]]&amp;"|"&amp;Table1[[#This Row],[rank]]</f>
        <v>650|3</v>
      </c>
      <c r="B3274">
        <v>650</v>
      </c>
      <c r="C3274">
        <v>3</v>
      </c>
      <c r="D3274" t="s">
        <v>830</v>
      </c>
      <c r="E3274">
        <v>9.3860745430000003E-2</v>
      </c>
      <c r="F3274">
        <v>0.99915468692800002</v>
      </c>
      <c r="G3274">
        <f>VLOOKUP(Table1[[#This Row],[img_id2]],Table13[#All],4,FALSE)</f>
        <v>3</v>
      </c>
      <c r="H3274">
        <f>VLOOKUP(Table1[[#This Row],[img_id2]],Table13[#All],5,FALSE)</f>
        <v>3</v>
      </c>
      <c r="I3274" t="str">
        <f>IF(Table1[[#This Row],[score_abs]]&gt;0.99,"yes","no")</f>
        <v>yes</v>
      </c>
    </row>
    <row r="3275" spans="1:9" x14ac:dyDescent="0.25">
      <c r="A3275" t="str">
        <f>Table1[[#This Row],[img_id2]]&amp;"|"&amp;Table1[[#This Row],[rank]]</f>
        <v>650|4</v>
      </c>
      <c r="B3275">
        <v>650</v>
      </c>
      <c r="C3275">
        <v>4</v>
      </c>
      <c r="D3275" t="s">
        <v>862</v>
      </c>
      <c r="E3275">
        <v>4.5106660574700003E-2</v>
      </c>
      <c r="F3275">
        <v>0.99824261665299996</v>
      </c>
      <c r="G3275">
        <f>VLOOKUP(Table1[[#This Row],[img_id2]],Table13[#All],4,FALSE)</f>
        <v>3</v>
      </c>
      <c r="H3275">
        <f>VLOOKUP(Table1[[#This Row],[img_id2]],Table13[#All],5,FALSE)</f>
        <v>3</v>
      </c>
      <c r="I3275" t="str">
        <f>IF(Table1[[#This Row],[score_abs]]&gt;0.99,"yes","no")</f>
        <v>yes</v>
      </c>
    </row>
    <row r="3276" spans="1:9" x14ac:dyDescent="0.25">
      <c r="A3276" t="str">
        <f>Table1[[#This Row],[img_id2]]&amp;"|"&amp;Table1[[#This Row],[rank]]</f>
        <v>650|5</v>
      </c>
      <c r="B3276">
        <v>650</v>
      </c>
      <c r="C3276">
        <v>5</v>
      </c>
      <c r="D3276" t="s">
        <v>877</v>
      </c>
      <c r="E3276">
        <v>2.32122093439E-2</v>
      </c>
      <c r="F3276">
        <v>0.99659061431899998</v>
      </c>
      <c r="G3276">
        <f>VLOOKUP(Table1[[#This Row],[img_id2]],Table13[#All],4,FALSE)</f>
        <v>3</v>
      </c>
      <c r="H3276">
        <f>VLOOKUP(Table1[[#This Row],[img_id2]],Table13[#All],5,FALSE)</f>
        <v>3</v>
      </c>
      <c r="I3276" t="str">
        <f>IF(Table1[[#This Row],[score_abs]]&gt;0.99,"yes","no")</f>
        <v>yes</v>
      </c>
    </row>
    <row r="3277" spans="1:9" x14ac:dyDescent="0.25">
      <c r="A3277" t="str">
        <f>Table1[[#This Row],[img_id2]]&amp;"|"&amp;Table1[[#This Row],[rank]]</f>
        <v>651|1</v>
      </c>
      <c r="B3277">
        <v>651</v>
      </c>
      <c r="C3277">
        <v>1</v>
      </c>
      <c r="D3277" t="s">
        <v>831</v>
      </c>
      <c r="E3277">
        <v>0.726310372353</v>
      </c>
      <c r="F3277">
        <v>0.99993205070500002</v>
      </c>
      <c r="G3277">
        <f>VLOOKUP(Table1[[#This Row],[img_id2]],Table13[#All],4,FALSE)</f>
        <v>2</v>
      </c>
      <c r="H3277">
        <f>VLOOKUP(Table1[[#This Row],[img_id2]],Table13[#All],5,FALSE)</f>
        <v>2</v>
      </c>
      <c r="I3277" t="str">
        <f>IF(Table1[[#This Row],[score_abs]]&gt;0.99,"yes","no")</f>
        <v>yes</v>
      </c>
    </row>
    <row r="3278" spans="1:9" x14ac:dyDescent="0.25">
      <c r="A3278" t="str">
        <f>Table1[[#This Row],[img_id2]]&amp;"|"&amp;Table1[[#This Row],[rank]]</f>
        <v>651|2</v>
      </c>
      <c r="B3278">
        <v>651</v>
      </c>
      <c r="C3278">
        <v>2</v>
      </c>
      <c r="D3278" t="s">
        <v>864</v>
      </c>
      <c r="E3278">
        <v>0.17044237256100001</v>
      </c>
      <c r="F3278">
        <v>0.99971061944999995</v>
      </c>
      <c r="G3278">
        <f>VLOOKUP(Table1[[#This Row],[img_id2]],Table13[#All],4,FALSE)</f>
        <v>2</v>
      </c>
      <c r="H3278">
        <f>VLOOKUP(Table1[[#This Row],[img_id2]],Table13[#All],5,FALSE)</f>
        <v>2</v>
      </c>
      <c r="I3278" t="str">
        <f>IF(Table1[[#This Row],[score_abs]]&gt;0.99,"yes","no")</f>
        <v>yes</v>
      </c>
    </row>
    <row r="3279" spans="1:9" x14ac:dyDescent="0.25">
      <c r="A3279" t="str">
        <f>Table1[[#This Row],[img_id2]]&amp;"|"&amp;Table1[[#This Row],[rank]]</f>
        <v>651|3</v>
      </c>
      <c r="B3279">
        <v>651</v>
      </c>
      <c r="C3279">
        <v>3</v>
      </c>
      <c r="D3279" t="s">
        <v>830</v>
      </c>
      <c r="E3279">
        <v>2.9451934620700001E-2</v>
      </c>
      <c r="F3279">
        <v>0.99832755327199996</v>
      </c>
      <c r="G3279">
        <f>VLOOKUP(Table1[[#This Row],[img_id2]],Table13[#All],4,FALSE)</f>
        <v>2</v>
      </c>
      <c r="H3279">
        <f>VLOOKUP(Table1[[#This Row],[img_id2]],Table13[#All],5,FALSE)</f>
        <v>2</v>
      </c>
      <c r="I3279" t="str">
        <f>IF(Table1[[#This Row],[score_abs]]&gt;0.99,"yes","no")</f>
        <v>yes</v>
      </c>
    </row>
    <row r="3280" spans="1:9" x14ac:dyDescent="0.25">
      <c r="A3280" t="str">
        <f>Table1[[#This Row],[img_id2]]&amp;"|"&amp;Table1[[#This Row],[rank]]</f>
        <v>651|4</v>
      </c>
      <c r="B3280">
        <v>651</v>
      </c>
      <c r="C3280">
        <v>4</v>
      </c>
      <c r="D3280" t="s">
        <v>877</v>
      </c>
      <c r="E3280">
        <v>1.02518815547E-2</v>
      </c>
      <c r="F3280">
        <v>0.99521023035</v>
      </c>
      <c r="G3280">
        <f>VLOOKUP(Table1[[#This Row],[img_id2]],Table13[#All],4,FALSE)</f>
        <v>2</v>
      </c>
      <c r="H3280">
        <f>VLOOKUP(Table1[[#This Row],[img_id2]],Table13[#All],5,FALSE)</f>
        <v>2</v>
      </c>
      <c r="I3280" t="str">
        <f>IF(Table1[[#This Row],[score_abs]]&gt;0.99,"yes","no")</f>
        <v>yes</v>
      </c>
    </row>
    <row r="3281" spans="1:9" x14ac:dyDescent="0.25">
      <c r="A3281" t="str">
        <f>Table1[[#This Row],[img_id2]]&amp;"|"&amp;Table1[[#This Row],[rank]]</f>
        <v>651|5</v>
      </c>
      <c r="B3281">
        <v>651</v>
      </c>
      <c r="C3281">
        <v>5</v>
      </c>
      <c r="D3281" t="s">
        <v>862</v>
      </c>
      <c r="E3281">
        <v>6.2845889478899998E-3</v>
      </c>
      <c r="F3281">
        <v>0.99221003055599999</v>
      </c>
      <c r="G3281">
        <f>VLOOKUP(Table1[[#This Row],[img_id2]],Table13[#All],4,FALSE)</f>
        <v>2</v>
      </c>
      <c r="H3281">
        <f>VLOOKUP(Table1[[#This Row],[img_id2]],Table13[#All],5,FALSE)</f>
        <v>2</v>
      </c>
      <c r="I3281" t="str">
        <f>IF(Table1[[#This Row],[score_abs]]&gt;0.99,"yes","no")</f>
        <v>yes</v>
      </c>
    </row>
    <row r="3282" spans="1:9" x14ac:dyDescent="0.25">
      <c r="A3282" t="str">
        <f>Table1[[#This Row],[img_id2]]&amp;"|"&amp;Table1[[#This Row],[rank]]</f>
        <v>652|1</v>
      </c>
      <c r="B3282">
        <v>652</v>
      </c>
      <c r="C3282">
        <v>1</v>
      </c>
      <c r="D3282" t="s">
        <v>854</v>
      </c>
      <c r="E3282">
        <v>0.209637448192</v>
      </c>
      <c r="F3282">
        <v>0.99947136640500001</v>
      </c>
      <c r="G3282">
        <f>VLOOKUP(Table1[[#This Row],[img_id2]],Table13[#All],4,FALSE)</f>
        <v>4</v>
      </c>
      <c r="H3282">
        <f>VLOOKUP(Table1[[#This Row],[img_id2]],Table13[#All],5,FALSE)</f>
        <v>4</v>
      </c>
      <c r="I3282" t="str">
        <f>IF(Table1[[#This Row],[score_abs]]&gt;0.99,"yes","no")</f>
        <v>yes</v>
      </c>
    </row>
    <row r="3283" spans="1:9" x14ac:dyDescent="0.25">
      <c r="A3283" t="str">
        <f>Table1[[#This Row],[img_id2]]&amp;"|"&amp;Table1[[#This Row],[rank]]</f>
        <v>652|2</v>
      </c>
      <c r="B3283">
        <v>652</v>
      </c>
      <c r="C3283">
        <v>2</v>
      </c>
      <c r="D3283" t="s">
        <v>855</v>
      </c>
      <c r="E3283">
        <v>0.124264247715</v>
      </c>
      <c r="F3283">
        <v>0.999108374119</v>
      </c>
      <c r="G3283">
        <f>VLOOKUP(Table1[[#This Row],[img_id2]],Table13[#All],4,FALSE)</f>
        <v>4</v>
      </c>
      <c r="H3283">
        <f>VLOOKUP(Table1[[#This Row],[img_id2]],Table13[#All],5,FALSE)</f>
        <v>4</v>
      </c>
      <c r="I3283" t="str">
        <f>IF(Table1[[#This Row],[score_abs]]&gt;0.99,"yes","no")</f>
        <v>yes</v>
      </c>
    </row>
    <row r="3284" spans="1:9" x14ac:dyDescent="0.25">
      <c r="A3284" t="str">
        <f>Table1[[#This Row],[img_id2]]&amp;"|"&amp;Table1[[#This Row],[rank]]</f>
        <v>652|3</v>
      </c>
      <c r="B3284">
        <v>652</v>
      </c>
      <c r="C3284">
        <v>3</v>
      </c>
      <c r="D3284" t="s">
        <v>882</v>
      </c>
      <c r="E3284">
        <v>9.5162287354499997E-2</v>
      </c>
      <c r="F3284">
        <v>0.99883610010099999</v>
      </c>
      <c r="G3284">
        <f>VLOOKUP(Table1[[#This Row],[img_id2]],Table13[#All],4,FALSE)</f>
        <v>4</v>
      </c>
      <c r="H3284">
        <f>VLOOKUP(Table1[[#This Row],[img_id2]],Table13[#All],5,FALSE)</f>
        <v>4</v>
      </c>
      <c r="I3284" t="str">
        <f>IF(Table1[[#This Row],[score_abs]]&gt;0.99,"yes","no")</f>
        <v>yes</v>
      </c>
    </row>
    <row r="3285" spans="1:9" x14ac:dyDescent="0.25">
      <c r="A3285" t="str">
        <f>Table1[[#This Row],[img_id2]]&amp;"|"&amp;Table1[[#This Row],[rank]]</f>
        <v>652|4</v>
      </c>
      <c r="B3285">
        <v>652</v>
      </c>
      <c r="C3285">
        <v>4</v>
      </c>
      <c r="D3285" t="s">
        <v>830</v>
      </c>
      <c r="E3285">
        <v>8.5666805505799998E-2</v>
      </c>
      <c r="F3285">
        <v>0.99870729446399997</v>
      </c>
      <c r="G3285">
        <f>VLOOKUP(Table1[[#This Row],[img_id2]],Table13[#All],4,FALSE)</f>
        <v>4</v>
      </c>
      <c r="H3285">
        <f>VLOOKUP(Table1[[#This Row],[img_id2]],Table13[#All],5,FALSE)</f>
        <v>4</v>
      </c>
      <c r="I3285" t="str">
        <f>IF(Table1[[#This Row],[score_abs]]&gt;0.99,"yes","no")</f>
        <v>yes</v>
      </c>
    </row>
    <row r="3286" spans="1:9" x14ac:dyDescent="0.25">
      <c r="A3286" t="str">
        <f>Table1[[#This Row],[img_id2]]&amp;"|"&amp;Table1[[#This Row],[rank]]</f>
        <v>652|5</v>
      </c>
      <c r="B3286">
        <v>652</v>
      </c>
      <c r="C3286">
        <v>5</v>
      </c>
      <c r="D3286" t="s">
        <v>848</v>
      </c>
      <c r="E3286">
        <v>7.9903490841399999E-2</v>
      </c>
      <c r="F3286">
        <v>0.99861407280000003</v>
      </c>
      <c r="G3286">
        <f>VLOOKUP(Table1[[#This Row],[img_id2]],Table13[#All],4,FALSE)</f>
        <v>4</v>
      </c>
      <c r="H3286">
        <f>VLOOKUP(Table1[[#This Row],[img_id2]],Table13[#All],5,FALSE)</f>
        <v>4</v>
      </c>
      <c r="I3286" t="str">
        <f>IF(Table1[[#This Row],[score_abs]]&gt;0.99,"yes","no")</f>
        <v>yes</v>
      </c>
    </row>
    <row r="3287" spans="1:9" x14ac:dyDescent="0.25">
      <c r="A3287" t="str">
        <f>Table1[[#This Row],[img_id2]]&amp;"|"&amp;Table1[[#This Row],[rank]]</f>
        <v>653|1</v>
      </c>
      <c r="B3287">
        <v>653</v>
      </c>
      <c r="C3287">
        <v>1</v>
      </c>
      <c r="D3287" t="s">
        <v>831</v>
      </c>
      <c r="E3287">
        <v>0.87437814474099995</v>
      </c>
      <c r="F3287">
        <v>0.99997258186299998</v>
      </c>
      <c r="G3287">
        <f>VLOOKUP(Table1[[#This Row],[img_id2]],Table13[#All],4,FALSE)</f>
        <v>3</v>
      </c>
      <c r="H3287">
        <f>VLOOKUP(Table1[[#This Row],[img_id2]],Table13[#All],5,FALSE)</f>
        <v>3</v>
      </c>
      <c r="I3287" t="str">
        <f>IF(Table1[[#This Row],[score_abs]]&gt;0.99,"yes","no")</f>
        <v>yes</v>
      </c>
    </row>
    <row r="3288" spans="1:9" x14ac:dyDescent="0.25">
      <c r="A3288" t="str">
        <f>Table1[[#This Row],[img_id2]]&amp;"|"&amp;Table1[[#This Row],[rank]]</f>
        <v>653|2</v>
      </c>
      <c r="B3288">
        <v>653</v>
      </c>
      <c r="C3288">
        <v>2</v>
      </c>
      <c r="D3288" t="s">
        <v>854</v>
      </c>
      <c r="E3288">
        <v>5.1459059119199999E-2</v>
      </c>
      <c r="F3288">
        <v>0.99953520297999998</v>
      </c>
      <c r="G3288">
        <f>VLOOKUP(Table1[[#This Row],[img_id2]],Table13[#All],4,FALSE)</f>
        <v>3</v>
      </c>
      <c r="H3288">
        <f>VLOOKUP(Table1[[#This Row],[img_id2]],Table13[#All],5,FALSE)</f>
        <v>3</v>
      </c>
      <c r="I3288" t="str">
        <f>IF(Table1[[#This Row],[score_abs]]&gt;0.99,"yes","no")</f>
        <v>yes</v>
      </c>
    </row>
    <row r="3289" spans="1:9" x14ac:dyDescent="0.25">
      <c r="A3289" t="str">
        <f>Table1[[#This Row],[img_id2]]&amp;"|"&amp;Table1[[#This Row],[rank]]</f>
        <v>653|3</v>
      </c>
      <c r="B3289">
        <v>653</v>
      </c>
      <c r="C3289">
        <v>3</v>
      </c>
      <c r="D3289" t="s">
        <v>848</v>
      </c>
      <c r="E3289">
        <v>1.62200126797E-2</v>
      </c>
      <c r="F3289">
        <v>0.99852657318100002</v>
      </c>
      <c r="G3289">
        <f>VLOOKUP(Table1[[#This Row],[img_id2]],Table13[#All],4,FALSE)</f>
        <v>3</v>
      </c>
      <c r="H3289">
        <f>VLOOKUP(Table1[[#This Row],[img_id2]],Table13[#All],5,FALSE)</f>
        <v>3</v>
      </c>
      <c r="I3289" t="str">
        <f>IF(Table1[[#This Row],[score_abs]]&gt;0.99,"yes","no")</f>
        <v>yes</v>
      </c>
    </row>
    <row r="3290" spans="1:9" x14ac:dyDescent="0.25">
      <c r="A3290" t="str">
        <f>Table1[[#This Row],[img_id2]]&amp;"|"&amp;Table1[[#This Row],[rank]]</f>
        <v>653|4</v>
      </c>
      <c r="B3290">
        <v>653</v>
      </c>
      <c r="C3290">
        <v>4</v>
      </c>
      <c r="D3290" t="s">
        <v>830</v>
      </c>
      <c r="E3290">
        <v>1.07342386618E-2</v>
      </c>
      <c r="F3290">
        <v>0.99777537584300002</v>
      </c>
      <c r="G3290">
        <f>VLOOKUP(Table1[[#This Row],[img_id2]],Table13[#All],4,FALSE)</f>
        <v>3</v>
      </c>
      <c r="H3290">
        <f>VLOOKUP(Table1[[#This Row],[img_id2]],Table13[#All],5,FALSE)</f>
        <v>3</v>
      </c>
      <c r="I3290" t="str">
        <f>IF(Table1[[#This Row],[score_abs]]&gt;0.99,"yes","no")</f>
        <v>yes</v>
      </c>
    </row>
    <row r="3291" spans="1:9" x14ac:dyDescent="0.25">
      <c r="A3291" t="str">
        <f>Table1[[#This Row],[img_id2]]&amp;"|"&amp;Table1[[#This Row],[rank]]</f>
        <v>653|5</v>
      </c>
      <c r="B3291">
        <v>653</v>
      </c>
      <c r="C3291">
        <v>5</v>
      </c>
      <c r="D3291" t="s">
        <v>860</v>
      </c>
      <c r="E3291">
        <v>6.5151196904499999E-3</v>
      </c>
      <c r="F3291">
        <v>0.99634003639199997</v>
      </c>
      <c r="G3291">
        <f>VLOOKUP(Table1[[#This Row],[img_id2]],Table13[#All],4,FALSE)</f>
        <v>3</v>
      </c>
      <c r="H3291">
        <f>VLOOKUP(Table1[[#This Row],[img_id2]],Table13[#All],5,FALSE)</f>
        <v>3</v>
      </c>
      <c r="I3291" t="str">
        <f>IF(Table1[[#This Row],[score_abs]]&gt;0.99,"yes","no")</f>
        <v>yes</v>
      </c>
    </row>
    <row r="3292" spans="1:9" x14ac:dyDescent="0.25">
      <c r="A3292" t="str">
        <f>Table1[[#This Row],[img_id2]]&amp;"|"&amp;Table1[[#This Row],[rank]]</f>
        <v>654|1</v>
      </c>
      <c r="B3292">
        <v>654</v>
      </c>
      <c r="C3292">
        <v>1</v>
      </c>
      <c r="D3292" t="s">
        <v>831</v>
      </c>
      <c r="E3292">
        <v>0.51735848188400002</v>
      </c>
      <c r="F3292">
        <v>0.99972039461100004</v>
      </c>
      <c r="G3292">
        <f>VLOOKUP(Table1[[#This Row],[img_id2]],Table13[#All],4,FALSE)</f>
        <v>3</v>
      </c>
      <c r="H3292">
        <f>VLOOKUP(Table1[[#This Row],[img_id2]],Table13[#All],5,FALSE)</f>
        <v>3</v>
      </c>
      <c r="I3292" t="str">
        <f>IF(Table1[[#This Row],[score_abs]]&gt;0.99,"yes","no")</f>
        <v>yes</v>
      </c>
    </row>
    <row r="3293" spans="1:9" x14ac:dyDescent="0.25">
      <c r="A3293" t="str">
        <f>Table1[[#This Row],[img_id2]]&amp;"|"&amp;Table1[[#This Row],[rank]]</f>
        <v>654|2</v>
      </c>
      <c r="B3293">
        <v>654</v>
      </c>
      <c r="C3293">
        <v>2</v>
      </c>
      <c r="D3293" t="s">
        <v>854</v>
      </c>
      <c r="E3293">
        <v>0.114956207573</v>
      </c>
      <c r="F3293">
        <v>0.99874311685600003</v>
      </c>
      <c r="G3293">
        <f>VLOOKUP(Table1[[#This Row],[img_id2]],Table13[#All],4,FALSE)</f>
        <v>3</v>
      </c>
      <c r="H3293">
        <f>VLOOKUP(Table1[[#This Row],[img_id2]],Table13[#All],5,FALSE)</f>
        <v>3</v>
      </c>
      <c r="I3293" t="str">
        <f>IF(Table1[[#This Row],[score_abs]]&gt;0.99,"yes","no")</f>
        <v>yes</v>
      </c>
    </row>
    <row r="3294" spans="1:9" x14ac:dyDescent="0.25">
      <c r="A3294" t="str">
        <f>Table1[[#This Row],[img_id2]]&amp;"|"&amp;Table1[[#This Row],[rank]]</f>
        <v>654|3</v>
      </c>
      <c r="B3294">
        <v>654</v>
      </c>
      <c r="C3294">
        <v>3</v>
      </c>
      <c r="D3294" t="s">
        <v>892</v>
      </c>
      <c r="E3294">
        <v>0.10300344973800001</v>
      </c>
      <c r="F3294">
        <v>0.998597443104</v>
      </c>
      <c r="G3294">
        <f>VLOOKUP(Table1[[#This Row],[img_id2]],Table13[#All],4,FALSE)</f>
        <v>3</v>
      </c>
      <c r="H3294">
        <f>VLOOKUP(Table1[[#This Row],[img_id2]],Table13[#All],5,FALSE)</f>
        <v>3</v>
      </c>
      <c r="I3294" t="str">
        <f>IF(Table1[[#This Row],[score_abs]]&gt;0.99,"yes","no")</f>
        <v>yes</v>
      </c>
    </row>
    <row r="3295" spans="1:9" x14ac:dyDescent="0.25">
      <c r="A3295" t="str">
        <f>Table1[[#This Row],[img_id2]]&amp;"|"&amp;Table1[[#This Row],[rank]]</f>
        <v>654|4</v>
      </c>
      <c r="B3295">
        <v>654</v>
      </c>
      <c r="C3295">
        <v>4</v>
      </c>
      <c r="D3295" t="s">
        <v>864</v>
      </c>
      <c r="E3295">
        <v>6.7017123103099999E-2</v>
      </c>
      <c r="F3295">
        <v>0.99784588813800001</v>
      </c>
      <c r="G3295">
        <f>VLOOKUP(Table1[[#This Row],[img_id2]],Table13[#All],4,FALSE)</f>
        <v>3</v>
      </c>
      <c r="H3295">
        <f>VLOOKUP(Table1[[#This Row],[img_id2]],Table13[#All],5,FALSE)</f>
        <v>3</v>
      </c>
      <c r="I3295" t="str">
        <f>IF(Table1[[#This Row],[score_abs]]&gt;0.99,"yes","no")</f>
        <v>yes</v>
      </c>
    </row>
    <row r="3296" spans="1:9" x14ac:dyDescent="0.25">
      <c r="A3296" t="str">
        <f>Table1[[#This Row],[img_id2]]&amp;"|"&amp;Table1[[#This Row],[rank]]</f>
        <v>654|5</v>
      </c>
      <c r="B3296">
        <v>654</v>
      </c>
      <c r="C3296">
        <v>5</v>
      </c>
      <c r="D3296" t="s">
        <v>860</v>
      </c>
      <c r="E3296">
        <v>4.4010750949399997E-2</v>
      </c>
      <c r="F3296">
        <v>0.99672347307200004</v>
      </c>
      <c r="G3296">
        <f>VLOOKUP(Table1[[#This Row],[img_id2]],Table13[#All],4,FALSE)</f>
        <v>3</v>
      </c>
      <c r="H3296">
        <f>VLOOKUP(Table1[[#This Row],[img_id2]],Table13[#All],5,FALSE)</f>
        <v>3</v>
      </c>
      <c r="I3296" t="str">
        <f>IF(Table1[[#This Row],[score_abs]]&gt;0.99,"yes","no")</f>
        <v>yes</v>
      </c>
    </row>
    <row r="3297" spans="1:9" x14ac:dyDescent="0.25">
      <c r="A3297" t="str">
        <f>Table1[[#This Row],[img_id2]]&amp;"|"&amp;Table1[[#This Row],[rank]]</f>
        <v>655|1</v>
      </c>
      <c r="B3297">
        <v>655</v>
      </c>
      <c r="C3297">
        <v>1</v>
      </c>
      <c r="D3297" t="s">
        <v>856</v>
      </c>
      <c r="E3297">
        <v>0.147677928209</v>
      </c>
      <c r="F3297">
        <v>0.99852222204200003</v>
      </c>
      <c r="G3297">
        <f>VLOOKUP(Table1[[#This Row],[img_id2]],Table13[#All],4,FALSE)</f>
        <v>2</v>
      </c>
      <c r="H3297">
        <f>VLOOKUP(Table1[[#This Row],[img_id2]],Table13[#All],5,FALSE)</f>
        <v>2</v>
      </c>
      <c r="I3297" t="str">
        <f>IF(Table1[[#This Row],[score_abs]]&gt;0.99,"yes","no")</f>
        <v>yes</v>
      </c>
    </row>
    <row r="3298" spans="1:9" x14ac:dyDescent="0.25">
      <c r="A3298" t="str">
        <f>Table1[[#This Row],[img_id2]]&amp;"|"&amp;Table1[[#This Row],[rank]]</f>
        <v>655|2</v>
      </c>
      <c r="B3298">
        <v>655</v>
      </c>
      <c r="C3298">
        <v>2</v>
      </c>
      <c r="D3298" t="s">
        <v>860</v>
      </c>
      <c r="E3298">
        <v>0.13455836474899999</v>
      </c>
      <c r="F3298">
        <v>0.99837839603400003</v>
      </c>
      <c r="G3298">
        <f>VLOOKUP(Table1[[#This Row],[img_id2]],Table13[#All],4,FALSE)</f>
        <v>2</v>
      </c>
      <c r="H3298">
        <f>VLOOKUP(Table1[[#This Row],[img_id2]],Table13[#All],5,FALSE)</f>
        <v>2</v>
      </c>
      <c r="I3298" t="str">
        <f>IF(Table1[[#This Row],[score_abs]]&gt;0.99,"yes","no")</f>
        <v>yes</v>
      </c>
    </row>
    <row r="3299" spans="1:9" x14ac:dyDescent="0.25">
      <c r="A3299" t="str">
        <f>Table1[[#This Row],[img_id2]]&amp;"|"&amp;Table1[[#This Row],[rank]]</f>
        <v>655|3</v>
      </c>
      <c r="B3299">
        <v>655</v>
      </c>
      <c r="C3299">
        <v>3</v>
      </c>
      <c r="D3299" t="s">
        <v>848</v>
      </c>
      <c r="E3299">
        <v>0.113232806325</v>
      </c>
      <c r="F3299">
        <v>0.99807357788100004</v>
      </c>
      <c r="G3299">
        <f>VLOOKUP(Table1[[#This Row],[img_id2]],Table13[#All],4,FALSE)</f>
        <v>2</v>
      </c>
      <c r="H3299">
        <f>VLOOKUP(Table1[[#This Row],[img_id2]],Table13[#All],5,FALSE)</f>
        <v>2</v>
      </c>
      <c r="I3299" t="str">
        <f>IF(Table1[[#This Row],[score_abs]]&gt;0.99,"yes","no")</f>
        <v>yes</v>
      </c>
    </row>
    <row r="3300" spans="1:9" x14ac:dyDescent="0.25">
      <c r="A3300" t="str">
        <f>Table1[[#This Row],[img_id2]]&amp;"|"&amp;Table1[[#This Row],[rank]]</f>
        <v>655|4</v>
      </c>
      <c r="B3300">
        <v>655</v>
      </c>
      <c r="C3300">
        <v>4</v>
      </c>
      <c r="D3300" t="s">
        <v>861</v>
      </c>
      <c r="E3300">
        <v>0.109802603722</v>
      </c>
      <c r="F3300">
        <v>0.99801349639900006</v>
      </c>
      <c r="G3300">
        <f>VLOOKUP(Table1[[#This Row],[img_id2]],Table13[#All],4,FALSE)</f>
        <v>2</v>
      </c>
      <c r="H3300">
        <f>VLOOKUP(Table1[[#This Row],[img_id2]],Table13[#All],5,FALSE)</f>
        <v>2</v>
      </c>
      <c r="I3300" t="str">
        <f>IF(Table1[[#This Row],[score_abs]]&gt;0.99,"yes","no")</f>
        <v>yes</v>
      </c>
    </row>
    <row r="3301" spans="1:9" x14ac:dyDescent="0.25">
      <c r="A3301" t="str">
        <f>Table1[[#This Row],[img_id2]]&amp;"|"&amp;Table1[[#This Row],[rank]]</f>
        <v>655|5</v>
      </c>
      <c r="B3301">
        <v>655</v>
      </c>
      <c r="C3301">
        <v>5</v>
      </c>
      <c r="D3301" t="s">
        <v>831</v>
      </c>
      <c r="E3301">
        <v>7.6043099165000003E-2</v>
      </c>
      <c r="F3301">
        <v>0.99713408947000004</v>
      </c>
      <c r="G3301">
        <f>VLOOKUP(Table1[[#This Row],[img_id2]],Table13[#All],4,FALSE)</f>
        <v>2</v>
      </c>
      <c r="H3301">
        <f>VLOOKUP(Table1[[#This Row],[img_id2]],Table13[#All],5,FALSE)</f>
        <v>2</v>
      </c>
      <c r="I3301" t="str">
        <f>IF(Table1[[#This Row],[score_abs]]&gt;0.99,"yes","no")</f>
        <v>yes</v>
      </c>
    </row>
    <row r="3302" spans="1:9" x14ac:dyDescent="0.25">
      <c r="A3302" t="str">
        <f>Table1[[#This Row],[img_id2]]&amp;"|"&amp;Table1[[#This Row],[rank]]</f>
        <v>656|1</v>
      </c>
      <c r="B3302">
        <v>656</v>
      </c>
      <c r="C3302">
        <v>1</v>
      </c>
      <c r="D3302" t="s">
        <v>831</v>
      </c>
      <c r="E3302">
        <v>0.194375798106</v>
      </c>
      <c r="F3302">
        <v>0.999272048473</v>
      </c>
      <c r="G3302">
        <f>VLOOKUP(Table1[[#This Row],[img_id2]],Table13[#All],4,FALSE)</f>
        <v>2</v>
      </c>
      <c r="H3302">
        <f>VLOOKUP(Table1[[#This Row],[img_id2]],Table13[#All],5,FALSE)</f>
        <v>2</v>
      </c>
      <c r="I3302" t="str">
        <f>IF(Table1[[#This Row],[score_abs]]&gt;0.99,"yes","no")</f>
        <v>yes</v>
      </c>
    </row>
    <row r="3303" spans="1:9" x14ac:dyDescent="0.25">
      <c r="A3303" t="str">
        <f>Table1[[#This Row],[img_id2]]&amp;"|"&amp;Table1[[#This Row],[rank]]</f>
        <v>656|2</v>
      </c>
      <c r="B3303">
        <v>656</v>
      </c>
      <c r="C3303">
        <v>2</v>
      </c>
      <c r="D3303" t="s">
        <v>854</v>
      </c>
      <c r="E3303">
        <v>0.183688953519</v>
      </c>
      <c r="F3303">
        <v>0.99922966957100001</v>
      </c>
      <c r="G3303">
        <f>VLOOKUP(Table1[[#This Row],[img_id2]],Table13[#All],4,FALSE)</f>
        <v>2</v>
      </c>
      <c r="H3303">
        <f>VLOOKUP(Table1[[#This Row],[img_id2]],Table13[#All],5,FALSE)</f>
        <v>2</v>
      </c>
      <c r="I3303" t="str">
        <f>IF(Table1[[#This Row],[score_abs]]&gt;0.99,"yes","no")</f>
        <v>yes</v>
      </c>
    </row>
    <row r="3304" spans="1:9" x14ac:dyDescent="0.25">
      <c r="A3304" t="str">
        <f>Table1[[#This Row],[img_id2]]&amp;"|"&amp;Table1[[#This Row],[rank]]</f>
        <v>656|3</v>
      </c>
      <c r="B3304">
        <v>656</v>
      </c>
      <c r="C3304">
        <v>3</v>
      </c>
      <c r="D3304" t="s">
        <v>864</v>
      </c>
      <c r="E3304">
        <v>0.11380358785399999</v>
      </c>
      <c r="F3304">
        <v>0.99875724315600001</v>
      </c>
      <c r="G3304">
        <f>VLOOKUP(Table1[[#This Row],[img_id2]],Table13[#All],4,FALSE)</f>
        <v>2</v>
      </c>
      <c r="H3304">
        <f>VLOOKUP(Table1[[#This Row],[img_id2]],Table13[#All],5,FALSE)</f>
        <v>2</v>
      </c>
      <c r="I3304" t="str">
        <f>IF(Table1[[#This Row],[score_abs]]&gt;0.99,"yes","no")</f>
        <v>yes</v>
      </c>
    </row>
    <row r="3305" spans="1:9" x14ac:dyDescent="0.25">
      <c r="A3305" t="str">
        <f>Table1[[#This Row],[img_id2]]&amp;"|"&amp;Table1[[#This Row],[rank]]</f>
        <v>656|4</v>
      </c>
      <c r="B3305">
        <v>656</v>
      </c>
      <c r="C3305">
        <v>4</v>
      </c>
      <c r="D3305" t="s">
        <v>848</v>
      </c>
      <c r="E3305">
        <v>8.9332915842499999E-2</v>
      </c>
      <c r="F3305">
        <v>0.99841725826299998</v>
      </c>
      <c r="G3305">
        <f>VLOOKUP(Table1[[#This Row],[img_id2]],Table13[#All],4,FALSE)</f>
        <v>2</v>
      </c>
      <c r="H3305">
        <f>VLOOKUP(Table1[[#This Row],[img_id2]],Table13[#All],5,FALSE)</f>
        <v>2</v>
      </c>
      <c r="I3305" t="str">
        <f>IF(Table1[[#This Row],[score_abs]]&gt;0.99,"yes","no")</f>
        <v>yes</v>
      </c>
    </row>
    <row r="3306" spans="1:9" x14ac:dyDescent="0.25">
      <c r="A3306" t="str">
        <f>Table1[[#This Row],[img_id2]]&amp;"|"&amp;Table1[[#This Row],[rank]]</f>
        <v>656|5</v>
      </c>
      <c r="B3306">
        <v>656</v>
      </c>
      <c r="C3306">
        <v>5</v>
      </c>
      <c r="D3306" t="s">
        <v>886</v>
      </c>
      <c r="E3306">
        <v>8.7776750326199998E-2</v>
      </c>
      <c r="F3306">
        <v>0.99838924407999996</v>
      </c>
      <c r="G3306">
        <f>VLOOKUP(Table1[[#This Row],[img_id2]],Table13[#All],4,FALSE)</f>
        <v>2</v>
      </c>
      <c r="H3306">
        <f>VLOOKUP(Table1[[#This Row],[img_id2]],Table13[#All],5,FALSE)</f>
        <v>2</v>
      </c>
      <c r="I3306" t="str">
        <f>IF(Table1[[#This Row],[score_abs]]&gt;0.99,"yes","no")</f>
        <v>yes</v>
      </c>
    </row>
    <row r="3307" spans="1:9" x14ac:dyDescent="0.25">
      <c r="A3307" t="str">
        <f>Table1[[#This Row],[img_id2]]&amp;"|"&amp;Table1[[#This Row],[rank]]</f>
        <v>657|1</v>
      </c>
      <c r="B3307">
        <v>657</v>
      </c>
      <c r="C3307">
        <v>1</v>
      </c>
      <c r="D3307" t="s">
        <v>830</v>
      </c>
      <c r="E3307">
        <v>0.96538716554600001</v>
      </c>
      <c r="F3307">
        <v>0.99999773502300005</v>
      </c>
      <c r="G3307">
        <f>VLOOKUP(Table1[[#This Row],[img_id2]],Table13[#All],4,FALSE)</f>
        <v>3</v>
      </c>
      <c r="H3307">
        <f>VLOOKUP(Table1[[#This Row],[img_id2]],Table13[#All],5,FALSE)</f>
        <v>3</v>
      </c>
      <c r="I3307" t="str">
        <f>IF(Table1[[#This Row],[score_abs]]&gt;0.99,"yes","no")</f>
        <v>yes</v>
      </c>
    </row>
    <row r="3308" spans="1:9" x14ac:dyDescent="0.25">
      <c r="A3308" t="str">
        <f>Table1[[#This Row],[img_id2]]&amp;"|"&amp;Table1[[#This Row],[rank]]</f>
        <v>657|2</v>
      </c>
      <c r="B3308">
        <v>657</v>
      </c>
      <c r="C3308">
        <v>2</v>
      </c>
      <c r="D3308" t="s">
        <v>849</v>
      </c>
      <c r="E3308">
        <v>7.6681706123099998E-3</v>
      </c>
      <c r="F3308">
        <v>0.99972051382100002</v>
      </c>
      <c r="G3308">
        <f>VLOOKUP(Table1[[#This Row],[img_id2]],Table13[#All],4,FALSE)</f>
        <v>3</v>
      </c>
      <c r="H3308">
        <f>VLOOKUP(Table1[[#This Row],[img_id2]],Table13[#All],5,FALSE)</f>
        <v>3</v>
      </c>
      <c r="I3308" t="str">
        <f>IF(Table1[[#This Row],[score_abs]]&gt;0.99,"yes","no")</f>
        <v>yes</v>
      </c>
    </row>
    <row r="3309" spans="1:9" x14ac:dyDescent="0.25">
      <c r="A3309" t="str">
        <f>Table1[[#This Row],[img_id2]]&amp;"|"&amp;Table1[[#This Row],[rank]]</f>
        <v>657|3</v>
      </c>
      <c r="B3309">
        <v>657</v>
      </c>
      <c r="C3309">
        <v>3</v>
      </c>
      <c r="D3309" t="s">
        <v>831</v>
      </c>
      <c r="E3309">
        <v>5.7706101797500003E-3</v>
      </c>
      <c r="F3309">
        <v>0.99962854385400002</v>
      </c>
      <c r="G3309">
        <f>VLOOKUP(Table1[[#This Row],[img_id2]],Table13[#All],4,FALSE)</f>
        <v>3</v>
      </c>
      <c r="H3309">
        <f>VLOOKUP(Table1[[#This Row],[img_id2]],Table13[#All],5,FALSE)</f>
        <v>3</v>
      </c>
      <c r="I3309" t="str">
        <f>IF(Table1[[#This Row],[score_abs]]&gt;0.99,"yes","no")</f>
        <v>yes</v>
      </c>
    </row>
    <row r="3310" spans="1:9" x14ac:dyDescent="0.25">
      <c r="A3310" t="str">
        <f>Table1[[#This Row],[img_id2]]&amp;"|"&amp;Table1[[#This Row],[rank]]</f>
        <v>657|4</v>
      </c>
      <c r="B3310">
        <v>657</v>
      </c>
      <c r="C3310">
        <v>4</v>
      </c>
      <c r="D3310" t="s">
        <v>829</v>
      </c>
      <c r="E3310">
        <v>4.4472096487899997E-3</v>
      </c>
      <c r="F3310">
        <v>0.99951815605200001</v>
      </c>
      <c r="G3310">
        <f>VLOOKUP(Table1[[#This Row],[img_id2]],Table13[#All],4,FALSE)</f>
        <v>3</v>
      </c>
      <c r="H3310">
        <f>VLOOKUP(Table1[[#This Row],[img_id2]],Table13[#All],5,FALSE)</f>
        <v>3</v>
      </c>
      <c r="I3310" t="str">
        <f>IF(Table1[[#This Row],[score_abs]]&gt;0.99,"yes","no")</f>
        <v>yes</v>
      </c>
    </row>
    <row r="3311" spans="1:9" x14ac:dyDescent="0.25">
      <c r="A3311" t="str">
        <f>Table1[[#This Row],[img_id2]]&amp;"|"&amp;Table1[[#This Row],[rank]]</f>
        <v>657|5</v>
      </c>
      <c r="B3311">
        <v>657</v>
      </c>
      <c r="C3311">
        <v>5</v>
      </c>
      <c r="D3311" t="s">
        <v>846</v>
      </c>
      <c r="E3311">
        <v>3.16748116165E-3</v>
      </c>
      <c r="F3311">
        <v>0.99932360649100005</v>
      </c>
      <c r="G3311">
        <f>VLOOKUP(Table1[[#This Row],[img_id2]],Table13[#All],4,FALSE)</f>
        <v>3</v>
      </c>
      <c r="H3311">
        <f>VLOOKUP(Table1[[#This Row],[img_id2]],Table13[#All],5,FALSE)</f>
        <v>3</v>
      </c>
      <c r="I3311" t="str">
        <f>IF(Table1[[#This Row],[score_abs]]&gt;0.99,"yes","no")</f>
        <v>yes</v>
      </c>
    </row>
    <row r="3312" spans="1:9" x14ac:dyDescent="0.25">
      <c r="A3312" t="str">
        <f>Table1[[#This Row],[img_id2]]&amp;"|"&amp;Table1[[#This Row],[rank]]</f>
        <v>658|1</v>
      </c>
      <c r="B3312">
        <v>658</v>
      </c>
      <c r="C3312">
        <v>1</v>
      </c>
      <c r="D3312" t="s">
        <v>829</v>
      </c>
      <c r="E3312">
        <v>0.57194936275499997</v>
      </c>
      <c r="F3312">
        <v>0.99989998340599995</v>
      </c>
      <c r="G3312">
        <f>VLOOKUP(Table1[[#This Row],[img_id2]],Table13[#All],4,FALSE)</f>
        <v>2</v>
      </c>
      <c r="H3312">
        <f>VLOOKUP(Table1[[#This Row],[img_id2]],Table13[#All],5,FALSE)</f>
        <v>2</v>
      </c>
      <c r="I3312" t="str">
        <f>IF(Table1[[#This Row],[score_abs]]&gt;0.99,"yes","no")</f>
        <v>yes</v>
      </c>
    </row>
    <row r="3313" spans="1:9" x14ac:dyDescent="0.25">
      <c r="A3313" t="str">
        <f>Table1[[#This Row],[img_id2]]&amp;"|"&amp;Table1[[#This Row],[rank]]</f>
        <v>658|2</v>
      </c>
      <c r="B3313">
        <v>658</v>
      </c>
      <c r="C3313">
        <v>2</v>
      </c>
      <c r="D3313" t="s">
        <v>831</v>
      </c>
      <c r="E3313">
        <v>0.19981306791299999</v>
      </c>
      <c r="F3313">
        <v>0.99971383810000003</v>
      </c>
      <c r="G3313">
        <f>VLOOKUP(Table1[[#This Row],[img_id2]],Table13[#All],4,FALSE)</f>
        <v>2</v>
      </c>
      <c r="H3313">
        <f>VLOOKUP(Table1[[#This Row],[img_id2]],Table13[#All],5,FALSE)</f>
        <v>2</v>
      </c>
      <c r="I3313" t="str">
        <f>IF(Table1[[#This Row],[score_abs]]&gt;0.99,"yes","no")</f>
        <v>yes</v>
      </c>
    </row>
    <row r="3314" spans="1:9" x14ac:dyDescent="0.25">
      <c r="A3314" t="str">
        <f>Table1[[#This Row],[img_id2]]&amp;"|"&amp;Table1[[#This Row],[rank]]</f>
        <v>658|3</v>
      </c>
      <c r="B3314">
        <v>658</v>
      </c>
      <c r="C3314">
        <v>3</v>
      </c>
      <c r="D3314" t="s">
        <v>830</v>
      </c>
      <c r="E3314">
        <v>0.16766904294500001</v>
      </c>
      <c r="F3314">
        <v>0.99965906143200001</v>
      </c>
      <c r="G3314">
        <f>VLOOKUP(Table1[[#This Row],[img_id2]],Table13[#All],4,FALSE)</f>
        <v>2</v>
      </c>
      <c r="H3314">
        <f>VLOOKUP(Table1[[#This Row],[img_id2]],Table13[#All],5,FALSE)</f>
        <v>2</v>
      </c>
      <c r="I3314" t="str">
        <f>IF(Table1[[#This Row],[score_abs]]&gt;0.99,"yes","no")</f>
        <v>yes</v>
      </c>
    </row>
    <row r="3315" spans="1:9" x14ac:dyDescent="0.25">
      <c r="A3315" t="str">
        <f>Table1[[#This Row],[img_id2]]&amp;"|"&amp;Table1[[#This Row],[rank]]</f>
        <v>658|4</v>
      </c>
      <c r="B3315">
        <v>658</v>
      </c>
      <c r="C3315">
        <v>4</v>
      </c>
      <c r="D3315" t="s">
        <v>846</v>
      </c>
      <c r="E3315">
        <v>1.2392355129100001E-2</v>
      </c>
      <c r="F3315">
        <v>0.99540650844599998</v>
      </c>
      <c r="G3315">
        <f>VLOOKUP(Table1[[#This Row],[img_id2]],Table13[#All],4,FALSE)</f>
        <v>2</v>
      </c>
      <c r="H3315">
        <f>VLOOKUP(Table1[[#This Row],[img_id2]],Table13[#All],5,FALSE)</f>
        <v>2</v>
      </c>
      <c r="I3315" t="str">
        <f>IF(Table1[[#This Row],[score_abs]]&gt;0.99,"yes","no")</f>
        <v>yes</v>
      </c>
    </row>
    <row r="3316" spans="1:9" x14ac:dyDescent="0.25">
      <c r="A3316" t="str">
        <f>Table1[[#This Row],[img_id2]]&amp;"|"&amp;Table1[[#This Row],[rank]]</f>
        <v>658|5</v>
      </c>
      <c r="B3316">
        <v>658</v>
      </c>
      <c r="C3316">
        <v>5</v>
      </c>
      <c r="D3316" t="s">
        <v>858</v>
      </c>
      <c r="E3316">
        <v>5.9588509611800001E-3</v>
      </c>
      <c r="F3316">
        <v>0.99049419164700003</v>
      </c>
      <c r="G3316">
        <f>VLOOKUP(Table1[[#This Row],[img_id2]],Table13[#All],4,FALSE)</f>
        <v>2</v>
      </c>
      <c r="H3316">
        <f>VLOOKUP(Table1[[#This Row],[img_id2]],Table13[#All],5,FALSE)</f>
        <v>2</v>
      </c>
      <c r="I3316" t="str">
        <f>IF(Table1[[#This Row],[score_abs]]&gt;0.99,"yes","no")</f>
        <v>yes</v>
      </c>
    </row>
    <row r="3317" spans="1:9" x14ac:dyDescent="0.25">
      <c r="A3317" t="str">
        <f>Table1[[#This Row],[img_id2]]&amp;"|"&amp;Table1[[#This Row],[rank]]</f>
        <v>659|1</v>
      </c>
      <c r="B3317">
        <v>659</v>
      </c>
      <c r="C3317">
        <v>1</v>
      </c>
      <c r="D3317" t="s">
        <v>830</v>
      </c>
      <c r="E3317">
        <v>0.82081520557400001</v>
      </c>
      <c r="F3317">
        <v>0.99997150897999998</v>
      </c>
      <c r="G3317">
        <f>VLOOKUP(Table1[[#This Row],[img_id2]],Table13[#All],4,FALSE)</f>
        <v>2</v>
      </c>
      <c r="H3317">
        <f>VLOOKUP(Table1[[#This Row],[img_id2]],Table13[#All],5,FALSE)</f>
        <v>2</v>
      </c>
      <c r="I3317" t="str">
        <f>IF(Table1[[#This Row],[score_abs]]&gt;0.99,"yes","no")</f>
        <v>yes</v>
      </c>
    </row>
    <row r="3318" spans="1:9" x14ac:dyDescent="0.25">
      <c r="A3318" t="str">
        <f>Table1[[#This Row],[img_id2]]&amp;"|"&amp;Table1[[#This Row],[rank]]</f>
        <v>659|2</v>
      </c>
      <c r="B3318">
        <v>659</v>
      </c>
      <c r="C3318">
        <v>2</v>
      </c>
      <c r="D3318" t="s">
        <v>832</v>
      </c>
      <c r="E3318">
        <v>2.62954570353E-2</v>
      </c>
      <c r="F3318">
        <v>0.99911087751399996</v>
      </c>
      <c r="G3318">
        <f>VLOOKUP(Table1[[#This Row],[img_id2]],Table13[#All],4,FALSE)</f>
        <v>2</v>
      </c>
      <c r="H3318">
        <f>VLOOKUP(Table1[[#This Row],[img_id2]],Table13[#All],5,FALSE)</f>
        <v>2</v>
      </c>
      <c r="I3318" t="str">
        <f>IF(Table1[[#This Row],[score_abs]]&gt;0.99,"yes","no")</f>
        <v>yes</v>
      </c>
    </row>
    <row r="3319" spans="1:9" x14ac:dyDescent="0.25">
      <c r="A3319" t="str">
        <f>Table1[[#This Row],[img_id2]]&amp;"|"&amp;Table1[[#This Row],[rank]]</f>
        <v>659|3</v>
      </c>
      <c r="B3319">
        <v>659</v>
      </c>
      <c r="C3319">
        <v>3</v>
      </c>
      <c r="D3319" t="s">
        <v>930</v>
      </c>
      <c r="E3319">
        <v>2.52031069249E-2</v>
      </c>
      <c r="F3319">
        <v>0.99907243251800004</v>
      </c>
      <c r="G3319">
        <f>VLOOKUP(Table1[[#This Row],[img_id2]],Table13[#All],4,FALSE)</f>
        <v>2</v>
      </c>
      <c r="H3319">
        <f>VLOOKUP(Table1[[#This Row],[img_id2]],Table13[#All],5,FALSE)</f>
        <v>2</v>
      </c>
      <c r="I3319" t="str">
        <f>IF(Table1[[#This Row],[score_abs]]&gt;0.99,"yes","no")</f>
        <v>yes</v>
      </c>
    </row>
    <row r="3320" spans="1:9" x14ac:dyDescent="0.25">
      <c r="A3320" t="str">
        <f>Table1[[#This Row],[img_id2]]&amp;"|"&amp;Table1[[#This Row],[rank]]</f>
        <v>659|4</v>
      </c>
      <c r="B3320">
        <v>659</v>
      </c>
      <c r="C3320">
        <v>4</v>
      </c>
      <c r="D3320" t="s">
        <v>834</v>
      </c>
      <c r="E3320">
        <v>1.98238156736E-2</v>
      </c>
      <c r="F3320">
        <v>0.99882096052199998</v>
      </c>
      <c r="G3320">
        <f>VLOOKUP(Table1[[#This Row],[img_id2]],Table13[#All],4,FALSE)</f>
        <v>2</v>
      </c>
      <c r="H3320">
        <f>VLOOKUP(Table1[[#This Row],[img_id2]],Table13[#All],5,FALSE)</f>
        <v>2</v>
      </c>
      <c r="I3320" t="str">
        <f>IF(Table1[[#This Row],[score_abs]]&gt;0.99,"yes","no")</f>
        <v>yes</v>
      </c>
    </row>
    <row r="3321" spans="1:9" x14ac:dyDescent="0.25">
      <c r="A3321" t="str">
        <f>Table1[[#This Row],[img_id2]]&amp;"|"&amp;Table1[[#This Row],[rank]]</f>
        <v>659|5</v>
      </c>
      <c r="B3321">
        <v>659</v>
      </c>
      <c r="C3321">
        <v>5</v>
      </c>
      <c r="D3321" t="s">
        <v>840</v>
      </c>
      <c r="E3321">
        <v>1.7340891063200001E-2</v>
      </c>
      <c r="F3321">
        <v>0.99865251779599995</v>
      </c>
      <c r="G3321">
        <f>VLOOKUP(Table1[[#This Row],[img_id2]],Table13[#All],4,FALSE)</f>
        <v>2</v>
      </c>
      <c r="H3321">
        <f>VLOOKUP(Table1[[#This Row],[img_id2]],Table13[#All],5,FALSE)</f>
        <v>2</v>
      </c>
      <c r="I3321" t="str">
        <f>IF(Table1[[#This Row],[score_abs]]&gt;0.99,"yes","no")</f>
        <v>yes</v>
      </c>
    </row>
    <row r="3322" spans="1:9" x14ac:dyDescent="0.25">
      <c r="A3322" t="str">
        <f>Table1[[#This Row],[img_id2]]&amp;"|"&amp;Table1[[#This Row],[rank]]</f>
        <v>660|1</v>
      </c>
      <c r="B3322">
        <v>660</v>
      </c>
      <c r="C3322">
        <v>1</v>
      </c>
      <c r="D3322" t="s">
        <v>830</v>
      </c>
      <c r="E3322">
        <v>0.43293127417600002</v>
      </c>
      <c r="F3322">
        <v>0.99973672628400001</v>
      </c>
      <c r="G3322">
        <f>VLOOKUP(Table1[[#This Row],[img_id2]],Table13[#All],4,FALSE)</f>
        <v>2</v>
      </c>
      <c r="H3322">
        <f>VLOOKUP(Table1[[#This Row],[img_id2]],Table13[#All],5,FALSE)</f>
        <v>2</v>
      </c>
      <c r="I3322" t="str">
        <f>IF(Table1[[#This Row],[score_abs]]&gt;0.99,"yes","no")</f>
        <v>yes</v>
      </c>
    </row>
    <row r="3323" spans="1:9" x14ac:dyDescent="0.25">
      <c r="A3323" t="str">
        <f>Table1[[#This Row],[img_id2]]&amp;"|"&amp;Table1[[#This Row],[rank]]</f>
        <v>660|2</v>
      </c>
      <c r="B3323">
        <v>660</v>
      </c>
      <c r="C3323">
        <v>2</v>
      </c>
      <c r="D3323" t="s">
        <v>853</v>
      </c>
      <c r="E3323">
        <v>0.188884466887</v>
      </c>
      <c r="F3323">
        <v>0.99939692020399995</v>
      </c>
      <c r="G3323">
        <f>VLOOKUP(Table1[[#This Row],[img_id2]],Table13[#All],4,FALSE)</f>
        <v>2</v>
      </c>
      <c r="H3323">
        <f>VLOOKUP(Table1[[#This Row],[img_id2]],Table13[#All],5,FALSE)</f>
        <v>2</v>
      </c>
      <c r="I3323" t="str">
        <f>IF(Table1[[#This Row],[score_abs]]&gt;0.99,"yes","no")</f>
        <v>yes</v>
      </c>
    </row>
    <row r="3324" spans="1:9" x14ac:dyDescent="0.25">
      <c r="A3324" t="str">
        <f>Table1[[#This Row],[img_id2]]&amp;"|"&amp;Table1[[#This Row],[rank]]</f>
        <v>660|3</v>
      </c>
      <c r="B3324">
        <v>660</v>
      </c>
      <c r="C3324">
        <v>3</v>
      </c>
      <c r="D3324" t="s">
        <v>842</v>
      </c>
      <c r="E3324">
        <v>0.11139344424</v>
      </c>
      <c r="F3324">
        <v>0.99897789955100003</v>
      </c>
      <c r="G3324">
        <f>VLOOKUP(Table1[[#This Row],[img_id2]],Table13[#All],4,FALSE)</f>
        <v>2</v>
      </c>
      <c r="H3324">
        <f>VLOOKUP(Table1[[#This Row],[img_id2]],Table13[#All],5,FALSE)</f>
        <v>2</v>
      </c>
      <c r="I3324" t="str">
        <f>IF(Table1[[#This Row],[score_abs]]&gt;0.99,"yes","no")</f>
        <v>yes</v>
      </c>
    </row>
    <row r="3325" spans="1:9" x14ac:dyDescent="0.25">
      <c r="A3325" t="str">
        <f>Table1[[#This Row],[img_id2]]&amp;"|"&amp;Table1[[#This Row],[rank]]</f>
        <v>660|4</v>
      </c>
      <c r="B3325">
        <v>660</v>
      </c>
      <c r="C3325">
        <v>4</v>
      </c>
      <c r="D3325" t="s">
        <v>852</v>
      </c>
      <c r="E3325">
        <v>5.2626665681600002E-2</v>
      </c>
      <c r="F3325">
        <v>0.99783891439399997</v>
      </c>
      <c r="G3325">
        <f>VLOOKUP(Table1[[#This Row],[img_id2]],Table13[#All],4,FALSE)</f>
        <v>2</v>
      </c>
      <c r="H3325">
        <f>VLOOKUP(Table1[[#This Row],[img_id2]],Table13[#All],5,FALSE)</f>
        <v>2</v>
      </c>
      <c r="I3325" t="str">
        <f>IF(Table1[[#This Row],[score_abs]]&gt;0.99,"yes","no")</f>
        <v>yes</v>
      </c>
    </row>
    <row r="3326" spans="1:9" x14ac:dyDescent="0.25">
      <c r="A3326" t="str">
        <f>Table1[[#This Row],[img_id2]]&amp;"|"&amp;Table1[[#This Row],[rank]]</f>
        <v>660|5</v>
      </c>
      <c r="B3326">
        <v>660</v>
      </c>
      <c r="C3326">
        <v>5</v>
      </c>
      <c r="D3326" t="s">
        <v>913</v>
      </c>
      <c r="E3326">
        <v>4.09878008068E-2</v>
      </c>
      <c r="F3326">
        <v>0.99722689390200003</v>
      </c>
      <c r="G3326">
        <f>VLOOKUP(Table1[[#This Row],[img_id2]],Table13[#All],4,FALSE)</f>
        <v>2</v>
      </c>
      <c r="H3326">
        <f>VLOOKUP(Table1[[#This Row],[img_id2]],Table13[#All],5,FALSE)</f>
        <v>2</v>
      </c>
      <c r="I3326" t="str">
        <f>IF(Table1[[#This Row],[score_abs]]&gt;0.99,"yes","no")</f>
        <v>yes</v>
      </c>
    </row>
    <row r="3327" spans="1:9" x14ac:dyDescent="0.25">
      <c r="A3327" t="str">
        <f>Table1[[#This Row],[img_id2]]&amp;"|"&amp;Table1[[#This Row],[rank]]</f>
        <v>661|1</v>
      </c>
      <c r="B3327">
        <v>661</v>
      </c>
      <c r="C3327">
        <v>1</v>
      </c>
      <c r="D3327" t="s">
        <v>854</v>
      </c>
      <c r="E3327">
        <v>0.29928869008999998</v>
      </c>
      <c r="F3327">
        <v>0.99923324584999995</v>
      </c>
      <c r="G3327">
        <f>VLOOKUP(Table1[[#This Row],[img_id2]],Table13[#All],4,FALSE)</f>
        <v>3</v>
      </c>
      <c r="H3327">
        <f>VLOOKUP(Table1[[#This Row],[img_id2]],Table13[#All],5,FALSE)</f>
        <v>3</v>
      </c>
      <c r="I3327" t="str">
        <f>IF(Table1[[#This Row],[score_abs]]&gt;0.99,"yes","no")</f>
        <v>yes</v>
      </c>
    </row>
    <row r="3328" spans="1:9" x14ac:dyDescent="0.25">
      <c r="A3328" t="str">
        <f>Table1[[#This Row],[img_id2]]&amp;"|"&amp;Table1[[#This Row],[rank]]</f>
        <v>661|2</v>
      </c>
      <c r="B3328">
        <v>661</v>
      </c>
      <c r="C3328">
        <v>2</v>
      </c>
      <c r="D3328" t="s">
        <v>831</v>
      </c>
      <c r="E3328">
        <v>0.22954295575600001</v>
      </c>
      <c r="F3328">
        <v>0.99900048971199995</v>
      </c>
      <c r="G3328">
        <f>VLOOKUP(Table1[[#This Row],[img_id2]],Table13[#All],4,FALSE)</f>
        <v>3</v>
      </c>
      <c r="H3328">
        <f>VLOOKUP(Table1[[#This Row],[img_id2]],Table13[#All],5,FALSE)</f>
        <v>3</v>
      </c>
      <c r="I3328" t="str">
        <f>IF(Table1[[#This Row],[score_abs]]&gt;0.99,"yes","no")</f>
        <v>yes</v>
      </c>
    </row>
    <row r="3329" spans="1:9" x14ac:dyDescent="0.25">
      <c r="A3329" t="str">
        <f>Table1[[#This Row],[img_id2]]&amp;"|"&amp;Table1[[#This Row],[rank]]</f>
        <v>661|3</v>
      </c>
      <c r="B3329">
        <v>661</v>
      </c>
      <c r="C3329">
        <v>3</v>
      </c>
      <c r="D3329" t="s">
        <v>848</v>
      </c>
      <c r="E3329">
        <v>0.112363643944</v>
      </c>
      <c r="F3329">
        <v>0.99796032905599996</v>
      </c>
      <c r="G3329">
        <f>VLOOKUP(Table1[[#This Row],[img_id2]],Table13[#All],4,FALSE)</f>
        <v>3</v>
      </c>
      <c r="H3329">
        <f>VLOOKUP(Table1[[#This Row],[img_id2]],Table13[#All],5,FALSE)</f>
        <v>3</v>
      </c>
      <c r="I3329" t="str">
        <f>IF(Table1[[#This Row],[score_abs]]&gt;0.99,"yes","no")</f>
        <v>yes</v>
      </c>
    </row>
    <row r="3330" spans="1:9" x14ac:dyDescent="0.25">
      <c r="A3330" t="str">
        <f>Table1[[#This Row],[img_id2]]&amp;"|"&amp;Table1[[#This Row],[rank]]</f>
        <v>661|4</v>
      </c>
      <c r="B3330">
        <v>661</v>
      </c>
      <c r="C3330">
        <v>4</v>
      </c>
      <c r="D3330" t="s">
        <v>830</v>
      </c>
      <c r="E3330">
        <v>6.0609687119700002E-2</v>
      </c>
      <c r="F3330">
        <v>0.99622523784600003</v>
      </c>
      <c r="G3330">
        <f>VLOOKUP(Table1[[#This Row],[img_id2]],Table13[#All],4,FALSE)</f>
        <v>3</v>
      </c>
      <c r="H3330">
        <f>VLOOKUP(Table1[[#This Row],[img_id2]],Table13[#All],5,FALSE)</f>
        <v>3</v>
      </c>
      <c r="I3330" t="str">
        <f>IF(Table1[[#This Row],[score_abs]]&gt;0.99,"yes","no")</f>
        <v>yes</v>
      </c>
    </row>
    <row r="3331" spans="1:9" x14ac:dyDescent="0.25">
      <c r="A3331" t="str">
        <f>Table1[[#This Row],[img_id2]]&amp;"|"&amp;Table1[[#This Row],[rank]]</f>
        <v>661|5</v>
      </c>
      <c r="B3331">
        <v>661</v>
      </c>
      <c r="C3331">
        <v>5</v>
      </c>
      <c r="D3331" t="s">
        <v>861</v>
      </c>
      <c r="E3331">
        <v>3.4398790448899999E-2</v>
      </c>
      <c r="F3331">
        <v>0.99336796998999999</v>
      </c>
      <c r="G3331">
        <f>VLOOKUP(Table1[[#This Row],[img_id2]],Table13[#All],4,FALSE)</f>
        <v>3</v>
      </c>
      <c r="H3331">
        <f>VLOOKUP(Table1[[#This Row],[img_id2]],Table13[#All],5,FALSE)</f>
        <v>3</v>
      </c>
      <c r="I3331" t="str">
        <f>IF(Table1[[#This Row],[score_abs]]&gt;0.99,"yes","no")</f>
        <v>yes</v>
      </c>
    </row>
    <row r="3332" spans="1:9" x14ac:dyDescent="0.25">
      <c r="A3332" t="str">
        <f>Table1[[#This Row],[img_id2]]&amp;"|"&amp;Table1[[#This Row],[rank]]</f>
        <v>662|1</v>
      </c>
      <c r="B3332">
        <v>662</v>
      </c>
      <c r="C3332">
        <v>1</v>
      </c>
      <c r="D3332" t="s">
        <v>830</v>
      </c>
      <c r="E3332">
        <v>0.47455149888999998</v>
      </c>
      <c r="F3332">
        <v>0.99980825185800004</v>
      </c>
      <c r="G3332">
        <f>VLOOKUP(Table1[[#This Row],[img_id2]],Table13[#All],4,FALSE)</f>
        <v>4</v>
      </c>
      <c r="H3332">
        <f>VLOOKUP(Table1[[#This Row],[img_id2]],Table13[#All],5,FALSE)</f>
        <v>4</v>
      </c>
      <c r="I3332" t="str">
        <f>IF(Table1[[#This Row],[score_abs]]&gt;0.99,"yes","no")</f>
        <v>yes</v>
      </c>
    </row>
    <row r="3333" spans="1:9" x14ac:dyDescent="0.25">
      <c r="A3333" t="str">
        <f>Table1[[#This Row],[img_id2]]&amp;"|"&amp;Table1[[#This Row],[rank]]</f>
        <v>662|2</v>
      </c>
      <c r="B3333">
        <v>662</v>
      </c>
      <c r="C3333">
        <v>2</v>
      </c>
      <c r="D3333" t="s">
        <v>840</v>
      </c>
      <c r="E3333">
        <v>0.31791225075700003</v>
      </c>
      <c r="F3333">
        <v>0.99971371889100002</v>
      </c>
      <c r="G3333">
        <f>VLOOKUP(Table1[[#This Row],[img_id2]],Table13[#All],4,FALSE)</f>
        <v>4</v>
      </c>
      <c r="H3333">
        <f>VLOOKUP(Table1[[#This Row],[img_id2]],Table13[#All],5,FALSE)</f>
        <v>4</v>
      </c>
      <c r="I3333" t="str">
        <f>IF(Table1[[#This Row],[score_abs]]&gt;0.99,"yes","no")</f>
        <v>yes</v>
      </c>
    </row>
    <row r="3334" spans="1:9" x14ac:dyDescent="0.25">
      <c r="A3334" t="str">
        <f>Table1[[#This Row],[img_id2]]&amp;"|"&amp;Table1[[#This Row],[rank]]</f>
        <v>662|3</v>
      </c>
      <c r="B3334">
        <v>662</v>
      </c>
      <c r="C3334">
        <v>3</v>
      </c>
      <c r="D3334" t="s">
        <v>864</v>
      </c>
      <c r="E3334">
        <v>3.1694564968299997E-2</v>
      </c>
      <c r="F3334">
        <v>0.99713575840000002</v>
      </c>
      <c r="G3334">
        <f>VLOOKUP(Table1[[#This Row],[img_id2]],Table13[#All],4,FALSE)</f>
        <v>4</v>
      </c>
      <c r="H3334">
        <f>VLOOKUP(Table1[[#This Row],[img_id2]],Table13[#All],5,FALSE)</f>
        <v>4</v>
      </c>
      <c r="I3334" t="str">
        <f>IF(Table1[[#This Row],[score_abs]]&gt;0.99,"yes","no")</f>
        <v>yes</v>
      </c>
    </row>
    <row r="3335" spans="1:9" x14ac:dyDescent="0.25">
      <c r="A3335" t="str">
        <f>Table1[[#This Row],[img_id2]]&amp;"|"&amp;Table1[[#This Row],[rank]]</f>
        <v>662|4</v>
      </c>
      <c r="B3335">
        <v>662</v>
      </c>
      <c r="C3335">
        <v>4</v>
      </c>
      <c r="D3335" t="s">
        <v>868</v>
      </c>
      <c r="E3335">
        <v>2.3347942158600001E-2</v>
      </c>
      <c r="F3335">
        <v>0.99611580371899999</v>
      </c>
      <c r="G3335">
        <f>VLOOKUP(Table1[[#This Row],[img_id2]],Table13[#All],4,FALSE)</f>
        <v>4</v>
      </c>
      <c r="H3335">
        <f>VLOOKUP(Table1[[#This Row],[img_id2]],Table13[#All],5,FALSE)</f>
        <v>4</v>
      </c>
      <c r="I3335" t="str">
        <f>IF(Table1[[#This Row],[score_abs]]&gt;0.99,"yes","no")</f>
        <v>yes</v>
      </c>
    </row>
    <row r="3336" spans="1:9" x14ac:dyDescent="0.25">
      <c r="A3336" t="str">
        <f>Table1[[#This Row],[img_id2]]&amp;"|"&amp;Table1[[#This Row],[rank]]</f>
        <v>662|5</v>
      </c>
      <c r="B3336">
        <v>662</v>
      </c>
      <c r="C3336">
        <v>5</v>
      </c>
      <c r="D3336" t="s">
        <v>831</v>
      </c>
      <c r="E3336">
        <v>1.79729759693E-2</v>
      </c>
      <c r="F3336">
        <v>0.99496006965600003</v>
      </c>
      <c r="G3336">
        <f>VLOOKUP(Table1[[#This Row],[img_id2]],Table13[#All],4,FALSE)</f>
        <v>4</v>
      </c>
      <c r="H3336">
        <f>VLOOKUP(Table1[[#This Row],[img_id2]],Table13[#All],5,FALSE)</f>
        <v>4</v>
      </c>
      <c r="I3336" t="str">
        <f>IF(Table1[[#This Row],[score_abs]]&gt;0.99,"yes","no")</f>
        <v>yes</v>
      </c>
    </row>
    <row r="3337" spans="1:9" x14ac:dyDescent="0.25">
      <c r="A3337" t="str">
        <f>Table1[[#This Row],[img_id2]]&amp;"|"&amp;Table1[[#This Row],[rank]]</f>
        <v>663|1</v>
      </c>
      <c r="B3337">
        <v>663</v>
      </c>
      <c r="C3337">
        <v>1</v>
      </c>
      <c r="D3337" t="s">
        <v>883</v>
      </c>
      <c r="E3337">
        <v>0.172369599342</v>
      </c>
      <c r="F3337">
        <v>0.99778145551700004</v>
      </c>
      <c r="G3337">
        <f>VLOOKUP(Table1[[#This Row],[img_id2]],Table13[#All],4,FALSE)</f>
        <v>4</v>
      </c>
      <c r="H3337">
        <f>VLOOKUP(Table1[[#This Row],[img_id2]],Table13[#All],5,FALSE)</f>
        <v>4</v>
      </c>
      <c r="I3337" t="str">
        <f>IF(Table1[[#This Row],[score_abs]]&gt;0.99,"yes","no")</f>
        <v>yes</v>
      </c>
    </row>
    <row r="3338" spans="1:9" x14ac:dyDescent="0.25">
      <c r="A3338" t="str">
        <f>Table1[[#This Row],[img_id2]]&amp;"|"&amp;Table1[[#This Row],[rank]]</f>
        <v>663|2</v>
      </c>
      <c r="B3338">
        <v>663</v>
      </c>
      <c r="C3338">
        <v>2</v>
      </c>
      <c r="D3338" t="s">
        <v>880</v>
      </c>
      <c r="E3338">
        <v>0.13234923779999999</v>
      </c>
      <c r="F3338">
        <v>0.99711251258900002</v>
      </c>
      <c r="G3338">
        <f>VLOOKUP(Table1[[#This Row],[img_id2]],Table13[#All],4,FALSE)</f>
        <v>4</v>
      </c>
      <c r="H3338">
        <f>VLOOKUP(Table1[[#This Row],[img_id2]],Table13[#All],5,FALSE)</f>
        <v>4</v>
      </c>
      <c r="I3338" t="str">
        <f>IF(Table1[[#This Row],[score_abs]]&gt;0.99,"yes","no")</f>
        <v>yes</v>
      </c>
    </row>
    <row r="3339" spans="1:9" x14ac:dyDescent="0.25">
      <c r="A3339" t="str">
        <f>Table1[[#This Row],[img_id2]]&amp;"|"&amp;Table1[[#This Row],[rank]]</f>
        <v>663|3</v>
      </c>
      <c r="B3339">
        <v>663</v>
      </c>
      <c r="C3339">
        <v>3</v>
      </c>
      <c r="D3339" t="s">
        <v>864</v>
      </c>
      <c r="E3339">
        <v>8.1723861396300002E-2</v>
      </c>
      <c r="F3339">
        <v>0.99533218145400004</v>
      </c>
      <c r="G3339">
        <f>VLOOKUP(Table1[[#This Row],[img_id2]],Table13[#All],4,FALSE)</f>
        <v>4</v>
      </c>
      <c r="H3339">
        <f>VLOOKUP(Table1[[#This Row],[img_id2]],Table13[#All],5,FALSE)</f>
        <v>4</v>
      </c>
      <c r="I3339" t="str">
        <f>IF(Table1[[#This Row],[score_abs]]&gt;0.99,"yes","no")</f>
        <v>yes</v>
      </c>
    </row>
    <row r="3340" spans="1:9" x14ac:dyDescent="0.25">
      <c r="A3340" t="str">
        <f>Table1[[#This Row],[img_id2]]&amp;"|"&amp;Table1[[#This Row],[rank]]</f>
        <v>663|4</v>
      </c>
      <c r="B3340">
        <v>663</v>
      </c>
      <c r="C3340">
        <v>4</v>
      </c>
      <c r="D3340" t="s">
        <v>870</v>
      </c>
      <c r="E3340">
        <v>7.8745178878300001E-2</v>
      </c>
      <c r="F3340">
        <v>0.99515652656599995</v>
      </c>
      <c r="G3340">
        <f>VLOOKUP(Table1[[#This Row],[img_id2]],Table13[#All],4,FALSE)</f>
        <v>4</v>
      </c>
      <c r="H3340">
        <f>VLOOKUP(Table1[[#This Row],[img_id2]],Table13[#All],5,FALSE)</f>
        <v>4</v>
      </c>
      <c r="I3340" t="str">
        <f>IF(Table1[[#This Row],[score_abs]]&gt;0.99,"yes","no")</f>
        <v>yes</v>
      </c>
    </row>
    <row r="3341" spans="1:9" x14ac:dyDescent="0.25">
      <c r="A3341" t="str">
        <f>Table1[[#This Row],[img_id2]]&amp;"|"&amp;Table1[[#This Row],[rank]]</f>
        <v>663|5</v>
      </c>
      <c r="B3341">
        <v>663</v>
      </c>
      <c r="C3341">
        <v>5</v>
      </c>
      <c r="D3341" t="s">
        <v>867</v>
      </c>
      <c r="E3341">
        <v>7.0682823657999994E-2</v>
      </c>
      <c r="F3341">
        <v>0.99460703134499995</v>
      </c>
      <c r="G3341">
        <f>VLOOKUP(Table1[[#This Row],[img_id2]],Table13[#All],4,FALSE)</f>
        <v>4</v>
      </c>
      <c r="H3341">
        <f>VLOOKUP(Table1[[#This Row],[img_id2]],Table13[#All],5,FALSE)</f>
        <v>4</v>
      </c>
      <c r="I3341" t="str">
        <f>IF(Table1[[#This Row],[score_abs]]&gt;0.99,"yes","no")</f>
        <v>yes</v>
      </c>
    </row>
    <row r="3342" spans="1:9" x14ac:dyDescent="0.25">
      <c r="A3342" t="str">
        <f>Table1[[#This Row],[img_id2]]&amp;"|"&amp;Table1[[#This Row],[rank]]</f>
        <v>664|1</v>
      </c>
      <c r="B3342">
        <v>664</v>
      </c>
      <c r="C3342">
        <v>1</v>
      </c>
      <c r="D3342" t="s">
        <v>830</v>
      </c>
      <c r="E3342">
        <v>0.51435399055499997</v>
      </c>
      <c r="F3342">
        <v>0.99992394447300004</v>
      </c>
      <c r="G3342">
        <f>VLOOKUP(Table1[[#This Row],[img_id2]],Table13[#All],4,FALSE)</f>
        <v>3</v>
      </c>
      <c r="H3342">
        <f>VLOOKUP(Table1[[#This Row],[img_id2]],Table13[#All],5,FALSE)</f>
        <v>3</v>
      </c>
      <c r="I3342" t="str">
        <f>IF(Table1[[#This Row],[score_abs]]&gt;0.99,"yes","no")</f>
        <v>yes</v>
      </c>
    </row>
    <row r="3343" spans="1:9" x14ac:dyDescent="0.25">
      <c r="A3343" t="str">
        <f>Table1[[#This Row],[img_id2]]&amp;"|"&amp;Table1[[#This Row],[rank]]</f>
        <v>664|2</v>
      </c>
      <c r="B3343">
        <v>664</v>
      </c>
      <c r="C3343">
        <v>2</v>
      </c>
      <c r="D3343" t="s">
        <v>840</v>
      </c>
      <c r="E3343">
        <v>0.27578896284100002</v>
      </c>
      <c r="F3343">
        <v>0.99985826015500001</v>
      </c>
      <c r="G3343">
        <f>VLOOKUP(Table1[[#This Row],[img_id2]],Table13[#All],4,FALSE)</f>
        <v>3</v>
      </c>
      <c r="H3343">
        <f>VLOOKUP(Table1[[#This Row],[img_id2]],Table13[#All],5,FALSE)</f>
        <v>3</v>
      </c>
      <c r="I3343" t="str">
        <f>IF(Table1[[#This Row],[score_abs]]&gt;0.99,"yes","no")</f>
        <v>yes</v>
      </c>
    </row>
    <row r="3344" spans="1:9" x14ac:dyDescent="0.25">
      <c r="A3344" t="str">
        <f>Table1[[#This Row],[img_id2]]&amp;"|"&amp;Table1[[#This Row],[rank]]</f>
        <v>664|3</v>
      </c>
      <c r="B3344">
        <v>664</v>
      </c>
      <c r="C3344">
        <v>3</v>
      </c>
      <c r="D3344" t="s">
        <v>862</v>
      </c>
      <c r="E3344">
        <v>4.8950448632200001E-2</v>
      </c>
      <c r="F3344">
        <v>0.99920207262000005</v>
      </c>
      <c r="G3344">
        <f>VLOOKUP(Table1[[#This Row],[img_id2]],Table13[#All],4,FALSE)</f>
        <v>3</v>
      </c>
      <c r="H3344">
        <f>VLOOKUP(Table1[[#This Row],[img_id2]],Table13[#All],5,FALSE)</f>
        <v>3</v>
      </c>
      <c r="I3344" t="str">
        <f>IF(Table1[[#This Row],[score_abs]]&gt;0.99,"yes","no")</f>
        <v>yes</v>
      </c>
    </row>
    <row r="3345" spans="1:9" x14ac:dyDescent="0.25">
      <c r="A3345" t="str">
        <f>Table1[[#This Row],[img_id2]]&amp;"|"&amp;Table1[[#This Row],[rank]]</f>
        <v>664|4</v>
      </c>
      <c r="B3345">
        <v>664</v>
      </c>
      <c r="C3345">
        <v>4</v>
      </c>
      <c r="D3345" t="s">
        <v>868</v>
      </c>
      <c r="E3345">
        <v>3.1569898128500001E-2</v>
      </c>
      <c r="F3345">
        <v>0.99876332283000002</v>
      </c>
      <c r="G3345">
        <f>VLOOKUP(Table1[[#This Row],[img_id2]],Table13[#All],4,FALSE)</f>
        <v>3</v>
      </c>
      <c r="H3345">
        <f>VLOOKUP(Table1[[#This Row],[img_id2]],Table13[#All],5,FALSE)</f>
        <v>3</v>
      </c>
      <c r="I3345" t="str">
        <f>IF(Table1[[#This Row],[score_abs]]&gt;0.99,"yes","no")</f>
        <v>yes</v>
      </c>
    </row>
    <row r="3346" spans="1:9" x14ac:dyDescent="0.25">
      <c r="A3346" t="str">
        <f>Table1[[#This Row],[img_id2]]&amp;"|"&amp;Table1[[#This Row],[rank]]</f>
        <v>664|5</v>
      </c>
      <c r="B3346">
        <v>664</v>
      </c>
      <c r="C3346">
        <v>5</v>
      </c>
      <c r="D3346" t="s">
        <v>870</v>
      </c>
      <c r="E3346">
        <v>2.4750659242300001E-2</v>
      </c>
      <c r="F3346">
        <v>0.99842309951800001</v>
      </c>
      <c r="G3346">
        <f>VLOOKUP(Table1[[#This Row],[img_id2]],Table13[#All],4,FALSE)</f>
        <v>3</v>
      </c>
      <c r="H3346">
        <f>VLOOKUP(Table1[[#This Row],[img_id2]],Table13[#All],5,FALSE)</f>
        <v>3</v>
      </c>
      <c r="I3346" t="str">
        <f>IF(Table1[[#This Row],[score_abs]]&gt;0.99,"yes","no")</f>
        <v>yes</v>
      </c>
    </row>
    <row r="3347" spans="1:9" x14ac:dyDescent="0.25">
      <c r="A3347" t="str">
        <f>Table1[[#This Row],[img_id2]]&amp;"|"&amp;Table1[[#This Row],[rank]]</f>
        <v>665|1</v>
      </c>
      <c r="B3347">
        <v>665</v>
      </c>
      <c r="C3347">
        <v>1</v>
      </c>
      <c r="D3347" t="s">
        <v>840</v>
      </c>
      <c r="E3347">
        <v>0.263187110424</v>
      </c>
      <c r="F3347">
        <v>0.99998092651399995</v>
      </c>
      <c r="G3347">
        <f>VLOOKUP(Table1[[#This Row],[img_id2]],Table13[#All],4,FALSE)</f>
        <v>4</v>
      </c>
      <c r="H3347">
        <f>VLOOKUP(Table1[[#This Row],[img_id2]],Table13[#All],5,FALSE)</f>
        <v>4</v>
      </c>
      <c r="I3347" t="str">
        <f>IF(Table1[[#This Row],[score_abs]]&gt;0.99,"yes","no")</f>
        <v>yes</v>
      </c>
    </row>
    <row r="3348" spans="1:9" x14ac:dyDescent="0.25">
      <c r="A3348" t="str">
        <f>Table1[[#This Row],[img_id2]]&amp;"|"&amp;Table1[[#This Row],[rank]]</f>
        <v>665|2</v>
      </c>
      <c r="B3348">
        <v>665</v>
      </c>
      <c r="C3348">
        <v>2</v>
      </c>
      <c r="D3348" t="s">
        <v>867</v>
      </c>
      <c r="E3348">
        <v>0.22738270461599999</v>
      </c>
      <c r="F3348">
        <v>0.99997794628100001</v>
      </c>
      <c r="G3348">
        <f>VLOOKUP(Table1[[#This Row],[img_id2]],Table13[#All],4,FALSE)</f>
        <v>4</v>
      </c>
      <c r="H3348">
        <f>VLOOKUP(Table1[[#This Row],[img_id2]],Table13[#All],5,FALSE)</f>
        <v>4</v>
      </c>
      <c r="I3348" t="str">
        <f>IF(Table1[[#This Row],[score_abs]]&gt;0.99,"yes","no")</f>
        <v>yes</v>
      </c>
    </row>
    <row r="3349" spans="1:9" x14ac:dyDescent="0.25">
      <c r="A3349" t="str">
        <f>Table1[[#This Row],[img_id2]]&amp;"|"&amp;Table1[[#This Row],[rank]]</f>
        <v>665|3</v>
      </c>
      <c r="B3349">
        <v>665</v>
      </c>
      <c r="C3349">
        <v>3</v>
      </c>
      <c r="D3349" t="s">
        <v>830</v>
      </c>
      <c r="E3349">
        <v>0.17223547399</v>
      </c>
      <c r="F3349">
        <v>0.999970912933</v>
      </c>
      <c r="G3349">
        <f>VLOOKUP(Table1[[#This Row],[img_id2]],Table13[#All],4,FALSE)</f>
        <v>4</v>
      </c>
      <c r="H3349">
        <f>VLOOKUP(Table1[[#This Row],[img_id2]],Table13[#All],5,FALSE)</f>
        <v>4</v>
      </c>
      <c r="I3349" t="str">
        <f>IF(Table1[[#This Row],[score_abs]]&gt;0.99,"yes","no")</f>
        <v>yes</v>
      </c>
    </row>
    <row r="3350" spans="1:9" x14ac:dyDescent="0.25">
      <c r="A3350" t="str">
        <f>Table1[[#This Row],[img_id2]]&amp;"|"&amp;Table1[[#This Row],[rank]]</f>
        <v>665|4</v>
      </c>
      <c r="B3350">
        <v>665</v>
      </c>
      <c r="C3350">
        <v>4</v>
      </c>
      <c r="D3350" t="s">
        <v>868</v>
      </c>
      <c r="E3350">
        <v>0.12405951321100001</v>
      </c>
      <c r="F3350">
        <v>0.99995958805100005</v>
      </c>
      <c r="G3350">
        <f>VLOOKUP(Table1[[#This Row],[img_id2]],Table13[#All],4,FALSE)</f>
        <v>4</v>
      </c>
      <c r="H3350">
        <f>VLOOKUP(Table1[[#This Row],[img_id2]],Table13[#All],5,FALSE)</f>
        <v>4</v>
      </c>
      <c r="I3350" t="str">
        <f>IF(Table1[[#This Row],[score_abs]]&gt;0.99,"yes","no")</f>
        <v>yes</v>
      </c>
    </row>
    <row r="3351" spans="1:9" x14ac:dyDescent="0.25">
      <c r="A3351" t="str">
        <f>Table1[[#This Row],[img_id2]]&amp;"|"&amp;Table1[[#This Row],[rank]]</f>
        <v>665|5</v>
      </c>
      <c r="B3351">
        <v>665</v>
      </c>
      <c r="C3351">
        <v>5</v>
      </c>
      <c r="D3351" t="s">
        <v>869</v>
      </c>
      <c r="E3351">
        <v>8.3699613809600004E-2</v>
      </c>
      <c r="F3351">
        <v>0.99994003772700002</v>
      </c>
      <c r="G3351">
        <f>VLOOKUP(Table1[[#This Row],[img_id2]],Table13[#All],4,FALSE)</f>
        <v>4</v>
      </c>
      <c r="H3351">
        <f>VLOOKUP(Table1[[#This Row],[img_id2]],Table13[#All],5,FALSE)</f>
        <v>4</v>
      </c>
      <c r="I3351" t="str">
        <f>IF(Table1[[#This Row],[score_abs]]&gt;0.99,"yes","no")</f>
        <v>yes</v>
      </c>
    </row>
    <row r="3352" spans="1:9" x14ac:dyDescent="0.25">
      <c r="A3352" t="str">
        <f>Table1[[#This Row],[img_id2]]&amp;"|"&amp;Table1[[#This Row],[rank]]</f>
        <v>666|1</v>
      </c>
      <c r="B3352">
        <v>666</v>
      </c>
      <c r="C3352">
        <v>1</v>
      </c>
      <c r="D3352" t="s">
        <v>840</v>
      </c>
      <c r="E3352">
        <v>0.688602089882</v>
      </c>
      <c r="F3352">
        <v>0.99999070167500004</v>
      </c>
      <c r="G3352">
        <f>VLOOKUP(Table1[[#This Row],[img_id2]],Table13[#All],4,FALSE)</f>
        <v>2</v>
      </c>
      <c r="H3352">
        <f>VLOOKUP(Table1[[#This Row],[img_id2]],Table13[#All],5,FALSE)</f>
        <v>2</v>
      </c>
      <c r="I3352" t="str">
        <f>IF(Table1[[#This Row],[score_abs]]&gt;0.99,"yes","no")</f>
        <v>yes</v>
      </c>
    </row>
    <row r="3353" spans="1:9" x14ac:dyDescent="0.25">
      <c r="A3353" t="str">
        <f>Table1[[#This Row],[img_id2]]&amp;"|"&amp;Table1[[#This Row],[rank]]</f>
        <v>666|2</v>
      </c>
      <c r="B3353">
        <v>666</v>
      </c>
      <c r="C3353">
        <v>2</v>
      </c>
      <c r="D3353" t="s">
        <v>830</v>
      </c>
      <c r="E3353">
        <v>0.10888359695700001</v>
      </c>
      <c r="F3353">
        <v>0.99994087219200001</v>
      </c>
      <c r="G3353">
        <f>VLOOKUP(Table1[[#This Row],[img_id2]],Table13[#All],4,FALSE)</f>
        <v>2</v>
      </c>
      <c r="H3353">
        <f>VLOOKUP(Table1[[#This Row],[img_id2]],Table13[#All],5,FALSE)</f>
        <v>2</v>
      </c>
      <c r="I3353" t="str">
        <f>IF(Table1[[#This Row],[score_abs]]&gt;0.99,"yes","no")</f>
        <v>yes</v>
      </c>
    </row>
    <row r="3354" spans="1:9" x14ac:dyDescent="0.25">
      <c r="A3354" t="str">
        <f>Table1[[#This Row],[img_id2]]&amp;"|"&amp;Table1[[#This Row],[rank]]</f>
        <v>666|3</v>
      </c>
      <c r="B3354">
        <v>666</v>
      </c>
      <c r="C3354">
        <v>3</v>
      </c>
      <c r="D3354" t="s">
        <v>869</v>
      </c>
      <c r="E3354">
        <v>5.8755435049500003E-2</v>
      </c>
      <c r="F3354">
        <v>0.99989044666299998</v>
      </c>
      <c r="G3354">
        <f>VLOOKUP(Table1[[#This Row],[img_id2]],Table13[#All],4,FALSE)</f>
        <v>2</v>
      </c>
      <c r="H3354">
        <f>VLOOKUP(Table1[[#This Row],[img_id2]],Table13[#All],5,FALSE)</f>
        <v>2</v>
      </c>
      <c r="I3354" t="str">
        <f>IF(Table1[[#This Row],[score_abs]]&gt;0.99,"yes","no")</f>
        <v>yes</v>
      </c>
    </row>
    <row r="3355" spans="1:9" x14ac:dyDescent="0.25">
      <c r="A3355" t="str">
        <f>Table1[[#This Row],[img_id2]]&amp;"|"&amp;Table1[[#This Row],[rank]]</f>
        <v>666|4</v>
      </c>
      <c r="B3355">
        <v>666</v>
      </c>
      <c r="C3355">
        <v>4</v>
      </c>
      <c r="D3355" t="s">
        <v>863</v>
      </c>
      <c r="E3355">
        <v>3.5106863826500002E-2</v>
      </c>
      <c r="F3355">
        <v>0.99981659650800003</v>
      </c>
      <c r="G3355">
        <f>VLOOKUP(Table1[[#This Row],[img_id2]],Table13[#All],4,FALSE)</f>
        <v>2</v>
      </c>
      <c r="H3355">
        <f>VLOOKUP(Table1[[#This Row],[img_id2]],Table13[#All],5,FALSE)</f>
        <v>2</v>
      </c>
      <c r="I3355" t="str">
        <f>IF(Table1[[#This Row],[score_abs]]&gt;0.99,"yes","no")</f>
        <v>yes</v>
      </c>
    </row>
    <row r="3356" spans="1:9" x14ac:dyDescent="0.25">
      <c r="A3356" t="str">
        <f>Table1[[#This Row],[img_id2]]&amp;"|"&amp;Table1[[#This Row],[rank]]</f>
        <v>666|5</v>
      </c>
      <c r="B3356">
        <v>666</v>
      </c>
      <c r="C3356">
        <v>5</v>
      </c>
      <c r="D3356" t="s">
        <v>864</v>
      </c>
      <c r="E3356">
        <v>3.0194301158200001E-2</v>
      </c>
      <c r="F3356">
        <v>0.99978679418600003</v>
      </c>
      <c r="G3356">
        <f>VLOOKUP(Table1[[#This Row],[img_id2]],Table13[#All],4,FALSE)</f>
        <v>2</v>
      </c>
      <c r="H3356">
        <f>VLOOKUP(Table1[[#This Row],[img_id2]],Table13[#All],5,FALSE)</f>
        <v>2</v>
      </c>
      <c r="I3356" t="str">
        <f>IF(Table1[[#This Row],[score_abs]]&gt;0.99,"yes","no")</f>
        <v>yes</v>
      </c>
    </row>
    <row r="3357" spans="1:9" x14ac:dyDescent="0.25">
      <c r="A3357" t="str">
        <f>Table1[[#This Row],[img_id2]]&amp;"|"&amp;Table1[[#This Row],[rank]]</f>
        <v>667|1</v>
      </c>
      <c r="B3357">
        <v>667</v>
      </c>
      <c r="C3357">
        <v>1</v>
      </c>
      <c r="D3357" t="s">
        <v>830</v>
      </c>
      <c r="E3357">
        <v>0.50417768955200004</v>
      </c>
      <c r="F3357">
        <v>0.99954897165300005</v>
      </c>
      <c r="G3357">
        <f>VLOOKUP(Table1[[#This Row],[img_id2]],Table13[#All],4,FALSE)</f>
        <v>3</v>
      </c>
      <c r="H3357">
        <f>VLOOKUP(Table1[[#This Row],[img_id2]],Table13[#All],5,FALSE)</f>
        <v>3</v>
      </c>
      <c r="I3357" t="str">
        <f>IF(Table1[[#This Row],[score_abs]]&gt;0.99,"yes","no")</f>
        <v>yes</v>
      </c>
    </row>
    <row r="3358" spans="1:9" x14ac:dyDescent="0.25">
      <c r="A3358" t="str">
        <f>Table1[[#This Row],[img_id2]]&amp;"|"&amp;Table1[[#This Row],[rank]]</f>
        <v>667|2</v>
      </c>
      <c r="B3358">
        <v>667</v>
      </c>
      <c r="C3358">
        <v>2</v>
      </c>
      <c r="D3358" t="s">
        <v>840</v>
      </c>
      <c r="E3358">
        <v>0.13002416491499999</v>
      </c>
      <c r="F3358">
        <v>0.99825340509399996</v>
      </c>
      <c r="G3358">
        <f>VLOOKUP(Table1[[#This Row],[img_id2]],Table13[#All],4,FALSE)</f>
        <v>3</v>
      </c>
      <c r="H3358">
        <f>VLOOKUP(Table1[[#This Row],[img_id2]],Table13[#All],5,FALSE)</f>
        <v>3</v>
      </c>
      <c r="I3358" t="str">
        <f>IF(Table1[[#This Row],[score_abs]]&gt;0.99,"yes","no")</f>
        <v>yes</v>
      </c>
    </row>
    <row r="3359" spans="1:9" x14ac:dyDescent="0.25">
      <c r="A3359" t="str">
        <f>Table1[[#This Row],[img_id2]]&amp;"|"&amp;Table1[[#This Row],[rank]]</f>
        <v>667|3</v>
      </c>
      <c r="B3359">
        <v>667</v>
      </c>
      <c r="C3359">
        <v>3</v>
      </c>
      <c r="D3359" t="s">
        <v>864</v>
      </c>
      <c r="E3359">
        <v>9.1617271304099995E-2</v>
      </c>
      <c r="F3359">
        <v>0.99752300977700004</v>
      </c>
      <c r="G3359">
        <f>VLOOKUP(Table1[[#This Row],[img_id2]],Table13[#All],4,FALSE)</f>
        <v>3</v>
      </c>
      <c r="H3359">
        <f>VLOOKUP(Table1[[#This Row],[img_id2]],Table13[#All],5,FALSE)</f>
        <v>3</v>
      </c>
      <c r="I3359" t="str">
        <f>IF(Table1[[#This Row],[score_abs]]&gt;0.99,"yes","no")</f>
        <v>yes</v>
      </c>
    </row>
    <row r="3360" spans="1:9" x14ac:dyDescent="0.25">
      <c r="A3360" t="str">
        <f>Table1[[#This Row],[img_id2]]&amp;"|"&amp;Table1[[#This Row],[rank]]</f>
        <v>667|4</v>
      </c>
      <c r="B3360">
        <v>667</v>
      </c>
      <c r="C3360">
        <v>4</v>
      </c>
      <c r="D3360" t="s">
        <v>862</v>
      </c>
      <c r="E3360">
        <v>3.2867547124600001E-2</v>
      </c>
      <c r="F3360">
        <v>0.99312603473700001</v>
      </c>
      <c r="G3360">
        <f>VLOOKUP(Table1[[#This Row],[img_id2]],Table13[#All],4,FALSE)</f>
        <v>3</v>
      </c>
      <c r="H3360">
        <f>VLOOKUP(Table1[[#This Row],[img_id2]],Table13[#All],5,FALSE)</f>
        <v>3</v>
      </c>
      <c r="I3360" t="str">
        <f>IF(Table1[[#This Row],[score_abs]]&gt;0.99,"yes","no")</f>
        <v>yes</v>
      </c>
    </row>
    <row r="3361" spans="1:9" x14ac:dyDescent="0.25">
      <c r="A3361" t="str">
        <f>Table1[[#This Row],[img_id2]]&amp;"|"&amp;Table1[[#This Row],[rank]]</f>
        <v>667|5</v>
      </c>
      <c r="B3361">
        <v>667</v>
      </c>
      <c r="C3361">
        <v>5</v>
      </c>
      <c r="D3361" t="s">
        <v>869</v>
      </c>
      <c r="E3361">
        <v>2.4035532027500001E-2</v>
      </c>
      <c r="F3361">
        <v>0.99062389135399997</v>
      </c>
      <c r="G3361">
        <f>VLOOKUP(Table1[[#This Row],[img_id2]],Table13[#All],4,FALSE)</f>
        <v>3</v>
      </c>
      <c r="H3361">
        <f>VLOOKUP(Table1[[#This Row],[img_id2]],Table13[#All],5,FALSE)</f>
        <v>3</v>
      </c>
      <c r="I3361" t="str">
        <f>IF(Table1[[#This Row],[score_abs]]&gt;0.99,"yes","no")</f>
        <v>yes</v>
      </c>
    </row>
    <row r="3362" spans="1:9" x14ac:dyDescent="0.25">
      <c r="A3362" t="str">
        <f>Table1[[#This Row],[img_id2]]&amp;"|"&amp;Table1[[#This Row],[rank]]</f>
        <v>668|1</v>
      </c>
      <c r="B3362">
        <v>668</v>
      </c>
      <c r="C3362">
        <v>1</v>
      </c>
      <c r="D3362" t="s">
        <v>877</v>
      </c>
      <c r="E3362">
        <v>0.104097917676</v>
      </c>
      <c r="F3362">
        <v>0.98721665144000004</v>
      </c>
      <c r="G3362">
        <f>VLOOKUP(Table1[[#This Row],[img_id2]],Table13[#All],4,FALSE)</f>
        <v>2</v>
      </c>
      <c r="H3362">
        <f>VLOOKUP(Table1[[#This Row],[img_id2]],Table13[#All],5,FALSE)</f>
        <v>2</v>
      </c>
      <c r="I3362" t="str">
        <f>IF(Table1[[#This Row],[score_abs]]&gt;0.99,"yes","no")</f>
        <v>no</v>
      </c>
    </row>
    <row r="3363" spans="1:9" x14ac:dyDescent="0.25">
      <c r="A3363" t="str">
        <f>Table1[[#This Row],[img_id2]]&amp;"|"&amp;Table1[[#This Row],[rank]]</f>
        <v>668|2</v>
      </c>
      <c r="B3363">
        <v>668</v>
      </c>
      <c r="C3363">
        <v>2</v>
      </c>
      <c r="D3363" t="s">
        <v>868</v>
      </c>
      <c r="E3363">
        <v>7.8999884426599998E-2</v>
      </c>
      <c r="F3363">
        <v>0.98322349786800001</v>
      </c>
      <c r="G3363">
        <f>VLOOKUP(Table1[[#This Row],[img_id2]],Table13[#All],4,FALSE)</f>
        <v>2</v>
      </c>
      <c r="H3363">
        <f>VLOOKUP(Table1[[#This Row],[img_id2]],Table13[#All],5,FALSE)</f>
        <v>2</v>
      </c>
      <c r="I3363" t="str">
        <f>IF(Table1[[#This Row],[score_abs]]&gt;0.99,"yes","no")</f>
        <v>no</v>
      </c>
    </row>
    <row r="3364" spans="1:9" x14ac:dyDescent="0.25">
      <c r="A3364" t="str">
        <f>Table1[[#This Row],[img_id2]]&amp;"|"&amp;Table1[[#This Row],[rank]]</f>
        <v>668|3</v>
      </c>
      <c r="B3364">
        <v>668</v>
      </c>
      <c r="C3364">
        <v>3</v>
      </c>
      <c r="D3364" t="s">
        <v>878</v>
      </c>
      <c r="E3364">
        <v>5.0342064350799999E-2</v>
      </c>
      <c r="F3364">
        <v>0.97392231226000003</v>
      </c>
      <c r="G3364">
        <f>VLOOKUP(Table1[[#This Row],[img_id2]],Table13[#All],4,FALSE)</f>
        <v>2</v>
      </c>
      <c r="H3364">
        <f>VLOOKUP(Table1[[#This Row],[img_id2]],Table13[#All],5,FALSE)</f>
        <v>2</v>
      </c>
      <c r="I3364" t="str">
        <f>IF(Table1[[#This Row],[score_abs]]&gt;0.99,"yes","no")</f>
        <v>no</v>
      </c>
    </row>
    <row r="3365" spans="1:9" x14ac:dyDescent="0.25">
      <c r="A3365" t="str">
        <f>Table1[[#This Row],[img_id2]]&amp;"|"&amp;Table1[[#This Row],[rank]]</f>
        <v>668|4</v>
      </c>
      <c r="B3365">
        <v>668</v>
      </c>
      <c r="C3365">
        <v>4</v>
      </c>
      <c r="D3365" t="s">
        <v>871</v>
      </c>
      <c r="E3365">
        <v>5.0233568996199997E-2</v>
      </c>
      <c r="F3365">
        <v>0.97386747598599999</v>
      </c>
      <c r="G3365">
        <f>VLOOKUP(Table1[[#This Row],[img_id2]],Table13[#All],4,FALSE)</f>
        <v>2</v>
      </c>
      <c r="H3365">
        <f>VLOOKUP(Table1[[#This Row],[img_id2]],Table13[#All],5,FALSE)</f>
        <v>2</v>
      </c>
      <c r="I3365" t="str">
        <f>IF(Table1[[#This Row],[score_abs]]&gt;0.99,"yes","no")</f>
        <v>no</v>
      </c>
    </row>
    <row r="3366" spans="1:9" x14ac:dyDescent="0.25">
      <c r="A3366" t="str">
        <f>Table1[[#This Row],[img_id2]]&amp;"|"&amp;Table1[[#This Row],[rank]]</f>
        <v>668|5</v>
      </c>
      <c r="B3366">
        <v>668</v>
      </c>
      <c r="C3366">
        <v>5</v>
      </c>
      <c r="D3366" t="s">
        <v>900</v>
      </c>
      <c r="E3366">
        <v>4.8858437687200003E-2</v>
      </c>
      <c r="F3366">
        <v>0.97315174341199995</v>
      </c>
      <c r="G3366">
        <f>VLOOKUP(Table1[[#This Row],[img_id2]],Table13[#All],4,FALSE)</f>
        <v>2</v>
      </c>
      <c r="H3366">
        <f>VLOOKUP(Table1[[#This Row],[img_id2]],Table13[#All],5,FALSE)</f>
        <v>2</v>
      </c>
      <c r="I3366" t="str">
        <f>IF(Table1[[#This Row],[score_abs]]&gt;0.99,"yes","no")</f>
        <v>no</v>
      </c>
    </row>
    <row r="3367" spans="1:9" x14ac:dyDescent="0.25">
      <c r="A3367" t="str">
        <f>Table1[[#This Row],[img_id2]]&amp;"|"&amp;Table1[[#This Row],[rank]]</f>
        <v>669|1</v>
      </c>
      <c r="B3367">
        <v>669</v>
      </c>
      <c r="C3367">
        <v>1</v>
      </c>
      <c r="D3367" t="s">
        <v>854</v>
      </c>
      <c r="E3367">
        <v>0.209710523486</v>
      </c>
      <c r="F3367">
        <v>0.99942964315399996</v>
      </c>
      <c r="G3367">
        <f>VLOOKUP(Table1[[#This Row],[img_id2]],Table13[#All],4,FALSE)</f>
        <v>3</v>
      </c>
      <c r="H3367">
        <f>VLOOKUP(Table1[[#This Row],[img_id2]],Table13[#All],5,FALSE)</f>
        <v>3</v>
      </c>
      <c r="I3367" t="str">
        <f>IF(Table1[[#This Row],[score_abs]]&gt;0.99,"yes","no")</f>
        <v>yes</v>
      </c>
    </row>
    <row r="3368" spans="1:9" x14ac:dyDescent="0.25">
      <c r="A3368" t="str">
        <f>Table1[[#This Row],[img_id2]]&amp;"|"&amp;Table1[[#This Row],[rank]]</f>
        <v>669|2</v>
      </c>
      <c r="B3368">
        <v>669</v>
      </c>
      <c r="C3368">
        <v>2</v>
      </c>
      <c r="D3368" t="s">
        <v>876</v>
      </c>
      <c r="E3368">
        <v>0.14667104184599999</v>
      </c>
      <c r="F3368">
        <v>0.99918466806399997</v>
      </c>
      <c r="G3368">
        <f>VLOOKUP(Table1[[#This Row],[img_id2]],Table13[#All],4,FALSE)</f>
        <v>3</v>
      </c>
      <c r="H3368">
        <f>VLOOKUP(Table1[[#This Row],[img_id2]],Table13[#All],5,FALSE)</f>
        <v>3</v>
      </c>
      <c r="I3368" t="str">
        <f>IF(Table1[[#This Row],[score_abs]]&gt;0.99,"yes","no")</f>
        <v>yes</v>
      </c>
    </row>
    <row r="3369" spans="1:9" x14ac:dyDescent="0.25">
      <c r="A3369" t="str">
        <f>Table1[[#This Row],[img_id2]]&amp;"|"&amp;Table1[[#This Row],[rank]]</f>
        <v>669|3</v>
      </c>
      <c r="B3369">
        <v>669</v>
      </c>
      <c r="C3369">
        <v>3</v>
      </c>
      <c r="D3369" t="s">
        <v>860</v>
      </c>
      <c r="E3369">
        <v>0.112065829337</v>
      </c>
      <c r="F3369">
        <v>0.99893325567199998</v>
      </c>
      <c r="G3369">
        <f>VLOOKUP(Table1[[#This Row],[img_id2]],Table13[#All],4,FALSE)</f>
        <v>3</v>
      </c>
      <c r="H3369">
        <f>VLOOKUP(Table1[[#This Row],[img_id2]],Table13[#All],5,FALSE)</f>
        <v>3</v>
      </c>
      <c r="I3369" t="str">
        <f>IF(Table1[[#This Row],[score_abs]]&gt;0.99,"yes","no")</f>
        <v>yes</v>
      </c>
    </row>
    <row r="3370" spans="1:9" x14ac:dyDescent="0.25">
      <c r="A3370" t="str">
        <f>Table1[[#This Row],[img_id2]]&amp;"|"&amp;Table1[[#This Row],[rank]]</f>
        <v>669|4</v>
      </c>
      <c r="B3370">
        <v>669</v>
      </c>
      <c r="C3370">
        <v>4</v>
      </c>
      <c r="D3370" t="s">
        <v>861</v>
      </c>
      <c r="E3370">
        <v>0.104839265347</v>
      </c>
      <c r="F3370">
        <v>0.99885976314500002</v>
      </c>
      <c r="G3370">
        <f>VLOOKUP(Table1[[#This Row],[img_id2]],Table13[#All],4,FALSE)</f>
        <v>3</v>
      </c>
      <c r="H3370">
        <f>VLOOKUP(Table1[[#This Row],[img_id2]],Table13[#All],5,FALSE)</f>
        <v>3</v>
      </c>
      <c r="I3370" t="str">
        <f>IF(Table1[[#This Row],[score_abs]]&gt;0.99,"yes","no")</f>
        <v>yes</v>
      </c>
    </row>
    <row r="3371" spans="1:9" x14ac:dyDescent="0.25">
      <c r="A3371" t="str">
        <f>Table1[[#This Row],[img_id2]]&amp;"|"&amp;Table1[[#This Row],[rank]]</f>
        <v>669|5</v>
      </c>
      <c r="B3371">
        <v>669</v>
      </c>
      <c r="C3371">
        <v>5</v>
      </c>
      <c r="D3371" t="s">
        <v>848</v>
      </c>
      <c r="E3371">
        <v>9.8149687051799994E-2</v>
      </c>
      <c r="F3371">
        <v>0.998782217503</v>
      </c>
      <c r="G3371">
        <f>VLOOKUP(Table1[[#This Row],[img_id2]],Table13[#All],4,FALSE)</f>
        <v>3</v>
      </c>
      <c r="H3371">
        <f>VLOOKUP(Table1[[#This Row],[img_id2]],Table13[#All],5,FALSE)</f>
        <v>3</v>
      </c>
      <c r="I3371" t="str">
        <f>IF(Table1[[#This Row],[score_abs]]&gt;0.99,"yes","no")</f>
        <v>yes</v>
      </c>
    </row>
    <row r="3372" spans="1:9" x14ac:dyDescent="0.25">
      <c r="A3372" t="str">
        <f>Table1[[#This Row],[img_id2]]&amp;"|"&amp;Table1[[#This Row],[rank]]</f>
        <v>670|1</v>
      </c>
      <c r="B3372">
        <v>670</v>
      </c>
      <c r="C3372">
        <v>1</v>
      </c>
      <c r="D3372" t="s">
        <v>831</v>
      </c>
      <c r="E3372">
        <v>0.57332861423500003</v>
      </c>
      <c r="F3372">
        <v>0.99994134902999998</v>
      </c>
      <c r="G3372">
        <f>VLOOKUP(Table1[[#This Row],[img_id2]],Table13[#All],4,FALSE)</f>
        <v>2</v>
      </c>
      <c r="H3372">
        <f>VLOOKUP(Table1[[#This Row],[img_id2]],Table13[#All],5,FALSE)</f>
        <v>2</v>
      </c>
      <c r="I3372" t="str">
        <f>IF(Table1[[#This Row],[score_abs]]&gt;0.99,"yes","no")</f>
        <v>yes</v>
      </c>
    </row>
    <row r="3373" spans="1:9" x14ac:dyDescent="0.25">
      <c r="A3373" t="str">
        <f>Table1[[#This Row],[img_id2]]&amp;"|"&amp;Table1[[#This Row],[rank]]</f>
        <v>670|2</v>
      </c>
      <c r="B3373">
        <v>670</v>
      </c>
      <c r="C3373">
        <v>2</v>
      </c>
      <c r="D3373" t="s">
        <v>861</v>
      </c>
      <c r="E3373">
        <v>0.15039040148300001</v>
      </c>
      <c r="F3373">
        <v>0.99977630376799997</v>
      </c>
      <c r="G3373">
        <f>VLOOKUP(Table1[[#This Row],[img_id2]],Table13[#All],4,FALSE)</f>
        <v>2</v>
      </c>
      <c r="H3373">
        <f>VLOOKUP(Table1[[#This Row],[img_id2]],Table13[#All],5,FALSE)</f>
        <v>2</v>
      </c>
      <c r="I3373" t="str">
        <f>IF(Table1[[#This Row],[score_abs]]&gt;0.99,"yes","no")</f>
        <v>yes</v>
      </c>
    </row>
    <row r="3374" spans="1:9" x14ac:dyDescent="0.25">
      <c r="A3374" t="str">
        <f>Table1[[#This Row],[img_id2]]&amp;"|"&amp;Table1[[#This Row],[rank]]</f>
        <v>670|3</v>
      </c>
      <c r="B3374">
        <v>670</v>
      </c>
      <c r="C3374">
        <v>3</v>
      </c>
      <c r="D3374" t="s">
        <v>862</v>
      </c>
      <c r="E3374">
        <v>0.10282578319299999</v>
      </c>
      <c r="F3374">
        <v>0.99967288970900003</v>
      </c>
      <c r="G3374">
        <f>VLOOKUP(Table1[[#This Row],[img_id2]],Table13[#All],4,FALSE)</f>
        <v>2</v>
      </c>
      <c r="H3374">
        <f>VLOOKUP(Table1[[#This Row],[img_id2]],Table13[#All],5,FALSE)</f>
        <v>2</v>
      </c>
      <c r="I3374" t="str">
        <f>IF(Table1[[#This Row],[score_abs]]&gt;0.99,"yes","no")</f>
        <v>yes</v>
      </c>
    </row>
    <row r="3375" spans="1:9" x14ac:dyDescent="0.25">
      <c r="A3375" t="str">
        <f>Table1[[#This Row],[img_id2]]&amp;"|"&amp;Table1[[#This Row],[rank]]</f>
        <v>670|4</v>
      </c>
      <c r="B3375">
        <v>670</v>
      </c>
      <c r="C3375">
        <v>4</v>
      </c>
      <c r="D3375" t="s">
        <v>854</v>
      </c>
      <c r="E3375">
        <v>5.4418627172699997E-2</v>
      </c>
      <c r="F3375">
        <v>0.99938213825199995</v>
      </c>
      <c r="G3375">
        <f>VLOOKUP(Table1[[#This Row],[img_id2]],Table13[#All],4,FALSE)</f>
        <v>2</v>
      </c>
      <c r="H3375">
        <f>VLOOKUP(Table1[[#This Row],[img_id2]],Table13[#All],5,FALSE)</f>
        <v>2</v>
      </c>
      <c r="I3375" t="str">
        <f>IF(Table1[[#This Row],[score_abs]]&gt;0.99,"yes","no")</f>
        <v>yes</v>
      </c>
    </row>
    <row r="3376" spans="1:9" x14ac:dyDescent="0.25">
      <c r="A3376" t="str">
        <f>Table1[[#This Row],[img_id2]]&amp;"|"&amp;Table1[[#This Row],[rank]]</f>
        <v>670|5</v>
      </c>
      <c r="B3376">
        <v>670</v>
      </c>
      <c r="C3376">
        <v>5</v>
      </c>
      <c r="D3376" t="s">
        <v>884</v>
      </c>
      <c r="E3376">
        <v>2.9366238042699999E-2</v>
      </c>
      <c r="F3376">
        <v>0.99885559081999997</v>
      </c>
      <c r="G3376">
        <f>VLOOKUP(Table1[[#This Row],[img_id2]],Table13[#All],4,FALSE)</f>
        <v>2</v>
      </c>
      <c r="H3376">
        <f>VLOOKUP(Table1[[#This Row],[img_id2]],Table13[#All],5,FALSE)</f>
        <v>2</v>
      </c>
      <c r="I3376" t="str">
        <f>IF(Table1[[#This Row],[score_abs]]&gt;0.99,"yes","no")</f>
        <v>yes</v>
      </c>
    </row>
    <row r="3377" spans="1:9" x14ac:dyDescent="0.25">
      <c r="A3377" t="str">
        <f>Table1[[#This Row],[img_id2]]&amp;"|"&amp;Table1[[#This Row],[rank]]</f>
        <v>671|1</v>
      </c>
      <c r="B3377">
        <v>671</v>
      </c>
      <c r="C3377">
        <v>1</v>
      </c>
      <c r="D3377" t="s">
        <v>831</v>
      </c>
      <c r="E3377">
        <v>0.90947663783999999</v>
      </c>
      <c r="F3377">
        <v>0.99998104572299995</v>
      </c>
      <c r="G3377">
        <f>VLOOKUP(Table1[[#This Row],[img_id2]],Table13[#All],4,FALSE)</f>
        <v>2</v>
      </c>
      <c r="H3377">
        <f>VLOOKUP(Table1[[#This Row],[img_id2]],Table13[#All],5,FALSE)</f>
        <v>2</v>
      </c>
      <c r="I3377" t="str">
        <f>IF(Table1[[#This Row],[score_abs]]&gt;0.99,"yes","no")</f>
        <v>yes</v>
      </c>
    </row>
    <row r="3378" spans="1:9" x14ac:dyDescent="0.25">
      <c r="A3378" t="str">
        <f>Table1[[#This Row],[img_id2]]&amp;"|"&amp;Table1[[#This Row],[rank]]</f>
        <v>671|2</v>
      </c>
      <c r="B3378">
        <v>671</v>
      </c>
      <c r="C3378">
        <v>2</v>
      </c>
      <c r="D3378" t="s">
        <v>830</v>
      </c>
      <c r="E3378">
        <v>5.32597973943E-2</v>
      </c>
      <c r="F3378">
        <v>0.99967730045299996</v>
      </c>
      <c r="G3378">
        <f>VLOOKUP(Table1[[#This Row],[img_id2]],Table13[#All],4,FALSE)</f>
        <v>2</v>
      </c>
      <c r="H3378">
        <f>VLOOKUP(Table1[[#This Row],[img_id2]],Table13[#All],5,FALSE)</f>
        <v>2</v>
      </c>
      <c r="I3378" t="str">
        <f>IF(Table1[[#This Row],[score_abs]]&gt;0.99,"yes","no")</f>
        <v>yes</v>
      </c>
    </row>
    <row r="3379" spans="1:9" x14ac:dyDescent="0.25">
      <c r="A3379" t="str">
        <f>Table1[[#This Row],[img_id2]]&amp;"|"&amp;Table1[[#This Row],[rank]]</f>
        <v>671|3</v>
      </c>
      <c r="B3379">
        <v>671</v>
      </c>
      <c r="C3379">
        <v>3</v>
      </c>
      <c r="D3379" t="s">
        <v>862</v>
      </c>
      <c r="E3379">
        <v>4.4422843493499998E-3</v>
      </c>
      <c r="F3379">
        <v>0.99614489078500001</v>
      </c>
      <c r="G3379">
        <f>VLOOKUP(Table1[[#This Row],[img_id2]],Table13[#All],4,FALSE)</f>
        <v>2</v>
      </c>
      <c r="H3379">
        <f>VLOOKUP(Table1[[#This Row],[img_id2]],Table13[#All],5,FALSE)</f>
        <v>2</v>
      </c>
      <c r="I3379" t="str">
        <f>IF(Table1[[#This Row],[score_abs]]&gt;0.99,"yes","no")</f>
        <v>yes</v>
      </c>
    </row>
    <row r="3380" spans="1:9" x14ac:dyDescent="0.25">
      <c r="A3380" t="str">
        <f>Table1[[#This Row],[img_id2]]&amp;"|"&amp;Table1[[#This Row],[rank]]</f>
        <v>671|4</v>
      </c>
      <c r="B3380">
        <v>671</v>
      </c>
      <c r="C3380">
        <v>4</v>
      </c>
      <c r="D3380" t="s">
        <v>840</v>
      </c>
      <c r="E3380">
        <v>3.6704936064799998E-3</v>
      </c>
      <c r="F3380">
        <v>0.99533808231400001</v>
      </c>
      <c r="G3380">
        <f>VLOOKUP(Table1[[#This Row],[img_id2]],Table13[#All],4,FALSE)</f>
        <v>2</v>
      </c>
      <c r="H3380">
        <f>VLOOKUP(Table1[[#This Row],[img_id2]],Table13[#All],5,FALSE)</f>
        <v>2</v>
      </c>
      <c r="I3380" t="str">
        <f>IF(Table1[[#This Row],[score_abs]]&gt;0.99,"yes","no")</f>
        <v>yes</v>
      </c>
    </row>
    <row r="3381" spans="1:9" x14ac:dyDescent="0.25">
      <c r="A3381" t="str">
        <f>Table1[[#This Row],[img_id2]]&amp;"|"&amp;Table1[[#This Row],[rank]]</f>
        <v>671|5</v>
      </c>
      <c r="B3381">
        <v>671</v>
      </c>
      <c r="C3381">
        <v>5</v>
      </c>
      <c r="D3381" t="s">
        <v>860</v>
      </c>
      <c r="E3381">
        <v>2.4405666626999998E-3</v>
      </c>
      <c r="F3381">
        <v>0.99300521612199999</v>
      </c>
      <c r="G3381">
        <f>VLOOKUP(Table1[[#This Row],[img_id2]],Table13[#All],4,FALSE)</f>
        <v>2</v>
      </c>
      <c r="H3381">
        <f>VLOOKUP(Table1[[#This Row],[img_id2]],Table13[#All],5,FALSE)</f>
        <v>2</v>
      </c>
      <c r="I3381" t="str">
        <f>IF(Table1[[#This Row],[score_abs]]&gt;0.99,"yes","no")</f>
        <v>yes</v>
      </c>
    </row>
    <row r="3382" spans="1:9" x14ac:dyDescent="0.25">
      <c r="A3382" t="str">
        <f>Table1[[#This Row],[img_id2]]&amp;"|"&amp;Table1[[#This Row],[rank]]</f>
        <v>672|1</v>
      </c>
      <c r="B3382">
        <v>672</v>
      </c>
      <c r="C3382">
        <v>1</v>
      </c>
      <c r="D3382" t="s">
        <v>831</v>
      </c>
      <c r="E3382">
        <v>0.51888853311500005</v>
      </c>
      <c r="F3382">
        <v>0.99990653991699996</v>
      </c>
      <c r="G3382">
        <f>VLOOKUP(Table1[[#This Row],[img_id2]],Table13[#All],4,FALSE)</f>
        <v>2</v>
      </c>
      <c r="H3382">
        <f>VLOOKUP(Table1[[#This Row],[img_id2]],Table13[#All],5,FALSE)</f>
        <v>2</v>
      </c>
      <c r="I3382" t="str">
        <f>IF(Table1[[#This Row],[score_abs]]&gt;0.99,"yes","no")</f>
        <v>yes</v>
      </c>
    </row>
    <row r="3383" spans="1:9" x14ac:dyDescent="0.25">
      <c r="A3383" t="str">
        <f>Table1[[#This Row],[img_id2]]&amp;"|"&amp;Table1[[#This Row],[rank]]</f>
        <v>672|2</v>
      </c>
      <c r="B3383">
        <v>672</v>
      </c>
      <c r="C3383">
        <v>2</v>
      </c>
      <c r="D3383" t="s">
        <v>830</v>
      </c>
      <c r="E3383">
        <v>0.28963986039200001</v>
      </c>
      <c r="F3383">
        <v>0.99983251094799996</v>
      </c>
      <c r="G3383">
        <f>VLOOKUP(Table1[[#This Row],[img_id2]],Table13[#All],4,FALSE)</f>
        <v>2</v>
      </c>
      <c r="H3383">
        <f>VLOOKUP(Table1[[#This Row],[img_id2]],Table13[#All],5,FALSE)</f>
        <v>2</v>
      </c>
      <c r="I3383" t="str">
        <f>IF(Table1[[#This Row],[score_abs]]&gt;0.99,"yes","no")</f>
        <v>yes</v>
      </c>
    </row>
    <row r="3384" spans="1:9" x14ac:dyDescent="0.25">
      <c r="A3384" t="str">
        <f>Table1[[#This Row],[img_id2]]&amp;"|"&amp;Table1[[#This Row],[rank]]</f>
        <v>672|3</v>
      </c>
      <c r="B3384">
        <v>672</v>
      </c>
      <c r="C3384">
        <v>3</v>
      </c>
      <c r="D3384" t="s">
        <v>864</v>
      </c>
      <c r="E3384">
        <v>4.6241853386200002E-2</v>
      </c>
      <c r="F3384">
        <v>0.99895215034499996</v>
      </c>
      <c r="G3384">
        <f>VLOOKUP(Table1[[#This Row],[img_id2]],Table13[#All],4,FALSE)</f>
        <v>2</v>
      </c>
      <c r="H3384">
        <f>VLOOKUP(Table1[[#This Row],[img_id2]],Table13[#All],5,FALSE)</f>
        <v>2</v>
      </c>
      <c r="I3384" t="str">
        <f>IF(Table1[[#This Row],[score_abs]]&gt;0.99,"yes","no")</f>
        <v>yes</v>
      </c>
    </row>
    <row r="3385" spans="1:9" x14ac:dyDescent="0.25">
      <c r="A3385" t="str">
        <f>Table1[[#This Row],[img_id2]]&amp;"|"&amp;Table1[[#This Row],[rank]]</f>
        <v>672|4</v>
      </c>
      <c r="B3385">
        <v>672</v>
      </c>
      <c r="C3385">
        <v>4</v>
      </c>
      <c r="D3385" t="s">
        <v>840</v>
      </c>
      <c r="E3385">
        <v>2.7078513055999998E-2</v>
      </c>
      <c r="F3385">
        <v>0.99821186065699996</v>
      </c>
      <c r="G3385">
        <f>VLOOKUP(Table1[[#This Row],[img_id2]],Table13[#All],4,FALSE)</f>
        <v>2</v>
      </c>
      <c r="H3385">
        <f>VLOOKUP(Table1[[#This Row],[img_id2]],Table13[#All],5,FALSE)</f>
        <v>2</v>
      </c>
      <c r="I3385" t="str">
        <f>IF(Table1[[#This Row],[score_abs]]&gt;0.99,"yes","no")</f>
        <v>yes</v>
      </c>
    </row>
    <row r="3386" spans="1:9" x14ac:dyDescent="0.25">
      <c r="A3386" t="str">
        <f>Table1[[#This Row],[img_id2]]&amp;"|"&amp;Table1[[#This Row],[rank]]</f>
        <v>672|5</v>
      </c>
      <c r="B3386">
        <v>672</v>
      </c>
      <c r="C3386">
        <v>5</v>
      </c>
      <c r="D3386" t="s">
        <v>846</v>
      </c>
      <c r="E3386">
        <v>2.3242108523800001E-2</v>
      </c>
      <c r="F3386">
        <v>0.997917354107</v>
      </c>
      <c r="G3386">
        <f>VLOOKUP(Table1[[#This Row],[img_id2]],Table13[#All],4,FALSE)</f>
        <v>2</v>
      </c>
      <c r="H3386">
        <f>VLOOKUP(Table1[[#This Row],[img_id2]],Table13[#All],5,FALSE)</f>
        <v>2</v>
      </c>
      <c r="I3386" t="str">
        <f>IF(Table1[[#This Row],[score_abs]]&gt;0.99,"yes","no")</f>
        <v>yes</v>
      </c>
    </row>
    <row r="3387" spans="1:9" x14ac:dyDescent="0.25">
      <c r="A3387" t="str">
        <f>Table1[[#This Row],[img_id2]]&amp;"|"&amp;Table1[[#This Row],[rank]]</f>
        <v>673|1</v>
      </c>
      <c r="B3387">
        <v>673</v>
      </c>
      <c r="C3387">
        <v>1</v>
      </c>
      <c r="D3387" t="s">
        <v>846</v>
      </c>
      <c r="E3387">
        <v>0.303221195936</v>
      </c>
      <c r="F3387">
        <v>0.99984443187700001</v>
      </c>
      <c r="G3387">
        <f>VLOOKUP(Table1[[#This Row],[img_id2]],Table13[#All],4,FALSE)</f>
        <v>3</v>
      </c>
      <c r="H3387">
        <f>VLOOKUP(Table1[[#This Row],[img_id2]],Table13[#All],5,FALSE)</f>
        <v>3</v>
      </c>
      <c r="I3387" t="str">
        <f>IF(Table1[[#This Row],[score_abs]]&gt;0.99,"yes","no")</f>
        <v>yes</v>
      </c>
    </row>
    <row r="3388" spans="1:9" x14ac:dyDescent="0.25">
      <c r="A3388" t="str">
        <f>Table1[[#This Row],[img_id2]]&amp;"|"&amp;Table1[[#This Row],[rank]]</f>
        <v>673|2</v>
      </c>
      <c r="B3388">
        <v>673</v>
      </c>
      <c r="C3388">
        <v>2</v>
      </c>
      <c r="D3388" t="s">
        <v>862</v>
      </c>
      <c r="E3388">
        <v>0.29192551970500003</v>
      </c>
      <c r="F3388">
        <v>0.99983847141299997</v>
      </c>
      <c r="G3388">
        <f>VLOOKUP(Table1[[#This Row],[img_id2]],Table13[#All],4,FALSE)</f>
        <v>3</v>
      </c>
      <c r="H3388">
        <f>VLOOKUP(Table1[[#This Row],[img_id2]],Table13[#All],5,FALSE)</f>
        <v>3</v>
      </c>
      <c r="I3388" t="str">
        <f>IF(Table1[[#This Row],[score_abs]]&gt;0.99,"yes","no")</f>
        <v>yes</v>
      </c>
    </row>
    <row r="3389" spans="1:9" x14ac:dyDescent="0.25">
      <c r="A3389" t="str">
        <f>Table1[[#This Row],[img_id2]]&amp;"|"&amp;Table1[[#This Row],[rank]]</f>
        <v>673|3</v>
      </c>
      <c r="B3389">
        <v>673</v>
      </c>
      <c r="C3389">
        <v>3</v>
      </c>
      <c r="D3389" t="s">
        <v>861</v>
      </c>
      <c r="E3389">
        <v>8.3227090537500006E-2</v>
      </c>
      <c r="F3389">
        <v>0.999433577061</v>
      </c>
      <c r="G3389">
        <f>VLOOKUP(Table1[[#This Row],[img_id2]],Table13[#All],4,FALSE)</f>
        <v>3</v>
      </c>
      <c r="H3389">
        <f>VLOOKUP(Table1[[#This Row],[img_id2]],Table13[#All],5,FALSE)</f>
        <v>3</v>
      </c>
      <c r="I3389" t="str">
        <f>IF(Table1[[#This Row],[score_abs]]&gt;0.99,"yes","no")</f>
        <v>yes</v>
      </c>
    </row>
    <row r="3390" spans="1:9" x14ac:dyDescent="0.25">
      <c r="A3390" t="str">
        <f>Table1[[#This Row],[img_id2]]&amp;"|"&amp;Table1[[#This Row],[rank]]</f>
        <v>673|4</v>
      </c>
      <c r="B3390">
        <v>673</v>
      </c>
      <c r="C3390">
        <v>4</v>
      </c>
      <c r="D3390" t="s">
        <v>831</v>
      </c>
      <c r="E3390">
        <v>6.7771032452599994E-2</v>
      </c>
      <c r="F3390">
        <v>0.999304533005</v>
      </c>
      <c r="G3390">
        <f>VLOOKUP(Table1[[#This Row],[img_id2]],Table13[#All],4,FALSE)</f>
        <v>3</v>
      </c>
      <c r="H3390">
        <f>VLOOKUP(Table1[[#This Row],[img_id2]],Table13[#All],5,FALSE)</f>
        <v>3</v>
      </c>
      <c r="I3390" t="str">
        <f>IF(Table1[[#This Row],[score_abs]]&gt;0.99,"yes","no")</f>
        <v>yes</v>
      </c>
    </row>
    <row r="3391" spans="1:9" x14ac:dyDescent="0.25">
      <c r="A3391" t="str">
        <f>Table1[[#This Row],[img_id2]]&amp;"|"&amp;Table1[[#This Row],[rank]]</f>
        <v>673|5</v>
      </c>
      <c r="B3391">
        <v>673</v>
      </c>
      <c r="C3391">
        <v>5</v>
      </c>
      <c r="D3391" t="s">
        <v>830</v>
      </c>
      <c r="E3391">
        <v>5.7468004524700002E-2</v>
      </c>
      <c r="F3391">
        <v>0.99917989969300003</v>
      </c>
      <c r="G3391">
        <f>VLOOKUP(Table1[[#This Row],[img_id2]],Table13[#All],4,FALSE)</f>
        <v>3</v>
      </c>
      <c r="H3391">
        <f>VLOOKUP(Table1[[#This Row],[img_id2]],Table13[#All],5,FALSE)</f>
        <v>3</v>
      </c>
      <c r="I3391" t="str">
        <f>IF(Table1[[#This Row],[score_abs]]&gt;0.99,"yes","no")</f>
        <v>yes</v>
      </c>
    </row>
    <row r="3392" spans="1:9" x14ac:dyDescent="0.25">
      <c r="A3392" t="str">
        <f>Table1[[#This Row],[img_id2]]&amp;"|"&amp;Table1[[#This Row],[rank]]</f>
        <v>674|1</v>
      </c>
      <c r="B3392">
        <v>674</v>
      </c>
      <c r="C3392">
        <v>1</v>
      </c>
      <c r="D3392" t="s">
        <v>831</v>
      </c>
      <c r="E3392">
        <v>0.96344989538199999</v>
      </c>
      <c r="F3392">
        <v>0.99999725818600005</v>
      </c>
      <c r="G3392">
        <f>VLOOKUP(Table1[[#This Row],[img_id2]],Table13[#All],4,FALSE)</f>
        <v>3</v>
      </c>
      <c r="H3392">
        <f>VLOOKUP(Table1[[#This Row],[img_id2]],Table13[#All],5,FALSE)</f>
        <v>3</v>
      </c>
      <c r="I3392" t="str">
        <f>IF(Table1[[#This Row],[score_abs]]&gt;0.99,"yes","no")</f>
        <v>yes</v>
      </c>
    </row>
    <row r="3393" spans="1:9" x14ac:dyDescent="0.25">
      <c r="A3393" t="str">
        <f>Table1[[#This Row],[img_id2]]&amp;"|"&amp;Table1[[#This Row],[rank]]</f>
        <v>674|2</v>
      </c>
      <c r="B3393">
        <v>674</v>
      </c>
      <c r="C3393">
        <v>2</v>
      </c>
      <c r="D3393" t="s">
        <v>830</v>
      </c>
      <c r="E3393">
        <v>1.10739581287E-2</v>
      </c>
      <c r="F3393">
        <v>0.99976354837400006</v>
      </c>
      <c r="G3393">
        <f>VLOOKUP(Table1[[#This Row],[img_id2]],Table13[#All],4,FALSE)</f>
        <v>3</v>
      </c>
      <c r="H3393">
        <f>VLOOKUP(Table1[[#This Row],[img_id2]],Table13[#All],5,FALSE)</f>
        <v>3</v>
      </c>
      <c r="I3393" t="str">
        <f>IF(Table1[[#This Row],[score_abs]]&gt;0.99,"yes","no")</f>
        <v>yes</v>
      </c>
    </row>
    <row r="3394" spans="1:9" x14ac:dyDescent="0.25">
      <c r="A3394" t="str">
        <f>Table1[[#This Row],[img_id2]]&amp;"|"&amp;Table1[[#This Row],[rank]]</f>
        <v>674|3</v>
      </c>
      <c r="B3394">
        <v>674</v>
      </c>
      <c r="C3394">
        <v>3</v>
      </c>
      <c r="D3394" t="s">
        <v>846</v>
      </c>
      <c r="E3394">
        <v>7.0916493423299996E-3</v>
      </c>
      <c r="F3394">
        <v>0.99963068962099999</v>
      </c>
      <c r="G3394">
        <f>VLOOKUP(Table1[[#This Row],[img_id2]],Table13[#All],4,FALSE)</f>
        <v>3</v>
      </c>
      <c r="H3394">
        <f>VLOOKUP(Table1[[#This Row],[img_id2]],Table13[#All],5,FALSE)</f>
        <v>3</v>
      </c>
      <c r="I3394" t="str">
        <f>IF(Table1[[#This Row],[score_abs]]&gt;0.99,"yes","no")</f>
        <v>yes</v>
      </c>
    </row>
    <row r="3395" spans="1:9" x14ac:dyDescent="0.25">
      <c r="A3395" t="str">
        <f>Table1[[#This Row],[img_id2]]&amp;"|"&amp;Table1[[#This Row],[rank]]</f>
        <v>674|4</v>
      </c>
      <c r="B3395">
        <v>674</v>
      </c>
      <c r="C3395">
        <v>4</v>
      </c>
      <c r="D3395" t="s">
        <v>860</v>
      </c>
      <c r="E3395">
        <v>3.84806469083E-3</v>
      </c>
      <c r="F3395">
        <v>0.99931967258499999</v>
      </c>
      <c r="G3395">
        <f>VLOOKUP(Table1[[#This Row],[img_id2]],Table13[#All],4,FALSE)</f>
        <v>3</v>
      </c>
      <c r="H3395">
        <f>VLOOKUP(Table1[[#This Row],[img_id2]],Table13[#All],5,FALSE)</f>
        <v>3</v>
      </c>
      <c r="I3395" t="str">
        <f>IF(Table1[[#This Row],[score_abs]]&gt;0.99,"yes","no")</f>
        <v>yes</v>
      </c>
    </row>
    <row r="3396" spans="1:9" x14ac:dyDescent="0.25">
      <c r="A3396" t="str">
        <f>Table1[[#This Row],[img_id2]]&amp;"|"&amp;Table1[[#This Row],[rank]]</f>
        <v>674|5</v>
      </c>
      <c r="B3396">
        <v>674</v>
      </c>
      <c r="C3396">
        <v>5</v>
      </c>
      <c r="D3396" t="s">
        <v>864</v>
      </c>
      <c r="E3396">
        <v>2.7128532528900001E-3</v>
      </c>
      <c r="F3396">
        <v>0.99903523922000004</v>
      </c>
      <c r="G3396">
        <f>VLOOKUP(Table1[[#This Row],[img_id2]],Table13[#All],4,FALSE)</f>
        <v>3</v>
      </c>
      <c r="H3396">
        <f>VLOOKUP(Table1[[#This Row],[img_id2]],Table13[#All],5,FALSE)</f>
        <v>3</v>
      </c>
      <c r="I3396" t="str">
        <f>IF(Table1[[#This Row],[score_abs]]&gt;0.99,"yes","no")</f>
        <v>yes</v>
      </c>
    </row>
    <row r="3397" spans="1:9" x14ac:dyDescent="0.25">
      <c r="A3397" t="str">
        <f>Table1[[#This Row],[img_id2]]&amp;"|"&amp;Table1[[#This Row],[rank]]</f>
        <v>675|1</v>
      </c>
      <c r="B3397">
        <v>675</v>
      </c>
      <c r="C3397">
        <v>1</v>
      </c>
      <c r="D3397" t="s">
        <v>831</v>
      </c>
      <c r="E3397">
        <v>0.238750070333</v>
      </c>
      <c r="F3397">
        <v>0.99915552139300001</v>
      </c>
      <c r="G3397">
        <f>VLOOKUP(Table1[[#This Row],[img_id2]],Table13[#All],4,FALSE)</f>
        <v>4</v>
      </c>
      <c r="H3397">
        <f>VLOOKUP(Table1[[#This Row],[img_id2]],Table13[#All],5,FALSE)</f>
        <v>4</v>
      </c>
      <c r="I3397" t="str">
        <f>IF(Table1[[#This Row],[score_abs]]&gt;0.99,"yes","no")</f>
        <v>yes</v>
      </c>
    </row>
    <row r="3398" spans="1:9" x14ac:dyDescent="0.25">
      <c r="A3398" t="str">
        <f>Table1[[#This Row],[img_id2]]&amp;"|"&amp;Table1[[#This Row],[rank]]</f>
        <v>675|2</v>
      </c>
      <c r="B3398">
        <v>675</v>
      </c>
      <c r="C3398">
        <v>2</v>
      </c>
      <c r="D3398" t="s">
        <v>860</v>
      </c>
      <c r="E3398">
        <v>0.20959055423699999</v>
      </c>
      <c r="F3398">
        <v>0.99903810024299999</v>
      </c>
      <c r="G3398">
        <f>VLOOKUP(Table1[[#This Row],[img_id2]],Table13[#All],4,FALSE)</f>
        <v>4</v>
      </c>
      <c r="H3398">
        <f>VLOOKUP(Table1[[#This Row],[img_id2]],Table13[#All],5,FALSE)</f>
        <v>4</v>
      </c>
      <c r="I3398" t="str">
        <f>IF(Table1[[#This Row],[score_abs]]&gt;0.99,"yes","no")</f>
        <v>yes</v>
      </c>
    </row>
    <row r="3399" spans="1:9" x14ac:dyDescent="0.25">
      <c r="A3399" t="str">
        <f>Table1[[#This Row],[img_id2]]&amp;"|"&amp;Table1[[#This Row],[rank]]</f>
        <v>675|3</v>
      </c>
      <c r="B3399">
        <v>675</v>
      </c>
      <c r="C3399">
        <v>3</v>
      </c>
      <c r="D3399" t="s">
        <v>854</v>
      </c>
      <c r="E3399">
        <v>9.0958364307899997E-2</v>
      </c>
      <c r="F3399">
        <v>0.99778628349300003</v>
      </c>
      <c r="G3399">
        <f>VLOOKUP(Table1[[#This Row],[img_id2]],Table13[#All],4,FALSE)</f>
        <v>4</v>
      </c>
      <c r="H3399">
        <f>VLOOKUP(Table1[[#This Row],[img_id2]],Table13[#All],5,FALSE)</f>
        <v>4</v>
      </c>
      <c r="I3399" t="str">
        <f>IF(Table1[[#This Row],[score_abs]]&gt;0.99,"yes","no")</f>
        <v>yes</v>
      </c>
    </row>
    <row r="3400" spans="1:9" x14ac:dyDescent="0.25">
      <c r="A3400" t="str">
        <f>Table1[[#This Row],[img_id2]]&amp;"|"&amp;Table1[[#This Row],[rank]]</f>
        <v>675|4</v>
      </c>
      <c r="B3400">
        <v>675</v>
      </c>
      <c r="C3400">
        <v>4</v>
      </c>
      <c r="D3400" t="s">
        <v>855</v>
      </c>
      <c r="E3400">
        <v>8.8579095900100005E-2</v>
      </c>
      <c r="F3400">
        <v>0.99772697687099998</v>
      </c>
      <c r="G3400">
        <f>VLOOKUP(Table1[[#This Row],[img_id2]],Table13[#All],4,FALSE)</f>
        <v>4</v>
      </c>
      <c r="H3400">
        <f>VLOOKUP(Table1[[#This Row],[img_id2]],Table13[#All],5,FALSE)</f>
        <v>4</v>
      </c>
      <c r="I3400" t="str">
        <f>IF(Table1[[#This Row],[score_abs]]&gt;0.99,"yes","no")</f>
        <v>yes</v>
      </c>
    </row>
    <row r="3401" spans="1:9" x14ac:dyDescent="0.25">
      <c r="A3401" t="str">
        <f>Table1[[#This Row],[img_id2]]&amp;"|"&amp;Table1[[#This Row],[rank]]</f>
        <v>675|5</v>
      </c>
      <c r="B3401">
        <v>675</v>
      </c>
      <c r="C3401">
        <v>5</v>
      </c>
      <c r="D3401" t="s">
        <v>861</v>
      </c>
      <c r="E3401">
        <v>6.0810673981900001E-2</v>
      </c>
      <c r="F3401">
        <v>0.99669253826100002</v>
      </c>
      <c r="G3401">
        <f>VLOOKUP(Table1[[#This Row],[img_id2]],Table13[#All],4,FALSE)</f>
        <v>4</v>
      </c>
      <c r="H3401">
        <f>VLOOKUP(Table1[[#This Row],[img_id2]],Table13[#All],5,FALSE)</f>
        <v>4</v>
      </c>
      <c r="I3401" t="str">
        <f>IF(Table1[[#This Row],[score_abs]]&gt;0.99,"yes","no")</f>
        <v>yes</v>
      </c>
    </row>
    <row r="3402" spans="1:9" x14ac:dyDescent="0.25">
      <c r="A3402" t="str">
        <f>Table1[[#This Row],[img_id2]]&amp;"|"&amp;Table1[[#This Row],[rank]]</f>
        <v>676|1</v>
      </c>
      <c r="B3402">
        <v>676</v>
      </c>
      <c r="C3402">
        <v>1</v>
      </c>
      <c r="D3402" t="s">
        <v>856</v>
      </c>
      <c r="E3402">
        <v>0.44854131340999998</v>
      </c>
      <c r="F3402">
        <v>0.99982339143800003</v>
      </c>
      <c r="G3402">
        <f>VLOOKUP(Table1[[#This Row],[img_id2]],Table13[#All],4,FALSE)</f>
        <v>2</v>
      </c>
      <c r="H3402">
        <f>VLOOKUP(Table1[[#This Row],[img_id2]],Table13[#All],5,FALSE)</f>
        <v>2</v>
      </c>
      <c r="I3402" t="str">
        <f>IF(Table1[[#This Row],[score_abs]]&gt;0.99,"yes","no")</f>
        <v>yes</v>
      </c>
    </row>
    <row r="3403" spans="1:9" x14ac:dyDescent="0.25">
      <c r="A3403" t="str">
        <f>Table1[[#This Row],[img_id2]]&amp;"|"&amp;Table1[[#This Row],[rank]]</f>
        <v>676|2</v>
      </c>
      <c r="B3403">
        <v>676</v>
      </c>
      <c r="C3403">
        <v>2</v>
      </c>
      <c r="D3403" t="s">
        <v>861</v>
      </c>
      <c r="E3403">
        <v>0.20642416179199999</v>
      </c>
      <c r="F3403">
        <v>0.99961626529699998</v>
      </c>
      <c r="G3403">
        <f>VLOOKUP(Table1[[#This Row],[img_id2]],Table13[#All],4,FALSE)</f>
        <v>2</v>
      </c>
      <c r="H3403">
        <f>VLOOKUP(Table1[[#This Row],[img_id2]],Table13[#All],5,FALSE)</f>
        <v>2</v>
      </c>
      <c r="I3403" t="str">
        <f>IF(Table1[[#This Row],[score_abs]]&gt;0.99,"yes","no")</f>
        <v>yes</v>
      </c>
    </row>
    <row r="3404" spans="1:9" x14ac:dyDescent="0.25">
      <c r="A3404" t="str">
        <f>Table1[[#This Row],[img_id2]]&amp;"|"&amp;Table1[[#This Row],[rank]]</f>
        <v>676|3</v>
      </c>
      <c r="B3404">
        <v>676</v>
      </c>
      <c r="C3404">
        <v>3</v>
      </c>
      <c r="D3404" t="s">
        <v>908</v>
      </c>
      <c r="E3404">
        <v>4.2443349957500001E-2</v>
      </c>
      <c r="F3404">
        <v>0.99813628196699999</v>
      </c>
      <c r="G3404">
        <f>VLOOKUP(Table1[[#This Row],[img_id2]],Table13[#All],4,FALSE)</f>
        <v>2</v>
      </c>
      <c r="H3404">
        <f>VLOOKUP(Table1[[#This Row],[img_id2]],Table13[#All],5,FALSE)</f>
        <v>2</v>
      </c>
      <c r="I3404" t="str">
        <f>IF(Table1[[#This Row],[score_abs]]&gt;0.99,"yes","no")</f>
        <v>yes</v>
      </c>
    </row>
    <row r="3405" spans="1:9" x14ac:dyDescent="0.25">
      <c r="A3405" t="str">
        <f>Table1[[#This Row],[img_id2]]&amp;"|"&amp;Table1[[#This Row],[rank]]</f>
        <v>676|4</v>
      </c>
      <c r="B3405">
        <v>676</v>
      </c>
      <c r="C3405">
        <v>4</v>
      </c>
      <c r="D3405" t="s">
        <v>854</v>
      </c>
      <c r="E3405">
        <v>3.6944434046700003E-2</v>
      </c>
      <c r="F3405">
        <v>0.99785953760099999</v>
      </c>
      <c r="G3405">
        <f>VLOOKUP(Table1[[#This Row],[img_id2]],Table13[#All],4,FALSE)</f>
        <v>2</v>
      </c>
      <c r="H3405">
        <f>VLOOKUP(Table1[[#This Row],[img_id2]],Table13[#All],5,FALSE)</f>
        <v>2</v>
      </c>
      <c r="I3405" t="str">
        <f>IF(Table1[[#This Row],[score_abs]]&gt;0.99,"yes","no")</f>
        <v>yes</v>
      </c>
    </row>
    <row r="3406" spans="1:9" x14ac:dyDescent="0.25">
      <c r="A3406" t="str">
        <f>Table1[[#This Row],[img_id2]]&amp;"|"&amp;Table1[[#This Row],[rank]]</f>
        <v>676|5</v>
      </c>
      <c r="B3406">
        <v>676</v>
      </c>
      <c r="C3406">
        <v>5</v>
      </c>
      <c r="D3406" t="s">
        <v>848</v>
      </c>
      <c r="E3406">
        <v>3.6513146013E-2</v>
      </c>
      <c r="F3406">
        <v>0.99783438444100003</v>
      </c>
      <c r="G3406">
        <f>VLOOKUP(Table1[[#This Row],[img_id2]],Table13[#All],4,FALSE)</f>
        <v>2</v>
      </c>
      <c r="H3406">
        <f>VLOOKUP(Table1[[#This Row],[img_id2]],Table13[#All],5,FALSE)</f>
        <v>2</v>
      </c>
      <c r="I3406" t="str">
        <f>IF(Table1[[#This Row],[score_abs]]&gt;0.99,"yes","no")</f>
        <v>yes</v>
      </c>
    </row>
    <row r="3407" spans="1:9" x14ac:dyDescent="0.25">
      <c r="A3407" t="str">
        <f>Table1[[#This Row],[img_id2]]&amp;"|"&amp;Table1[[#This Row],[rank]]</f>
        <v>677|1</v>
      </c>
      <c r="B3407">
        <v>677</v>
      </c>
      <c r="C3407">
        <v>1</v>
      </c>
      <c r="D3407" t="s">
        <v>829</v>
      </c>
      <c r="E3407">
        <v>0.61561226844799999</v>
      </c>
      <c r="F3407">
        <v>0.99968361854599996</v>
      </c>
      <c r="G3407">
        <f>VLOOKUP(Table1[[#This Row],[img_id2]],Table13[#All],4,FALSE)</f>
        <v>3</v>
      </c>
      <c r="H3407">
        <f>VLOOKUP(Table1[[#This Row],[img_id2]],Table13[#All],5,FALSE)</f>
        <v>3</v>
      </c>
      <c r="I3407" t="str">
        <f>IF(Table1[[#This Row],[score_abs]]&gt;0.99,"yes","no")</f>
        <v>yes</v>
      </c>
    </row>
    <row r="3408" spans="1:9" x14ac:dyDescent="0.25">
      <c r="A3408" t="str">
        <f>Table1[[#This Row],[img_id2]]&amp;"|"&amp;Table1[[#This Row],[rank]]</f>
        <v>677|2</v>
      </c>
      <c r="B3408">
        <v>677</v>
      </c>
      <c r="C3408">
        <v>2</v>
      </c>
      <c r="D3408" t="s">
        <v>830</v>
      </c>
      <c r="E3408">
        <v>0.100227281451</v>
      </c>
      <c r="F3408">
        <v>0.99805957078899998</v>
      </c>
      <c r="G3408">
        <f>VLOOKUP(Table1[[#This Row],[img_id2]],Table13[#All],4,FALSE)</f>
        <v>3</v>
      </c>
      <c r="H3408">
        <f>VLOOKUP(Table1[[#This Row],[img_id2]],Table13[#All],5,FALSE)</f>
        <v>3</v>
      </c>
      <c r="I3408" t="str">
        <f>IF(Table1[[#This Row],[score_abs]]&gt;0.99,"yes","no")</f>
        <v>yes</v>
      </c>
    </row>
    <row r="3409" spans="1:9" x14ac:dyDescent="0.25">
      <c r="A3409" t="str">
        <f>Table1[[#This Row],[img_id2]]&amp;"|"&amp;Table1[[#This Row],[rank]]</f>
        <v>677|3</v>
      </c>
      <c r="B3409">
        <v>677</v>
      </c>
      <c r="C3409">
        <v>3</v>
      </c>
      <c r="D3409" t="s">
        <v>882</v>
      </c>
      <c r="E3409">
        <v>5.6299645453699997E-2</v>
      </c>
      <c r="F3409">
        <v>0.99655079841600003</v>
      </c>
      <c r="G3409">
        <f>VLOOKUP(Table1[[#This Row],[img_id2]],Table13[#All],4,FALSE)</f>
        <v>3</v>
      </c>
      <c r="H3409">
        <f>VLOOKUP(Table1[[#This Row],[img_id2]],Table13[#All],5,FALSE)</f>
        <v>3</v>
      </c>
      <c r="I3409" t="str">
        <f>IF(Table1[[#This Row],[score_abs]]&gt;0.99,"yes","no")</f>
        <v>yes</v>
      </c>
    </row>
    <row r="3410" spans="1:9" x14ac:dyDescent="0.25">
      <c r="A3410" t="str">
        <f>Table1[[#This Row],[img_id2]]&amp;"|"&amp;Table1[[#This Row],[rank]]</f>
        <v>677|4</v>
      </c>
      <c r="B3410">
        <v>677</v>
      </c>
      <c r="C3410">
        <v>4</v>
      </c>
      <c r="D3410" t="s">
        <v>833</v>
      </c>
      <c r="E3410">
        <v>2.0740307867499998E-2</v>
      </c>
      <c r="F3410">
        <v>0.99069219827699995</v>
      </c>
      <c r="G3410">
        <f>VLOOKUP(Table1[[#This Row],[img_id2]],Table13[#All],4,FALSE)</f>
        <v>3</v>
      </c>
      <c r="H3410">
        <f>VLOOKUP(Table1[[#This Row],[img_id2]],Table13[#All],5,FALSE)</f>
        <v>3</v>
      </c>
      <c r="I3410" t="str">
        <f>IF(Table1[[#This Row],[score_abs]]&gt;0.99,"yes","no")</f>
        <v>yes</v>
      </c>
    </row>
    <row r="3411" spans="1:9" x14ac:dyDescent="0.25">
      <c r="A3411" t="str">
        <f>Table1[[#This Row],[img_id2]]&amp;"|"&amp;Table1[[#This Row],[rank]]</f>
        <v>677|5</v>
      </c>
      <c r="B3411">
        <v>677</v>
      </c>
      <c r="C3411">
        <v>5</v>
      </c>
      <c r="D3411" t="s">
        <v>852</v>
      </c>
      <c r="E3411">
        <v>1.86925530434E-2</v>
      </c>
      <c r="F3411">
        <v>0.98968315124499995</v>
      </c>
      <c r="G3411">
        <f>VLOOKUP(Table1[[#This Row],[img_id2]],Table13[#All],4,FALSE)</f>
        <v>3</v>
      </c>
      <c r="H3411">
        <f>VLOOKUP(Table1[[#This Row],[img_id2]],Table13[#All],5,FALSE)</f>
        <v>3</v>
      </c>
      <c r="I3411" t="str">
        <f>IF(Table1[[#This Row],[score_abs]]&gt;0.99,"yes","no")</f>
        <v>no</v>
      </c>
    </row>
    <row r="3412" spans="1:9" x14ac:dyDescent="0.25">
      <c r="A3412" t="str">
        <f>Table1[[#This Row],[img_id2]]&amp;"|"&amp;Table1[[#This Row],[rank]]</f>
        <v>678|1</v>
      </c>
      <c r="B3412">
        <v>678</v>
      </c>
      <c r="C3412">
        <v>1</v>
      </c>
      <c r="D3412" t="s">
        <v>830</v>
      </c>
      <c r="E3412">
        <v>0.50057548284499997</v>
      </c>
      <c r="F3412">
        <v>0.99983584880800003</v>
      </c>
      <c r="G3412">
        <f>VLOOKUP(Table1[[#This Row],[img_id2]],Table13[#All],4,FALSE)</f>
        <v>3</v>
      </c>
      <c r="H3412">
        <f>VLOOKUP(Table1[[#This Row],[img_id2]],Table13[#All],5,FALSE)</f>
        <v>3</v>
      </c>
      <c r="I3412" t="str">
        <f>IF(Table1[[#This Row],[score_abs]]&gt;0.99,"yes","no")</f>
        <v>yes</v>
      </c>
    </row>
    <row r="3413" spans="1:9" x14ac:dyDescent="0.25">
      <c r="A3413" t="str">
        <f>Table1[[#This Row],[img_id2]]&amp;"|"&amp;Table1[[#This Row],[rank]]</f>
        <v>678|2</v>
      </c>
      <c r="B3413">
        <v>678</v>
      </c>
      <c r="C3413">
        <v>2</v>
      </c>
      <c r="D3413" t="s">
        <v>840</v>
      </c>
      <c r="E3413">
        <v>0.27846533060099998</v>
      </c>
      <c r="F3413">
        <v>0.99970501661300004</v>
      </c>
      <c r="G3413">
        <f>VLOOKUP(Table1[[#This Row],[img_id2]],Table13[#All],4,FALSE)</f>
        <v>3</v>
      </c>
      <c r="H3413">
        <f>VLOOKUP(Table1[[#This Row],[img_id2]],Table13[#All],5,FALSE)</f>
        <v>3</v>
      </c>
      <c r="I3413" t="str">
        <f>IF(Table1[[#This Row],[score_abs]]&gt;0.99,"yes","no")</f>
        <v>yes</v>
      </c>
    </row>
    <row r="3414" spans="1:9" x14ac:dyDescent="0.25">
      <c r="A3414" t="str">
        <f>Table1[[#This Row],[img_id2]]&amp;"|"&amp;Table1[[#This Row],[rank]]</f>
        <v>678|3</v>
      </c>
      <c r="B3414">
        <v>678</v>
      </c>
      <c r="C3414">
        <v>3</v>
      </c>
      <c r="D3414" t="s">
        <v>864</v>
      </c>
      <c r="E3414">
        <v>3.8124285638299997E-2</v>
      </c>
      <c r="F3414">
        <v>0.99784994125399995</v>
      </c>
      <c r="G3414">
        <f>VLOOKUP(Table1[[#This Row],[img_id2]],Table13[#All],4,FALSE)</f>
        <v>3</v>
      </c>
      <c r="H3414">
        <f>VLOOKUP(Table1[[#This Row],[img_id2]],Table13[#All],5,FALSE)</f>
        <v>3</v>
      </c>
      <c r="I3414" t="str">
        <f>IF(Table1[[#This Row],[score_abs]]&gt;0.99,"yes","no")</f>
        <v>yes</v>
      </c>
    </row>
    <row r="3415" spans="1:9" x14ac:dyDescent="0.25">
      <c r="A3415" t="str">
        <f>Table1[[#This Row],[img_id2]]&amp;"|"&amp;Table1[[#This Row],[rank]]</f>
        <v>678|4</v>
      </c>
      <c r="B3415">
        <v>678</v>
      </c>
      <c r="C3415">
        <v>4</v>
      </c>
      <c r="D3415" t="s">
        <v>869</v>
      </c>
      <c r="E3415">
        <v>2.21401583403E-2</v>
      </c>
      <c r="F3415">
        <v>0.99630343913999997</v>
      </c>
      <c r="G3415">
        <f>VLOOKUP(Table1[[#This Row],[img_id2]],Table13[#All],4,FALSE)</f>
        <v>3</v>
      </c>
      <c r="H3415">
        <f>VLOOKUP(Table1[[#This Row],[img_id2]],Table13[#All],5,FALSE)</f>
        <v>3</v>
      </c>
      <c r="I3415" t="str">
        <f>IF(Table1[[#This Row],[score_abs]]&gt;0.99,"yes","no")</f>
        <v>yes</v>
      </c>
    </row>
    <row r="3416" spans="1:9" x14ac:dyDescent="0.25">
      <c r="A3416" t="str">
        <f>Table1[[#This Row],[img_id2]]&amp;"|"&amp;Table1[[#This Row],[rank]]</f>
        <v>678|5</v>
      </c>
      <c r="B3416">
        <v>678</v>
      </c>
      <c r="C3416">
        <v>5</v>
      </c>
      <c r="D3416" t="s">
        <v>900</v>
      </c>
      <c r="E3416">
        <v>2.0357992500100001E-2</v>
      </c>
      <c r="F3416">
        <v>0.99598121643100002</v>
      </c>
      <c r="G3416">
        <f>VLOOKUP(Table1[[#This Row],[img_id2]],Table13[#All],4,FALSE)</f>
        <v>3</v>
      </c>
      <c r="H3416">
        <f>VLOOKUP(Table1[[#This Row],[img_id2]],Table13[#All],5,FALSE)</f>
        <v>3</v>
      </c>
      <c r="I3416" t="str">
        <f>IF(Table1[[#This Row],[score_abs]]&gt;0.99,"yes","no")</f>
        <v>yes</v>
      </c>
    </row>
    <row r="3417" spans="1:9" x14ac:dyDescent="0.25">
      <c r="A3417" t="str">
        <f>Table1[[#This Row],[img_id2]]&amp;"|"&amp;Table1[[#This Row],[rank]]</f>
        <v>679|1</v>
      </c>
      <c r="B3417">
        <v>679</v>
      </c>
      <c r="C3417">
        <v>1</v>
      </c>
      <c r="D3417" t="s">
        <v>869</v>
      </c>
      <c r="E3417">
        <v>0.15412235260000001</v>
      </c>
      <c r="F3417">
        <v>0.99790298938800004</v>
      </c>
      <c r="G3417">
        <f>VLOOKUP(Table1[[#This Row],[img_id2]],Table13[#All],4,FALSE)</f>
        <v>3</v>
      </c>
      <c r="H3417">
        <f>VLOOKUP(Table1[[#This Row],[img_id2]],Table13[#All],5,FALSE)</f>
        <v>3</v>
      </c>
      <c r="I3417" t="str">
        <f>IF(Table1[[#This Row],[score_abs]]&gt;0.99,"yes","no")</f>
        <v>yes</v>
      </c>
    </row>
    <row r="3418" spans="1:9" x14ac:dyDescent="0.25">
      <c r="A3418" t="str">
        <f>Table1[[#This Row],[img_id2]]&amp;"|"&amp;Table1[[#This Row],[rank]]</f>
        <v>679|2</v>
      </c>
      <c r="B3418">
        <v>679</v>
      </c>
      <c r="C3418">
        <v>2</v>
      </c>
      <c r="D3418" t="s">
        <v>840</v>
      </c>
      <c r="E3418">
        <v>0.121323943138</v>
      </c>
      <c r="F3418">
        <v>0.99733752012300003</v>
      </c>
      <c r="G3418">
        <f>VLOOKUP(Table1[[#This Row],[img_id2]],Table13[#All],4,FALSE)</f>
        <v>3</v>
      </c>
      <c r="H3418">
        <f>VLOOKUP(Table1[[#This Row],[img_id2]],Table13[#All],5,FALSE)</f>
        <v>3</v>
      </c>
      <c r="I3418" t="str">
        <f>IF(Table1[[#This Row],[score_abs]]&gt;0.99,"yes","no")</f>
        <v>yes</v>
      </c>
    </row>
    <row r="3419" spans="1:9" x14ac:dyDescent="0.25">
      <c r="A3419" t="str">
        <f>Table1[[#This Row],[img_id2]]&amp;"|"&amp;Table1[[#This Row],[rank]]</f>
        <v>679|3</v>
      </c>
      <c r="B3419">
        <v>679</v>
      </c>
      <c r="C3419">
        <v>3</v>
      </c>
      <c r="D3419" t="s">
        <v>868</v>
      </c>
      <c r="E3419">
        <v>8.8067248463600006E-2</v>
      </c>
      <c r="F3419">
        <v>0.99633574485800003</v>
      </c>
      <c r="G3419">
        <f>VLOOKUP(Table1[[#This Row],[img_id2]],Table13[#All],4,FALSE)</f>
        <v>3</v>
      </c>
      <c r="H3419">
        <f>VLOOKUP(Table1[[#This Row],[img_id2]],Table13[#All],5,FALSE)</f>
        <v>3</v>
      </c>
      <c r="I3419" t="str">
        <f>IF(Table1[[#This Row],[score_abs]]&gt;0.99,"yes","no")</f>
        <v>yes</v>
      </c>
    </row>
    <row r="3420" spans="1:9" x14ac:dyDescent="0.25">
      <c r="A3420" t="str">
        <f>Table1[[#This Row],[img_id2]]&amp;"|"&amp;Table1[[#This Row],[rank]]</f>
        <v>679|4</v>
      </c>
      <c r="B3420">
        <v>679</v>
      </c>
      <c r="C3420">
        <v>4</v>
      </c>
      <c r="D3420" t="s">
        <v>863</v>
      </c>
      <c r="E3420">
        <v>7.80990347266E-2</v>
      </c>
      <c r="F3420">
        <v>0.99587005376799997</v>
      </c>
      <c r="G3420">
        <f>VLOOKUP(Table1[[#This Row],[img_id2]],Table13[#All],4,FALSE)</f>
        <v>3</v>
      </c>
      <c r="H3420">
        <f>VLOOKUP(Table1[[#This Row],[img_id2]],Table13[#All],5,FALSE)</f>
        <v>3</v>
      </c>
      <c r="I3420" t="str">
        <f>IF(Table1[[#This Row],[score_abs]]&gt;0.99,"yes","no")</f>
        <v>yes</v>
      </c>
    </row>
    <row r="3421" spans="1:9" x14ac:dyDescent="0.25">
      <c r="A3421" t="str">
        <f>Table1[[#This Row],[img_id2]]&amp;"|"&amp;Table1[[#This Row],[rank]]</f>
        <v>679|5</v>
      </c>
      <c r="B3421">
        <v>679</v>
      </c>
      <c r="C3421">
        <v>5</v>
      </c>
      <c r="D3421" t="s">
        <v>867</v>
      </c>
      <c r="E3421">
        <v>7.2225563228100004E-2</v>
      </c>
      <c r="F3421">
        <v>0.99553573131600004</v>
      </c>
      <c r="G3421">
        <f>VLOOKUP(Table1[[#This Row],[img_id2]],Table13[#All],4,FALSE)</f>
        <v>3</v>
      </c>
      <c r="H3421">
        <f>VLOOKUP(Table1[[#This Row],[img_id2]],Table13[#All],5,FALSE)</f>
        <v>3</v>
      </c>
      <c r="I3421" t="str">
        <f>IF(Table1[[#This Row],[score_abs]]&gt;0.99,"yes","no")</f>
        <v>yes</v>
      </c>
    </row>
    <row r="3422" spans="1:9" x14ac:dyDescent="0.25">
      <c r="A3422" t="str">
        <f>Table1[[#This Row],[img_id2]]&amp;"|"&amp;Table1[[#This Row],[rank]]</f>
        <v>680|1</v>
      </c>
      <c r="B3422">
        <v>680</v>
      </c>
      <c r="C3422">
        <v>1</v>
      </c>
      <c r="D3422" t="s">
        <v>830</v>
      </c>
      <c r="E3422">
        <v>0.94417929649400001</v>
      </c>
      <c r="F3422">
        <v>0.99999845027900003</v>
      </c>
      <c r="G3422">
        <f>VLOOKUP(Table1[[#This Row],[img_id2]],Table13[#All],4,FALSE)</f>
        <v>3</v>
      </c>
      <c r="H3422">
        <f>VLOOKUP(Table1[[#This Row],[img_id2]],Table13[#All],5,FALSE)</f>
        <v>3</v>
      </c>
      <c r="I3422" t="str">
        <f>IF(Table1[[#This Row],[score_abs]]&gt;0.99,"yes","no")</f>
        <v>yes</v>
      </c>
    </row>
    <row r="3423" spans="1:9" x14ac:dyDescent="0.25">
      <c r="A3423" t="str">
        <f>Table1[[#This Row],[img_id2]]&amp;"|"&amp;Table1[[#This Row],[rank]]</f>
        <v>680|2</v>
      </c>
      <c r="B3423">
        <v>680</v>
      </c>
      <c r="C3423">
        <v>2</v>
      </c>
      <c r="D3423" t="s">
        <v>829</v>
      </c>
      <c r="E3423">
        <v>2.90447678417E-2</v>
      </c>
      <c r="F3423">
        <v>0.99994826316800001</v>
      </c>
      <c r="G3423">
        <f>VLOOKUP(Table1[[#This Row],[img_id2]],Table13[#All],4,FALSE)</f>
        <v>3</v>
      </c>
      <c r="H3423">
        <f>VLOOKUP(Table1[[#This Row],[img_id2]],Table13[#All],5,FALSE)</f>
        <v>3</v>
      </c>
      <c r="I3423" t="str">
        <f>IF(Table1[[#This Row],[score_abs]]&gt;0.99,"yes","no")</f>
        <v>yes</v>
      </c>
    </row>
    <row r="3424" spans="1:9" x14ac:dyDescent="0.25">
      <c r="A3424" t="str">
        <f>Table1[[#This Row],[img_id2]]&amp;"|"&amp;Table1[[#This Row],[rank]]</f>
        <v>680|3</v>
      </c>
      <c r="B3424">
        <v>680</v>
      </c>
      <c r="C3424">
        <v>3</v>
      </c>
      <c r="D3424" t="s">
        <v>840</v>
      </c>
      <c r="E3424">
        <v>8.9890295639599993E-3</v>
      </c>
      <c r="F3424">
        <v>0.99983286857599996</v>
      </c>
      <c r="G3424">
        <f>VLOOKUP(Table1[[#This Row],[img_id2]],Table13[#All],4,FALSE)</f>
        <v>3</v>
      </c>
      <c r="H3424">
        <f>VLOOKUP(Table1[[#This Row],[img_id2]],Table13[#All],5,FALSE)</f>
        <v>3</v>
      </c>
      <c r="I3424" t="str">
        <f>IF(Table1[[#This Row],[score_abs]]&gt;0.99,"yes","no")</f>
        <v>yes</v>
      </c>
    </row>
    <row r="3425" spans="1:9" x14ac:dyDescent="0.25">
      <c r="A3425" t="str">
        <f>Table1[[#This Row],[img_id2]]&amp;"|"&amp;Table1[[#This Row],[rank]]</f>
        <v>680|4</v>
      </c>
      <c r="B3425">
        <v>680</v>
      </c>
      <c r="C3425">
        <v>4</v>
      </c>
      <c r="D3425" t="s">
        <v>900</v>
      </c>
      <c r="E3425">
        <v>3.1430092640199999E-3</v>
      </c>
      <c r="F3425">
        <v>0.99952220916699996</v>
      </c>
      <c r="G3425">
        <f>VLOOKUP(Table1[[#This Row],[img_id2]],Table13[#All],4,FALSE)</f>
        <v>3</v>
      </c>
      <c r="H3425">
        <f>VLOOKUP(Table1[[#This Row],[img_id2]],Table13[#All],5,FALSE)</f>
        <v>3</v>
      </c>
      <c r="I3425" t="str">
        <f>IF(Table1[[#This Row],[score_abs]]&gt;0.99,"yes","no")</f>
        <v>yes</v>
      </c>
    </row>
    <row r="3426" spans="1:9" x14ac:dyDescent="0.25">
      <c r="A3426" t="str">
        <f>Table1[[#This Row],[img_id2]]&amp;"|"&amp;Table1[[#This Row],[rank]]</f>
        <v>680|5</v>
      </c>
      <c r="B3426">
        <v>680</v>
      </c>
      <c r="C3426">
        <v>5</v>
      </c>
      <c r="D3426" t="s">
        <v>832</v>
      </c>
      <c r="E3426">
        <v>2.6227601338199998E-3</v>
      </c>
      <c r="F3426">
        <v>0.99942743778200005</v>
      </c>
      <c r="G3426">
        <f>VLOOKUP(Table1[[#This Row],[img_id2]],Table13[#All],4,FALSE)</f>
        <v>3</v>
      </c>
      <c r="H3426">
        <f>VLOOKUP(Table1[[#This Row],[img_id2]],Table13[#All],5,FALSE)</f>
        <v>3</v>
      </c>
      <c r="I3426" t="str">
        <f>IF(Table1[[#This Row],[score_abs]]&gt;0.99,"yes","no")</f>
        <v>yes</v>
      </c>
    </row>
    <row r="3427" spans="1:9" x14ac:dyDescent="0.25">
      <c r="A3427" t="str">
        <f>Table1[[#This Row],[img_id2]]&amp;"|"&amp;Table1[[#This Row],[rank]]</f>
        <v>681|1</v>
      </c>
      <c r="B3427">
        <v>681</v>
      </c>
      <c r="C3427">
        <v>1</v>
      </c>
      <c r="D3427" t="s">
        <v>834</v>
      </c>
      <c r="E3427">
        <v>0.55399185419100005</v>
      </c>
      <c r="F3427">
        <v>0.99997651577000002</v>
      </c>
      <c r="G3427">
        <f>VLOOKUP(Table1[[#This Row],[img_id2]],Table13[#All],4,FALSE)</f>
        <v>4</v>
      </c>
      <c r="H3427">
        <f>VLOOKUP(Table1[[#This Row],[img_id2]],Table13[#All],5,FALSE)</f>
        <v>4</v>
      </c>
      <c r="I3427" t="str">
        <f>IF(Table1[[#This Row],[score_abs]]&gt;0.99,"yes","no")</f>
        <v>yes</v>
      </c>
    </row>
    <row r="3428" spans="1:9" x14ac:dyDescent="0.25">
      <c r="A3428" t="str">
        <f>Table1[[#This Row],[img_id2]]&amp;"|"&amp;Table1[[#This Row],[rank]]</f>
        <v>681|2</v>
      </c>
      <c r="B3428">
        <v>681</v>
      </c>
      <c r="C3428">
        <v>2</v>
      </c>
      <c r="D3428" t="s">
        <v>835</v>
      </c>
      <c r="E3428">
        <v>0.24706608057000001</v>
      </c>
      <c r="F3428">
        <v>0.99994719028500001</v>
      </c>
      <c r="G3428">
        <f>VLOOKUP(Table1[[#This Row],[img_id2]],Table13[#All],4,FALSE)</f>
        <v>4</v>
      </c>
      <c r="H3428">
        <f>VLOOKUP(Table1[[#This Row],[img_id2]],Table13[#All],5,FALSE)</f>
        <v>4</v>
      </c>
      <c r="I3428" t="str">
        <f>IF(Table1[[#This Row],[score_abs]]&gt;0.99,"yes","no")</f>
        <v>yes</v>
      </c>
    </row>
    <row r="3429" spans="1:9" x14ac:dyDescent="0.25">
      <c r="A3429" t="str">
        <f>Table1[[#This Row],[img_id2]]&amp;"|"&amp;Table1[[#This Row],[rank]]</f>
        <v>681|3</v>
      </c>
      <c r="B3429">
        <v>681</v>
      </c>
      <c r="C3429">
        <v>3</v>
      </c>
      <c r="D3429" t="s">
        <v>830</v>
      </c>
      <c r="E3429">
        <v>0.13986311852899999</v>
      </c>
      <c r="F3429">
        <v>0.99990677833599995</v>
      </c>
      <c r="G3429">
        <f>VLOOKUP(Table1[[#This Row],[img_id2]],Table13[#All],4,FALSE)</f>
        <v>4</v>
      </c>
      <c r="H3429">
        <f>VLOOKUP(Table1[[#This Row],[img_id2]],Table13[#All],5,FALSE)</f>
        <v>4</v>
      </c>
      <c r="I3429" t="str">
        <f>IF(Table1[[#This Row],[score_abs]]&gt;0.99,"yes","no")</f>
        <v>yes</v>
      </c>
    </row>
    <row r="3430" spans="1:9" x14ac:dyDescent="0.25">
      <c r="A3430" t="str">
        <f>Table1[[#This Row],[img_id2]]&amp;"|"&amp;Table1[[#This Row],[rank]]</f>
        <v>681|4</v>
      </c>
      <c r="B3430">
        <v>681</v>
      </c>
      <c r="C3430">
        <v>4</v>
      </c>
      <c r="D3430" t="s">
        <v>840</v>
      </c>
      <c r="E3430">
        <v>2.50243879855E-2</v>
      </c>
      <c r="F3430">
        <v>0.99947923421899998</v>
      </c>
      <c r="G3430">
        <f>VLOOKUP(Table1[[#This Row],[img_id2]],Table13[#All],4,FALSE)</f>
        <v>4</v>
      </c>
      <c r="H3430">
        <f>VLOOKUP(Table1[[#This Row],[img_id2]],Table13[#All],5,FALSE)</f>
        <v>4</v>
      </c>
      <c r="I3430" t="str">
        <f>IF(Table1[[#This Row],[score_abs]]&gt;0.99,"yes","no")</f>
        <v>yes</v>
      </c>
    </row>
    <row r="3431" spans="1:9" x14ac:dyDescent="0.25">
      <c r="A3431" t="str">
        <f>Table1[[#This Row],[img_id2]]&amp;"|"&amp;Table1[[#This Row],[rank]]</f>
        <v>681|5</v>
      </c>
      <c r="B3431">
        <v>681</v>
      </c>
      <c r="C3431">
        <v>5</v>
      </c>
      <c r="D3431" t="s">
        <v>868</v>
      </c>
      <c r="E3431">
        <v>5.96642540768E-3</v>
      </c>
      <c r="F3431">
        <v>0.99781942367599996</v>
      </c>
      <c r="G3431">
        <f>VLOOKUP(Table1[[#This Row],[img_id2]],Table13[#All],4,FALSE)</f>
        <v>4</v>
      </c>
      <c r="H3431">
        <f>VLOOKUP(Table1[[#This Row],[img_id2]],Table13[#All],5,FALSE)</f>
        <v>4</v>
      </c>
      <c r="I3431" t="str">
        <f>IF(Table1[[#This Row],[score_abs]]&gt;0.99,"yes","no")</f>
        <v>yes</v>
      </c>
    </row>
    <row r="3432" spans="1:9" x14ac:dyDescent="0.25">
      <c r="A3432" t="str">
        <f>Table1[[#This Row],[img_id2]]&amp;"|"&amp;Table1[[#This Row],[rank]]</f>
        <v>682|1</v>
      </c>
      <c r="B3432">
        <v>682</v>
      </c>
      <c r="C3432">
        <v>1</v>
      </c>
      <c r="D3432" t="s">
        <v>869</v>
      </c>
      <c r="E3432">
        <v>0.136747792363</v>
      </c>
      <c r="F3432">
        <v>0.99693667888600002</v>
      </c>
      <c r="G3432">
        <f>VLOOKUP(Table1[[#This Row],[img_id2]],Table13[#All],4,FALSE)</f>
        <v>4</v>
      </c>
      <c r="H3432">
        <f>VLOOKUP(Table1[[#This Row],[img_id2]],Table13[#All],5,FALSE)</f>
        <v>4</v>
      </c>
      <c r="I3432" t="str">
        <f>IF(Table1[[#This Row],[score_abs]]&gt;0.99,"yes","no")</f>
        <v>yes</v>
      </c>
    </row>
    <row r="3433" spans="1:9" x14ac:dyDescent="0.25">
      <c r="A3433" t="str">
        <f>Table1[[#This Row],[img_id2]]&amp;"|"&amp;Table1[[#This Row],[rank]]</f>
        <v>682|2</v>
      </c>
      <c r="B3433">
        <v>682</v>
      </c>
      <c r="C3433">
        <v>2</v>
      </c>
      <c r="D3433" t="s">
        <v>880</v>
      </c>
      <c r="E3433">
        <v>0.10045114159599999</v>
      </c>
      <c r="F3433">
        <v>0.99583446979500001</v>
      </c>
      <c r="G3433">
        <f>VLOOKUP(Table1[[#This Row],[img_id2]],Table13[#All],4,FALSE)</f>
        <v>4</v>
      </c>
      <c r="H3433">
        <f>VLOOKUP(Table1[[#This Row],[img_id2]],Table13[#All],5,FALSE)</f>
        <v>4</v>
      </c>
      <c r="I3433" t="str">
        <f>IF(Table1[[#This Row],[score_abs]]&gt;0.99,"yes","no")</f>
        <v>yes</v>
      </c>
    </row>
    <row r="3434" spans="1:9" x14ac:dyDescent="0.25">
      <c r="A3434" t="str">
        <f>Table1[[#This Row],[img_id2]]&amp;"|"&amp;Table1[[#This Row],[rank]]</f>
        <v>682|3</v>
      </c>
      <c r="B3434">
        <v>682</v>
      </c>
      <c r="C3434">
        <v>3</v>
      </c>
      <c r="D3434" t="s">
        <v>869</v>
      </c>
      <c r="E3434">
        <v>8.6061999201799994E-2</v>
      </c>
      <c r="F3434">
        <v>0.99514138698599997</v>
      </c>
      <c r="G3434">
        <f>VLOOKUP(Table1[[#This Row],[img_id2]],Table13[#All],4,FALSE)</f>
        <v>4</v>
      </c>
      <c r="H3434">
        <f>VLOOKUP(Table1[[#This Row],[img_id2]],Table13[#All],5,FALSE)</f>
        <v>4</v>
      </c>
      <c r="I3434" t="str">
        <f>IF(Table1[[#This Row],[score_abs]]&gt;0.99,"yes","no")</f>
        <v>yes</v>
      </c>
    </row>
    <row r="3435" spans="1:9" x14ac:dyDescent="0.25">
      <c r="A3435" t="str">
        <f>Table1[[#This Row],[img_id2]]&amp;"|"&amp;Table1[[#This Row],[rank]]</f>
        <v>682|4</v>
      </c>
      <c r="B3435">
        <v>682</v>
      </c>
      <c r="C3435">
        <v>4</v>
      </c>
      <c r="D3435" t="s">
        <v>867</v>
      </c>
      <c r="E3435">
        <v>6.60087764263E-2</v>
      </c>
      <c r="F3435">
        <v>0.993674635887</v>
      </c>
      <c r="G3435">
        <f>VLOOKUP(Table1[[#This Row],[img_id2]],Table13[#All],4,FALSE)</f>
        <v>4</v>
      </c>
      <c r="H3435">
        <f>VLOOKUP(Table1[[#This Row],[img_id2]],Table13[#All],5,FALSE)</f>
        <v>4</v>
      </c>
      <c r="I3435" t="str">
        <f>IF(Table1[[#This Row],[score_abs]]&gt;0.99,"yes","no")</f>
        <v>yes</v>
      </c>
    </row>
    <row r="3436" spans="1:9" x14ac:dyDescent="0.25">
      <c r="A3436" t="str">
        <f>Table1[[#This Row],[img_id2]]&amp;"|"&amp;Table1[[#This Row],[rank]]</f>
        <v>682|5</v>
      </c>
      <c r="B3436">
        <v>682</v>
      </c>
      <c r="C3436">
        <v>5</v>
      </c>
      <c r="D3436" t="s">
        <v>840</v>
      </c>
      <c r="E3436">
        <v>6.50690570474E-2</v>
      </c>
      <c r="F3436">
        <v>0.99358385801299998</v>
      </c>
      <c r="G3436">
        <f>VLOOKUP(Table1[[#This Row],[img_id2]],Table13[#All],4,FALSE)</f>
        <v>4</v>
      </c>
      <c r="H3436">
        <f>VLOOKUP(Table1[[#This Row],[img_id2]],Table13[#All],5,FALSE)</f>
        <v>4</v>
      </c>
      <c r="I3436" t="str">
        <f>IF(Table1[[#This Row],[score_abs]]&gt;0.99,"yes","no")</f>
        <v>yes</v>
      </c>
    </row>
    <row r="3437" spans="1:9" x14ac:dyDescent="0.25">
      <c r="A3437" t="str">
        <f>Table1[[#This Row],[img_id2]]&amp;"|"&amp;Table1[[#This Row],[rank]]</f>
        <v>683|1</v>
      </c>
      <c r="B3437">
        <v>683</v>
      </c>
      <c r="C3437">
        <v>1</v>
      </c>
      <c r="D3437" t="s">
        <v>830</v>
      </c>
      <c r="E3437">
        <v>0.65774136781699999</v>
      </c>
      <c r="F3437">
        <v>0.99996149539900003</v>
      </c>
      <c r="G3437">
        <f>VLOOKUP(Table1[[#This Row],[img_id2]],Table13[#All],4,FALSE)</f>
        <v>4</v>
      </c>
      <c r="H3437">
        <f>VLOOKUP(Table1[[#This Row],[img_id2]],Table13[#All],5,FALSE)</f>
        <v>4</v>
      </c>
      <c r="I3437" t="str">
        <f>IF(Table1[[#This Row],[score_abs]]&gt;0.99,"yes","no")</f>
        <v>yes</v>
      </c>
    </row>
    <row r="3438" spans="1:9" x14ac:dyDescent="0.25">
      <c r="A3438" t="str">
        <f>Table1[[#This Row],[img_id2]]&amp;"|"&amp;Table1[[#This Row],[rank]]</f>
        <v>683|2</v>
      </c>
      <c r="B3438">
        <v>683</v>
      </c>
      <c r="C3438">
        <v>2</v>
      </c>
      <c r="D3438" t="s">
        <v>840</v>
      </c>
      <c r="E3438">
        <v>0.217105805874</v>
      </c>
      <c r="F3438">
        <v>0.99988353252399997</v>
      </c>
      <c r="G3438">
        <f>VLOOKUP(Table1[[#This Row],[img_id2]],Table13[#All],4,FALSE)</f>
        <v>4</v>
      </c>
      <c r="H3438">
        <f>VLOOKUP(Table1[[#This Row],[img_id2]],Table13[#All],5,FALSE)</f>
        <v>4</v>
      </c>
      <c r="I3438" t="str">
        <f>IF(Table1[[#This Row],[score_abs]]&gt;0.99,"yes","no")</f>
        <v>yes</v>
      </c>
    </row>
    <row r="3439" spans="1:9" x14ac:dyDescent="0.25">
      <c r="A3439" t="str">
        <f>Table1[[#This Row],[img_id2]]&amp;"|"&amp;Table1[[#This Row],[rank]]</f>
        <v>683|3</v>
      </c>
      <c r="B3439">
        <v>683</v>
      </c>
      <c r="C3439">
        <v>3</v>
      </c>
      <c r="D3439" t="s">
        <v>834</v>
      </c>
      <c r="E3439">
        <v>2.59685534984E-2</v>
      </c>
      <c r="F3439">
        <v>0.99902677535999995</v>
      </c>
      <c r="G3439">
        <f>VLOOKUP(Table1[[#This Row],[img_id2]],Table13[#All],4,FALSE)</f>
        <v>4</v>
      </c>
      <c r="H3439">
        <f>VLOOKUP(Table1[[#This Row],[img_id2]],Table13[#All],5,FALSE)</f>
        <v>4</v>
      </c>
      <c r="I3439" t="str">
        <f>IF(Table1[[#This Row],[score_abs]]&gt;0.99,"yes","no")</f>
        <v>yes</v>
      </c>
    </row>
    <row r="3440" spans="1:9" x14ac:dyDescent="0.25">
      <c r="A3440" t="str">
        <f>Table1[[#This Row],[img_id2]]&amp;"|"&amp;Table1[[#This Row],[rank]]</f>
        <v>683|4</v>
      </c>
      <c r="B3440">
        <v>683</v>
      </c>
      <c r="C3440">
        <v>4</v>
      </c>
      <c r="D3440" t="s">
        <v>868</v>
      </c>
      <c r="E3440">
        <v>1.3813758269E-2</v>
      </c>
      <c r="F3440">
        <v>0.99817192554500001</v>
      </c>
      <c r="G3440">
        <f>VLOOKUP(Table1[[#This Row],[img_id2]],Table13[#All],4,FALSE)</f>
        <v>4</v>
      </c>
      <c r="H3440">
        <f>VLOOKUP(Table1[[#This Row],[img_id2]],Table13[#All],5,FALSE)</f>
        <v>4</v>
      </c>
      <c r="I3440" t="str">
        <f>IF(Table1[[#This Row],[score_abs]]&gt;0.99,"yes","no")</f>
        <v>yes</v>
      </c>
    </row>
    <row r="3441" spans="1:9" x14ac:dyDescent="0.25">
      <c r="A3441" t="str">
        <f>Table1[[#This Row],[img_id2]]&amp;"|"&amp;Table1[[#This Row],[rank]]</f>
        <v>683|5</v>
      </c>
      <c r="B3441">
        <v>683</v>
      </c>
      <c r="C3441">
        <v>5</v>
      </c>
      <c r="D3441" t="s">
        <v>869</v>
      </c>
      <c r="E3441">
        <v>1.12907616422E-2</v>
      </c>
      <c r="F3441">
        <v>0.99776434898400002</v>
      </c>
      <c r="G3441">
        <f>VLOOKUP(Table1[[#This Row],[img_id2]],Table13[#All],4,FALSE)</f>
        <v>4</v>
      </c>
      <c r="H3441">
        <f>VLOOKUP(Table1[[#This Row],[img_id2]],Table13[#All],5,FALSE)</f>
        <v>4</v>
      </c>
      <c r="I3441" t="str">
        <f>IF(Table1[[#This Row],[score_abs]]&gt;0.99,"yes","no")</f>
        <v>yes</v>
      </c>
    </row>
    <row r="3442" spans="1:9" x14ac:dyDescent="0.25">
      <c r="A3442" t="str">
        <f>Table1[[#This Row],[img_id2]]&amp;"|"&amp;Table1[[#This Row],[rank]]</f>
        <v>684|1</v>
      </c>
      <c r="B3442">
        <v>684</v>
      </c>
      <c r="C3442">
        <v>1</v>
      </c>
      <c r="D3442" t="s">
        <v>840</v>
      </c>
      <c r="E3442">
        <v>0.36541122198100001</v>
      </c>
      <c r="F3442">
        <v>0.99956661462800001</v>
      </c>
      <c r="G3442">
        <f>VLOOKUP(Table1[[#This Row],[img_id2]],Table13[#All],4,FALSE)</f>
        <v>3</v>
      </c>
      <c r="H3442">
        <f>VLOOKUP(Table1[[#This Row],[img_id2]],Table13[#All],5,FALSE)</f>
        <v>3</v>
      </c>
      <c r="I3442" t="str">
        <f>IF(Table1[[#This Row],[score_abs]]&gt;0.99,"yes","no")</f>
        <v>yes</v>
      </c>
    </row>
    <row r="3443" spans="1:9" x14ac:dyDescent="0.25">
      <c r="A3443" t="str">
        <f>Table1[[#This Row],[img_id2]]&amp;"|"&amp;Table1[[#This Row],[rank]]</f>
        <v>684|2</v>
      </c>
      <c r="B3443">
        <v>684</v>
      </c>
      <c r="C3443">
        <v>2</v>
      </c>
      <c r="D3443" t="s">
        <v>830</v>
      </c>
      <c r="E3443">
        <v>0.27528774738299999</v>
      </c>
      <c r="F3443">
        <v>0.99942481517799997</v>
      </c>
      <c r="G3443">
        <f>VLOOKUP(Table1[[#This Row],[img_id2]],Table13[#All],4,FALSE)</f>
        <v>3</v>
      </c>
      <c r="H3443">
        <f>VLOOKUP(Table1[[#This Row],[img_id2]],Table13[#All],5,FALSE)</f>
        <v>3</v>
      </c>
      <c r="I3443" t="str">
        <f>IF(Table1[[#This Row],[score_abs]]&gt;0.99,"yes","no")</f>
        <v>yes</v>
      </c>
    </row>
    <row r="3444" spans="1:9" x14ac:dyDescent="0.25">
      <c r="A3444" t="str">
        <f>Table1[[#This Row],[img_id2]]&amp;"|"&amp;Table1[[#This Row],[rank]]</f>
        <v>684|3</v>
      </c>
      <c r="B3444">
        <v>684</v>
      </c>
      <c r="C3444">
        <v>3</v>
      </c>
      <c r="D3444" t="s">
        <v>868</v>
      </c>
      <c r="E3444">
        <v>4.6647500246799999E-2</v>
      </c>
      <c r="F3444">
        <v>0.996614992619</v>
      </c>
      <c r="G3444">
        <f>VLOOKUP(Table1[[#This Row],[img_id2]],Table13[#All],4,FALSE)</f>
        <v>3</v>
      </c>
      <c r="H3444">
        <f>VLOOKUP(Table1[[#This Row],[img_id2]],Table13[#All],5,FALSE)</f>
        <v>3</v>
      </c>
      <c r="I3444" t="str">
        <f>IF(Table1[[#This Row],[score_abs]]&gt;0.99,"yes","no")</f>
        <v>yes</v>
      </c>
    </row>
    <row r="3445" spans="1:9" x14ac:dyDescent="0.25">
      <c r="A3445" t="str">
        <f>Table1[[#This Row],[img_id2]]&amp;"|"&amp;Table1[[#This Row],[rank]]</f>
        <v>684|4</v>
      </c>
      <c r="B3445">
        <v>684</v>
      </c>
      <c r="C3445">
        <v>4</v>
      </c>
      <c r="D3445" t="s">
        <v>869</v>
      </c>
      <c r="E3445">
        <v>4.25985045731E-2</v>
      </c>
      <c r="F3445">
        <v>0.99629431963000004</v>
      </c>
      <c r="G3445">
        <f>VLOOKUP(Table1[[#This Row],[img_id2]],Table13[#All],4,FALSE)</f>
        <v>3</v>
      </c>
      <c r="H3445">
        <f>VLOOKUP(Table1[[#This Row],[img_id2]],Table13[#All],5,FALSE)</f>
        <v>3</v>
      </c>
      <c r="I3445" t="str">
        <f>IF(Table1[[#This Row],[score_abs]]&gt;0.99,"yes","no")</f>
        <v>yes</v>
      </c>
    </row>
    <row r="3446" spans="1:9" x14ac:dyDescent="0.25">
      <c r="A3446" t="str">
        <f>Table1[[#This Row],[img_id2]]&amp;"|"&amp;Table1[[#This Row],[rank]]</f>
        <v>684|5</v>
      </c>
      <c r="B3446">
        <v>684</v>
      </c>
      <c r="C3446">
        <v>5</v>
      </c>
      <c r="D3446" t="s">
        <v>900</v>
      </c>
      <c r="E3446">
        <v>3.2656360417599999E-2</v>
      </c>
      <c r="F3446">
        <v>0.99517160654100001</v>
      </c>
      <c r="G3446">
        <f>VLOOKUP(Table1[[#This Row],[img_id2]],Table13[#All],4,FALSE)</f>
        <v>3</v>
      </c>
      <c r="H3446">
        <f>VLOOKUP(Table1[[#This Row],[img_id2]],Table13[#All],5,FALSE)</f>
        <v>3</v>
      </c>
      <c r="I3446" t="str">
        <f>IF(Table1[[#This Row],[score_abs]]&gt;0.99,"yes","no")</f>
        <v>yes</v>
      </c>
    </row>
    <row r="3447" spans="1:9" x14ac:dyDescent="0.25">
      <c r="A3447" t="str">
        <f>Table1[[#This Row],[img_id2]]&amp;"|"&amp;Table1[[#This Row],[rank]]</f>
        <v>685|1</v>
      </c>
      <c r="B3447">
        <v>685</v>
      </c>
      <c r="C3447">
        <v>1</v>
      </c>
      <c r="D3447" t="s">
        <v>830</v>
      </c>
      <c r="E3447">
        <v>0.31583443284000001</v>
      </c>
      <c r="F3447">
        <v>0.99938857555399996</v>
      </c>
      <c r="G3447">
        <f>VLOOKUP(Table1[[#This Row],[img_id2]],Table13[#All],4,FALSE)</f>
        <v>4</v>
      </c>
      <c r="H3447">
        <f>VLOOKUP(Table1[[#This Row],[img_id2]],Table13[#All],5,FALSE)</f>
        <v>4</v>
      </c>
      <c r="I3447" t="str">
        <f>IF(Table1[[#This Row],[score_abs]]&gt;0.99,"yes","no")</f>
        <v>yes</v>
      </c>
    </row>
    <row r="3448" spans="1:9" x14ac:dyDescent="0.25">
      <c r="A3448" t="str">
        <f>Table1[[#This Row],[img_id2]]&amp;"|"&amp;Table1[[#This Row],[rank]]</f>
        <v>685|2</v>
      </c>
      <c r="B3448">
        <v>685</v>
      </c>
      <c r="C3448">
        <v>2</v>
      </c>
      <c r="D3448" t="s">
        <v>864</v>
      </c>
      <c r="E3448">
        <v>0.233940377831</v>
      </c>
      <c r="F3448">
        <v>0.999174654484</v>
      </c>
      <c r="G3448">
        <f>VLOOKUP(Table1[[#This Row],[img_id2]],Table13[#All],4,FALSE)</f>
        <v>4</v>
      </c>
      <c r="H3448">
        <f>VLOOKUP(Table1[[#This Row],[img_id2]],Table13[#All],5,FALSE)</f>
        <v>4</v>
      </c>
      <c r="I3448" t="str">
        <f>IF(Table1[[#This Row],[score_abs]]&gt;0.99,"yes","no")</f>
        <v>yes</v>
      </c>
    </row>
    <row r="3449" spans="1:9" x14ac:dyDescent="0.25">
      <c r="A3449" t="str">
        <f>Table1[[#This Row],[img_id2]]&amp;"|"&amp;Table1[[#This Row],[rank]]</f>
        <v>685|3</v>
      </c>
      <c r="B3449">
        <v>685</v>
      </c>
      <c r="C3449">
        <v>3</v>
      </c>
      <c r="D3449" t="s">
        <v>862</v>
      </c>
      <c r="E3449">
        <v>9.7114592790600002E-2</v>
      </c>
      <c r="F3449">
        <v>0.99801433086400004</v>
      </c>
      <c r="G3449">
        <f>VLOOKUP(Table1[[#This Row],[img_id2]],Table13[#All],4,FALSE)</f>
        <v>4</v>
      </c>
      <c r="H3449">
        <f>VLOOKUP(Table1[[#This Row],[img_id2]],Table13[#All],5,FALSE)</f>
        <v>4</v>
      </c>
      <c r="I3449" t="str">
        <f>IF(Table1[[#This Row],[score_abs]]&gt;0.99,"yes","no")</f>
        <v>yes</v>
      </c>
    </row>
    <row r="3450" spans="1:9" x14ac:dyDescent="0.25">
      <c r="A3450" t="str">
        <f>Table1[[#This Row],[img_id2]]&amp;"|"&amp;Table1[[#This Row],[rank]]</f>
        <v>685|4</v>
      </c>
      <c r="B3450">
        <v>685</v>
      </c>
      <c r="C3450">
        <v>4</v>
      </c>
      <c r="D3450" t="s">
        <v>840</v>
      </c>
      <c r="E3450">
        <v>6.7664846777899995E-2</v>
      </c>
      <c r="F3450">
        <v>0.99715256690999998</v>
      </c>
      <c r="G3450">
        <f>VLOOKUP(Table1[[#This Row],[img_id2]],Table13[#All],4,FALSE)</f>
        <v>4</v>
      </c>
      <c r="H3450">
        <f>VLOOKUP(Table1[[#This Row],[img_id2]],Table13[#All],5,FALSE)</f>
        <v>4</v>
      </c>
      <c r="I3450" t="str">
        <f>IF(Table1[[#This Row],[score_abs]]&gt;0.99,"yes","no")</f>
        <v>yes</v>
      </c>
    </row>
    <row r="3451" spans="1:9" x14ac:dyDescent="0.25">
      <c r="A3451" t="str">
        <f>Table1[[#This Row],[img_id2]]&amp;"|"&amp;Table1[[#This Row],[rank]]</f>
        <v>685|5</v>
      </c>
      <c r="B3451">
        <v>685</v>
      </c>
      <c r="C3451">
        <v>5</v>
      </c>
      <c r="D3451" t="s">
        <v>831</v>
      </c>
      <c r="E3451">
        <v>4.9120675772400001E-2</v>
      </c>
      <c r="F3451">
        <v>0.99608176946600002</v>
      </c>
      <c r="G3451">
        <f>VLOOKUP(Table1[[#This Row],[img_id2]],Table13[#All],4,FALSE)</f>
        <v>4</v>
      </c>
      <c r="H3451">
        <f>VLOOKUP(Table1[[#This Row],[img_id2]],Table13[#All],5,FALSE)</f>
        <v>4</v>
      </c>
      <c r="I3451" t="str">
        <f>IF(Table1[[#This Row],[score_abs]]&gt;0.99,"yes","no")</f>
        <v>yes</v>
      </c>
    </row>
    <row r="3452" spans="1:9" x14ac:dyDescent="0.25">
      <c r="A3452" t="str">
        <f>Table1[[#This Row],[img_id2]]&amp;"|"&amp;Table1[[#This Row],[rank]]</f>
        <v>686|1</v>
      </c>
      <c r="B3452">
        <v>686</v>
      </c>
      <c r="C3452">
        <v>1</v>
      </c>
      <c r="D3452" t="s">
        <v>848</v>
      </c>
      <c r="E3452">
        <v>0.27211922407200001</v>
      </c>
      <c r="F3452">
        <v>0.99962604045900005</v>
      </c>
      <c r="G3452">
        <f>VLOOKUP(Table1[[#This Row],[img_id2]],Table13[#All],4,FALSE)</f>
        <v>4</v>
      </c>
      <c r="H3452">
        <f>VLOOKUP(Table1[[#This Row],[img_id2]],Table13[#All],5,FALSE)</f>
        <v>4</v>
      </c>
      <c r="I3452" t="str">
        <f>IF(Table1[[#This Row],[score_abs]]&gt;0.99,"yes","no")</f>
        <v>yes</v>
      </c>
    </row>
    <row r="3453" spans="1:9" x14ac:dyDescent="0.25">
      <c r="A3453" t="str">
        <f>Table1[[#This Row],[img_id2]]&amp;"|"&amp;Table1[[#This Row],[rank]]</f>
        <v>686|2</v>
      </c>
      <c r="B3453">
        <v>686</v>
      </c>
      <c r="C3453">
        <v>2</v>
      </c>
      <c r="D3453" t="s">
        <v>854</v>
      </c>
      <c r="E3453">
        <v>0.186768308282</v>
      </c>
      <c r="F3453">
        <v>0.99945527315100002</v>
      </c>
      <c r="G3453">
        <f>VLOOKUP(Table1[[#This Row],[img_id2]],Table13[#All],4,FALSE)</f>
        <v>4</v>
      </c>
      <c r="H3453">
        <f>VLOOKUP(Table1[[#This Row],[img_id2]],Table13[#All],5,FALSE)</f>
        <v>4</v>
      </c>
      <c r="I3453" t="str">
        <f>IF(Table1[[#This Row],[score_abs]]&gt;0.99,"yes","no")</f>
        <v>yes</v>
      </c>
    </row>
    <row r="3454" spans="1:9" x14ac:dyDescent="0.25">
      <c r="A3454" t="str">
        <f>Table1[[#This Row],[img_id2]]&amp;"|"&amp;Table1[[#This Row],[rank]]</f>
        <v>686|3</v>
      </c>
      <c r="B3454">
        <v>686</v>
      </c>
      <c r="C3454">
        <v>3</v>
      </c>
      <c r="D3454" t="s">
        <v>912</v>
      </c>
      <c r="E3454">
        <v>7.9086981713800006E-2</v>
      </c>
      <c r="F3454">
        <v>0.99871456623099997</v>
      </c>
      <c r="G3454">
        <f>VLOOKUP(Table1[[#This Row],[img_id2]],Table13[#All],4,FALSE)</f>
        <v>4</v>
      </c>
      <c r="H3454">
        <f>VLOOKUP(Table1[[#This Row],[img_id2]],Table13[#All],5,FALSE)</f>
        <v>4</v>
      </c>
      <c r="I3454" t="str">
        <f>IF(Table1[[#This Row],[score_abs]]&gt;0.99,"yes","no")</f>
        <v>yes</v>
      </c>
    </row>
    <row r="3455" spans="1:9" x14ac:dyDescent="0.25">
      <c r="A3455" t="str">
        <f>Table1[[#This Row],[img_id2]]&amp;"|"&amp;Table1[[#This Row],[rank]]</f>
        <v>686|4</v>
      </c>
      <c r="B3455">
        <v>686</v>
      </c>
      <c r="C3455">
        <v>4</v>
      </c>
      <c r="D3455" t="s">
        <v>856</v>
      </c>
      <c r="E3455">
        <v>6.0640286654200001E-2</v>
      </c>
      <c r="F3455">
        <v>0.998324096203</v>
      </c>
      <c r="G3455">
        <f>VLOOKUP(Table1[[#This Row],[img_id2]],Table13[#All],4,FALSE)</f>
        <v>4</v>
      </c>
      <c r="H3455">
        <f>VLOOKUP(Table1[[#This Row],[img_id2]],Table13[#All],5,FALSE)</f>
        <v>4</v>
      </c>
      <c r="I3455" t="str">
        <f>IF(Table1[[#This Row],[score_abs]]&gt;0.99,"yes","no")</f>
        <v>yes</v>
      </c>
    </row>
    <row r="3456" spans="1:9" x14ac:dyDescent="0.25">
      <c r="A3456" t="str">
        <f>Table1[[#This Row],[img_id2]]&amp;"|"&amp;Table1[[#This Row],[rank]]</f>
        <v>686|5</v>
      </c>
      <c r="B3456">
        <v>686</v>
      </c>
      <c r="C3456">
        <v>5</v>
      </c>
      <c r="D3456" t="s">
        <v>906</v>
      </c>
      <c r="E3456">
        <v>5.5726692080499997E-2</v>
      </c>
      <c r="F3456">
        <v>0.99817669391599995</v>
      </c>
      <c r="G3456">
        <f>VLOOKUP(Table1[[#This Row],[img_id2]],Table13[#All],4,FALSE)</f>
        <v>4</v>
      </c>
      <c r="H3456">
        <f>VLOOKUP(Table1[[#This Row],[img_id2]],Table13[#All],5,FALSE)</f>
        <v>4</v>
      </c>
      <c r="I3456" t="str">
        <f>IF(Table1[[#This Row],[score_abs]]&gt;0.99,"yes","no")</f>
        <v>yes</v>
      </c>
    </row>
    <row r="3457" spans="1:9" x14ac:dyDescent="0.25">
      <c r="A3457" t="str">
        <f>Table1[[#This Row],[img_id2]]&amp;"|"&amp;Table1[[#This Row],[rank]]</f>
        <v>687|1</v>
      </c>
      <c r="B3457">
        <v>687</v>
      </c>
      <c r="C3457">
        <v>1</v>
      </c>
      <c r="D3457" t="s">
        <v>864</v>
      </c>
      <c r="E3457">
        <v>0.65148085355800001</v>
      </c>
      <c r="F3457">
        <v>0.99980169534700003</v>
      </c>
      <c r="G3457">
        <f>VLOOKUP(Table1[[#This Row],[img_id2]],Table13[#All],4,FALSE)</f>
        <v>3</v>
      </c>
      <c r="H3457">
        <f>VLOOKUP(Table1[[#This Row],[img_id2]],Table13[#All],5,FALSE)</f>
        <v>3</v>
      </c>
      <c r="I3457" t="str">
        <f>IF(Table1[[#This Row],[score_abs]]&gt;0.99,"yes","no")</f>
        <v>yes</v>
      </c>
    </row>
    <row r="3458" spans="1:9" x14ac:dyDescent="0.25">
      <c r="A3458" t="str">
        <f>Table1[[#This Row],[img_id2]]&amp;"|"&amp;Table1[[#This Row],[rank]]</f>
        <v>687|2</v>
      </c>
      <c r="B3458">
        <v>687</v>
      </c>
      <c r="C3458">
        <v>2</v>
      </c>
      <c r="D3458" t="s">
        <v>862</v>
      </c>
      <c r="E3458">
        <v>9.7026489674999994E-2</v>
      </c>
      <c r="F3458">
        <v>0.99867022037499997</v>
      </c>
      <c r="G3458">
        <f>VLOOKUP(Table1[[#This Row],[img_id2]],Table13[#All],4,FALSE)</f>
        <v>3</v>
      </c>
      <c r="H3458">
        <f>VLOOKUP(Table1[[#This Row],[img_id2]],Table13[#All],5,FALSE)</f>
        <v>3</v>
      </c>
      <c r="I3458" t="str">
        <f>IF(Table1[[#This Row],[score_abs]]&gt;0.99,"yes","no")</f>
        <v>yes</v>
      </c>
    </row>
    <row r="3459" spans="1:9" x14ac:dyDescent="0.25">
      <c r="A3459" t="str">
        <f>Table1[[#This Row],[img_id2]]&amp;"|"&amp;Table1[[#This Row],[rank]]</f>
        <v>687|3</v>
      </c>
      <c r="B3459">
        <v>687</v>
      </c>
      <c r="C3459">
        <v>3</v>
      </c>
      <c r="D3459" t="s">
        <v>840</v>
      </c>
      <c r="E3459">
        <v>4.9459233880000002E-2</v>
      </c>
      <c r="F3459">
        <v>0.99739468097700001</v>
      </c>
      <c r="G3459">
        <f>VLOOKUP(Table1[[#This Row],[img_id2]],Table13[#All],4,FALSE)</f>
        <v>3</v>
      </c>
      <c r="H3459">
        <f>VLOOKUP(Table1[[#This Row],[img_id2]],Table13[#All],5,FALSE)</f>
        <v>3</v>
      </c>
      <c r="I3459" t="str">
        <f>IF(Table1[[#This Row],[score_abs]]&gt;0.99,"yes","no")</f>
        <v>yes</v>
      </c>
    </row>
    <row r="3460" spans="1:9" x14ac:dyDescent="0.25">
      <c r="A3460" t="str">
        <f>Table1[[#This Row],[img_id2]]&amp;"|"&amp;Table1[[#This Row],[rank]]</f>
        <v>687|4</v>
      </c>
      <c r="B3460">
        <v>687</v>
      </c>
      <c r="C3460">
        <v>4</v>
      </c>
      <c r="D3460" t="s">
        <v>830</v>
      </c>
      <c r="E3460">
        <v>3.4752983599899999E-2</v>
      </c>
      <c r="F3460">
        <v>0.996296346188</v>
      </c>
      <c r="G3460">
        <f>VLOOKUP(Table1[[#This Row],[img_id2]],Table13[#All],4,FALSE)</f>
        <v>3</v>
      </c>
      <c r="H3460">
        <f>VLOOKUP(Table1[[#This Row],[img_id2]],Table13[#All],5,FALSE)</f>
        <v>3</v>
      </c>
      <c r="I3460" t="str">
        <f>IF(Table1[[#This Row],[score_abs]]&gt;0.99,"yes","no")</f>
        <v>yes</v>
      </c>
    </row>
    <row r="3461" spans="1:9" x14ac:dyDescent="0.25">
      <c r="A3461" t="str">
        <f>Table1[[#This Row],[img_id2]]&amp;"|"&amp;Table1[[#This Row],[rank]]</f>
        <v>687|5</v>
      </c>
      <c r="B3461">
        <v>687</v>
      </c>
      <c r="C3461">
        <v>5</v>
      </c>
      <c r="D3461" t="s">
        <v>860</v>
      </c>
      <c r="E3461">
        <v>2.0224014297099999E-2</v>
      </c>
      <c r="F3461">
        <v>0.993652462959</v>
      </c>
      <c r="G3461">
        <f>VLOOKUP(Table1[[#This Row],[img_id2]],Table13[#All],4,FALSE)</f>
        <v>3</v>
      </c>
      <c r="H3461">
        <f>VLOOKUP(Table1[[#This Row],[img_id2]],Table13[#All],5,FALSE)</f>
        <v>3</v>
      </c>
      <c r="I3461" t="str">
        <f>IF(Table1[[#This Row],[score_abs]]&gt;0.99,"yes","no")</f>
        <v>yes</v>
      </c>
    </row>
    <row r="3462" spans="1:9" x14ac:dyDescent="0.25">
      <c r="A3462" t="str">
        <f>Table1[[#This Row],[img_id2]]&amp;"|"&amp;Table1[[#This Row],[rank]]</f>
        <v>688|1</v>
      </c>
      <c r="B3462">
        <v>688</v>
      </c>
      <c r="C3462">
        <v>1</v>
      </c>
      <c r="D3462" t="s">
        <v>877</v>
      </c>
      <c r="E3462">
        <v>0.14014188945299999</v>
      </c>
      <c r="F3462">
        <v>0.99091446399700001</v>
      </c>
      <c r="G3462">
        <f>VLOOKUP(Table1[[#This Row],[img_id2]],Table13[#All],4,FALSE)</f>
        <v>2</v>
      </c>
      <c r="H3462">
        <f>VLOOKUP(Table1[[#This Row],[img_id2]],Table13[#All],5,FALSE)</f>
        <v>2</v>
      </c>
      <c r="I3462" t="str">
        <f>IF(Table1[[#This Row],[score_abs]]&gt;0.99,"yes","no")</f>
        <v>yes</v>
      </c>
    </row>
    <row r="3463" spans="1:9" x14ac:dyDescent="0.25">
      <c r="A3463" t="str">
        <f>Table1[[#This Row],[img_id2]]&amp;"|"&amp;Table1[[#This Row],[rank]]</f>
        <v>688|2</v>
      </c>
      <c r="B3463">
        <v>688</v>
      </c>
      <c r="C3463">
        <v>2</v>
      </c>
      <c r="D3463" t="s">
        <v>860</v>
      </c>
      <c r="E3463">
        <v>0.11112154275199999</v>
      </c>
      <c r="F3463">
        <v>0.98856878280600002</v>
      </c>
      <c r="G3463">
        <f>VLOOKUP(Table1[[#This Row],[img_id2]],Table13[#All],4,FALSE)</f>
        <v>2</v>
      </c>
      <c r="H3463">
        <f>VLOOKUP(Table1[[#This Row],[img_id2]],Table13[#All],5,FALSE)</f>
        <v>2</v>
      </c>
      <c r="I3463" t="str">
        <f>IF(Table1[[#This Row],[score_abs]]&gt;0.99,"yes","no")</f>
        <v>no</v>
      </c>
    </row>
    <row r="3464" spans="1:9" x14ac:dyDescent="0.25">
      <c r="A3464" t="str">
        <f>Table1[[#This Row],[img_id2]]&amp;"|"&amp;Table1[[#This Row],[rank]]</f>
        <v>688|3</v>
      </c>
      <c r="B3464">
        <v>688</v>
      </c>
      <c r="C3464">
        <v>3</v>
      </c>
      <c r="D3464" t="s">
        <v>904</v>
      </c>
      <c r="E3464">
        <v>4.3364897370299998E-2</v>
      </c>
      <c r="F3464">
        <v>0.97122180461899998</v>
      </c>
      <c r="G3464">
        <f>VLOOKUP(Table1[[#This Row],[img_id2]],Table13[#All],4,FALSE)</f>
        <v>2</v>
      </c>
      <c r="H3464">
        <f>VLOOKUP(Table1[[#This Row],[img_id2]],Table13[#All],5,FALSE)</f>
        <v>2</v>
      </c>
      <c r="I3464" t="str">
        <f>IF(Table1[[#This Row],[score_abs]]&gt;0.99,"yes","no")</f>
        <v>no</v>
      </c>
    </row>
    <row r="3465" spans="1:9" x14ac:dyDescent="0.25">
      <c r="A3465" t="str">
        <f>Table1[[#This Row],[img_id2]]&amp;"|"&amp;Table1[[#This Row],[rank]]</f>
        <v>688|4</v>
      </c>
      <c r="B3465">
        <v>688</v>
      </c>
      <c r="C3465">
        <v>4</v>
      </c>
      <c r="D3465" t="s">
        <v>894</v>
      </c>
      <c r="E3465">
        <v>3.4582026302800002E-2</v>
      </c>
      <c r="F3465">
        <v>0.96417480707199998</v>
      </c>
      <c r="G3465">
        <f>VLOOKUP(Table1[[#This Row],[img_id2]],Table13[#All],4,FALSE)</f>
        <v>2</v>
      </c>
      <c r="H3465">
        <f>VLOOKUP(Table1[[#This Row],[img_id2]],Table13[#All],5,FALSE)</f>
        <v>2</v>
      </c>
      <c r="I3465" t="str">
        <f>IF(Table1[[#This Row],[score_abs]]&gt;0.99,"yes","no")</f>
        <v>no</v>
      </c>
    </row>
    <row r="3466" spans="1:9" x14ac:dyDescent="0.25">
      <c r="A3466" t="str">
        <f>Table1[[#This Row],[img_id2]]&amp;"|"&amp;Table1[[#This Row],[rank]]</f>
        <v>688|5</v>
      </c>
      <c r="B3466">
        <v>688</v>
      </c>
      <c r="C3466">
        <v>5</v>
      </c>
      <c r="D3466" t="s">
        <v>852</v>
      </c>
      <c r="E3466">
        <v>3.1776718795300002E-2</v>
      </c>
      <c r="F3466">
        <v>0.96113497018799998</v>
      </c>
      <c r="G3466">
        <f>VLOOKUP(Table1[[#This Row],[img_id2]],Table13[#All],4,FALSE)</f>
        <v>2</v>
      </c>
      <c r="H3466">
        <f>VLOOKUP(Table1[[#This Row],[img_id2]],Table13[#All],5,FALSE)</f>
        <v>2</v>
      </c>
      <c r="I3466" t="str">
        <f>IF(Table1[[#This Row],[score_abs]]&gt;0.99,"yes","no")</f>
        <v>no</v>
      </c>
    </row>
    <row r="3467" spans="1:9" x14ac:dyDescent="0.25">
      <c r="A3467" t="str">
        <f>Table1[[#This Row],[img_id2]]&amp;"|"&amp;Table1[[#This Row],[rank]]</f>
        <v>689|1</v>
      </c>
      <c r="B3467">
        <v>689</v>
      </c>
      <c r="C3467">
        <v>1</v>
      </c>
      <c r="D3467" t="s">
        <v>855</v>
      </c>
      <c r="E3467">
        <v>0.18305796384799999</v>
      </c>
      <c r="F3467">
        <v>0.99933236837399997</v>
      </c>
      <c r="G3467">
        <f>VLOOKUP(Table1[[#This Row],[img_id2]],Table13[#All],4,FALSE)</f>
        <v>4</v>
      </c>
      <c r="H3467">
        <f>VLOOKUP(Table1[[#This Row],[img_id2]],Table13[#All],5,FALSE)</f>
        <v>4</v>
      </c>
      <c r="I3467" t="str">
        <f>IF(Table1[[#This Row],[score_abs]]&gt;0.99,"yes","no")</f>
        <v>yes</v>
      </c>
    </row>
    <row r="3468" spans="1:9" x14ac:dyDescent="0.25">
      <c r="A3468" t="str">
        <f>Table1[[#This Row],[img_id2]]&amp;"|"&amp;Table1[[#This Row],[rank]]</f>
        <v>689|2</v>
      </c>
      <c r="B3468">
        <v>689</v>
      </c>
      <c r="C3468">
        <v>2</v>
      </c>
      <c r="D3468" t="s">
        <v>856</v>
      </c>
      <c r="E3468">
        <v>0.13598115742200001</v>
      </c>
      <c r="F3468">
        <v>0.99910140037499995</v>
      </c>
      <c r="G3468">
        <f>VLOOKUP(Table1[[#This Row],[img_id2]],Table13[#All],4,FALSE)</f>
        <v>4</v>
      </c>
      <c r="H3468">
        <f>VLOOKUP(Table1[[#This Row],[img_id2]],Table13[#All],5,FALSE)</f>
        <v>4</v>
      </c>
      <c r="I3468" t="str">
        <f>IF(Table1[[#This Row],[score_abs]]&gt;0.99,"yes","no")</f>
        <v>yes</v>
      </c>
    </row>
    <row r="3469" spans="1:9" x14ac:dyDescent="0.25">
      <c r="A3469" t="str">
        <f>Table1[[#This Row],[img_id2]]&amp;"|"&amp;Table1[[#This Row],[rank]]</f>
        <v>689|3</v>
      </c>
      <c r="B3469">
        <v>689</v>
      </c>
      <c r="C3469">
        <v>3</v>
      </c>
      <c r="D3469" t="s">
        <v>861</v>
      </c>
      <c r="E3469">
        <v>0.122815646231</v>
      </c>
      <c r="F3469">
        <v>0.999005258083</v>
      </c>
      <c r="G3469">
        <f>VLOOKUP(Table1[[#This Row],[img_id2]],Table13[#All],4,FALSE)</f>
        <v>4</v>
      </c>
      <c r="H3469">
        <f>VLOOKUP(Table1[[#This Row],[img_id2]],Table13[#All],5,FALSE)</f>
        <v>4</v>
      </c>
      <c r="I3469" t="str">
        <f>IF(Table1[[#This Row],[score_abs]]&gt;0.99,"yes","no")</f>
        <v>yes</v>
      </c>
    </row>
    <row r="3470" spans="1:9" x14ac:dyDescent="0.25">
      <c r="A3470" t="str">
        <f>Table1[[#This Row],[img_id2]]&amp;"|"&amp;Table1[[#This Row],[rank]]</f>
        <v>689|4</v>
      </c>
      <c r="B3470">
        <v>689</v>
      </c>
      <c r="C3470">
        <v>4</v>
      </c>
      <c r="D3470" t="s">
        <v>862</v>
      </c>
      <c r="E3470">
        <v>9.3045704066800003E-2</v>
      </c>
      <c r="F3470">
        <v>0.99868732690799999</v>
      </c>
      <c r="G3470">
        <f>VLOOKUP(Table1[[#This Row],[img_id2]],Table13[#All],4,FALSE)</f>
        <v>4</v>
      </c>
      <c r="H3470">
        <f>VLOOKUP(Table1[[#This Row],[img_id2]],Table13[#All],5,FALSE)</f>
        <v>4</v>
      </c>
      <c r="I3470" t="str">
        <f>IF(Table1[[#This Row],[score_abs]]&gt;0.99,"yes","no")</f>
        <v>yes</v>
      </c>
    </row>
    <row r="3471" spans="1:9" x14ac:dyDescent="0.25">
      <c r="A3471" t="str">
        <f>Table1[[#This Row],[img_id2]]&amp;"|"&amp;Table1[[#This Row],[rank]]</f>
        <v>689|5</v>
      </c>
      <c r="B3471">
        <v>689</v>
      </c>
      <c r="C3471">
        <v>5</v>
      </c>
      <c r="D3471" t="s">
        <v>854</v>
      </c>
      <c r="E3471">
        <v>8.4902562200999995E-2</v>
      </c>
      <c r="F3471">
        <v>0.99856156110799998</v>
      </c>
      <c r="G3471">
        <f>VLOOKUP(Table1[[#This Row],[img_id2]],Table13[#All],4,FALSE)</f>
        <v>4</v>
      </c>
      <c r="H3471">
        <f>VLOOKUP(Table1[[#This Row],[img_id2]],Table13[#All],5,FALSE)</f>
        <v>4</v>
      </c>
      <c r="I3471" t="str">
        <f>IF(Table1[[#This Row],[score_abs]]&gt;0.99,"yes","no")</f>
        <v>yes</v>
      </c>
    </row>
    <row r="3472" spans="1:9" x14ac:dyDescent="0.25">
      <c r="A3472" t="str">
        <f>Table1[[#This Row],[img_id2]]&amp;"|"&amp;Table1[[#This Row],[rank]]</f>
        <v>690|1</v>
      </c>
      <c r="B3472">
        <v>690</v>
      </c>
      <c r="C3472">
        <v>1</v>
      </c>
      <c r="D3472" t="s">
        <v>861</v>
      </c>
      <c r="E3472">
        <v>0.165424495935</v>
      </c>
      <c r="F3472">
        <v>0.998249471188</v>
      </c>
      <c r="G3472">
        <f>VLOOKUP(Table1[[#This Row],[img_id2]],Table13[#All],4,FALSE)</f>
        <v>3</v>
      </c>
      <c r="H3472">
        <f>VLOOKUP(Table1[[#This Row],[img_id2]],Table13[#All],5,FALSE)</f>
        <v>3</v>
      </c>
      <c r="I3472" t="str">
        <f>IF(Table1[[#This Row],[score_abs]]&gt;0.99,"yes","no")</f>
        <v>yes</v>
      </c>
    </row>
    <row r="3473" spans="1:9" x14ac:dyDescent="0.25">
      <c r="A3473" t="str">
        <f>Table1[[#This Row],[img_id2]]&amp;"|"&amp;Table1[[#This Row],[rank]]</f>
        <v>690|2</v>
      </c>
      <c r="B3473">
        <v>690</v>
      </c>
      <c r="C3473">
        <v>2</v>
      </c>
      <c r="D3473" t="s">
        <v>856</v>
      </c>
      <c r="E3473">
        <v>0.116047412157</v>
      </c>
      <c r="F3473">
        <v>0.99750655889499995</v>
      </c>
      <c r="G3473">
        <f>VLOOKUP(Table1[[#This Row],[img_id2]],Table13[#All],4,FALSE)</f>
        <v>3</v>
      </c>
      <c r="H3473">
        <f>VLOOKUP(Table1[[#This Row],[img_id2]],Table13[#All],5,FALSE)</f>
        <v>3</v>
      </c>
      <c r="I3473" t="str">
        <f>IF(Table1[[#This Row],[score_abs]]&gt;0.99,"yes","no")</f>
        <v>yes</v>
      </c>
    </row>
    <row r="3474" spans="1:9" x14ac:dyDescent="0.25">
      <c r="A3474" t="str">
        <f>Table1[[#This Row],[img_id2]]&amp;"|"&amp;Table1[[#This Row],[rank]]</f>
        <v>690|3</v>
      </c>
      <c r="B3474">
        <v>690</v>
      </c>
      <c r="C3474">
        <v>3</v>
      </c>
      <c r="D3474" t="s">
        <v>848</v>
      </c>
      <c r="E3474">
        <v>0.10151155293</v>
      </c>
      <c r="F3474">
        <v>0.99715059995699995</v>
      </c>
      <c r="G3474">
        <f>VLOOKUP(Table1[[#This Row],[img_id2]],Table13[#All],4,FALSE)</f>
        <v>3</v>
      </c>
      <c r="H3474">
        <f>VLOOKUP(Table1[[#This Row],[img_id2]],Table13[#All],5,FALSE)</f>
        <v>3</v>
      </c>
      <c r="I3474" t="str">
        <f>IF(Table1[[#This Row],[score_abs]]&gt;0.99,"yes","no")</f>
        <v>yes</v>
      </c>
    </row>
    <row r="3475" spans="1:9" x14ac:dyDescent="0.25">
      <c r="A3475" t="str">
        <f>Table1[[#This Row],[img_id2]]&amp;"|"&amp;Table1[[#This Row],[rank]]</f>
        <v>690|4</v>
      </c>
      <c r="B3475">
        <v>690</v>
      </c>
      <c r="C3475">
        <v>4</v>
      </c>
      <c r="D3475" t="s">
        <v>862</v>
      </c>
      <c r="E3475">
        <v>9.6776671707600001E-2</v>
      </c>
      <c r="F3475">
        <v>0.99701154232</v>
      </c>
      <c r="G3475">
        <f>VLOOKUP(Table1[[#This Row],[img_id2]],Table13[#All],4,FALSE)</f>
        <v>3</v>
      </c>
      <c r="H3475">
        <f>VLOOKUP(Table1[[#This Row],[img_id2]],Table13[#All],5,FALSE)</f>
        <v>3</v>
      </c>
      <c r="I3475" t="str">
        <f>IF(Table1[[#This Row],[score_abs]]&gt;0.99,"yes","no")</f>
        <v>yes</v>
      </c>
    </row>
    <row r="3476" spans="1:9" x14ac:dyDescent="0.25">
      <c r="A3476" t="str">
        <f>Table1[[#This Row],[img_id2]]&amp;"|"&amp;Table1[[#This Row],[rank]]</f>
        <v>690|5</v>
      </c>
      <c r="B3476">
        <v>690</v>
      </c>
      <c r="C3476">
        <v>5</v>
      </c>
      <c r="D3476" t="s">
        <v>908</v>
      </c>
      <c r="E3476">
        <v>7.6942339539499999E-2</v>
      </c>
      <c r="F3476">
        <v>0.99624407291399997</v>
      </c>
      <c r="G3476">
        <f>VLOOKUP(Table1[[#This Row],[img_id2]],Table13[#All],4,FALSE)</f>
        <v>3</v>
      </c>
      <c r="H3476">
        <f>VLOOKUP(Table1[[#This Row],[img_id2]],Table13[#All],5,FALSE)</f>
        <v>3</v>
      </c>
      <c r="I3476" t="str">
        <f>IF(Table1[[#This Row],[score_abs]]&gt;0.99,"yes","no")</f>
        <v>yes</v>
      </c>
    </row>
    <row r="3477" spans="1:9" x14ac:dyDescent="0.25">
      <c r="A3477" t="str">
        <f>Table1[[#This Row],[img_id2]]&amp;"|"&amp;Table1[[#This Row],[rank]]</f>
        <v>691|1</v>
      </c>
      <c r="B3477">
        <v>691</v>
      </c>
      <c r="C3477">
        <v>1</v>
      </c>
      <c r="D3477" t="s">
        <v>846</v>
      </c>
      <c r="E3477">
        <v>0.22683186829099999</v>
      </c>
      <c r="F3477">
        <v>0.99990749359099995</v>
      </c>
      <c r="G3477">
        <f>VLOOKUP(Table1[[#This Row],[img_id2]],Table13[#All],4,FALSE)</f>
        <v>4</v>
      </c>
      <c r="H3477">
        <f>VLOOKUP(Table1[[#This Row],[img_id2]],Table13[#All],5,FALSE)</f>
        <v>4</v>
      </c>
      <c r="I3477" t="str">
        <f>IF(Table1[[#This Row],[score_abs]]&gt;0.99,"yes","no")</f>
        <v>yes</v>
      </c>
    </row>
    <row r="3478" spans="1:9" x14ac:dyDescent="0.25">
      <c r="A3478" t="str">
        <f>Table1[[#This Row],[img_id2]]&amp;"|"&amp;Table1[[#This Row],[rank]]</f>
        <v>691|2</v>
      </c>
      <c r="B3478">
        <v>691</v>
      </c>
      <c r="C3478">
        <v>2</v>
      </c>
      <c r="D3478" t="s">
        <v>862</v>
      </c>
      <c r="E3478">
        <v>0.17822958528999999</v>
      </c>
      <c r="F3478">
        <v>0.99988234043099999</v>
      </c>
      <c r="G3478">
        <f>VLOOKUP(Table1[[#This Row],[img_id2]],Table13[#All],4,FALSE)</f>
        <v>4</v>
      </c>
      <c r="H3478">
        <f>VLOOKUP(Table1[[#This Row],[img_id2]],Table13[#All],5,FALSE)</f>
        <v>4</v>
      </c>
      <c r="I3478" t="str">
        <f>IF(Table1[[#This Row],[score_abs]]&gt;0.99,"yes","no")</f>
        <v>yes</v>
      </c>
    </row>
    <row r="3479" spans="1:9" x14ac:dyDescent="0.25">
      <c r="A3479" t="str">
        <f>Table1[[#This Row],[img_id2]]&amp;"|"&amp;Table1[[#This Row],[rank]]</f>
        <v>691|3</v>
      </c>
      <c r="B3479">
        <v>691</v>
      </c>
      <c r="C3479">
        <v>3</v>
      </c>
      <c r="D3479" t="s">
        <v>861</v>
      </c>
      <c r="E3479">
        <v>8.2889832556199999E-2</v>
      </c>
      <c r="F3479">
        <v>0.99974697828299997</v>
      </c>
      <c r="G3479">
        <f>VLOOKUP(Table1[[#This Row],[img_id2]],Table13[#All],4,FALSE)</f>
        <v>4</v>
      </c>
      <c r="H3479">
        <f>VLOOKUP(Table1[[#This Row],[img_id2]],Table13[#All],5,FALSE)</f>
        <v>4</v>
      </c>
      <c r="I3479" t="str">
        <f>IF(Table1[[#This Row],[score_abs]]&gt;0.99,"yes","no")</f>
        <v>yes</v>
      </c>
    </row>
    <row r="3480" spans="1:9" x14ac:dyDescent="0.25">
      <c r="A3480" t="str">
        <f>Table1[[#This Row],[img_id2]]&amp;"|"&amp;Table1[[#This Row],[rank]]</f>
        <v>691|4</v>
      </c>
      <c r="B3480">
        <v>691</v>
      </c>
      <c r="C3480">
        <v>4</v>
      </c>
      <c r="D3480" t="s">
        <v>848</v>
      </c>
      <c r="E3480">
        <v>7.3928691446800004E-2</v>
      </c>
      <c r="F3480">
        <v>0.99971634149599997</v>
      </c>
      <c r="G3480">
        <f>VLOOKUP(Table1[[#This Row],[img_id2]],Table13[#All],4,FALSE)</f>
        <v>4</v>
      </c>
      <c r="H3480">
        <f>VLOOKUP(Table1[[#This Row],[img_id2]],Table13[#All],5,FALSE)</f>
        <v>4</v>
      </c>
      <c r="I3480" t="str">
        <f>IF(Table1[[#This Row],[score_abs]]&gt;0.99,"yes","no")</f>
        <v>yes</v>
      </c>
    </row>
    <row r="3481" spans="1:9" x14ac:dyDescent="0.25">
      <c r="A3481" t="str">
        <f>Table1[[#This Row],[img_id2]]&amp;"|"&amp;Table1[[#This Row],[rank]]</f>
        <v>691|5</v>
      </c>
      <c r="B3481">
        <v>691</v>
      </c>
      <c r="C3481">
        <v>5</v>
      </c>
      <c r="D3481" t="s">
        <v>856</v>
      </c>
      <c r="E3481">
        <v>5.9385702014000001E-2</v>
      </c>
      <c r="F3481">
        <v>0.99964690208399998</v>
      </c>
      <c r="G3481">
        <f>VLOOKUP(Table1[[#This Row],[img_id2]],Table13[#All],4,FALSE)</f>
        <v>4</v>
      </c>
      <c r="H3481">
        <f>VLOOKUP(Table1[[#This Row],[img_id2]],Table13[#All],5,FALSE)</f>
        <v>4</v>
      </c>
      <c r="I3481" t="str">
        <f>IF(Table1[[#This Row],[score_abs]]&gt;0.99,"yes","no")</f>
        <v>yes</v>
      </c>
    </row>
    <row r="3482" spans="1:9" x14ac:dyDescent="0.25">
      <c r="A3482" t="str">
        <f>Table1[[#This Row],[img_id2]]&amp;"|"&amp;Table1[[#This Row],[rank]]</f>
        <v>692|1</v>
      </c>
      <c r="B3482">
        <v>692</v>
      </c>
      <c r="C3482">
        <v>1</v>
      </c>
      <c r="D3482" t="s">
        <v>876</v>
      </c>
      <c r="E3482">
        <v>0.71899539232300003</v>
      </c>
      <c r="F3482">
        <v>0.99998545646699999</v>
      </c>
      <c r="G3482">
        <f>VLOOKUP(Table1[[#This Row],[img_id2]],Table13[#All],4,FALSE)</f>
        <v>3</v>
      </c>
      <c r="H3482">
        <f>VLOOKUP(Table1[[#This Row],[img_id2]],Table13[#All],5,FALSE)</f>
        <v>3</v>
      </c>
      <c r="I3482" t="str">
        <f>IF(Table1[[#This Row],[score_abs]]&gt;0.99,"yes","no")</f>
        <v>yes</v>
      </c>
    </row>
    <row r="3483" spans="1:9" x14ac:dyDescent="0.25">
      <c r="A3483" t="str">
        <f>Table1[[#This Row],[img_id2]]&amp;"|"&amp;Table1[[#This Row],[rank]]</f>
        <v>692|2</v>
      </c>
      <c r="B3483">
        <v>692</v>
      </c>
      <c r="C3483">
        <v>2</v>
      </c>
      <c r="D3483" t="s">
        <v>856</v>
      </c>
      <c r="E3483">
        <v>7.0139773190000004E-2</v>
      </c>
      <c r="F3483">
        <v>0.99985134601600001</v>
      </c>
      <c r="G3483">
        <f>VLOOKUP(Table1[[#This Row],[img_id2]],Table13[#All],4,FALSE)</f>
        <v>3</v>
      </c>
      <c r="H3483">
        <f>VLOOKUP(Table1[[#This Row],[img_id2]],Table13[#All],5,FALSE)</f>
        <v>3</v>
      </c>
      <c r="I3483" t="str">
        <f>IF(Table1[[#This Row],[score_abs]]&gt;0.99,"yes","no")</f>
        <v>yes</v>
      </c>
    </row>
    <row r="3484" spans="1:9" x14ac:dyDescent="0.25">
      <c r="A3484" t="str">
        <f>Table1[[#This Row],[img_id2]]&amp;"|"&amp;Table1[[#This Row],[rank]]</f>
        <v>692|3</v>
      </c>
      <c r="B3484">
        <v>692</v>
      </c>
      <c r="C3484">
        <v>3</v>
      </c>
      <c r="D3484" t="s">
        <v>861</v>
      </c>
      <c r="E3484">
        <v>6.6813811659799993E-2</v>
      </c>
      <c r="F3484">
        <v>0.99984395504000001</v>
      </c>
      <c r="G3484">
        <f>VLOOKUP(Table1[[#This Row],[img_id2]],Table13[#All],4,FALSE)</f>
        <v>3</v>
      </c>
      <c r="H3484">
        <f>VLOOKUP(Table1[[#This Row],[img_id2]],Table13[#All],5,FALSE)</f>
        <v>3</v>
      </c>
      <c r="I3484" t="str">
        <f>IF(Table1[[#This Row],[score_abs]]&gt;0.99,"yes","no")</f>
        <v>yes</v>
      </c>
    </row>
    <row r="3485" spans="1:9" x14ac:dyDescent="0.25">
      <c r="A3485" t="str">
        <f>Table1[[#This Row],[img_id2]]&amp;"|"&amp;Table1[[#This Row],[rank]]</f>
        <v>692|4</v>
      </c>
      <c r="B3485">
        <v>692</v>
      </c>
      <c r="C3485">
        <v>4</v>
      </c>
      <c r="D3485" t="s">
        <v>848</v>
      </c>
      <c r="E3485">
        <v>3.8278292864600001E-2</v>
      </c>
      <c r="F3485">
        <v>0.99972766637800003</v>
      </c>
      <c r="G3485">
        <f>VLOOKUP(Table1[[#This Row],[img_id2]],Table13[#All],4,FALSE)</f>
        <v>3</v>
      </c>
      <c r="H3485">
        <f>VLOOKUP(Table1[[#This Row],[img_id2]],Table13[#All],5,FALSE)</f>
        <v>3</v>
      </c>
      <c r="I3485" t="str">
        <f>IF(Table1[[#This Row],[score_abs]]&gt;0.99,"yes","no")</f>
        <v>yes</v>
      </c>
    </row>
    <row r="3486" spans="1:9" x14ac:dyDescent="0.25">
      <c r="A3486" t="str">
        <f>Table1[[#This Row],[img_id2]]&amp;"|"&amp;Table1[[#This Row],[rank]]</f>
        <v>692|5</v>
      </c>
      <c r="B3486">
        <v>692</v>
      </c>
      <c r="C3486">
        <v>5</v>
      </c>
      <c r="D3486" t="s">
        <v>862</v>
      </c>
      <c r="E3486">
        <v>2.9013492166999999E-2</v>
      </c>
      <c r="F3486">
        <v>0.99964070320099996</v>
      </c>
      <c r="G3486">
        <f>VLOOKUP(Table1[[#This Row],[img_id2]],Table13[#All],4,FALSE)</f>
        <v>3</v>
      </c>
      <c r="H3486">
        <f>VLOOKUP(Table1[[#This Row],[img_id2]],Table13[#All],5,FALSE)</f>
        <v>3</v>
      </c>
      <c r="I3486" t="str">
        <f>IF(Table1[[#This Row],[score_abs]]&gt;0.99,"yes","no")</f>
        <v>yes</v>
      </c>
    </row>
    <row r="3487" spans="1:9" x14ac:dyDescent="0.25">
      <c r="A3487" t="str">
        <f>Table1[[#This Row],[img_id2]]&amp;"|"&amp;Table1[[#This Row],[rank]]</f>
        <v>693|1</v>
      </c>
      <c r="B3487">
        <v>693</v>
      </c>
      <c r="C3487">
        <v>1</v>
      </c>
      <c r="D3487" t="s">
        <v>862</v>
      </c>
      <c r="E3487">
        <v>0.450424551964</v>
      </c>
      <c r="F3487">
        <v>0.99974006414399996</v>
      </c>
      <c r="G3487">
        <f>VLOOKUP(Table1[[#This Row],[img_id2]],Table13[#All],4,FALSE)</f>
        <v>3</v>
      </c>
      <c r="H3487">
        <f>VLOOKUP(Table1[[#This Row],[img_id2]],Table13[#All],5,FALSE)</f>
        <v>3</v>
      </c>
      <c r="I3487" t="str">
        <f>IF(Table1[[#This Row],[score_abs]]&gt;0.99,"yes","no")</f>
        <v>yes</v>
      </c>
    </row>
    <row r="3488" spans="1:9" x14ac:dyDescent="0.25">
      <c r="A3488" t="str">
        <f>Table1[[#This Row],[img_id2]]&amp;"|"&amp;Table1[[#This Row],[rank]]</f>
        <v>693|2</v>
      </c>
      <c r="B3488">
        <v>693</v>
      </c>
      <c r="C3488">
        <v>2</v>
      </c>
      <c r="D3488" t="s">
        <v>864</v>
      </c>
      <c r="E3488">
        <v>0.17510835826400001</v>
      </c>
      <c r="F3488">
        <v>0.99933165311799999</v>
      </c>
      <c r="G3488">
        <f>VLOOKUP(Table1[[#This Row],[img_id2]],Table13[#All],4,FALSE)</f>
        <v>3</v>
      </c>
      <c r="H3488">
        <f>VLOOKUP(Table1[[#This Row],[img_id2]],Table13[#All],5,FALSE)</f>
        <v>3</v>
      </c>
      <c r="I3488" t="str">
        <f>IF(Table1[[#This Row],[score_abs]]&gt;0.99,"yes","no")</f>
        <v>yes</v>
      </c>
    </row>
    <row r="3489" spans="1:9" x14ac:dyDescent="0.25">
      <c r="A3489" t="str">
        <f>Table1[[#This Row],[img_id2]]&amp;"|"&amp;Table1[[#This Row],[rank]]</f>
        <v>693|3</v>
      </c>
      <c r="B3489">
        <v>693</v>
      </c>
      <c r="C3489">
        <v>3</v>
      </c>
      <c r="D3489" t="s">
        <v>878</v>
      </c>
      <c r="E3489">
        <v>6.3744783401499999E-2</v>
      </c>
      <c r="F3489">
        <v>0.99816638231300003</v>
      </c>
      <c r="G3489">
        <f>VLOOKUP(Table1[[#This Row],[img_id2]],Table13[#All],4,FALSE)</f>
        <v>3</v>
      </c>
      <c r="H3489">
        <f>VLOOKUP(Table1[[#This Row],[img_id2]],Table13[#All],5,FALSE)</f>
        <v>3</v>
      </c>
      <c r="I3489" t="str">
        <f>IF(Table1[[#This Row],[score_abs]]&gt;0.99,"yes","no")</f>
        <v>yes</v>
      </c>
    </row>
    <row r="3490" spans="1:9" x14ac:dyDescent="0.25">
      <c r="A3490" t="str">
        <f>Table1[[#This Row],[img_id2]]&amp;"|"&amp;Table1[[#This Row],[rank]]</f>
        <v>693|4</v>
      </c>
      <c r="B3490">
        <v>693</v>
      </c>
      <c r="C3490">
        <v>4</v>
      </c>
      <c r="D3490" t="s">
        <v>861</v>
      </c>
      <c r="E3490">
        <v>5.8851543813900002E-2</v>
      </c>
      <c r="F3490">
        <v>0.99801421165500004</v>
      </c>
      <c r="G3490">
        <f>VLOOKUP(Table1[[#This Row],[img_id2]],Table13[#All],4,FALSE)</f>
        <v>3</v>
      </c>
      <c r="H3490">
        <f>VLOOKUP(Table1[[#This Row],[img_id2]],Table13[#All],5,FALSE)</f>
        <v>3</v>
      </c>
      <c r="I3490" t="str">
        <f>IF(Table1[[#This Row],[score_abs]]&gt;0.99,"yes","no")</f>
        <v>yes</v>
      </c>
    </row>
    <row r="3491" spans="1:9" x14ac:dyDescent="0.25">
      <c r="A3491" t="str">
        <f>Table1[[#This Row],[img_id2]]&amp;"|"&amp;Table1[[#This Row],[rank]]</f>
        <v>693|5</v>
      </c>
      <c r="B3491">
        <v>693</v>
      </c>
      <c r="C3491">
        <v>5</v>
      </c>
      <c r="D3491" t="s">
        <v>831</v>
      </c>
      <c r="E3491">
        <v>4.2419608682400002E-2</v>
      </c>
      <c r="F3491">
        <v>0.99724704027199995</v>
      </c>
      <c r="G3491">
        <f>VLOOKUP(Table1[[#This Row],[img_id2]],Table13[#All],4,FALSE)</f>
        <v>3</v>
      </c>
      <c r="H3491">
        <f>VLOOKUP(Table1[[#This Row],[img_id2]],Table13[#All],5,FALSE)</f>
        <v>3</v>
      </c>
      <c r="I3491" t="str">
        <f>IF(Table1[[#This Row],[score_abs]]&gt;0.99,"yes","no")</f>
        <v>yes</v>
      </c>
    </row>
    <row r="3492" spans="1:9" x14ac:dyDescent="0.25">
      <c r="A3492" t="str">
        <f>Table1[[#This Row],[img_id2]]&amp;"|"&amp;Table1[[#This Row],[rank]]</f>
        <v>694|1</v>
      </c>
      <c r="B3492">
        <v>694</v>
      </c>
      <c r="C3492">
        <v>1</v>
      </c>
      <c r="D3492" t="s">
        <v>864</v>
      </c>
      <c r="E3492">
        <v>0.17785154282999999</v>
      </c>
      <c r="F3492">
        <v>0.99625921249399996</v>
      </c>
      <c r="G3492">
        <f>VLOOKUP(Table1[[#This Row],[img_id2]],Table13[#All],4,FALSE)</f>
        <v>2</v>
      </c>
      <c r="H3492">
        <f>VLOOKUP(Table1[[#This Row],[img_id2]],Table13[#All],5,FALSE)</f>
        <v>2</v>
      </c>
      <c r="I3492" t="str">
        <f>IF(Table1[[#This Row],[score_abs]]&gt;0.99,"yes","no")</f>
        <v>yes</v>
      </c>
    </row>
    <row r="3493" spans="1:9" x14ac:dyDescent="0.25">
      <c r="A3493" t="str">
        <f>Table1[[#This Row],[img_id2]]&amp;"|"&amp;Table1[[#This Row],[rank]]</f>
        <v>694|2</v>
      </c>
      <c r="B3493">
        <v>694</v>
      </c>
      <c r="C3493">
        <v>2</v>
      </c>
      <c r="D3493" t="s">
        <v>877</v>
      </c>
      <c r="E3493">
        <v>0.143226310611</v>
      </c>
      <c r="F3493">
        <v>0.99535900354399998</v>
      </c>
      <c r="G3493">
        <f>VLOOKUP(Table1[[#This Row],[img_id2]],Table13[#All],4,FALSE)</f>
        <v>2</v>
      </c>
      <c r="H3493">
        <f>VLOOKUP(Table1[[#This Row],[img_id2]],Table13[#All],5,FALSE)</f>
        <v>2</v>
      </c>
      <c r="I3493" t="str">
        <f>IF(Table1[[#This Row],[score_abs]]&gt;0.99,"yes","no")</f>
        <v>yes</v>
      </c>
    </row>
    <row r="3494" spans="1:9" x14ac:dyDescent="0.25">
      <c r="A3494" t="str">
        <f>Table1[[#This Row],[img_id2]]&amp;"|"&amp;Table1[[#This Row],[rank]]</f>
        <v>694|3</v>
      </c>
      <c r="B3494">
        <v>694</v>
      </c>
      <c r="C3494">
        <v>3</v>
      </c>
      <c r="D3494" t="s">
        <v>862</v>
      </c>
      <c r="E3494">
        <v>5.8661129325599998E-2</v>
      </c>
      <c r="F3494">
        <v>0.98874402046200005</v>
      </c>
      <c r="G3494">
        <f>VLOOKUP(Table1[[#This Row],[img_id2]],Table13[#All],4,FALSE)</f>
        <v>2</v>
      </c>
      <c r="H3494">
        <f>VLOOKUP(Table1[[#This Row],[img_id2]],Table13[#All],5,FALSE)</f>
        <v>2</v>
      </c>
      <c r="I3494" t="str">
        <f>IF(Table1[[#This Row],[score_abs]]&gt;0.99,"yes","no")</f>
        <v>no</v>
      </c>
    </row>
    <row r="3495" spans="1:9" x14ac:dyDescent="0.25">
      <c r="A3495" t="str">
        <f>Table1[[#This Row],[img_id2]]&amp;"|"&amp;Table1[[#This Row],[rank]]</f>
        <v>694|4</v>
      </c>
      <c r="B3495">
        <v>694</v>
      </c>
      <c r="C3495">
        <v>4</v>
      </c>
      <c r="D3495" t="s">
        <v>871</v>
      </c>
      <c r="E3495">
        <v>5.0385043024999999E-2</v>
      </c>
      <c r="F3495">
        <v>0.98691934347200005</v>
      </c>
      <c r="G3495">
        <f>VLOOKUP(Table1[[#This Row],[img_id2]],Table13[#All],4,FALSE)</f>
        <v>2</v>
      </c>
      <c r="H3495">
        <f>VLOOKUP(Table1[[#This Row],[img_id2]],Table13[#All],5,FALSE)</f>
        <v>2</v>
      </c>
      <c r="I3495" t="str">
        <f>IF(Table1[[#This Row],[score_abs]]&gt;0.99,"yes","no")</f>
        <v>no</v>
      </c>
    </row>
    <row r="3496" spans="1:9" x14ac:dyDescent="0.25">
      <c r="A3496" t="str">
        <f>Table1[[#This Row],[img_id2]]&amp;"|"&amp;Table1[[#This Row],[rank]]</f>
        <v>694|5</v>
      </c>
      <c r="B3496">
        <v>694</v>
      </c>
      <c r="C3496">
        <v>5</v>
      </c>
      <c r="D3496" t="s">
        <v>878</v>
      </c>
      <c r="E3496">
        <v>4.4005874544399998E-2</v>
      </c>
      <c r="F3496">
        <v>0.98505151271799996</v>
      </c>
      <c r="G3496">
        <f>VLOOKUP(Table1[[#This Row],[img_id2]],Table13[#All],4,FALSE)</f>
        <v>2</v>
      </c>
      <c r="H3496">
        <f>VLOOKUP(Table1[[#This Row],[img_id2]],Table13[#All],5,FALSE)</f>
        <v>2</v>
      </c>
      <c r="I3496" t="str">
        <f>IF(Table1[[#This Row],[score_abs]]&gt;0.99,"yes","no")</f>
        <v>no</v>
      </c>
    </row>
    <row r="3497" spans="1:9" x14ac:dyDescent="0.25">
      <c r="A3497" t="str">
        <f>Table1[[#This Row],[img_id2]]&amp;"|"&amp;Table1[[#This Row],[rank]]</f>
        <v>695|1</v>
      </c>
      <c r="B3497">
        <v>695</v>
      </c>
      <c r="C3497">
        <v>1</v>
      </c>
      <c r="D3497" t="s">
        <v>862</v>
      </c>
      <c r="E3497">
        <v>0.197586372495</v>
      </c>
      <c r="F3497">
        <v>0.99819332361199997</v>
      </c>
      <c r="G3497">
        <f>VLOOKUP(Table1[[#This Row],[img_id2]],Table13[#All],4,FALSE)</f>
        <v>3</v>
      </c>
      <c r="H3497">
        <f>VLOOKUP(Table1[[#This Row],[img_id2]],Table13[#All],5,FALSE)</f>
        <v>3</v>
      </c>
      <c r="I3497" t="str">
        <f>IF(Table1[[#This Row],[score_abs]]&gt;0.99,"yes","no")</f>
        <v>yes</v>
      </c>
    </row>
    <row r="3498" spans="1:9" x14ac:dyDescent="0.25">
      <c r="A3498" t="str">
        <f>Table1[[#This Row],[img_id2]]&amp;"|"&amp;Table1[[#This Row],[rank]]</f>
        <v>695|2</v>
      </c>
      <c r="B3498">
        <v>695</v>
      </c>
      <c r="C3498">
        <v>2</v>
      </c>
      <c r="D3498" t="s">
        <v>864</v>
      </c>
      <c r="E3498">
        <v>9.2081122100399995E-2</v>
      </c>
      <c r="F3498">
        <v>0.99613118171699999</v>
      </c>
      <c r="G3498">
        <f>VLOOKUP(Table1[[#This Row],[img_id2]],Table13[#All],4,FALSE)</f>
        <v>3</v>
      </c>
      <c r="H3498">
        <f>VLOOKUP(Table1[[#This Row],[img_id2]],Table13[#All],5,FALSE)</f>
        <v>3</v>
      </c>
      <c r="I3498" t="str">
        <f>IF(Table1[[#This Row],[score_abs]]&gt;0.99,"yes","no")</f>
        <v>yes</v>
      </c>
    </row>
    <row r="3499" spans="1:9" x14ac:dyDescent="0.25">
      <c r="A3499" t="str">
        <f>Table1[[#This Row],[img_id2]]&amp;"|"&amp;Table1[[#This Row],[rank]]</f>
        <v>695|3</v>
      </c>
      <c r="B3499">
        <v>695</v>
      </c>
      <c r="C3499">
        <v>3</v>
      </c>
      <c r="D3499" t="s">
        <v>878</v>
      </c>
      <c r="E3499">
        <v>7.6110504567600004E-2</v>
      </c>
      <c r="F3499">
        <v>0.99532324075699996</v>
      </c>
      <c r="G3499">
        <f>VLOOKUP(Table1[[#This Row],[img_id2]],Table13[#All],4,FALSE)</f>
        <v>3</v>
      </c>
      <c r="H3499">
        <f>VLOOKUP(Table1[[#This Row],[img_id2]],Table13[#All],5,FALSE)</f>
        <v>3</v>
      </c>
      <c r="I3499" t="str">
        <f>IF(Table1[[#This Row],[score_abs]]&gt;0.99,"yes","no")</f>
        <v>yes</v>
      </c>
    </row>
    <row r="3500" spans="1:9" x14ac:dyDescent="0.25">
      <c r="A3500" t="str">
        <f>Table1[[#This Row],[img_id2]]&amp;"|"&amp;Table1[[#This Row],[rank]]</f>
        <v>695|4</v>
      </c>
      <c r="B3500">
        <v>695</v>
      </c>
      <c r="C3500">
        <v>4</v>
      </c>
      <c r="D3500" t="s">
        <v>831</v>
      </c>
      <c r="E3500">
        <v>6.1002615839199997E-2</v>
      </c>
      <c r="F3500">
        <v>0.99417167902000003</v>
      </c>
      <c r="G3500">
        <f>VLOOKUP(Table1[[#This Row],[img_id2]],Table13[#All],4,FALSE)</f>
        <v>3</v>
      </c>
      <c r="H3500">
        <f>VLOOKUP(Table1[[#This Row],[img_id2]],Table13[#All],5,FALSE)</f>
        <v>3</v>
      </c>
      <c r="I3500" t="str">
        <f>IF(Table1[[#This Row],[score_abs]]&gt;0.99,"yes","no")</f>
        <v>yes</v>
      </c>
    </row>
    <row r="3501" spans="1:9" x14ac:dyDescent="0.25">
      <c r="A3501" t="str">
        <f>Table1[[#This Row],[img_id2]]&amp;"|"&amp;Table1[[#This Row],[rank]]</f>
        <v>695|5</v>
      </c>
      <c r="B3501">
        <v>695</v>
      </c>
      <c r="C3501">
        <v>5</v>
      </c>
      <c r="D3501" t="s">
        <v>848</v>
      </c>
      <c r="E3501">
        <v>5.6390274316099998E-2</v>
      </c>
      <c r="F3501">
        <v>0.99369806051300003</v>
      </c>
      <c r="G3501">
        <f>VLOOKUP(Table1[[#This Row],[img_id2]],Table13[#All],4,FALSE)</f>
        <v>3</v>
      </c>
      <c r="H3501">
        <f>VLOOKUP(Table1[[#This Row],[img_id2]],Table13[#All],5,FALSE)</f>
        <v>3</v>
      </c>
      <c r="I3501" t="str">
        <f>IF(Table1[[#This Row],[score_abs]]&gt;0.99,"yes","no")</f>
        <v>yes</v>
      </c>
    </row>
    <row r="3502" spans="1:9" x14ac:dyDescent="0.25">
      <c r="A3502" t="str">
        <f>Table1[[#This Row],[img_id2]]&amp;"|"&amp;Table1[[#This Row],[rank]]</f>
        <v>696|1</v>
      </c>
      <c r="B3502">
        <v>696</v>
      </c>
      <c r="C3502">
        <v>1</v>
      </c>
      <c r="D3502" t="s">
        <v>873</v>
      </c>
      <c r="E3502">
        <v>0.23169401287999999</v>
      </c>
      <c r="F3502">
        <v>0.99924987554599998</v>
      </c>
      <c r="G3502">
        <f>VLOOKUP(Table1[[#This Row],[img_id2]],Table13[#All],4,FALSE)</f>
        <v>2</v>
      </c>
      <c r="H3502">
        <f>VLOOKUP(Table1[[#This Row],[img_id2]],Table13[#All],5,FALSE)</f>
        <v>2</v>
      </c>
      <c r="I3502" t="str">
        <f>IF(Table1[[#This Row],[score_abs]]&gt;0.99,"yes","no")</f>
        <v>yes</v>
      </c>
    </row>
    <row r="3503" spans="1:9" x14ac:dyDescent="0.25">
      <c r="A3503" t="str">
        <f>Table1[[#This Row],[img_id2]]&amp;"|"&amp;Table1[[#This Row],[rank]]</f>
        <v>696|2</v>
      </c>
      <c r="B3503">
        <v>696</v>
      </c>
      <c r="C3503">
        <v>2</v>
      </c>
      <c r="D3503" t="s">
        <v>886</v>
      </c>
      <c r="E3503">
        <v>0.16748392581900001</v>
      </c>
      <c r="F3503">
        <v>0.99896252155300003</v>
      </c>
      <c r="G3503">
        <f>VLOOKUP(Table1[[#This Row],[img_id2]],Table13[#All],4,FALSE)</f>
        <v>2</v>
      </c>
      <c r="H3503">
        <f>VLOOKUP(Table1[[#This Row],[img_id2]],Table13[#All],5,FALSE)</f>
        <v>2</v>
      </c>
      <c r="I3503" t="str">
        <f>IF(Table1[[#This Row],[score_abs]]&gt;0.99,"yes","no")</f>
        <v>yes</v>
      </c>
    </row>
    <row r="3504" spans="1:9" x14ac:dyDescent="0.25">
      <c r="A3504" t="str">
        <f>Table1[[#This Row],[img_id2]]&amp;"|"&amp;Table1[[#This Row],[rank]]</f>
        <v>696|3</v>
      </c>
      <c r="B3504">
        <v>696</v>
      </c>
      <c r="C3504">
        <v>3</v>
      </c>
      <c r="D3504" t="s">
        <v>861</v>
      </c>
      <c r="E3504">
        <v>8.4314905107000002E-2</v>
      </c>
      <c r="F3504">
        <v>0.99794131517399998</v>
      </c>
      <c r="G3504">
        <f>VLOOKUP(Table1[[#This Row],[img_id2]],Table13[#All],4,FALSE)</f>
        <v>2</v>
      </c>
      <c r="H3504">
        <f>VLOOKUP(Table1[[#This Row],[img_id2]],Table13[#All],5,FALSE)</f>
        <v>2</v>
      </c>
      <c r="I3504" t="str">
        <f>IF(Table1[[#This Row],[score_abs]]&gt;0.99,"yes","no")</f>
        <v>yes</v>
      </c>
    </row>
    <row r="3505" spans="1:9" x14ac:dyDescent="0.25">
      <c r="A3505" t="str">
        <f>Table1[[#This Row],[img_id2]]&amp;"|"&amp;Table1[[#This Row],[rank]]</f>
        <v>696|4</v>
      </c>
      <c r="B3505">
        <v>696</v>
      </c>
      <c r="C3505">
        <v>4</v>
      </c>
      <c r="D3505" t="s">
        <v>862</v>
      </c>
      <c r="E3505">
        <v>5.2516102790799997E-2</v>
      </c>
      <c r="F3505">
        <v>0.99669891595799998</v>
      </c>
      <c r="G3505">
        <f>VLOOKUP(Table1[[#This Row],[img_id2]],Table13[#All],4,FALSE)</f>
        <v>2</v>
      </c>
      <c r="H3505">
        <f>VLOOKUP(Table1[[#This Row],[img_id2]],Table13[#All],5,FALSE)</f>
        <v>2</v>
      </c>
      <c r="I3505" t="str">
        <f>IF(Table1[[#This Row],[score_abs]]&gt;0.99,"yes","no")</f>
        <v>yes</v>
      </c>
    </row>
    <row r="3506" spans="1:9" x14ac:dyDescent="0.25">
      <c r="A3506" t="str">
        <f>Table1[[#This Row],[img_id2]]&amp;"|"&amp;Table1[[#This Row],[rank]]</f>
        <v>696|5</v>
      </c>
      <c r="B3506">
        <v>696</v>
      </c>
      <c r="C3506">
        <v>5</v>
      </c>
      <c r="D3506" t="s">
        <v>884</v>
      </c>
      <c r="E3506">
        <v>5.2235037088400001E-2</v>
      </c>
      <c r="F3506">
        <v>0.996681272984</v>
      </c>
      <c r="G3506">
        <f>VLOOKUP(Table1[[#This Row],[img_id2]],Table13[#All],4,FALSE)</f>
        <v>2</v>
      </c>
      <c r="H3506">
        <f>VLOOKUP(Table1[[#This Row],[img_id2]],Table13[#All],5,FALSE)</f>
        <v>2</v>
      </c>
      <c r="I3506" t="str">
        <f>IF(Table1[[#This Row],[score_abs]]&gt;0.99,"yes","no")</f>
        <v>yes</v>
      </c>
    </row>
    <row r="3507" spans="1:9" x14ac:dyDescent="0.25">
      <c r="A3507" t="str">
        <f>Table1[[#This Row],[img_id2]]&amp;"|"&amp;Table1[[#This Row],[rank]]</f>
        <v>697|1</v>
      </c>
      <c r="B3507">
        <v>697</v>
      </c>
      <c r="C3507">
        <v>1</v>
      </c>
      <c r="D3507" t="s">
        <v>830</v>
      </c>
      <c r="E3507">
        <v>0.963763833046</v>
      </c>
      <c r="F3507">
        <v>0.99999678134900005</v>
      </c>
      <c r="G3507">
        <f>VLOOKUP(Table1[[#This Row],[img_id2]],Table13[#All],4,FALSE)</f>
        <v>2</v>
      </c>
      <c r="H3507">
        <f>VLOOKUP(Table1[[#This Row],[img_id2]],Table13[#All],5,FALSE)</f>
        <v>2</v>
      </c>
      <c r="I3507" t="str">
        <f>IF(Table1[[#This Row],[score_abs]]&gt;0.99,"yes","no")</f>
        <v>yes</v>
      </c>
    </row>
    <row r="3508" spans="1:9" x14ac:dyDescent="0.25">
      <c r="A3508" t="str">
        <f>Table1[[#This Row],[img_id2]]&amp;"|"&amp;Table1[[#This Row],[rank]]</f>
        <v>697|2</v>
      </c>
      <c r="B3508">
        <v>697</v>
      </c>
      <c r="C3508">
        <v>2</v>
      </c>
      <c r="D3508" t="s">
        <v>831</v>
      </c>
      <c r="E3508">
        <v>1.1862718500200001E-2</v>
      </c>
      <c r="F3508">
        <v>0.99973720312100001</v>
      </c>
      <c r="G3508">
        <f>VLOOKUP(Table1[[#This Row],[img_id2]],Table13[#All],4,FALSE)</f>
        <v>2</v>
      </c>
      <c r="H3508">
        <f>VLOOKUP(Table1[[#This Row],[img_id2]],Table13[#All],5,FALSE)</f>
        <v>2</v>
      </c>
      <c r="I3508" t="str">
        <f>IF(Table1[[#This Row],[score_abs]]&gt;0.99,"yes","no")</f>
        <v>yes</v>
      </c>
    </row>
    <row r="3509" spans="1:9" x14ac:dyDescent="0.25">
      <c r="A3509" t="str">
        <f>Table1[[#This Row],[img_id2]]&amp;"|"&amp;Table1[[#This Row],[rank]]</f>
        <v>697|3</v>
      </c>
      <c r="B3509">
        <v>697</v>
      </c>
      <c r="C3509">
        <v>3</v>
      </c>
      <c r="D3509" t="s">
        <v>840</v>
      </c>
      <c r="E3509">
        <v>5.1579177379600001E-3</v>
      </c>
      <c r="F3509">
        <v>0.99939596652999996</v>
      </c>
      <c r="G3509">
        <f>VLOOKUP(Table1[[#This Row],[img_id2]],Table13[#All],4,FALSE)</f>
        <v>2</v>
      </c>
      <c r="H3509">
        <f>VLOOKUP(Table1[[#This Row],[img_id2]],Table13[#All],5,FALSE)</f>
        <v>2</v>
      </c>
      <c r="I3509" t="str">
        <f>IF(Table1[[#This Row],[score_abs]]&gt;0.99,"yes","no")</f>
        <v>yes</v>
      </c>
    </row>
    <row r="3510" spans="1:9" x14ac:dyDescent="0.25">
      <c r="A3510" t="str">
        <f>Table1[[#This Row],[img_id2]]&amp;"|"&amp;Table1[[#This Row],[rank]]</f>
        <v>697|4</v>
      </c>
      <c r="B3510">
        <v>697</v>
      </c>
      <c r="C3510">
        <v>4</v>
      </c>
      <c r="D3510" t="s">
        <v>849</v>
      </c>
      <c r="E3510">
        <v>4.8170634545400002E-3</v>
      </c>
      <c r="F3510">
        <v>0.99935322999999998</v>
      </c>
      <c r="G3510">
        <f>VLOOKUP(Table1[[#This Row],[img_id2]],Table13[#All],4,FALSE)</f>
        <v>2</v>
      </c>
      <c r="H3510">
        <f>VLOOKUP(Table1[[#This Row],[img_id2]],Table13[#All],5,FALSE)</f>
        <v>2</v>
      </c>
      <c r="I3510" t="str">
        <f>IF(Table1[[#This Row],[score_abs]]&gt;0.99,"yes","no")</f>
        <v>yes</v>
      </c>
    </row>
    <row r="3511" spans="1:9" x14ac:dyDescent="0.25">
      <c r="A3511" t="str">
        <f>Table1[[#This Row],[img_id2]]&amp;"|"&amp;Table1[[#This Row],[rank]]</f>
        <v>697|5</v>
      </c>
      <c r="B3511">
        <v>697</v>
      </c>
      <c r="C3511">
        <v>5</v>
      </c>
      <c r="D3511" t="s">
        <v>913</v>
      </c>
      <c r="E3511">
        <v>2.7510363142899999E-3</v>
      </c>
      <c r="F3511">
        <v>0.99886810779599999</v>
      </c>
      <c r="G3511">
        <f>VLOOKUP(Table1[[#This Row],[img_id2]],Table13[#All],4,FALSE)</f>
        <v>2</v>
      </c>
      <c r="H3511">
        <f>VLOOKUP(Table1[[#This Row],[img_id2]],Table13[#All],5,FALSE)</f>
        <v>2</v>
      </c>
      <c r="I3511" t="str">
        <f>IF(Table1[[#This Row],[score_abs]]&gt;0.99,"yes","no")</f>
        <v>yes</v>
      </c>
    </row>
    <row r="3512" spans="1:9" x14ac:dyDescent="0.25">
      <c r="A3512" t="str">
        <f>Table1[[#This Row],[img_id2]]&amp;"|"&amp;Table1[[#This Row],[rank]]</f>
        <v>698|1</v>
      </c>
      <c r="B3512">
        <v>698</v>
      </c>
      <c r="C3512">
        <v>1</v>
      </c>
      <c r="D3512" t="s">
        <v>830</v>
      </c>
      <c r="E3512">
        <v>0.56886357069000004</v>
      </c>
      <c r="F3512">
        <v>0.99997866153699999</v>
      </c>
      <c r="G3512">
        <f>VLOOKUP(Table1[[#This Row],[img_id2]],Table13[#All],4,FALSE)</f>
        <v>3</v>
      </c>
      <c r="H3512">
        <f>VLOOKUP(Table1[[#This Row],[img_id2]],Table13[#All],5,FALSE)</f>
        <v>3</v>
      </c>
      <c r="I3512" t="str">
        <f>IF(Table1[[#This Row],[score_abs]]&gt;0.99,"yes","no")</f>
        <v>yes</v>
      </c>
    </row>
    <row r="3513" spans="1:9" x14ac:dyDescent="0.25">
      <c r="A3513" t="str">
        <f>Table1[[#This Row],[img_id2]]&amp;"|"&amp;Table1[[#This Row],[rank]]</f>
        <v>698|2</v>
      </c>
      <c r="B3513">
        <v>698</v>
      </c>
      <c r="C3513">
        <v>2</v>
      </c>
      <c r="D3513" t="s">
        <v>840</v>
      </c>
      <c r="E3513">
        <v>0.36085721850399999</v>
      </c>
      <c r="F3513">
        <v>0.99996638297999996</v>
      </c>
      <c r="G3513">
        <f>VLOOKUP(Table1[[#This Row],[img_id2]],Table13[#All],4,FALSE)</f>
        <v>3</v>
      </c>
      <c r="H3513">
        <f>VLOOKUP(Table1[[#This Row],[img_id2]],Table13[#All],5,FALSE)</f>
        <v>3</v>
      </c>
      <c r="I3513" t="str">
        <f>IF(Table1[[#This Row],[score_abs]]&gt;0.99,"yes","no")</f>
        <v>yes</v>
      </c>
    </row>
    <row r="3514" spans="1:9" x14ac:dyDescent="0.25">
      <c r="A3514" t="str">
        <f>Table1[[#This Row],[img_id2]]&amp;"|"&amp;Table1[[#This Row],[rank]]</f>
        <v>698|3</v>
      </c>
      <c r="B3514">
        <v>698</v>
      </c>
      <c r="C3514">
        <v>3</v>
      </c>
      <c r="D3514" t="s">
        <v>846</v>
      </c>
      <c r="E3514">
        <v>9.3910880386800007E-3</v>
      </c>
      <c r="F3514">
        <v>0.99870884418500006</v>
      </c>
      <c r="G3514">
        <f>VLOOKUP(Table1[[#This Row],[img_id2]],Table13[#All],4,FALSE)</f>
        <v>3</v>
      </c>
      <c r="H3514">
        <f>VLOOKUP(Table1[[#This Row],[img_id2]],Table13[#All],5,FALSE)</f>
        <v>3</v>
      </c>
      <c r="I3514" t="str">
        <f>IF(Table1[[#This Row],[score_abs]]&gt;0.99,"yes","no")</f>
        <v>yes</v>
      </c>
    </row>
    <row r="3515" spans="1:9" x14ac:dyDescent="0.25">
      <c r="A3515" t="str">
        <f>Table1[[#This Row],[img_id2]]&amp;"|"&amp;Table1[[#This Row],[rank]]</f>
        <v>698|4</v>
      </c>
      <c r="B3515">
        <v>698</v>
      </c>
      <c r="C3515">
        <v>4</v>
      </c>
      <c r="D3515" t="s">
        <v>831</v>
      </c>
      <c r="E3515">
        <v>6.7304195836200001E-3</v>
      </c>
      <c r="F3515">
        <v>0.99819934368100005</v>
      </c>
      <c r="G3515">
        <f>VLOOKUP(Table1[[#This Row],[img_id2]],Table13[#All],4,FALSE)</f>
        <v>3</v>
      </c>
      <c r="H3515">
        <f>VLOOKUP(Table1[[#This Row],[img_id2]],Table13[#All],5,FALSE)</f>
        <v>3</v>
      </c>
      <c r="I3515" t="str">
        <f>IF(Table1[[#This Row],[score_abs]]&gt;0.99,"yes","no")</f>
        <v>yes</v>
      </c>
    </row>
    <row r="3516" spans="1:9" x14ac:dyDescent="0.25">
      <c r="A3516" t="str">
        <f>Table1[[#This Row],[img_id2]]&amp;"|"&amp;Table1[[#This Row],[rank]]</f>
        <v>698|5</v>
      </c>
      <c r="B3516">
        <v>698</v>
      </c>
      <c r="C3516">
        <v>5</v>
      </c>
      <c r="D3516" t="s">
        <v>863</v>
      </c>
      <c r="E3516">
        <v>6.3811303116399999E-3</v>
      </c>
      <c r="F3516">
        <v>0.99810105562200002</v>
      </c>
      <c r="G3516">
        <f>VLOOKUP(Table1[[#This Row],[img_id2]],Table13[#All],4,FALSE)</f>
        <v>3</v>
      </c>
      <c r="H3516">
        <f>VLOOKUP(Table1[[#This Row],[img_id2]],Table13[#All],5,FALSE)</f>
        <v>3</v>
      </c>
      <c r="I3516" t="str">
        <f>IF(Table1[[#This Row],[score_abs]]&gt;0.99,"yes","no")</f>
        <v>yes</v>
      </c>
    </row>
    <row r="3517" spans="1:9" x14ac:dyDescent="0.25">
      <c r="A3517" t="str">
        <f>Table1[[#This Row],[img_id2]]&amp;"|"&amp;Table1[[#This Row],[rank]]</f>
        <v>699|1</v>
      </c>
      <c r="B3517">
        <v>699</v>
      </c>
      <c r="C3517">
        <v>1</v>
      </c>
      <c r="D3517" t="s">
        <v>830</v>
      </c>
      <c r="E3517">
        <v>0.88785552978500004</v>
      </c>
      <c r="F3517">
        <v>0.99999344348899999</v>
      </c>
      <c r="G3517">
        <f>VLOOKUP(Table1[[#This Row],[img_id2]],Table13[#All],4,FALSE)</f>
        <v>2</v>
      </c>
      <c r="H3517">
        <f>VLOOKUP(Table1[[#This Row],[img_id2]],Table13[#All],5,FALSE)</f>
        <v>2</v>
      </c>
      <c r="I3517" t="str">
        <f>IF(Table1[[#This Row],[score_abs]]&gt;0.99,"yes","no")</f>
        <v>yes</v>
      </c>
    </row>
    <row r="3518" spans="1:9" x14ac:dyDescent="0.25">
      <c r="A3518" t="str">
        <f>Table1[[#This Row],[img_id2]]&amp;"|"&amp;Table1[[#This Row],[rank]]</f>
        <v>699|2</v>
      </c>
      <c r="B3518">
        <v>699</v>
      </c>
      <c r="C3518">
        <v>2</v>
      </c>
      <c r="D3518" t="s">
        <v>840</v>
      </c>
      <c r="E3518">
        <v>5.1202647387999997E-2</v>
      </c>
      <c r="F3518">
        <v>0.99988555908200005</v>
      </c>
      <c r="G3518">
        <f>VLOOKUP(Table1[[#This Row],[img_id2]],Table13[#All],4,FALSE)</f>
        <v>2</v>
      </c>
      <c r="H3518">
        <f>VLOOKUP(Table1[[#This Row],[img_id2]],Table13[#All],5,FALSE)</f>
        <v>2</v>
      </c>
      <c r="I3518" t="str">
        <f>IF(Table1[[#This Row],[score_abs]]&gt;0.99,"yes","no")</f>
        <v>yes</v>
      </c>
    </row>
    <row r="3519" spans="1:9" x14ac:dyDescent="0.25">
      <c r="A3519" t="str">
        <f>Table1[[#This Row],[img_id2]]&amp;"|"&amp;Table1[[#This Row],[rank]]</f>
        <v>699|3</v>
      </c>
      <c r="B3519">
        <v>699</v>
      </c>
      <c r="C3519">
        <v>3</v>
      </c>
      <c r="D3519" t="s">
        <v>868</v>
      </c>
      <c r="E3519">
        <v>9.0767601504900004E-3</v>
      </c>
      <c r="F3519">
        <v>0.99935466051099997</v>
      </c>
      <c r="G3519">
        <f>VLOOKUP(Table1[[#This Row],[img_id2]],Table13[#All],4,FALSE)</f>
        <v>2</v>
      </c>
      <c r="H3519">
        <f>VLOOKUP(Table1[[#This Row],[img_id2]],Table13[#All],5,FALSE)</f>
        <v>2</v>
      </c>
      <c r="I3519" t="str">
        <f>IF(Table1[[#This Row],[score_abs]]&gt;0.99,"yes","no")</f>
        <v>yes</v>
      </c>
    </row>
    <row r="3520" spans="1:9" x14ac:dyDescent="0.25">
      <c r="A3520" t="str">
        <f>Table1[[#This Row],[img_id2]]&amp;"|"&amp;Table1[[#This Row],[rank]]</f>
        <v>699|4</v>
      </c>
      <c r="B3520">
        <v>699</v>
      </c>
      <c r="C3520">
        <v>4</v>
      </c>
      <c r="D3520" t="s">
        <v>864</v>
      </c>
      <c r="E3520">
        <v>7.7559938654300003E-3</v>
      </c>
      <c r="F3520">
        <v>0.99924492836000001</v>
      </c>
      <c r="G3520">
        <f>VLOOKUP(Table1[[#This Row],[img_id2]],Table13[#All],4,FALSE)</f>
        <v>2</v>
      </c>
      <c r="H3520">
        <f>VLOOKUP(Table1[[#This Row],[img_id2]],Table13[#All],5,FALSE)</f>
        <v>2</v>
      </c>
      <c r="I3520" t="str">
        <f>IF(Table1[[#This Row],[score_abs]]&gt;0.99,"yes","no")</f>
        <v>yes</v>
      </c>
    </row>
    <row r="3521" spans="1:9" x14ac:dyDescent="0.25">
      <c r="A3521" t="str">
        <f>Table1[[#This Row],[img_id2]]&amp;"|"&amp;Table1[[#This Row],[rank]]</f>
        <v>699|5</v>
      </c>
      <c r="B3521">
        <v>699</v>
      </c>
      <c r="C3521">
        <v>5</v>
      </c>
      <c r="D3521" t="s">
        <v>900</v>
      </c>
      <c r="E3521">
        <v>6.2446813099099998E-3</v>
      </c>
      <c r="F3521">
        <v>0.99906235933300003</v>
      </c>
      <c r="G3521">
        <f>VLOOKUP(Table1[[#This Row],[img_id2]],Table13[#All],4,FALSE)</f>
        <v>2</v>
      </c>
      <c r="H3521">
        <f>VLOOKUP(Table1[[#This Row],[img_id2]],Table13[#All],5,FALSE)</f>
        <v>2</v>
      </c>
      <c r="I3521" t="str">
        <f>IF(Table1[[#This Row],[score_abs]]&gt;0.99,"yes","no")</f>
        <v>yes</v>
      </c>
    </row>
    <row r="3522" spans="1:9" x14ac:dyDescent="0.25">
      <c r="A3522" t="str">
        <f>Table1[[#This Row],[img_id2]]&amp;"|"&amp;Table1[[#This Row],[rank]]</f>
        <v>700|1</v>
      </c>
      <c r="B3522">
        <v>700</v>
      </c>
      <c r="C3522">
        <v>1</v>
      </c>
      <c r="D3522" t="s">
        <v>854</v>
      </c>
      <c r="E3522">
        <v>0.19465683400600001</v>
      </c>
      <c r="F3522">
        <v>0.99961650371599997</v>
      </c>
      <c r="G3522">
        <f>VLOOKUP(Table1[[#This Row],[img_id2]],Table13[#All],4,FALSE)</f>
        <v>2</v>
      </c>
      <c r="H3522">
        <f>VLOOKUP(Table1[[#This Row],[img_id2]],Table13[#All],5,FALSE)</f>
        <v>2</v>
      </c>
      <c r="I3522" t="str">
        <f>IF(Table1[[#This Row],[score_abs]]&gt;0.99,"yes","no")</f>
        <v>yes</v>
      </c>
    </row>
    <row r="3523" spans="1:9" x14ac:dyDescent="0.25">
      <c r="A3523" t="str">
        <f>Table1[[#This Row],[img_id2]]&amp;"|"&amp;Table1[[#This Row],[rank]]</f>
        <v>700|2</v>
      </c>
      <c r="B3523">
        <v>700</v>
      </c>
      <c r="C3523">
        <v>2</v>
      </c>
      <c r="D3523" t="s">
        <v>830</v>
      </c>
      <c r="E3523">
        <v>0.17645072937</v>
      </c>
      <c r="F3523">
        <v>0.99957698583599996</v>
      </c>
      <c r="G3523">
        <f>VLOOKUP(Table1[[#This Row],[img_id2]],Table13[#All],4,FALSE)</f>
        <v>2</v>
      </c>
      <c r="H3523">
        <f>VLOOKUP(Table1[[#This Row],[img_id2]],Table13[#All],5,FALSE)</f>
        <v>2</v>
      </c>
      <c r="I3523" t="str">
        <f>IF(Table1[[#This Row],[score_abs]]&gt;0.99,"yes","no")</f>
        <v>yes</v>
      </c>
    </row>
    <row r="3524" spans="1:9" x14ac:dyDescent="0.25">
      <c r="A3524" t="str">
        <f>Table1[[#This Row],[img_id2]]&amp;"|"&amp;Table1[[#This Row],[rank]]</f>
        <v>700|3</v>
      </c>
      <c r="B3524">
        <v>700</v>
      </c>
      <c r="C3524">
        <v>3</v>
      </c>
      <c r="D3524" t="s">
        <v>861</v>
      </c>
      <c r="E3524">
        <v>0.171754151583</v>
      </c>
      <c r="F3524">
        <v>0.99956542253500003</v>
      </c>
      <c r="G3524">
        <f>VLOOKUP(Table1[[#This Row],[img_id2]],Table13[#All],4,FALSE)</f>
        <v>2</v>
      </c>
      <c r="H3524">
        <f>VLOOKUP(Table1[[#This Row],[img_id2]],Table13[#All],5,FALSE)</f>
        <v>2</v>
      </c>
      <c r="I3524" t="str">
        <f>IF(Table1[[#This Row],[score_abs]]&gt;0.99,"yes","no")</f>
        <v>yes</v>
      </c>
    </row>
    <row r="3525" spans="1:9" x14ac:dyDescent="0.25">
      <c r="A3525" t="str">
        <f>Table1[[#This Row],[img_id2]]&amp;"|"&amp;Table1[[#This Row],[rank]]</f>
        <v>700|4</v>
      </c>
      <c r="B3525">
        <v>700</v>
      </c>
      <c r="C3525">
        <v>4</v>
      </c>
      <c r="D3525" t="s">
        <v>848</v>
      </c>
      <c r="E3525">
        <v>0.12042227387399999</v>
      </c>
      <c r="F3525">
        <v>0.99938023090399997</v>
      </c>
      <c r="G3525">
        <f>VLOOKUP(Table1[[#This Row],[img_id2]],Table13[#All],4,FALSE)</f>
        <v>2</v>
      </c>
      <c r="H3525">
        <f>VLOOKUP(Table1[[#This Row],[img_id2]],Table13[#All],5,FALSE)</f>
        <v>2</v>
      </c>
      <c r="I3525" t="str">
        <f>IF(Table1[[#This Row],[score_abs]]&gt;0.99,"yes","no")</f>
        <v>yes</v>
      </c>
    </row>
    <row r="3526" spans="1:9" x14ac:dyDescent="0.25">
      <c r="A3526" t="str">
        <f>Table1[[#This Row],[img_id2]]&amp;"|"&amp;Table1[[#This Row],[rank]]</f>
        <v>700|5</v>
      </c>
      <c r="B3526">
        <v>700</v>
      </c>
      <c r="C3526">
        <v>5</v>
      </c>
      <c r="D3526" t="s">
        <v>862</v>
      </c>
      <c r="E3526">
        <v>0.10547086596499999</v>
      </c>
      <c r="F3526">
        <v>0.99929249286699995</v>
      </c>
      <c r="G3526">
        <f>VLOOKUP(Table1[[#This Row],[img_id2]],Table13[#All],4,FALSE)</f>
        <v>2</v>
      </c>
      <c r="H3526">
        <f>VLOOKUP(Table1[[#This Row],[img_id2]],Table13[#All],5,FALSE)</f>
        <v>2</v>
      </c>
      <c r="I3526" t="str">
        <f>IF(Table1[[#This Row],[score_abs]]&gt;0.99,"yes","no")</f>
        <v>yes</v>
      </c>
    </row>
    <row r="3527" spans="1:9" x14ac:dyDescent="0.25">
      <c r="A3527" t="str">
        <f>Table1[[#This Row],[img_id2]]&amp;"|"&amp;Table1[[#This Row],[rank]]</f>
        <v>701|1</v>
      </c>
      <c r="B3527">
        <v>701</v>
      </c>
      <c r="C3527">
        <v>1</v>
      </c>
      <c r="D3527" t="s">
        <v>830</v>
      </c>
      <c r="E3527">
        <v>0.486517190933</v>
      </c>
      <c r="F3527">
        <v>0.99951267242399999</v>
      </c>
      <c r="G3527">
        <f>VLOOKUP(Table1[[#This Row],[img_id2]],Table13[#All],4,FALSE)</f>
        <v>2</v>
      </c>
      <c r="H3527">
        <f>VLOOKUP(Table1[[#This Row],[img_id2]],Table13[#All],5,FALSE)</f>
        <v>2</v>
      </c>
      <c r="I3527" t="str">
        <f>IF(Table1[[#This Row],[score_abs]]&gt;0.99,"yes","no")</f>
        <v>yes</v>
      </c>
    </row>
    <row r="3528" spans="1:9" x14ac:dyDescent="0.25">
      <c r="A3528" t="str">
        <f>Table1[[#This Row],[img_id2]]&amp;"|"&amp;Table1[[#This Row],[rank]]</f>
        <v>701|2</v>
      </c>
      <c r="B3528">
        <v>701</v>
      </c>
      <c r="C3528">
        <v>2</v>
      </c>
      <c r="D3528" t="s">
        <v>829</v>
      </c>
      <c r="E3528">
        <v>0.16573069989700001</v>
      </c>
      <c r="F3528">
        <v>0.99857068061800003</v>
      </c>
      <c r="G3528">
        <f>VLOOKUP(Table1[[#This Row],[img_id2]],Table13[#All],4,FALSE)</f>
        <v>2</v>
      </c>
      <c r="H3528">
        <f>VLOOKUP(Table1[[#This Row],[img_id2]],Table13[#All],5,FALSE)</f>
        <v>2</v>
      </c>
      <c r="I3528" t="str">
        <f>IF(Table1[[#This Row],[score_abs]]&gt;0.99,"yes","no")</f>
        <v>yes</v>
      </c>
    </row>
    <row r="3529" spans="1:9" x14ac:dyDescent="0.25">
      <c r="A3529" t="str">
        <f>Table1[[#This Row],[img_id2]]&amp;"|"&amp;Table1[[#This Row],[rank]]</f>
        <v>701|3</v>
      </c>
      <c r="B3529">
        <v>701</v>
      </c>
      <c r="C3529">
        <v>3</v>
      </c>
      <c r="D3529" t="s">
        <v>831</v>
      </c>
      <c r="E3529">
        <v>0.106018692255</v>
      </c>
      <c r="F3529">
        <v>0.99776756763499996</v>
      </c>
      <c r="G3529">
        <f>VLOOKUP(Table1[[#This Row],[img_id2]],Table13[#All],4,FALSE)</f>
        <v>2</v>
      </c>
      <c r="H3529">
        <f>VLOOKUP(Table1[[#This Row],[img_id2]],Table13[#All],5,FALSE)</f>
        <v>2</v>
      </c>
      <c r="I3529" t="str">
        <f>IF(Table1[[#This Row],[score_abs]]&gt;0.99,"yes","no")</f>
        <v>yes</v>
      </c>
    </row>
    <row r="3530" spans="1:9" x14ac:dyDescent="0.25">
      <c r="A3530" t="str">
        <f>Table1[[#This Row],[img_id2]]&amp;"|"&amp;Table1[[#This Row],[rank]]</f>
        <v>701|4</v>
      </c>
      <c r="B3530">
        <v>701</v>
      </c>
      <c r="C3530">
        <v>4</v>
      </c>
      <c r="D3530" t="s">
        <v>832</v>
      </c>
      <c r="E3530">
        <v>3.2922897487899998E-2</v>
      </c>
      <c r="F3530">
        <v>0.99284642934800005</v>
      </c>
      <c r="G3530">
        <f>VLOOKUP(Table1[[#This Row],[img_id2]],Table13[#All],4,FALSE)</f>
        <v>2</v>
      </c>
      <c r="H3530">
        <f>VLOOKUP(Table1[[#This Row],[img_id2]],Table13[#All],5,FALSE)</f>
        <v>2</v>
      </c>
      <c r="I3530" t="str">
        <f>IF(Table1[[#This Row],[score_abs]]&gt;0.99,"yes","no")</f>
        <v>yes</v>
      </c>
    </row>
    <row r="3531" spans="1:9" x14ac:dyDescent="0.25">
      <c r="A3531" t="str">
        <f>Table1[[#This Row],[img_id2]]&amp;"|"&amp;Table1[[#This Row],[rank]]</f>
        <v>701|5</v>
      </c>
      <c r="B3531">
        <v>701</v>
      </c>
      <c r="C3531">
        <v>5</v>
      </c>
      <c r="D3531" t="s">
        <v>840</v>
      </c>
      <c r="E3531">
        <v>2.6587050408099999E-2</v>
      </c>
      <c r="F3531">
        <v>0.99115681648300002</v>
      </c>
      <c r="G3531">
        <f>VLOOKUP(Table1[[#This Row],[img_id2]],Table13[#All],4,FALSE)</f>
        <v>2</v>
      </c>
      <c r="H3531">
        <f>VLOOKUP(Table1[[#This Row],[img_id2]],Table13[#All],5,FALSE)</f>
        <v>2</v>
      </c>
      <c r="I3531" t="str">
        <f>IF(Table1[[#This Row],[score_abs]]&gt;0.99,"yes","no")</f>
        <v>yes</v>
      </c>
    </row>
    <row r="3532" spans="1:9" x14ac:dyDescent="0.25">
      <c r="A3532" t="str">
        <f>Table1[[#This Row],[img_id2]]&amp;"|"&amp;Table1[[#This Row],[rank]]</f>
        <v>702|1</v>
      </c>
      <c r="B3532">
        <v>702</v>
      </c>
      <c r="C3532">
        <v>1</v>
      </c>
      <c r="D3532" t="s">
        <v>854</v>
      </c>
      <c r="E3532">
        <v>0.52797138690900003</v>
      </c>
      <c r="F3532">
        <v>0.99977821111700005</v>
      </c>
      <c r="G3532">
        <f>VLOOKUP(Table1[[#This Row],[img_id2]],Table13[#All],4,FALSE)</f>
        <v>3</v>
      </c>
      <c r="H3532">
        <f>VLOOKUP(Table1[[#This Row],[img_id2]],Table13[#All],5,FALSE)</f>
        <v>3</v>
      </c>
      <c r="I3532" t="str">
        <f>IF(Table1[[#This Row],[score_abs]]&gt;0.99,"yes","no")</f>
        <v>yes</v>
      </c>
    </row>
    <row r="3533" spans="1:9" x14ac:dyDescent="0.25">
      <c r="A3533" t="str">
        <f>Table1[[#This Row],[img_id2]]&amp;"|"&amp;Table1[[#This Row],[rank]]</f>
        <v>702|2</v>
      </c>
      <c r="B3533">
        <v>702</v>
      </c>
      <c r="C3533">
        <v>2</v>
      </c>
      <c r="D3533" t="s">
        <v>830</v>
      </c>
      <c r="E3533">
        <v>0.120509557426</v>
      </c>
      <c r="F3533">
        <v>0.99902904033700002</v>
      </c>
      <c r="G3533">
        <f>VLOOKUP(Table1[[#This Row],[img_id2]],Table13[#All],4,FALSE)</f>
        <v>3</v>
      </c>
      <c r="H3533">
        <f>VLOOKUP(Table1[[#This Row],[img_id2]],Table13[#All],5,FALSE)</f>
        <v>3</v>
      </c>
      <c r="I3533" t="str">
        <f>IF(Table1[[#This Row],[score_abs]]&gt;0.99,"yes","no")</f>
        <v>yes</v>
      </c>
    </row>
    <row r="3534" spans="1:9" x14ac:dyDescent="0.25">
      <c r="A3534" t="str">
        <f>Table1[[#This Row],[img_id2]]&amp;"|"&amp;Table1[[#This Row],[rank]]</f>
        <v>702|3</v>
      </c>
      <c r="B3534">
        <v>702</v>
      </c>
      <c r="C3534">
        <v>3</v>
      </c>
      <c r="D3534" t="s">
        <v>862</v>
      </c>
      <c r="E3534">
        <v>6.5076932311099997E-2</v>
      </c>
      <c r="F3534">
        <v>0.99820339679699999</v>
      </c>
      <c r="G3534">
        <f>VLOOKUP(Table1[[#This Row],[img_id2]],Table13[#All],4,FALSE)</f>
        <v>3</v>
      </c>
      <c r="H3534">
        <f>VLOOKUP(Table1[[#This Row],[img_id2]],Table13[#All],5,FALSE)</f>
        <v>3</v>
      </c>
      <c r="I3534" t="str">
        <f>IF(Table1[[#This Row],[score_abs]]&gt;0.99,"yes","no")</f>
        <v>yes</v>
      </c>
    </row>
    <row r="3535" spans="1:9" x14ac:dyDescent="0.25">
      <c r="A3535" t="str">
        <f>Table1[[#This Row],[img_id2]]&amp;"|"&amp;Table1[[#This Row],[rank]]</f>
        <v>702|4</v>
      </c>
      <c r="B3535">
        <v>702</v>
      </c>
      <c r="C3535">
        <v>4</v>
      </c>
      <c r="D3535" t="s">
        <v>831</v>
      </c>
      <c r="E3535">
        <v>5.6870989501499998E-2</v>
      </c>
      <c r="F3535">
        <v>0.99794477224300004</v>
      </c>
      <c r="G3535">
        <f>VLOOKUP(Table1[[#This Row],[img_id2]],Table13[#All],4,FALSE)</f>
        <v>3</v>
      </c>
      <c r="H3535">
        <f>VLOOKUP(Table1[[#This Row],[img_id2]],Table13[#All],5,FALSE)</f>
        <v>3</v>
      </c>
      <c r="I3535" t="str">
        <f>IF(Table1[[#This Row],[score_abs]]&gt;0.99,"yes","no")</f>
        <v>yes</v>
      </c>
    </row>
    <row r="3536" spans="1:9" x14ac:dyDescent="0.25">
      <c r="A3536" t="str">
        <f>Table1[[#This Row],[img_id2]]&amp;"|"&amp;Table1[[#This Row],[rank]]</f>
        <v>702|5</v>
      </c>
      <c r="B3536">
        <v>702</v>
      </c>
      <c r="C3536">
        <v>5</v>
      </c>
      <c r="D3536" t="s">
        <v>848</v>
      </c>
      <c r="E3536">
        <v>5.3497292101400001E-2</v>
      </c>
      <c r="F3536">
        <v>0.99781537056000003</v>
      </c>
      <c r="G3536">
        <f>VLOOKUP(Table1[[#This Row],[img_id2]],Table13[#All],4,FALSE)</f>
        <v>3</v>
      </c>
      <c r="H3536">
        <f>VLOOKUP(Table1[[#This Row],[img_id2]],Table13[#All],5,FALSE)</f>
        <v>3</v>
      </c>
      <c r="I3536" t="str">
        <f>IF(Table1[[#This Row],[score_abs]]&gt;0.99,"yes","no")</f>
        <v>yes</v>
      </c>
    </row>
    <row r="3537" spans="1:9" x14ac:dyDescent="0.25">
      <c r="A3537" t="str">
        <f>Table1[[#This Row],[img_id2]]&amp;"|"&amp;Table1[[#This Row],[rank]]</f>
        <v>703|1</v>
      </c>
      <c r="B3537">
        <v>703</v>
      </c>
      <c r="C3537">
        <v>1</v>
      </c>
      <c r="D3537" t="s">
        <v>831</v>
      </c>
      <c r="E3537">
        <v>0.49569332599600002</v>
      </c>
      <c r="F3537">
        <v>0.99990010261499995</v>
      </c>
      <c r="G3537">
        <f>VLOOKUP(Table1[[#This Row],[img_id2]],Table13[#All],4,FALSE)</f>
        <v>2</v>
      </c>
      <c r="H3537">
        <f>VLOOKUP(Table1[[#This Row],[img_id2]],Table13[#All],5,FALSE)</f>
        <v>2</v>
      </c>
      <c r="I3537" t="str">
        <f>IF(Table1[[#This Row],[score_abs]]&gt;0.99,"yes","no")</f>
        <v>yes</v>
      </c>
    </row>
    <row r="3538" spans="1:9" x14ac:dyDescent="0.25">
      <c r="A3538" t="str">
        <f>Table1[[#This Row],[img_id2]]&amp;"|"&amp;Table1[[#This Row],[rank]]</f>
        <v>703|2</v>
      </c>
      <c r="B3538">
        <v>703</v>
      </c>
      <c r="C3538">
        <v>2</v>
      </c>
      <c r="D3538" t="s">
        <v>854</v>
      </c>
      <c r="E3538">
        <v>0.29635298252100001</v>
      </c>
      <c r="F3538">
        <v>0.99983298778499996</v>
      </c>
      <c r="G3538">
        <f>VLOOKUP(Table1[[#This Row],[img_id2]],Table13[#All],4,FALSE)</f>
        <v>2</v>
      </c>
      <c r="H3538">
        <f>VLOOKUP(Table1[[#This Row],[img_id2]],Table13[#All],5,FALSE)</f>
        <v>2</v>
      </c>
      <c r="I3538" t="str">
        <f>IF(Table1[[#This Row],[score_abs]]&gt;0.99,"yes","no")</f>
        <v>yes</v>
      </c>
    </row>
    <row r="3539" spans="1:9" x14ac:dyDescent="0.25">
      <c r="A3539" t="str">
        <f>Table1[[#This Row],[img_id2]]&amp;"|"&amp;Table1[[#This Row],[rank]]</f>
        <v>703|3</v>
      </c>
      <c r="B3539">
        <v>703</v>
      </c>
      <c r="C3539">
        <v>3</v>
      </c>
      <c r="D3539" t="s">
        <v>848</v>
      </c>
      <c r="E3539">
        <v>4.7833643853700002E-2</v>
      </c>
      <c r="F3539">
        <v>0.99896645545999996</v>
      </c>
      <c r="G3539">
        <f>VLOOKUP(Table1[[#This Row],[img_id2]],Table13[#All],4,FALSE)</f>
        <v>2</v>
      </c>
      <c r="H3539">
        <f>VLOOKUP(Table1[[#This Row],[img_id2]],Table13[#All],5,FALSE)</f>
        <v>2</v>
      </c>
      <c r="I3539" t="str">
        <f>IF(Table1[[#This Row],[score_abs]]&gt;0.99,"yes","no")</f>
        <v>yes</v>
      </c>
    </row>
    <row r="3540" spans="1:9" x14ac:dyDescent="0.25">
      <c r="A3540" t="str">
        <f>Table1[[#This Row],[img_id2]]&amp;"|"&amp;Table1[[#This Row],[rank]]</f>
        <v>703|4</v>
      </c>
      <c r="B3540">
        <v>703</v>
      </c>
      <c r="C3540">
        <v>4</v>
      </c>
      <c r="D3540" t="s">
        <v>864</v>
      </c>
      <c r="E3540">
        <v>3.8554448634400003E-2</v>
      </c>
      <c r="F3540">
        <v>0.99871802330000004</v>
      </c>
      <c r="G3540">
        <f>VLOOKUP(Table1[[#This Row],[img_id2]],Table13[#All],4,FALSE)</f>
        <v>2</v>
      </c>
      <c r="H3540">
        <f>VLOOKUP(Table1[[#This Row],[img_id2]],Table13[#All],5,FALSE)</f>
        <v>2</v>
      </c>
      <c r="I3540" t="str">
        <f>IF(Table1[[#This Row],[score_abs]]&gt;0.99,"yes","no")</f>
        <v>yes</v>
      </c>
    </row>
    <row r="3541" spans="1:9" x14ac:dyDescent="0.25">
      <c r="A3541" t="str">
        <f>Table1[[#This Row],[img_id2]]&amp;"|"&amp;Table1[[#This Row],[rank]]</f>
        <v>703|5</v>
      </c>
      <c r="B3541">
        <v>703</v>
      </c>
      <c r="C3541">
        <v>5</v>
      </c>
      <c r="D3541" t="s">
        <v>830</v>
      </c>
      <c r="E3541">
        <v>3.0455365777000001E-2</v>
      </c>
      <c r="F3541">
        <v>0.99837768077900002</v>
      </c>
      <c r="G3541">
        <f>VLOOKUP(Table1[[#This Row],[img_id2]],Table13[#All],4,FALSE)</f>
        <v>2</v>
      </c>
      <c r="H3541">
        <f>VLOOKUP(Table1[[#This Row],[img_id2]],Table13[#All],5,FALSE)</f>
        <v>2</v>
      </c>
      <c r="I3541" t="str">
        <f>IF(Table1[[#This Row],[score_abs]]&gt;0.99,"yes","no")</f>
        <v>yes</v>
      </c>
    </row>
    <row r="3542" spans="1:9" x14ac:dyDescent="0.25">
      <c r="A3542" t="str">
        <f>Table1[[#This Row],[img_id2]]&amp;"|"&amp;Table1[[#This Row],[rank]]</f>
        <v>704|1</v>
      </c>
      <c r="B3542">
        <v>704</v>
      </c>
      <c r="C3542">
        <v>1</v>
      </c>
      <c r="D3542" t="s">
        <v>830</v>
      </c>
      <c r="E3542">
        <v>0.83920103311500005</v>
      </c>
      <c r="F3542">
        <v>0.99996066093400005</v>
      </c>
      <c r="G3542">
        <f>VLOOKUP(Table1[[#This Row],[img_id2]],Table13[#All],4,FALSE)</f>
        <v>3</v>
      </c>
      <c r="H3542">
        <f>VLOOKUP(Table1[[#This Row],[img_id2]],Table13[#All],5,FALSE)</f>
        <v>3</v>
      </c>
      <c r="I3542" t="str">
        <f>IF(Table1[[#This Row],[score_abs]]&gt;0.99,"yes","no")</f>
        <v>yes</v>
      </c>
    </row>
    <row r="3543" spans="1:9" x14ac:dyDescent="0.25">
      <c r="A3543" t="str">
        <f>Table1[[#This Row],[img_id2]]&amp;"|"&amp;Table1[[#This Row],[rank]]</f>
        <v>704|2</v>
      </c>
      <c r="B3543">
        <v>704</v>
      </c>
      <c r="C3543">
        <v>2</v>
      </c>
      <c r="D3543" t="s">
        <v>840</v>
      </c>
      <c r="E3543">
        <v>8.7671793997300004E-2</v>
      </c>
      <c r="F3543">
        <v>0.99962401390099997</v>
      </c>
      <c r="G3543">
        <f>VLOOKUP(Table1[[#This Row],[img_id2]],Table13[#All],4,FALSE)</f>
        <v>3</v>
      </c>
      <c r="H3543">
        <f>VLOOKUP(Table1[[#This Row],[img_id2]],Table13[#All],5,FALSE)</f>
        <v>3</v>
      </c>
      <c r="I3543" t="str">
        <f>IF(Table1[[#This Row],[score_abs]]&gt;0.99,"yes","no")</f>
        <v>yes</v>
      </c>
    </row>
    <row r="3544" spans="1:9" x14ac:dyDescent="0.25">
      <c r="A3544" t="str">
        <f>Table1[[#This Row],[img_id2]]&amp;"|"&amp;Table1[[#This Row],[rank]]</f>
        <v>704|3</v>
      </c>
      <c r="B3544">
        <v>704</v>
      </c>
      <c r="C3544">
        <v>3</v>
      </c>
      <c r="D3544" t="s">
        <v>831</v>
      </c>
      <c r="E3544">
        <v>1.35112414137E-2</v>
      </c>
      <c r="F3544">
        <v>0.99756562709800001</v>
      </c>
      <c r="G3544">
        <f>VLOOKUP(Table1[[#This Row],[img_id2]],Table13[#All],4,FALSE)</f>
        <v>3</v>
      </c>
      <c r="H3544">
        <f>VLOOKUP(Table1[[#This Row],[img_id2]],Table13[#All],5,FALSE)</f>
        <v>3</v>
      </c>
      <c r="I3544" t="str">
        <f>IF(Table1[[#This Row],[score_abs]]&gt;0.99,"yes","no")</f>
        <v>yes</v>
      </c>
    </row>
    <row r="3545" spans="1:9" x14ac:dyDescent="0.25">
      <c r="A3545" t="str">
        <f>Table1[[#This Row],[img_id2]]&amp;"|"&amp;Table1[[#This Row],[rank]]</f>
        <v>704|4</v>
      </c>
      <c r="B3545">
        <v>704</v>
      </c>
      <c r="C3545">
        <v>4</v>
      </c>
      <c r="D3545" t="s">
        <v>869</v>
      </c>
      <c r="E3545">
        <v>5.5778278037900003E-3</v>
      </c>
      <c r="F3545">
        <v>0.99412363767599998</v>
      </c>
      <c r="G3545">
        <f>VLOOKUP(Table1[[#This Row],[img_id2]],Table13[#All],4,FALSE)</f>
        <v>3</v>
      </c>
      <c r="H3545">
        <f>VLOOKUP(Table1[[#This Row],[img_id2]],Table13[#All],5,FALSE)</f>
        <v>3</v>
      </c>
      <c r="I3545" t="str">
        <f>IF(Table1[[#This Row],[score_abs]]&gt;0.99,"yes","no")</f>
        <v>yes</v>
      </c>
    </row>
    <row r="3546" spans="1:9" x14ac:dyDescent="0.25">
      <c r="A3546" t="str">
        <f>Table1[[#This Row],[img_id2]]&amp;"|"&amp;Table1[[#This Row],[rank]]</f>
        <v>704|5</v>
      </c>
      <c r="B3546">
        <v>704</v>
      </c>
      <c r="C3546">
        <v>5</v>
      </c>
      <c r="D3546" t="s">
        <v>829</v>
      </c>
      <c r="E3546">
        <v>4.7565805725799997E-3</v>
      </c>
      <c r="F3546">
        <v>0.99311596155199999</v>
      </c>
      <c r="G3546">
        <f>VLOOKUP(Table1[[#This Row],[img_id2]],Table13[#All],4,FALSE)</f>
        <v>3</v>
      </c>
      <c r="H3546">
        <f>VLOOKUP(Table1[[#This Row],[img_id2]],Table13[#All],5,FALSE)</f>
        <v>3</v>
      </c>
      <c r="I3546" t="str">
        <f>IF(Table1[[#This Row],[score_abs]]&gt;0.99,"yes","no")</f>
        <v>yes</v>
      </c>
    </row>
    <row r="3547" spans="1:9" x14ac:dyDescent="0.25">
      <c r="A3547" t="str">
        <f>Table1[[#This Row],[img_id2]]&amp;"|"&amp;Table1[[#This Row],[rank]]</f>
        <v>705|1</v>
      </c>
      <c r="B3547">
        <v>705</v>
      </c>
      <c r="C3547">
        <v>1</v>
      </c>
      <c r="D3547" t="s">
        <v>830</v>
      </c>
      <c r="E3547">
        <v>0.74727594852400003</v>
      </c>
      <c r="F3547">
        <v>0.999977707863</v>
      </c>
      <c r="G3547">
        <f>VLOOKUP(Table1[[#This Row],[img_id2]],Table13[#All],4,FALSE)</f>
        <v>2</v>
      </c>
      <c r="H3547">
        <f>VLOOKUP(Table1[[#This Row],[img_id2]],Table13[#All],5,FALSE)</f>
        <v>2</v>
      </c>
      <c r="I3547" t="str">
        <f>IF(Table1[[#This Row],[score_abs]]&gt;0.99,"yes","no")</f>
        <v>yes</v>
      </c>
    </row>
    <row r="3548" spans="1:9" x14ac:dyDescent="0.25">
      <c r="A3548" t="str">
        <f>Table1[[#This Row],[img_id2]]&amp;"|"&amp;Table1[[#This Row],[rank]]</f>
        <v>705|2</v>
      </c>
      <c r="B3548">
        <v>705</v>
      </c>
      <c r="C3548">
        <v>2</v>
      </c>
      <c r="D3548" t="s">
        <v>849</v>
      </c>
      <c r="E3548">
        <v>0.12226980179499999</v>
      </c>
      <c r="F3548">
        <v>0.99986386299100005</v>
      </c>
      <c r="G3548">
        <f>VLOOKUP(Table1[[#This Row],[img_id2]],Table13[#All],4,FALSE)</f>
        <v>2</v>
      </c>
      <c r="H3548">
        <f>VLOOKUP(Table1[[#This Row],[img_id2]],Table13[#All],5,FALSE)</f>
        <v>2</v>
      </c>
      <c r="I3548" t="str">
        <f>IF(Table1[[#This Row],[score_abs]]&gt;0.99,"yes","no")</f>
        <v>yes</v>
      </c>
    </row>
    <row r="3549" spans="1:9" x14ac:dyDescent="0.25">
      <c r="A3549" t="str">
        <f>Table1[[#This Row],[img_id2]]&amp;"|"&amp;Table1[[#This Row],[rank]]</f>
        <v>705|3</v>
      </c>
      <c r="B3549">
        <v>705</v>
      </c>
      <c r="C3549">
        <v>3</v>
      </c>
      <c r="D3549" t="s">
        <v>913</v>
      </c>
      <c r="E3549">
        <v>7.4679039418699994E-2</v>
      </c>
      <c r="F3549">
        <v>0.99977713823299996</v>
      </c>
      <c r="G3549">
        <f>VLOOKUP(Table1[[#This Row],[img_id2]],Table13[#All],4,FALSE)</f>
        <v>2</v>
      </c>
      <c r="H3549">
        <f>VLOOKUP(Table1[[#This Row],[img_id2]],Table13[#All],5,FALSE)</f>
        <v>2</v>
      </c>
      <c r="I3549" t="str">
        <f>IF(Table1[[#This Row],[score_abs]]&gt;0.99,"yes","no")</f>
        <v>yes</v>
      </c>
    </row>
    <row r="3550" spans="1:9" x14ac:dyDescent="0.25">
      <c r="A3550" t="str">
        <f>Table1[[#This Row],[img_id2]]&amp;"|"&amp;Table1[[#This Row],[rank]]</f>
        <v>705|4</v>
      </c>
      <c r="B3550">
        <v>705</v>
      </c>
      <c r="C3550">
        <v>4</v>
      </c>
      <c r="D3550" t="s">
        <v>840</v>
      </c>
      <c r="E3550">
        <v>1.8426049500699999E-2</v>
      </c>
      <c r="F3550">
        <v>0.99909734725999999</v>
      </c>
      <c r="G3550">
        <f>VLOOKUP(Table1[[#This Row],[img_id2]],Table13[#All],4,FALSE)</f>
        <v>2</v>
      </c>
      <c r="H3550">
        <f>VLOOKUP(Table1[[#This Row],[img_id2]],Table13[#All],5,FALSE)</f>
        <v>2</v>
      </c>
      <c r="I3550" t="str">
        <f>IF(Table1[[#This Row],[score_abs]]&gt;0.99,"yes","no")</f>
        <v>yes</v>
      </c>
    </row>
    <row r="3551" spans="1:9" x14ac:dyDescent="0.25">
      <c r="A3551" t="str">
        <f>Table1[[#This Row],[img_id2]]&amp;"|"&amp;Table1[[#This Row],[rank]]</f>
        <v>705|5</v>
      </c>
      <c r="B3551">
        <v>705</v>
      </c>
      <c r="C3551">
        <v>5</v>
      </c>
      <c r="D3551" t="s">
        <v>942</v>
      </c>
      <c r="E3551">
        <v>5.3331782109999996E-3</v>
      </c>
      <c r="F3551">
        <v>0.99688833952</v>
      </c>
      <c r="G3551">
        <f>VLOOKUP(Table1[[#This Row],[img_id2]],Table13[#All],4,FALSE)</f>
        <v>2</v>
      </c>
      <c r="H3551">
        <f>VLOOKUP(Table1[[#This Row],[img_id2]],Table13[#All],5,FALSE)</f>
        <v>2</v>
      </c>
      <c r="I3551" t="str">
        <f>IF(Table1[[#This Row],[score_abs]]&gt;0.99,"yes","no")</f>
        <v>yes</v>
      </c>
    </row>
    <row r="3552" spans="1:9" x14ac:dyDescent="0.25">
      <c r="A3552" t="str">
        <f>Table1[[#This Row],[img_id2]]&amp;"|"&amp;Table1[[#This Row],[rank]]</f>
        <v>706|1</v>
      </c>
      <c r="B3552">
        <v>706</v>
      </c>
      <c r="C3552">
        <v>1</v>
      </c>
      <c r="D3552" t="s">
        <v>913</v>
      </c>
      <c r="E3552">
        <v>0.61175739765199999</v>
      </c>
      <c r="F3552">
        <v>0.99997866153699999</v>
      </c>
      <c r="G3552">
        <f>VLOOKUP(Table1[[#This Row],[img_id2]],Table13[#All],4,FALSE)</f>
        <v>2</v>
      </c>
      <c r="H3552">
        <f>VLOOKUP(Table1[[#This Row],[img_id2]],Table13[#All],5,FALSE)</f>
        <v>2</v>
      </c>
      <c r="I3552" t="str">
        <f>IF(Table1[[#This Row],[score_abs]]&gt;0.99,"yes","no")</f>
        <v>yes</v>
      </c>
    </row>
    <row r="3553" spans="1:9" x14ac:dyDescent="0.25">
      <c r="A3553" t="str">
        <f>Table1[[#This Row],[img_id2]]&amp;"|"&amp;Table1[[#This Row],[rank]]</f>
        <v>706|2</v>
      </c>
      <c r="B3553">
        <v>706</v>
      </c>
      <c r="C3553">
        <v>2</v>
      </c>
      <c r="D3553" t="s">
        <v>830</v>
      </c>
      <c r="E3553">
        <v>0.185404628515</v>
      </c>
      <c r="F3553">
        <v>0.99992954731000006</v>
      </c>
      <c r="G3553">
        <f>VLOOKUP(Table1[[#This Row],[img_id2]],Table13[#All],4,FALSE)</f>
        <v>2</v>
      </c>
      <c r="H3553">
        <f>VLOOKUP(Table1[[#This Row],[img_id2]],Table13[#All],5,FALSE)</f>
        <v>2</v>
      </c>
      <c r="I3553" t="str">
        <f>IF(Table1[[#This Row],[score_abs]]&gt;0.99,"yes","no")</f>
        <v>yes</v>
      </c>
    </row>
    <row r="3554" spans="1:9" x14ac:dyDescent="0.25">
      <c r="A3554" t="str">
        <f>Table1[[#This Row],[img_id2]]&amp;"|"&amp;Table1[[#This Row],[rank]]</f>
        <v>706|3</v>
      </c>
      <c r="B3554">
        <v>706</v>
      </c>
      <c r="C3554">
        <v>3</v>
      </c>
      <c r="D3554" t="s">
        <v>849</v>
      </c>
      <c r="E3554">
        <v>0.16121219098600001</v>
      </c>
      <c r="F3554">
        <v>0.999918937683</v>
      </c>
      <c r="G3554">
        <f>VLOOKUP(Table1[[#This Row],[img_id2]],Table13[#All],4,FALSE)</f>
        <v>2</v>
      </c>
      <c r="H3554">
        <f>VLOOKUP(Table1[[#This Row],[img_id2]],Table13[#All],5,FALSE)</f>
        <v>2</v>
      </c>
      <c r="I3554" t="str">
        <f>IF(Table1[[#This Row],[score_abs]]&gt;0.99,"yes","no")</f>
        <v>yes</v>
      </c>
    </row>
    <row r="3555" spans="1:9" x14ac:dyDescent="0.25">
      <c r="A3555" t="str">
        <f>Table1[[#This Row],[img_id2]]&amp;"|"&amp;Table1[[#This Row],[rank]]</f>
        <v>706|4</v>
      </c>
      <c r="B3555">
        <v>706</v>
      </c>
      <c r="C3555">
        <v>4</v>
      </c>
      <c r="D3555" t="s">
        <v>882</v>
      </c>
      <c r="E3555">
        <v>7.98971578479E-3</v>
      </c>
      <c r="F3555">
        <v>0.99836784601200002</v>
      </c>
      <c r="G3555">
        <f>VLOOKUP(Table1[[#This Row],[img_id2]],Table13[#All],4,FALSE)</f>
        <v>2</v>
      </c>
      <c r="H3555">
        <f>VLOOKUP(Table1[[#This Row],[img_id2]],Table13[#All],5,FALSE)</f>
        <v>2</v>
      </c>
      <c r="I3555" t="str">
        <f>IF(Table1[[#This Row],[score_abs]]&gt;0.99,"yes","no")</f>
        <v>yes</v>
      </c>
    </row>
    <row r="3556" spans="1:9" x14ac:dyDescent="0.25">
      <c r="A3556" t="str">
        <f>Table1[[#This Row],[img_id2]]&amp;"|"&amp;Table1[[#This Row],[rank]]</f>
        <v>706|5</v>
      </c>
      <c r="B3556">
        <v>706</v>
      </c>
      <c r="C3556">
        <v>5</v>
      </c>
      <c r="D3556" t="s">
        <v>942</v>
      </c>
      <c r="E3556">
        <v>4.9142674543000003E-3</v>
      </c>
      <c r="F3556">
        <v>0.99734902381900004</v>
      </c>
      <c r="G3556">
        <f>VLOOKUP(Table1[[#This Row],[img_id2]],Table13[#All],4,FALSE)</f>
        <v>2</v>
      </c>
      <c r="H3556">
        <f>VLOOKUP(Table1[[#This Row],[img_id2]],Table13[#All],5,FALSE)</f>
        <v>2</v>
      </c>
      <c r="I3556" t="str">
        <f>IF(Table1[[#This Row],[score_abs]]&gt;0.99,"yes","no")</f>
        <v>yes</v>
      </c>
    </row>
    <row r="3557" spans="1:9" x14ac:dyDescent="0.25">
      <c r="A3557" t="str">
        <f>Table1[[#This Row],[img_id2]]&amp;"|"&amp;Table1[[#This Row],[rank]]</f>
        <v>707|1</v>
      </c>
      <c r="B3557">
        <v>707</v>
      </c>
      <c r="C3557">
        <v>1</v>
      </c>
      <c r="D3557" t="s">
        <v>913</v>
      </c>
      <c r="E3557">
        <v>0.68410825729400004</v>
      </c>
      <c r="F3557">
        <v>0.99999773502300005</v>
      </c>
      <c r="G3557">
        <f>VLOOKUP(Table1[[#This Row],[img_id2]],Table13[#All],4,FALSE)</f>
        <v>2</v>
      </c>
      <c r="H3557">
        <f>VLOOKUP(Table1[[#This Row],[img_id2]],Table13[#All],5,FALSE)</f>
        <v>2</v>
      </c>
      <c r="I3557" t="str">
        <f>IF(Table1[[#This Row],[score_abs]]&gt;0.99,"yes","no")</f>
        <v>yes</v>
      </c>
    </row>
    <row r="3558" spans="1:9" x14ac:dyDescent="0.25">
      <c r="A3558" t="str">
        <f>Table1[[#This Row],[img_id2]]&amp;"|"&amp;Table1[[#This Row],[rank]]</f>
        <v>707|2</v>
      </c>
      <c r="B3558">
        <v>707</v>
      </c>
      <c r="C3558">
        <v>2</v>
      </c>
      <c r="D3558" t="s">
        <v>830</v>
      </c>
      <c r="E3558">
        <v>0.15674805641199999</v>
      </c>
      <c r="F3558">
        <v>0.99999034404800002</v>
      </c>
      <c r="G3558">
        <f>VLOOKUP(Table1[[#This Row],[img_id2]],Table13[#All],4,FALSE)</f>
        <v>2</v>
      </c>
      <c r="H3558">
        <f>VLOOKUP(Table1[[#This Row],[img_id2]],Table13[#All],5,FALSE)</f>
        <v>2</v>
      </c>
      <c r="I3558" t="str">
        <f>IF(Table1[[#This Row],[score_abs]]&gt;0.99,"yes","no")</f>
        <v>yes</v>
      </c>
    </row>
    <row r="3559" spans="1:9" x14ac:dyDescent="0.25">
      <c r="A3559" t="str">
        <f>Table1[[#This Row],[img_id2]]&amp;"|"&amp;Table1[[#This Row],[rank]]</f>
        <v>707|3</v>
      </c>
      <c r="B3559">
        <v>707</v>
      </c>
      <c r="C3559">
        <v>3</v>
      </c>
      <c r="D3559" t="s">
        <v>849</v>
      </c>
      <c r="E3559">
        <v>0.143151342869</v>
      </c>
      <c r="F3559">
        <v>0.99998939037300005</v>
      </c>
      <c r="G3559">
        <f>VLOOKUP(Table1[[#This Row],[img_id2]],Table13[#All],4,FALSE)</f>
        <v>2</v>
      </c>
      <c r="H3559">
        <f>VLOOKUP(Table1[[#This Row],[img_id2]],Table13[#All],5,FALSE)</f>
        <v>2</v>
      </c>
      <c r="I3559" t="str">
        <f>IF(Table1[[#This Row],[score_abs]]&gt;0.99,"yes","no")</f>
        <v>yes</v>
      </c>
    </row>
    <row r="3560" spans="1:9" x14ac:dyDescent="0.25">
      <c r="A3560" t="str">
        <f>Table1[[#This Row],[img_id2]]&amp;"|"&amp;Table1[[#This Row],[rank]]</f>
        <v>707|4</v>
      </c>
      <c r="B3560">
        <v>707</v>
      </c>
      <c r="C3560">
        <v>4</v>
      </c>
      <c r="D3560" t="s">
        <v>942</v>
      </c>
      <c r="E3560">
        <v>6.2499763444099996E-3</v>
      </c>
      <c r="F3560">
        <v>0.99975758791000002</v>
      </c>
      <c r="G3560">
        <f>VLOOKUP(Table1[[#This Row],[img_id2]],Table13[#All],4,FALSE)</f>
        <v>2</v>
      </c>
      <c r="H3560">
        <f>VLOOKUP(Table1[[#This Row],[img_id2]],Table13[#All],5,FALSE)</f>
        <v>2</v>
      </c>
      <c r="I3560" t="str">
        <f>IF(Table1[[#This Row],[score_abs]]&gt;0.99,"yes","no")</f>
        <v>yes</v>
      </c>
    </row>
    <row r="3561" spans="1:9" x14ac:dyDescent="0.25">
      <c r="A3561" t="str">
        <f>Table1[[#This Row],[img_id2]]&amp;"|"&amp;Table1[[#This Row],[rank]]</f>
        <v>707|5</v>
      </c>
      <c r="B3561">
        <v>707</v>
      </c>
      <c r="C3561">
        <v>5</v>
      </c>
      <c r="D3561" t="s">
        <v>846</v>
      </c>
      <c r="E3561">
        <v>2.5455290451599998E-3</v>
      </c>
      <c r="F3561">
        <v>0.99940502643600004</v>
      </c>
      <c r="G3561">
        <f>VLOOKUP(Table1[[#This Row],[img_id2]],Table13[#All],4,FALSE)</f>
        <v>2</v>
      </c>
      <c r="H3561">
        <f>VLOOKUP(Table1[[#This Row],[img_id2]],Table13[#All],5,FALSE)</f>
        <v>2</v>
      </c>
      <c r="I3561" t="str">
        <f>IF(Table1[[#This Row],[score_abs]]&gt;0.99,"yes","no")</f>
        <v>yes</v>
      </c>
    </row>
    <row r="3562" spans="1:9" x14ac:dyDescent="0.25">
      <c r="A3562" t="str">
        <f>Table1[[#This Row],[img_id2]]&amp;"|"&amp;Table1[[#This Row],[rank]]</f>
        <v>708|1</v>
      </c>
      <c r="B3562">
        <v>708</v>
      </c>
      <c r="C3562">
        <v>1</v>
      </c>
      <c r="D3562" t="s">
        <v>830</v>
      </c>
      <c r="E3562">
        <v>0.32991009950599998</v>
      </c>
      <c r="F3562">
        <v>0.99997949600199998</v>
      </c>
      <c r="G3562">
        <f>VLOOKUP(Table1[[#This Row],[img_id2]],Table13[#All],4,FALSE)</f>
        <v>2</v>
      </c>
      <c r="H3562">
        <f>VLOOKUP(Table1[[#This Row],[img_id2]],Table13[#All],5,FALSE)</f>
        <v>2</v>
      </c>
      <c r="I3562" t="str">
        <f>IF(Table1[[#This Row],[score_abs]]&gt;0.99,"yes","no")</f>
        <v>yes</v>
      </c>
    </row>
    <row r="3563" spans="1:9" x14ac:dyDescent="0.25">
      <c r="A3563" t="str">
        <f>Table1[[#This Row],[img_id2]]&amp;"|"&amp;Table1[[#This Row],[rank]]</f>
        <v>708|2</v>
      </c>
      <c r="B3563">
        <v>708</v>
      </c>
      <c r="C3563">
        <v>2</v>
      </c>
      <c r="D3563" t="s">
        <v>913</v>
      </c>
      <c r="E3563">
        <v>0.30523541569700002</v>
      </c>
      <c r="F3563">
        <v>0.999977827072</v>
      </c>
      <c r="G3563">
        <f>VLOOKUP(Table1[[#This Row],[img_id2]],Table13[#All],4,FALSE)</f>
        <v>2</v>
      </c>
      <c r="H3563">
        <f>VLOOKUP(Table1[[#This Row],[img_id2]],Table13[#All],5,FALSE)</f>
        <v>2</v>
      </c>
      <c r="I3563" t="str">
        <f>IF(Table1[[#This Row],[score_abs]]&gt;0.99,"yes","no")</f>
        <v>yes</v>
      </c>
    </row>
    <row r="3564" spans="1:9" x14ac:dyDescent="0.25">
      <c r="A3564" t="str">
        <f>Table1[[#This Row],[img_id2]]&amp;"|"&amp;Table1[[#This Row],[rank]]</f>
        <v>708|3</v>
      </c>
      <c r="B3564">
        <v>708</v>
      </c>
      <c r="C3564">
        <v>3</v>
      </c>
      <c r="D3564" t="s">
        <v>849</v>
      </c>
      <c r="E3564">
        <v>0.162871092558</v>
      </c>
      <c r="F3564">
        <v>0.99995851516699996</v>
      </c>
      <c r="G3564">
        <f>VLOOKUP(Table1[[#This Row],[img_id2]],Table13[#All],4,FALSE)</f>
        <v>2</v>
      </c>
      <c r="H3564">
        <f>VLOOKUP(Table1[[#This Row],[img_id2]],Table13[#All],5,FALSE)</f>
        <v>2</v>
      </c>
      <c r="I3564" t="str">
        <f>IF(Table1[[#This Row],[score_abs]]&gt;0.99,"yes","no")</f>
        <v>yes</v>
      </c>
    </row>
    <row r="3565" spans="1:9" x14ac:dyDescent="0.25">
      <c r="A3565" t="str">
        <f>Table1[[#This Row],[img_id2]]&amp;"|"&amp;Table1[[#This Row],[rank]]</f>
        <v>708|4</v>
      </c>
      <c r="B3565">
        <v>708</v>
      </c>
      <c r="C3565">
        <v>4</v>
      </c>
      <c r="D3565" t="s">
        <v>882</v>
      </c>
      <c r="E3565">
        <v>0.151456668973</v>
      </c>
      <c r="F3565">
        <v>0.99995529651600001</v>
      </c>
      <c r="G3565">
        <f>VLOOKUP(Table1[[#This Row],[img_id2]],Table13[#All],4,FALSE)</f>
        <v>2</v>
      </c>
      <c r="H3565">
        <f>VLOOKUP(Table1[[#This Row],[img_id2]],Table13[#All],5,FALSE)</f>
        <v>2</v>
      </c>
      <c r="I3565" t="str">
        <f>IF(Table1[[#This Row],[score_abs]]&gt;0.99,"yes","no")</f>
        <v>yes</v>
      </c>
    </row>
    <row r="3566" spans="1:9" x14ac:dyDescent="0.25">
      <c r="A3566" t="str">
        <f>Table1[[#This Row],[img_id2]]&amp;"|"&amp;Table1[[#This Row],[rank]]</f>
        <v>708|5</v>
      </c>
      <c r="B3566">
        <v>708</v>
      </c>
      <c r="C3566">
        <v>5</v>
      </c>
      <c r="D3566" t="s">
        <v>831</v>
      </c>
      <c r="E3566">
        <v>1.5441582538200001E-2</v>
      </c>
      <c r="F3566">
        <v>0.99956220388399997</v>
      </c>
      <c r="G3566">
        <f>VLOOKUP(Table1[[#This Row],[img_id2]],Table13[#All],4,FALSE)</f>
        <v>2</v>
      </c>
      <c r="H3566">
        <f>VLOOKUP(Table1[[#This Row],[img_id2]],Table13[#All],5,FALSE)</f>
        <v>2</v>
      </c>
      <c r="I3566" t="str">
        <f>IF(Table1[[#This Row],[score_abs]]&gt;0.99,"yes","no")</f>
        <v>yes</v>
      </c>
    </row>
    <row r="3567" spans="1:9" x14ac:dyDescent="0.25">
      <c r="A3567" t="str">
        <f>Table1[[#This Row],[img_id2]]&amp;"|"&amp;Table1[[#This Row],[rank]]</f>
        <v>709|1</v>
      </c>
      <c r="B3567">
        <v>709</v>
      </c>
      <c r="C3567">
        <v>1</v>
      </c>
      <c r="D3567" t="s">
        <v>831</v>
      </c>
      <c r="E3567">
        <v>0.93258744478199995</v>
      </c>
      <c r="F3567">
        <v>0.99999010562900004</v>
      </c>
      <c r="G3567">
        <f>VLOOKUP(Table1[[#This Row],[img_id2]],Table13[#All],4,FALSE)</f>
        <v>2</v>
      </c>
      <c r="H3567">
        <f>VLOOKUP(Table1[[#This Row],[img_id2]],Table13[#All],5,FALSE)</f>
        <v>2</v>
      </c>
      <c r="I3567" t="str">
        <f>IF(Table1[[#This Row],[score_abs]]&gt;0.99,"yes","no")</f>
        <v>yes</v>
      </c>
    </row>
    <row r="3568" spans="1:9" x14ac:dyDescent="0.25">
      <c r="A3568" t="str">
        <f>Table1[[#This Row],[img_id2]]&amp;"|"&amp;Table1[[#This Row],[rank]]</f>
        <v>709|2</v>
      </c>
      <c r="B3568">
        <v>709</v>
      </c>
      <c r="C3568">
        <v>2</v>
      </c>
      <c r="D3568" t="s">
        <v>860</v>
      </c>
      <c r="E3568">
        <v>1.46913304925E-2</v>
      </c>
      <c r="F3568">
        <v>0.99937099218400005</v>
      </c>
      <c r="G3568">
        <f>VLOOKUP(Table1[[#This Row],[img_id2]],Table13[#All],4,FALSE)</f>
        <v>2</v>
      </c>
      <c r="H3568">
        <f>VLOOKUP(Table1[[#This Row],[img_id2]],Table13[#All],5,FALSE)</f>
        <v>2</v>
      </c>
      <c r="I3568" t="str">
        <f>IF(Table1[[#This Row],[score_abs]]&gt;0.99,"yes","no")</f>
        <v>yes</v>
      </c>
    </row>
    <row r="3569" spans="1:9" x14ac:dyDescent="0.25">
      <c r="A3569" t="str">
        <f>Table1[[#This Row],[img_id2]]&amp;"|"&amp;Table1[[#This Row],[rank]]</f>
        <v>709|3</v>
      </c>
      <c r="B3569">
        <v>709</v>
      </c>
      <c r="C3569">
        <v>3</v>
      </c>
      <c r="D3569" t="s">
        <v>854</v>
      </c>
      <c r="E3569">
        <v>1.27046266571E-2</v>
      </c>
      <c r="F3569">
        <v>0.99927276372899998</v>
      </c>
      <c r="G3569">
        <f>VLOOKUP(Table1[[#This Row],[img_id2]],Table13[#All],4,FALSE)</f>
        <v>2</v>
      </c>
      <c r="H3569">
        <f>VLOOKUP(Table1[[#This Row],[img_id2]],Table13[#All],5,FALSE)</f>
        <v>2</v>
      </c>
      <c r="I3569" t="str">
        <f>IF(Table1[[#This Row],[score_abs]]&gt;0.99,"yes","no")</f>
        <v>yes</v>
      </c>
    </row>
    <row r="3570" spans="1:9" x14ac:dyDescent="0.25">
      <c r="A3570" t="str">
        <f>Table1[[#This Row],[img_id2]]&amp;"|"&amp;Table1[[#This Row],[rank]]</f>
        <v>709|4</v>
      </c>
      <c r="B3570">
        <v>709</v>
      </c>
      <c r="C3570">
        <v>4</v>
      </c>
      <c r="D3570" t="s">
        <v>830</v>
      </c>
      <c r="E3570">
        <v>8.3338804543000005E-3</v>
      </c>
      <c r="F3570">
        <v>0.99889177084000003</v>
      </c>
      <c r="G3570">
        <f>VLOOKUP(Table1[[#This Row],[img_id2]],Table13[#All],4,FALSE)</f>
        <v>2</v>
      </c>
      <c r="H3570">
        <f>VLOOKUP(Table1[[#This Row],[img_id2]],Table13[#All],5,FALSE)</f>
        <v>2</v>
      </c>
      <c r="I3570" t="str">
        <f>IF(Table1[[#This Row],[score_abs]]&gt;0.99,"yes","no")</f>
        <v>yes</v>
      </c>
    </row>
    <row r="3571" spans="1:9" x14ac:dyDescent="0.25">
      <c r="A3571" t="str">
        <f>Table1[[#This Row],[img_id2]]&amp;"|"&amp;Table1[[#This Row],[rank]]</f>
        <v>709|5</v>
      </c>
      <c r="B3571">
        <v>709</v>
      </c>
      <c r="C3571">
        <v>5</v>
      </c>
      <c r="D3571" t="s">
        <v>892</v>
      </c>
      <c r="E3571">
        <v>5.3060054779099997E-3</v>
      </c>
      <c r="F3571">
        <v>0.99826031923299996</v>
      </c>
      <c r="G3571">
        <f>VLOOKUP(Table1[[#This Row],[img_id2]],Table13[#All],4,FALSE)</f>
        <v>2</v>
      </c>
      <c r="H3571">
        <f>VLOOKUP(Table1[[#This Row],[img_id2]],Table13[#All],5,FALSE)</f>
        <v>2</v>
      </c>
      <c r="I3571" t="str">
        <f>IF(Table1[[#This Row],[score_abs]]&gt;0.99,"yes","no")</f>
        <v>yes</v>
      </c>
    </row>
    <row r="3572" spans="1:9" x14ac:dyDescent="0.25">
      <c r="A3572" t="str">
        <f>Table1[[#This Row],[img_id2]]&amp;"|"&amp;Table1[[#This Row],[rank]]</f>
        <v>710|1</v>
      </c>
      <c r="B3572">
        <v>710</v>
      </c>
      <c r="C3572">
        <v>1</v>
      </c>
      <c r="D3572" t="s">
        <v>830</v>
      </c>
      <c r="E3572">
        <v>0.42819732427599999</v>
      </c>
      <c r="F3572">
        <v>0.99986743926999999</v>
      </c>
      <c r="G3572">
        <f>VLOOKUP(Table1[[#This Row],[img_id2]],Table13[#All],4,FALSE)</f>
        <v>2</v>
      </c>
      <c r="H3572">
        <f>VLOOKUP(Table1[[#This Row],[img_id2]],Table13[#All],5,FALSE)</f>
        <v>2</v>
      </c>
      <c r="I3572" t="str">
        <f>IF(Table1[[#This Row],[score_abs]]&gt;0.99,"yes","no")</f>
        <v>yes</v>
      </c>
    </row>
    <row r="3573" spans="1:9" x14ac:dyDescent="0.25">
      <c r="A3573" t="str">
        <f>Table1[[#This Row],[img_id2]]&amp;"|"&amp;Table1[[#This Row],[rank]]</f>
        <v>710|2</v>
      </c>
      <c r="B3573">
        <v>710</v>
      </c>
      <c r="C3573">
        <v>2</v>
      </c>
      <c r="D3573" t="s">
        <v>831</v>
      </c>
      <c r="E3573">
        <v>0.16982410848099999</v>
      </c>
      <c r="F3573">
        <v>0.99966585636100003</v>
      </c>
      <c r="G3573">
        <f>VLOOKUP(Table1[[#This Row],[img_id2]],Table13[#All],4,FALSE)</f>
        <v>2</v>
      </c>
      <c r="H3573">
        <f>VLOOKUP(Table1[[#This Row],[img_id2]],Table13[#All],5,FALSE)</f>
        <v>2</v>
      </c>
      <c r="I3573" t="str">
        <f>IF(Table1[[#This Row],[score_abs]]&gt;0.99,"yes","no")</f>
        <v>yes</v>
      </c>
    </row>
    <row r="3574" spans="1:9" x14ac:dyDescent="0.25">
      <c r="A3574" t="str">
        <f>Table1[[#This Row],[img_id2]]&amp;"|"&amp;Table1[[#This Row],[rank]]</f>
        <v>710|3</v>
      </c>
      <c r="B3574">
        <v>710</v>
      </c>
      <c r="C3574">
        <v>3</v>
      </c>
      <c r="D3574" t="s">
        <v>860</v>
      </c>
      <c r="E3574">
        <v>0.16343392431699999</v>
      </c>
      <c r="F3574">
        <v>0.99965274333999998</v>
      </c>
      <c r="G3574">
        <f>VLOOKUP(Table1[[#This Row],[img_id2]],Table13[#All],4,FALSE)</f>
        <v>2</v>
      </c>
      <c r="H3574">
        <f>VLOOKUP(Table1[[#This Row],[img_id2]],Table13[#All],5,FALSE)</f>
        <v>2</v>
      </c>
      <c r="I3574" t="str">
        <f>IF(Table1[[#This Row],[score_abs]]&gt;0.99,"yes","no")</f>
        <v>yes</v>
      </c>
    </row>
    <row r="3575" spans="1:9" x14ac:dyDescent="0.25">
      <c r="A3575" t="str">
        <f>Table1[[#This Row],[img_id2]]&amp;"|"&amp;Table1[[#This Row],[rank]]</f>
        <v>710|4</v>
      </c>
      <c r="B3575">
        <v>710</v>
      </c>
      <c r="C3575">
        <v>4</v>
      </c>
      <c r="D3575" t="s">
        <v>864</v>
      </c>
      <c r="E3575">
        <v>7.6567552983799997E-2</v>
      </c>
      <c r="F3575">
        <v>0.99925905466099996</v>
      </c>
      <c r="G3575">
        <f>VLOOKUP(Table1[[#This Row],[img_id2]],Table13[#All],4,FALSE)</f>
        <v>2</v>
      </c>
      <c r="H3575">
        <f>VLOOKUP(Table1[[#This Row],[img_id2]],Table13[#All],5,FALSE)</f>
        <v>2</v>
      </c>
      <c r="I3575" t="str">
        <f>IF(Table1[[#This Row],[score_abs]]&gt;0.99,"yes","no")</f>
        <v>yes</v>
      </c>
    </row>
    <row r="3576" spans="1:9" x14ac:dyDescent="0.25">
      <c r="A3576" t="str">
        <f>Table1[[#This Row],[img_id2]]&amp;"|"&amp;Table1[[#This Row],[rank]]</f>
        <v>710|5</v>
      </c>
      <c r="B3576">
        <v>710</v>
      </c>
      <c r="C3576">
        <v>5</v>
      </c>
      <c r="D3576" t="s">
        <v>862</v>
      </c>
      <c r="E3576">
        <v>3.6962565034599999E-2</v>
      </c>
      <c r="F3576">
        <v>0.99846649169900004</v>
      </c>
      <c r="G3576">
        <f>VLOOKUP(Table1[[#This Row],[img_id2]],Table13[#All],4,FALSE)</f>
        <v>2</v>
      </c>
      <c r="H3576">
        <f>VLOOKUP(Table1[[#This Row],[img_id2]],Table13[#All],5,FALSE)</f>
        <v>2</v>
      </c>
      <c r="I3576" t="str">
        <f>IF(Table1[[#This Row],[score_abs]]&gt;0.99,"yes","no")</f>
        <v>yes</v>
      </c>
    </row>
    <row r="3577" spans="1:9" x14ac:dyDescent="0.25">
      <c r="A3577" t="str">
        <f>Table1[[#This Row],[img_id2]]&amp;"|"&amp;Table1[[#This Row],[rank]]</f>
        <v>711|1</v>
      </c>
      <c r="B3577">
        <v>711</v>
      </c>
      <c r="C3577">
        <v>1</v>
      </c>
      <c r="D3577" t="s">
        <v>848</v>
      </c>
      <c r="E3577">
        <v>0.12916721403600001</v>
      </c>
      <c r="F3577">
        <v>0.99671530723599999</v>
      </c>
      <c r="G3577">
        <f>VLOOKUP(Table1[[#This Row],[img_id2]],Table13[#All],4,FALSE)</f>
        <v>2</v>
      </c>
      <c r="H3577">
        <f>VLOOKUP(Table1[[#This Row],[img_id2]],Table13[#All],5,FALSE)</f>
        <v>2</v>
      </c>
      <c r="I3577" t="str">
        <f>IF(Table1[[#This Row],[score_abs]]&gt;0.99,"yes","no")</f>
        <v>yes</v>
      </c>
    </row>
    <row r="3578" spans="1:9" x14ac:dyDescent="0.25">
      <c r="A3578" t="str">
        <f>Table1[[#This Row],[img_id2]]&amp;"|"&amp;Table1[[#This Row],[rank]]</f>
        <v>711|2</v>
      </c>
      <c r="B3578">
        <v>711</v>
      </c>
      <c r="C3578">
        <v>2</v>
      </c>
      <c r="D3578" t="s">
        <v>831</v>
      </c>
      <c r="E3578">
        <v>0.11695394665</v>
      </c>
      <c r="F3578">
        <v>0.99637347459799996</v>
      </c>
      <c r="G3578">
        <f>VLOOKUP(Table1[[#This Row],[img_id2]],Table13[#All],4,FALSE)</f>
        <v>2</v>
      </c>
      <c r="H3578">
        <f>VLOOKUP(Table1[[#This Row],[img_id2]],Table13[#All],5,FALSE)</f>
        <v>2</v>
      </c>
      <c r="I3578" t="str">
        <f>IF(Table1[[#This Row],[score_abs]]&gt;0.99,"yes","no")</f>
        <v>yes</v>
      </c>
    </row>
    <row r="3579" spans="1:9" x14ac:dyDescent="0.25">
      <c r="A3579" t="str">
        <f>Table1[[#This Row],[img_id2]]&amp;"|"&amp;Table1[[#This Row],[rank]]</f>
        <v>711|3</v>
      </c>
      <c r="B3579">
        <v>711</v>
      </c>
      <c r="C3579">
        <v>3</v>
      </c>
      <c r="D3579" t="s">
        <v>856</v>
      </c>
      <c r="E3579">
        <v>0.101067140698</v>
      </c>
      <c r="F3579">
        <v>0.995805740356</v>
      </c>
      <c r="G3579">
        <f>VLOOKUP(Table1[[#This Row],[img_id2]],Table13[#All],4,FALSE)</f>
        <v>2</v>
      </c>
      <c r="H3579">
        <f>VLOOKUP(Table1[[#This Row],[img_id2]],Table13[#All],5,FALSE)</f>
        <v>2</v>
      </c>
      <c r="I3579" t="str">
        <f>IF(Table1[[#This Row],[score_abs]]&gt;0.99,"yes","no")</f>
        <v>yes</v>
      </c>
    </row>
    <row r="3580" spans="1:9" x14ac:dyDescent="0.25">
      <c r="A3580" t="str">
        <f>Table1[[#This Row],[img_id2]]&amp;"|"&amp;Table1[[#This Row],[rank]]</f>
        <v>711|4</v>
      </c>
      <c r="B3580">
        <v>711</v>
      </c>
      <c r="C3580">
        <v>4</v>
      </c>
      <c r="D3580" t="s">
        <v>894</v>
      </c>
      <c r="E3580">
        <v>8.9987732469999998E-2</v>
      </c>
      <c r="F3580">
        <v>0.99529182910900005</v>
      </c>
      <c r="G3580">
        <f>VLOOKUP(Table1[[#This Row],[img_id2]],Table13[#All],4,FALSE)</f>
        <v>2</v>
      </c>
      <c r="H3580">
        <f>VLOOKUP(Table1[[#This Row],[img_id2]],Table13[#All],5,FALSE)</f>
        <v>2</v>
      </c>
      <c r="I3580" t="str">
        <f>IF(Table1[[#This Row],[score_abs]]&gt;0.99,"yes","no")</f>
        <v>yes</v>
      </c>
    </row>
    <row r="3581" spans="1:9" x14ac:dyDescent="0.25">
      <c r="A3581" t="str">
        <f>Table1[[#This Row],[img_id2]]&amp;"|"&amp;Table1[[#This Row],[rank]]</f>
        <v>711|5</v>
      </c>
      <c r="B3581">
        <v>711</v>
      </c>
      <c r="C3581">
        <v>5</v>
      </c>
      <c r="D3581" t="s">
        <v>854</v>
      </c>
      <c r="E3581">
        <v>7.6464846730200001E-2</v>
      </c>
      <c r="F3581">
        <v>0.99446374177899999</v>
      </c>
      <c r="G3581">
        <f>VLOOKUP(Table1[[#This Row],[img_id2]],Table13[#All],4,FALSE)</f>
        <v>2</v>
      </c>
      <c r="H3581">
        <f>VLOOKUP(Table1[[#This Row],[img_id2]],Table13[#All],5,FALSE)</f>
        <v>2</v>
      </c>
      <c r="I3581" t="str">
        <f>IF(Table1[[#This Row],[score_abs]]&gt;0.99,"yes","no")</f>
        <v>yes</v>
      </c>
    </row>
    <row r="3582" spans="1:9" x14ac:dyDescent="0.25">
      <c r="A3582" t="str">
        <f>Table1[[#This Row],[img_id2]]&amp;"|"&amp;Table1[[#This Row],[rank]]</f>
        <v>712|1</v>
      </c>
      <c r="B3582">
        <v>712</v>
      </c>
      <c r="C3582">
        <v>1</v>
      </c>
      <c r="D3582" t="s">
        <v>854</v>
      </c>
      <c r="E3582">
        <v>0.50989526510200001</v>
      </c>
      <c r="F3582">
        <v>0.99997198581699998</v>
      </c>
      <c r="G3582">
        <f>VLOOKUP(Table1[[#This Row],[img_id2]],Table13[#All],4,FALSE)</f>
        <v>2</v>
      </c>
      <c r="H3582">
        <f>VLOOKUP(Table1[[#This Row],[img_id2]],Table13[#All],5,FALSE)</f>
        <v>2</v>
      </c>
      <c r="I3582" t="str">
        <f>IF(Table1[[#This Row],[score_abs]]&gt;0.99,"yes","no")</f>
        <v>yes</v>
      </c>
    </row>
    <row r="3583" spans="1:9" x14ac:dyDescent="0.25">
      <c r="A3583" t="str">
        <f>Table1[[#This Row],[img_id2]]&amp;"|"&amp;Table1[[#This Row],[rank]]</f>
        <v>712|2</v>
      </c>
      <c r="B3583">
        <v>712</v>
      </c>
      <c r="C3583">
        <v>2</v>
      </c>
      <c r="D3583" t="s">
        <v>848</v>
      </c>
      <c r="E3583">
        <v>0.27377295494100001</v>
      </c>
      <c r="F3583">
        <v>0.99994790554000001</v>
      </c>
      <c r="G3583">
        <f>VLOOKUP(Table1[[#This Row],[img_id2]],Table13[#All],4,FALSE)</f>
        <v>2</v>
      </c>
      <c r="H3583">
        <f>VLOOKUP(Table1[[#This Row],[img_id2]],Table13[#All],5,FALSE)</f>
        <v>2</v>
      </c>
      <c r="I3583" t="str">
        <f>IF(Table1[[#This Row],[score_abs]]&gt;0.99,"yes","no")</f>
        <v>yes</v>
      </c>
    </row>
    <row r="3584" spans="1:9" x14ac:dyDescent="0.25">
      <c r="A3584" t="str">
        <f>Table1[[#This Row],[img_id2]]&amp;"|"&amp;Table1[[#This Row],[rank]]</f>
        <v>712|3</v>
      </c>
      <c r="B3584">
        <v>712</v>
      </c>
      <c r="C3584">
        <v>3</v>
      </c>
      <c r="D3584" t="s">
        <v>856</v>
      </c>
      <c r="E3584">
        <v>6.1494108289499999E-2</v>
      </c>
      <c r="F3584">
        <v>0.99976807832699999</v>
      </c>
      <c r="G3584">
        <f>VLOOKUP(Table1[[#This Row],[img_id2]],Table13[#All],4,FALSE)</f>
        <v>2</v>
      </c>
      <c r="H3584">
        <f>VLOOKUP(Table1[[#This Row],[img_id2]],Table13[#All],5,FALSE)</f>
        <v>2</v>
      </c>
      <c r="I3584" t="str">
        <f>IF(Table1[[#This Row],[score_abs]]&gt;0.99,"yes","no")</f>
        <v>yes</v>
      </c>
    </row>
    <row r="3585" spans="1:9" x14ac:dyDescent="0.25">
      <c r="A3585" t="str">
        <f>Table1[[#This Row],[img_id2]]&amp;"|"&amp;Table1[[#This Row],[rank]]</f>
        <v>712|4</v>
      </c>
      <c r="B3585">
        <v>712</v>
      </c>
      <c r="C3585">
        <v>4</v>
      </c>
      <c r="D3585" t="s">
        <v>860</v>
      </c>
      <c r="E3585">
        <v>3.1612765043999999E-2</v>
      </c>
      <c r="F3585">
        <v>0.99954897165300005</v>
      </c>
      <c r="G3585">
        <f>VLOOKUP(Table1[[#This Row],[img_id2]],Table13[#All],4,FALSE)</f>
        <v>2</v>
      </c>
      <c r="H3585">
        <f>VLOOKUP(Table1[[#This Row],[img_id2]],Table13[#All],5,FALSE)</f>
        <v>2</v>
      </c>
      <c r="I3585" t="str">
        <f>IF(Table1[[#This Row],[score_abs]]&gt;0.99,"yes","no")</f>
        <v>yes</v>
      </c>
    </row>
    <row r="3586" spans="1:9" x14ac:dyDescent="0.25">
      <c r="A3586" t="str">
        <f>Table1[[#This Row],[img_id2]]&amp;"|"&amp;Table1[[#This Row],[rank]]</f>
        <v>712|5</v>
      </c>
      <c r="B3586">
        <v>712</v>
      </c>
      <c r="C3586">
        <v>5</v>
      </c>
      <c r="D3586" t="s">
        <v>831</v>
      </c>
      <c r="E3586">
        <v>2.2473305463800001E-2</v>
      </c>
      <c r="F3586">
        <v>0.99936562776600002</v>
      </c>
      <c r="G3586">
        <f>VLOOKUP(Table1[[#This Row],[img_id2]],Table13[#All],4,FALSE)</f>
        <v>2</v>
      </c>
      <c r="H3586">
        <f>VLOOKUP(Table1[[#This Row],[img_id2]],Table13[#All],5,FALSE)</f>
        <v>2</v>
      </c>
      <c r="I3586" t="str">
        <f>IF(Table1[[#This Row],[score_abs]]&gt;0.99,"yes","no")</f>
        <v>yes</v>
      </c>
    </row>
    <row r="3587" spans="1:9" x14ac:dyDescent="0.25">
      <c r="A3587" t="str">
        <f>Table1[[#This Row],[img_id2]]&amp;"|"&amp;Table1[[#This Row],[rank]]</f>
        <v>713|1</v>
      </c>
      <c r="B3587">
        <v>713</v>
      </c>
      <c r="C3587">
        <v>1</v>
      </c>
      <c r="D3587" t="s">
        <v>830</v>
      </c>
      <c r="E3587">
        <v>0.77243167161899995</v>
      </c>
      <c r="F3587">
        <v>0.99997389316600005</v>
      </c>
      <c r="G3587">
        <f>VLOOKUP(Table1[[#This Row],[img_id2]],Table13[#All],4,FALSE)</f>
        <v>4</v>
      </c>
      <c r="H3587">
        <f>VLOOKUP(Table1[[#This Row],[img_id2]],Table13[#All],5,FALSE)</f>
        <v>4</v>
      </c>
      <c r="I3587" t="str">
        <f>IF(Table1[[#This Row],[score_abs]]&gt;0.99,"yes","no")</f>
        <v>yes</v>
      </c>
    </row>
    <row r="3588" spans="1:9" x14ac:dyDescent="0.25">
      <c r="A3588" t="str">
        <f>Table1[[#This Row],[img_id2]]&amp;"|"&amp;Table1[[#This Row],[rank]]</f>
        <v>713|2</v>
      </c>
      <c r="B3588">
        <v>713</v>
      </c>
      <c r="C3588">
        <v>2</v>
      </c>
      <c r="D3588" t="s">
        <v>849</v>
      </c>
      <c r="E3588">
        <v>5.6141119450300002E-2</v>
      </c>
      <c r="F3588">
        <v>0.99964129924800005</v>
      </c>
      <c r="G3588">
        <f>VLOOKUP(Table1[[#This Row],[img_id2]],Table13[#All],4,FALSE)</f>
        <v>4</v>
      </c>
      <c r="H3588">
        <f>VLOOKUP(Table1[[#This Row],[img_id2]],Table13[#All],5,FALSE)</f>
        <v>4</v>
      </c>
      <c r="I3588" t="str">
        <f>IF(Table1[[#This Row],[score_abs]]&gt;0.99,"yes","no")</f>
        <v>yes</v>
      </c>
    </row>
    <row r="3589" spans="1:9" x14ac:dyDescent="0.25">
      <c r="A3589" t="str">
        <f>Table1[[#This Row],[img_id2]]&amp;"|"&amp;Table1[[#This Row],[rank]]</f>
        <v>713|3</v>
      </c>
      <c r="B3589">
        <v>713</v>
      </c>
      <c r="C3589">
        <v>3</v>
      </c>
      <c r="D3589" t="s">
        <v>913</v>
      </c>
      <c r="E3589">
        <v>3.4023590385899999E-2</v>
      </c>
      <c r="F3589">
        <v>0.999408364296</v>
      </c>
      <c r="G3589">
        <f>VLOOKUP(Table1[[#This Row],[img_id2]],Table13[#All],4,FALSE)</f>
        <v>4</v>
      </c>
      <c r="H3589">
        <f>VLOOKUP(Table1[[#This Row],[img_id2]],Table13[#All],5,FALSE)</f>
        <v>4</v>
      </c>
      <c r="I3589" t="str">
        <f>IF(Table1[[#This Row],[score_abs]]&gt;0.99,"yes","no")</f>
        <v>yes</v>
      </c>
    </row>
    <row r="3590" spans="1:9" x14ac:dyDescent="0.25">
      <c r="A3590" t="str">
        <f>Table1[[#This Row],[img_id2]]&amp;"|"&amp;Table1[[#This Row],[rank]]</f>
        <v>713|4</v>
      </c>
      <c r="B3590">
        <v>713</v>
      </c>
      <c r="C3590">
        <v>4</v>
      </c>
      <c r="D3590" t="s">
        <v>839</v>
      </c>
      <c r="E3590">
        <v>3.1762596219800002E-2</v>
      </c>
      <c r="F3590">
        <v>0.99936622381200002</v>
      </c>
      <c r="G3590">
        <f>VLOOKUP(Table1[[#This Row],[img_id2]],Table13[#All],4,FALSE)</f>
        <v>4</v>
      </c>
      <c r="H3590">
        <f>VLOOKUP(Table1[[#This Row],[img_id2]],Table13[#All],5,FALSE)</f>
        <v>4</v>
      </c>
      <c r="I3590" t="str">
        <f>IF(Table1[[#This Row],[score_abs]]&gt;0.99,"yes","no")</f>
        <v>yes</v>
      </c>
    </row>
    <row r="3591" spans="1:9" x14ac:dyDescent="0.25">
      <c r="A3591" t="str">
        <f>Table1[[#This Row],[img_id2]]&amp;"|"&amp;Table1[[#This Row],[rank]]</f>
        <v>713|5</v>
      </c>
      <c r="B3591">
        <v>713</v>
      </c>
      <c r="C3591">
        <v>5</v>
      </c>
      <c r="D3591" t="s">
        <v>836</v>
      </c>
      <c r="E3591">
        <v>2.5665568187800001E-2</v>
      </c>
      <c r="F3591">
        <v>0.999215722084</v>
      </c>
      <c r="G3591">
        <f>VLOOKUP(Table1[[#This Row],[img_id2]],Table13[#All],4,FALSE)</f>
        <v>4</v>
      </c>
      <c r="H3591">
        <f>VLOOKUP(Table1[[#This Row],[img_id2]],Table13[#All],5,FALSE)</f>
        <v>4</v>
      </c>
      <c r="I3591" t="str">
        <f>IF(Table1[[#This Row],[score_abs]]&gt;0.99,"yes","no")</f>
        <v>yes</v>
      </c>
    </row>
    <row r="3592" spans="1:9" x14ac:dyDescent="0.25">
      <c r="A3592" t="str">
        <f>Table1[[#This Row],[img_id2]]&amp;"|"&amp;Table1[[#This Row],[rank]]</f>
        <v>714|1</v>
      </c>
      <c r="B3592">
        <v>714</v>
      </c>
      <c r="C3592">
        <v>1</v>
      </c>
      <c r="D3592" t="s">
        <v>830</v>
      </c>
      <c r="E3592">
        <v>0.22029620409</v>
      </c>
      <c r="F3592">
        <v>0.99879658222199996</v>
      </c>
      <c r="G3592">
        <f>VLOOKUP(Table1[[#This Row],[img_id2]],Table13[#All],4,FALSE)</f>
        <v>3</v>
      </c>
      <c r="H3592">
        <f>VLOOKUP(Table1[[#This Row],[img_id2]],Table13[#All],5,FALSE)</f>
        <v>3</v>
      </c>
      <c r="I3592" t="str">
        <f>IF(Table1[[#This Row],[score_abs]]&gt;0.99,"yes","no")</f>
        <v>yes</v>
      </c>
    </row>
    <row r="3593" spans="1:9" x14ac:dyDescent="0.25">
      <c r="A3593" t="str">
        <f>Table1[[#This Row],[img_id2]]&amp;"|"&amp;Table1[[#This Row],[rank]]</f>
        <v>714|2</v>
      </c>
      <c r="B3593">
        <v>714</v>
      </c>
      <c r="C3593">
        <v>2</v>
      </c>
      <c r="D3593" t="s">
        <v>840</v>
      </c>
      <c r="E3593">
        <v>0.124140463769</v>
      </c>
      <c r="F3593">
        <v>0.99786645173999999</v>
      </c>
      <c r="G3593">
        <f>VLOOKUP(Table1[[#This Row],[img_id2]],Table13[#All],4,FALSE)</f>
        <v>3</v>
      </c>
      <c r="H3593">
        <f>VLOOKUP(Table1[[#This Row],[img_id2]],Table13[#All],5,FALSE)</f>
        <v>3</v>
      </c>
      <c r="I3593" t="str">
        <f>IF(Table1[[#This Row],[score_abs]]&gt;0.99,"yes","no")</f>
        <v>yes</v>
      </c>
    </row>
    <row r="3594" spans="1:9" x14ac:dyDescent="0.25">
      <c r="A3594" t="str">
        <f>Table1[[#This Row],[img_id2]]&amp;"|"&amp;Table1[[#This Row],[rank]]</f>
        <v>714|3</v>
      </c>
      <c r="B3594">
        <v>714</v>
      </c>
      <c r="C3594">
        <v>3</v>
      </c>
      <c r="D3594" t="s">
        <v>869</v>
      </c>
      <c r="E3594">
        <v>0.120202079415</v>
      </c>
      <c r="F3594">
        <v>0.99779677391099997</v>
      </c>
      <c r="G3594">
        <f>VLOOKUP(Table1[[#This Row],[img_id2]],Table13[#All],4,FALSE)</f>
        <v>3</v>
      </c>
      <c r="H3594">
        <f>VLOOKUP(Table1[[#This Row],[img_id2]],Table13[#All],5,FALSE)</f>
        <v>3</v>
      </c>
      <c r="I3594" t="str">
        <f>IF(Table1[[#This Row],[score_abs]]&gt;0.99,"yes","no")</f>
        <v>yes</v>
      </c>
    </row>
    <row r="3595" spans="1:9" x14ac:dyDescent="0.25">
      <c r="A3595" t="str">
        <f>Table1[[#This Row],[img_id2]]&amp;"|"&amp;Table1[[#This Row],[rank]]</f>
        <v>714|4</v>
      </c>
      <c r="B3595">
        <v>714</v>
      </c>
      <c r="C3595">
        <v>4</v>
      </c>
      <c r="D3595" t="s">
        <v>842</v>
      </c>
      <c r="E3595">
        <v>7.9141244292300003E-2</v>
      </c>
      <c r="F3595">
        <v>0.99665737152099998</v>
      </c>
      <c r="G3595">
        <f>VLOOKUP(Table1[[#This Row],[img_id2]],Table13[#All],4,FALSE)</f>
        <v>3</v>
      </c>
      <c r="H3595">
        <f>VLOOKUP(Table1[[#This Row],[img_id2]],Table13[#All],5,FALSE)</f>
        <v>3</v>
      </c>
      <c r="I3595" t="str">
        <f>IF(Table1[[#This Row],[score_abs]]&gt;0.99,"yes","no")</f>
        <v>yes</v>
      </c>
    </row>
    <row r="3596" spans="1:9" x14ac:dyDescent="0.25">
      <c r="A3596" t="str">
        <f>Table1[[#This Row],[img_id2]]&amp;"|"&amp;Table1[[#This Row],[rank]]</f>
        <v>714|5</v>
      </c>
      <c r="B3596">
        <v>714</v>
      </c>
      <c r="C3596">
        <v>5</v>
      </c>
      <c r="D3596" t="s">
        <v>900</v>
      </c>
      <c r="E3596">
        <v>4.0596939623399997E-2</v>
      </c>
      <c r="F3596">
        <v>0.99350440502199999</v>
      </c>
      <c r="G3596">
        <f>VLOOKUP(Table1[[#This Row],[img_id2]],Table13[#All],4,FALSE)</f>
        <v>3</v>
      </c>
      <c r="H3596">
        <f>VLOOKUP(Table1[[#This Row],[img_id2]],Table13[#All],5,FALSE)</f>
        <v>3</v>
      </c>
      <c r="I3596" t="str">
        <f>IF(Table1[[#This Row],[score_abs]]&gt;0.99,"yes","no")</f>
        <v>yes</v>
      </c>
    </row>
    <row r="3597" spans="1:9" x14ac:dyDescent="0.25">
      <c r="A3597" t="str">
        <f>Table1[[#This Row],[img_id2]]&amp;"|"&amp;Table1[[#This Row],[rank]]</f>
        <v>715|1</v>
      </c>
      <c r="B3597">
        <v>715</v>
      </c>
      <c r="C3597">
        <v>1</v>
      </c>
      <c r="D3597" t="s">
        <v>830</v>
      </c>
      <c r="E3597">
        <v>0.27867755293800001</v>
      </c>
      <c r="F3597">
        <v>0.99963808059699999</v>
      </c>
      <c r="G3597">
        <f>VLOOKUP(Table1[[#This Row],[img_id2]],Table13[#All],4,FALSE)</f>
        <v>4</v>
      </c>
      <c r="H3597">
        <f>VLOOKUP(Table1[[#This Row],[img_id2]],Table13[#All],5,FALSE)</f>
        <v>4</v>
      </c>
      <c r="I3597" t="str">
        <f>IF(Table1[[#This Row],[score_abs]]&gt;0.99,"yes","no")</f>
        <v>yes</v>
      </c>
    </row>
    <row r="3598" spans="1:9" x14ac:dyDescent="0.25">
      <c r="A3598" t="str">
        <f>Table1[[#This Row],[img_id2]]&amp;"|"&amp;Table1[[#This Row],[rank]]</f>
        <v>715|2</v>
      </c>
      <c r="B3598">
        <v>715</v>
      </c>
      <c r="C3598">
        <v>2</v>
      </c>
      <c r="D3598" t="s">
        <v>839</v>
      </c>
      <c r="E3598">
        <v>0.21048417687400001</v>
      </c>
      <c r="F3598">
        <v>0.99952101707499996</v>
      </c>
      <c r="G3598">
        <f>VLOOKUP(Table1[[#This Row],[img_id2]],Table13[#All],4,FALSE)</f>
        <v>4</v>
      </c>
      <c r="H3598">
        <f>VLOOKUP(Table1[[#This Row],[img_id2]],Table13[#All],5,FALSE)</f>
        <v>4</v>
      </c>
      <c r="I3598" t="str">
        <f>IF(Table1[[#This Row],[score_abs]]&gt;0.99,"yes","no")</f>
        <v>yes</v>
      </c>
    </row>
    <row r="3599" spans="1:9" x14ac:dyDescent="0.25">
      <c r="A3599" t="str">
        <f>Table1[[#This Row],[img_id2]]&amp;"|"&amp;Table1[[#This Row],[rank]]</f>
        <v>715|3</v>
      </c>
      <c r="B3599">
        <v>715</v>
      </c>
      <c r="C3599">
        <v>3</v>
      </c>
      <c r="D3599" t="s">
        <v>840</v>
      </c>
      <c r="E3599">
        <v>5.5022533982999999E-2</v>
      </c>
      <c r="F3599">
        <v>0.99816989898700004</v>
      </c>
      <c r="G3599">
        <f>VLOOKUP(Table1[[#This Row],[img_id2]],Table13[#All],4,FALSE)</f>
        <v>4</v>
      </c>
      <c r="H3599">
        <f>VLOOKUP(Table1[[#This Row],[img_id2]],Table13[#All],5,FALSE)</f>
        <v>4</v>
      </c>
      <c r="I3599" t="str">
        <f>IF(Table1[[#This Row],[score_abs]]&gt;0.99,"yes","no")</f>
        <v>yes</v>
      </c>
    </row>
    <row r="3600" spans="1:9" x14ac:dyDescent="0.25">
      <c r="A3600" t="str">
        <f>Table1[[#This Row],[img_id2]]&amp;"|"&amp;Table1[[#This Row],[rank]]</f>
        <v>715|4</v>
      </c>
      <c r="B3600">
        <v>715</v>
      </c>
      <c r="C3600">
        <v>4</v>
      </c>
      <c r="D3600" t="s">
        <v>837</v>
      </c>
      <c r="E3600">
        <v>4.4372513890300003E-2</v>
      </c>
      <c r="F3600">
        <v>0.99773174524300001</v>
      </c>
      <c r="G3600">
        <f>VLOOKUP(Table1[[#This Row],[img_id2]],Table13[#All],4,FALSE)</f>
        <v>4</v>
      </c>
      <c r="H3600">
        <f>VLOOKUP(Table1[[#This Row],[img_id2]],Table13[#All],5,FALSE)</f>
        <v>4</v>
      </c>
      <c r="I3600" t="str">
        <f>IF(Table1[[#This Row],[score_abs]]&gt;0.99,"yes","no")</f>
        <v>yes</v>
      </c>
    </row>
    <row r="3601" spans="1:9" x14ac:dyDescent="0.25">
      <c r="A3601" t="str">
        <f>Table1[[#This Row],[img_id2]]&amp;"|"&amp;Table1[[#This Row],[rank]]</f>
        <v>715|5</v>
      </c>
      <c r="B3601">
        <v>715</v>
      </c>
      <c r="C3601">
        <v>5</v>
      </c>
      <c r="D3601" t="s">
        <v>838</v>
      </c>
      <c r="E3601">
        <v>4.1109018027800003E-2</v>
      </c>
      <c r="F3601">
        <v>0.99755209684400004</v>
      </c>
      <c r="G3601">
        <f>VLOOKUP(Table1[[#This Row],[img_id2]],Table13[#All],4,FALSE)</f>
        <v>4</v>
      </c>
      <c r="H3601">
        <f>VLOOKUP(Table1[[#This Row],[img_id2]],Table13[#All],5,FALSE)</f>
        <v>4</v>
      </c>
      <c r="I3601" t="str">
        <f>IF(Table1[[#This Row],[score_abs]]&gt;0.99,"yes","no")</f>
        <v>yes</v>
      </c>
    </row>
    <row r="3602" spans="1:9" x14ac:dyDescent="0.25">
      <c r="A3602" t="str">
        <f>Table1[[#This Row],[img_id2]]&amp;"|"&amp;Table1[[#This Row],[rank]]</f>
        <v>716|1</v>
      </c>
      <c r="B3602">
        <v>716</v>
      </c>
      <c r="C3602">
        <v>1</v>
      </c>
      <c r="D3602" t="s">
        <v>895</v>
      </c>
      <c r="E3602">
        <v>0.18029703199899999</v>
      </c>
      <c r="F3602">
        <v>0.99885213375100002</v>
      </c>
      <c r="G3602">
        <f>VLOOKUP(Table1[[#This Row],[img_id2]],Table13[#All],4,FALSE)</f>
        <v>4</v>
      </c>
      <c r="H3602">
        <f>VLOOKUP(Table1[[#This Row],[img_id2]],Table13[#All],5,FALSE)</f>
        <v>4</v>
      </c>
      <c r="I3602" t="str">
        <f>IF(Table1[[#This Row],[score_abs]]&gt;0.99,"yes","no")</f>
        <v>yes</v>
      </c>
    </row>
    <row r="3603" spans="1:9" x14ac:dyDescent="0.25">
      <c r="A3603" t="str">
        <f>Table1[[#This Row],[img_id2]]&amp;"|"&amp;Table1[[#This Row],[rank]]</f>
        <v>716|2</v>
      </c>
      <c r="B3603">
        <v>716</v>
      </c>
      <c r="C3603">
        <v>2</v>
      </c>
      <c r="D3603" t="s">
        <v>837</v>
      </c>
      <c r="E3603">
        <v>0.15191511809800001</v>
      </c>
      <c r="F3603">
        <v>0.99863797426199996</v>
      </c>
      <c r="G3603">
        <f>VLOOKUP(Table1[[#This Row],[img_id2]],Table13[#All],4,FALSE)</f>
        <v>4</v>
      </c>
      <c r="H3603">
        <f>VLOOKUP(Table1[[#This Row],[img_id2]],Table13[#All],5,FALSE)</f>
        <v>4</v>
      </c>
      <c r="I3603" t="str">
        <f>IF(Table1[[#This Row],[score_abs]]&gt;0.99,"yes","no")</f>
        <v>yes</v>
      </c>
    </row>
    <row r="3604" spans="1:9" x14ac:dyDescent="0.25">
      <c r="A3604" t="str">
        <f>Table1[[#This Row],[img_id2]]&amp;"|"&amp;Table1[[#This Row],[rank]]</f>
        <v>716|3</v>
      </c>
      <c r="B3604">
        <v>716</v>
      </c>
      <c r="C3604">
        <v>3</v>
      </c>
      <c r="D3604" t="s">
        <v>836</v>
      </c>
      <c r="E3604">
        <v>0.13543908297999999</v>
      </c>
      <c r="F3604">
        <v>0.998472511768</v>
      </c>
      <c r="G3604">
        <f>VLOOKUP(Table1[[#This Row],[img_id2]],Table13[#All],4,FALSE)</f>
        <v>4</v>
      </c>
      <c r="H3604">
        <f>VLOOKUP(Table1[[#This Row],[img_id2]],Table13[#All],5,FALSE)</f>
        <v>4</v>
      </c>
      <c r="I3604" t="str">
        <f>IF(Table1[[#This Row],[score_abs]]&gt;0.99,"yes","no")</f>
        <v>yes</v>
      </c>
    </row>
    <row r="3605" spans="1:9" x14ac:dyDescent="0.25">
      <c r="A3605" t="str">
        <f>Table1[[#This Row],[img_id2]]&amp;"|"&amp;Table1[[#This Row],[rank]]</f>
        <v>716|4</v>
      </c>
      <c r="B3605">
        <v>716</v>
      </c>
      <c r="C3605">
        <v>4</v>
      </c>
      <c r="D3605" t="s">
        <v>839</v>
      </c>
      <c r="E3605">
        <v>0.130134344101</v>
      </c>
      <c r="F3605">
        <v>0.99841034412399998</v>
      </c>
      <c r="G3605">
        <f>VLOOKUP(Table1[[#This Row],[img_id2]],Table13[#All],4,FALSE)</f>
        <v>4</v>
      </c>
      <c r="H3605">
        <f>VLOOKUP(Table1[[#This Row],[img_id2]],Table13[#All],5,FALSE)</f>
        <v>4</v>
      </c>
      <c r="I3605" t="str">
        <f>IF(Table1[[#This Row],[score_abs]]&gt;0.99,"yes","no")</f>
        <v>yes</v>
      </c>
    </row>
    <row r="3606" spans="1:9" x14ac:dyDescent="0.25">
      <c r="A3606" t="str">
        <f>Table1[[#This Row],[img_id2]]&amp;"|"&amp;Table1[[#This Row],[rank]]</f>
        <v>716|5</v>
      </c>
      <c r="B3606">
        <v>716</v>
      </c>
      <c r="C3606">
        <v>5</v>
      </c>
      <c r="D3606" t="s">
        <v>889</v>
      </c>
      <c r="E3606">
        <v>6.7438773810899993E-2</v>
      </c>
      <c r="F3606">
        <v>0.99693703651400001</v>
      </c>
      <c r="G3606">
        <f>VLOOKUP(Table1[[#This Row],[img_id2]],Table13[#All],4,FALSE)</f>
        <v>4</v>
      </c>
      <c r="H3606">
        <f>VLOOKUP(Table1[[#This Row],[img_id2]],Table13[#All],5,FALSE)</f>
        <v>4</v>
      </c>
      <c r="I3606" t="str">
        <f>IF(Table1[[#This Row],[score_abs]]&gt;0.99,"yes","no")</f>
        <v>yes</v>
      </c>
    </row>
    <row r="3607" spans="1:9" x14ac:dyDescent="0.25">
      <c r="A3607" t="str">
        <f>Table1[[#This Row],[img_id2]]&amp;"|"&amp;Table1[[#This Row],[rank]]</f>
        <v>717|1</v>
      </c>
      <c r="B3607">
        <v>717</v>
      </c>
      <c r="C3607">
        <v>1</v>
      </c>
      <c r="D3607" t="s">
        <v>830</v>
      </c>
      <c r="E3607">
        <v>0.40984806418399999</v>
      </c>
      <c r="F3607">
        <v>0.99963665008500002</v>
      </c>
      <c r="G3607">
        <f>VLOOKUP(Table1[[#This Row],[img_id2]],Table13[#All],4,FALSE)</f>
        <v>2</v>
      </c>
      <c r="H3607">
        <f>VLOOKUP(Table1[[#This Row],[img_id2]],Table13[#All],5,FALSE)</f>
        <v>2</v>
      </c>
      <c r="I3607" t="str">
        <f>IF(Table1[[#This Row],[score_abs]]&gt;0.99,"yes","no")</f>
        <v>yes</v>
      </c>
    </row>
    <row r="3608" spans="1:9" x14ac:dyDescent="0.25">
      <c r="A3608" t="str">
        <f>Table1[[#This Row],[img_id2]]&amp;"|"&amp;Table1[[#This Row],[rank]]</f>
        <v>717|2</v>
      </c>
      <c r="B3608">
        <v>717</v>
      </c>
      <c r="C3608">
        <v>2</v>
      </c>
      <c r="D3608" t="s">
        <v>840</v>
      </c>
      <c r="E3608">
        <v>0.28795617818800001</v>
      </c>
      <c r="F3608">
        <v>0.99948287010199999</v>
      </c>
      <c r="G3608">
        <f>VLOOKUP(Table1[[#This Row],[img_id2]],Table13[#All],4,FALSE)</f>
        <v>2</v>
      </c>
      <c r="H3608">
        <f>VLOOKUP(Table1[[#This Row],[img_id2]],Table13[#All],5,FALSE)</f>
        <v>2</v>
      </c>
      <c r="I3608" t="str">
        <f>IF(Table1[[#This Row],[score_abs]]&gt;0.99,"yes","no")</f>
        <v>yes</v>
      </c>
    </row>
    <row r="3609" spans="1:9" x14ac:dyDescent="0.25">
      <c r="A3609" t="str">
        <f>Table1[[#This Row],[img_id2]]&amp;"|"&amp;Table1[[#This Row],[rank]]</f>
        <v>717|3</v>
      </c>
      <c r="B3609">
        <v>717</v>
      </c>
      <c r="C3609">
        <v>3</v>
      </c>
      <c r="D3609" t="s">
        <v>864</v>
      </c>
      <c r="E3609">
        <v>0.116128981113</v>
      </c>
      <c r="F3609">
        <v>0.99871873855600002</v>
      </c>
      <c r="G3609">
        <f>VLOOKUP(Table1[[#This Row],[img_id2]],Table13[#All],4,FALSE)</f>
        <v>2</v>
      </c>
      <c r="H3609">
        <f>VLOOKUP(Table1[[#This Row],[img_id2]],Table13[#All],5,FALSE)</f>
        <v>2</v>
      </c>
      <c r="I3609" t="str">
        <f>IF(Table1[[#This Row],[score_abs]]&gt;0.99,"yes","no")</f>
        <v>yes</v>
      </c>
    </row>
    <row r="3610" spans="1:9" x14ac:dyDescent="0.25">
      <c r="A3610" t="str">
        <f>Table1[[#This Row],[img_id2]]&amp;"|"&amp;Table1[[#This Row],[rank]]</f>
        <v>717|4</v>
      </c>
      <c r="B3610">
        <v>717</v>
      </c>
      <c r="C3610">
        <v>4</v>
      </c>
      <c r="D3610" t="s">
        <v>831</v>
      </c>
      <c r="E3610">
        <v>5.2134715020700002E-2</v>
      </c>
      <c r="F3610">
        <v>0.99715048074699997</v>
      </c>
      <c r="G3610">
        <f>VLOOKUP(Table1[[#This Row],[img_id2]],Table13[#All],4,FALSE)</f>
        <v>2</v>
      </c>
      <c r="H3610">
        <f>VLOOKUP(Table1[[#This Row],[img_id2]],Table13[#All],5,FALSE)</f>
        <v>2</v>
      </c>
      <c r="I3610" t="str">
        <f>IF(Table1[[#This Row],[score_abs]]&gt;0.99,"yes","no")</f>
        <v>yes</v>
      </c>
    </row>
    <row r="3611" spans="1:9" x14ac:dyDescent="0.25">
      <c r="A3611" t="str">
        <f>Table1[[#This Row],[img_id2]]&amp;"|"&amp;Table1[[#This Row],[rank]]</f>
        <v>717|5</v>
      </c>
      <c r="B3611">
        <v>717</v>
      </c>
      <c r="C3611">
        <v>5</v>
      </c>
      <c r="D3611" t="s">
        <v>832</v>
      </c>
      <c r="E3611">
        <v>2.0562406629299999E-2</v>
      </c>
      <c r="F3611">
        <v>0.99280655384100003</v>
      </c>
      <c r="G3611">
        <f>VLOOKUP(Table1[[#This Row],[img_id2]],Table13[#All],4,FALSE)</f>
        <v>2</v>
      </c>
      <c r="H3611">
        <f>VLOOKUP(Table1[[#This Row],[img_id2]],Table13[#All],5,FALSE)</f>
        <v>2</v>
      </c>
      <c r="I3611" t="str">
        <f>IF(Table1[[#This Row],[score_abs]]&gt;0.99,"yes","no")</f>
        <v>yes</v>
      </c>
    </row>
    <row r="3612" spans="1:9" x14ac:dyDescent="0.25">
      <c r="A3612" t="str">
        <f>Table1[[#This Row],[img_id2]]&amp;"|"&amp;Table1[[#This Row],[rank]]</f>
        <v>718|1</v>
      </c>
      <c r="B3612">
        <v>718</v>
      </c>
      <c r="C3612">
        <v>1</v>
      </c>
      <c r="D3612" t="s">
        <v>829</v>
      </c>
      <c r="E3612">
        <v>0.88683420419699999</v>
      </c>
      <c r="F3612">
        <v>0.99997758865399999</v>
      </c>
      <c r="G3612">
        <f>VLOOKUP(Table1[[#This Row],[img_id2]],Table13[#All],4,FALSE)</f>
        <v>3</v>
      </c>
      <c r="H3612">
        <f>VLOOKUP(Table1[[#This Row],[img_id2]],Table13[#All],5,FALSE)</f>
        <v>3</v>
      </c>
      <c r="I3612" t="str">
        <f>IF(Table1[[#This Row],[score_abs]]&gt;0.99,"yes","no")</f>
        <v>yes</v>
      </c>
    </row>
    <row r="3613" spans="1:9" x14ac:dyDescent="0.25">
      <c r="A3613" t="str">
        <f>Table1[[#This Row],[img_id2]]&amp;"|"&amp;Table1[[#This Row],[rank]]</f>
        <v>718|2</v>
      </c>
      <c r="B3613">
        <v>718</v>
      </c>
      <c r="C3613">
        <v>2</v>
      </c>
      <c r="D3613" t="s">
        <v>837</v>
      </c>
      <c r="E3613">
        <v>2.4687280878400001E-2</v>
      </c>
      <c r="F3613">
        <v>0.99919599294700001</v>
      </c>
      <c r="G3613">
        <f>VLOOKUP(Table1[[#This Row],[img_id2]],Table13[#All],4,FALSE)</f>
        <v>3</v>
      </c>
      <c r="H3613">
        <f>VLOOKUP(Table1[[#This Row],[img_id2]],Table13[#All],5,FALSE)</f>
        <v>3</v>
      </c>
      <c r="I3613" t="str">
        <f>IF(Table1[[#This Row],[score_abs]]&gt;0.99,"yes","no")</f>
        <v>yes</v>
      </c>
    </row>
    <row r="3614" spans="1:9" x14ac:dyDescent="0.25">
      <c r="A3614" t="str">
        <f>Table1[[#This Row],[img_id2]]&amp;"|"&amp;Table1[[#This Row],[rank]]</f>
        <v>718|3</v>
      </c>
      <c r="B3614">
        <v>718</v>
      </c>
      <c r="C3614">
        <v>3</v>
      </c>
      <c r="D3614" t="s">
        <v>830</v>
      </c>
      <c r="E3614">
        <v>1.44198955968E-2</v>
      </c>
      <c r="F3614">
        <v>0.99862432479899998</v>
      </c>
      <c r="G3614">
        <f>VLOOKUP(Table1[[#This Row],[img_id2]],Table13[#All],4,FALSE)</f>
        <v>3</v>
      </c>
      <c r="H3614">
        <f>VLOOKUP(Table1[[#This Row],[img_id2]],Table13[#All],5,FALSE)</f>
        <v>3</v>
      </c>
      <c r="I3614" t="str">
        <f>IF(Table1[[#This Row],[score_abs]]&gt;0.99,"yes","no")</f>
        <v>yes</v>
      </c>
    </row>
    <row r="3615" spans="1:9" x14ac:dyDescent="0.25">
      <c r="A3615" t="str">
        <f>Table1[[#This Row],[img_id2]]&amp;"|"&amp;Table1[[#This Row],[rank]]</f>
        <v>718|4</v>
      </c>
      <c r="B3615">
        <v>718</v>
      </c>
      <c r="C3615">
        <v>4</v>
      </c>
      <c r="D3615" t="s">
        <v>926</v>
      </c>
      <c r="E3615">
        <v>1.36493919417E-2</v>
      </c>
      <c r="F3615">
        <v>0.99854677915599999</v>
      </c>
      <c r="G3615">
        <f>VLOOKUP(Table1[[#This Row],[img_id2]],Table13[#All],4,FALSE)</f>
        <v>3</v>
      </c>
      <c r="H3615">
        <f>VLOOKUP(Table1[[#This Row],[img_id2]],Table13[#All],5,FALSE)</f>
        <v>3</v>
      </c>
      <c r="I3615" t="str">
        <f>IF(Table1[[#This Row],[score_abs]]&gt;0.99,"yes","no")</f>
        <v>yes</v>
      </c>
    </row>
    <row r="3616" spans="1:9" x14ac:dyDescent="0.25">
      <c r="A3616" t="str">
        <f>Table1[[#This Row],[img_id2]]&amp;"|"&amp;Table1[[#This Row],[rank]]</f>
        <v>718|5</v>
      </c>
      <c r="B3616">
        <v>718</v>
      </c>
      <c r="C3616">
        <v>5</v>
      </c>
      <c r="D3616" t="s">
        <v>885</v>
      </c>
      <c r="E3616">
        <v>9.4406465068499999E-3</v>
      </c>
      <c r="F3616">
        <v>0.99790024757399998</v>
      </c>
      <c r="G3616">
        <f>VLOOKUP(Table1[[#This Row],[img_id2]],Table13[#All],4,FALSE)</f>
        <v>3</v>
      </c>
      <c r="H3616">
        <f>VLOOKUP(Table1[[#This Row],[img_id2]],Table13[#All],5,FALSE)</f>
        <v>3</v>
      </c>
      <c r="I3616" t="str">
        <f>IF(Table1[[#This Row],[score_abs]]&gt;0.99,"yes","no")</f>
        <v>yes</v>
      </c>
    </row>
    <row r="3617" spans="1:9" x14ac:dyDescent="0.25">
      <c r="A3617" t="str">
        <f>Table1[[#This Row],[img_id2]]&amp;"|"&amp;Table1[[#This Row],[rank]]</f>
        <v>719|1</v>
      </c>
      <c r="B3617">
        <v>719</v>
      </c>
      <c r="C3617">
        <v>1</v>
      </c>
      <c r="D3617" t="s">
        <v>830</v>
      </c>
      <c r="E3617">
        <v>0.25833776593199997</v>
      </c>
      <c r="F3617">
        <v>0.99885904789000002</v>
      </c>
      <c r="G3617">
        <f>VLOOKUP(Table1[[#This Row],[img_id2]],Table13[#All],4,FALSE)</f>
        <v>4</v>
      </c>
      <c r="H3617">
        <f>VLOOKUP(Table1[[#This Row],[img_id2]],Table13[#All],5,FALSE)</f>
        <v>4</v>
      </c>
      <c r="I3617" t="str">
        <f>IF(Table1[[#This Row],[score_abs]]&gt;0.99,"yes","no")</f>
        <v>yes</v>
      </c>
    </row>
    <row r="3618" spans="1:9" x14ac:dyDescent="0.25">
      <c r="A3618" t="str">
        <f>Table1[[#This Row],[img_id2]]&amp;"|"&amp;Table1[[#This Row],[rank]]</f>
        <v>719|2</v>
      </c>
      <c r="B3618">
        <v>719</v>
      </c>
      <c r="C3618">
        <v>2</v>
      </c>
      <c r="D3618" t="s">
        <v>831</v>
      </c>
      <c r="E3618">
        <v>0.141756340861</v>
      </c>
      <c r="F3618">
        <v>0.99792271852500003</v>
      </c>
      <c r="G3618">
        <f>VLOOKUP(Table1[[#This Row],[img_id2]],Table13[#All],4,FALSE)</f>
        <v>4</v>
      </c>
      <c r="H3618">
        <f>VLOOKUP(Table1[[#This Row],[img_id2]],Table13[#All],5,FALSE)</f>
        <v>4</v>
      </c>
      <c r="I3618" t="str">
        <f>IF(Table1[[#This Row],[score_abs]]&gt;0.99,"yes","no")</f>
        <v>yes</v>
      </c>
    </row>
    <row r="3619" spans="1:9" x14ac:dyDescent="0.25">
      <c r="A3619" t="str">
        <f>Table1[[#This Row],[img_id2]]&amp;"|"&amp;Table1[[#This Row],[rank]]</f>
        <v>719|3</v>
      </c>
      <c r="B3619">
        <v>719</v>
      </c>
      <c r="C3619">
        <v>3</v>
      </c>
      <c r="D3619" t="s">
        <v>860</v>
      </c>
      <c r="E3619">
        <v>0.10040369629900001</v>
      </c>
      <c r="F3619">
        <v>0.99706959724400002</v>
      </c>
      <c r="G3619">
        <f>VLOOKUP(Table1[[#This Row],[img_id2]],Table13[#All],4,FALSE)</f>
        <v>4</v>
      </c>
      <c r="H3619">
        <f>VLOOKUP(Table1[[#This Row],[img_id2]],Table13[#All],5,FALSE)</f>
        <v>4</v>
      </c>
      <c r="I3619" t="str">
        <f>IF(Table1[[#This Row],[score_abs]]&gt;0.99,"yes","no")</f>
        <v>yes</v>
      </c>
    </row>
    <row r="3620" spans="1:9" x14ac:dyDescent="0.25">
      <c r="A3620" t="str">
        <f>Table1[[#This Row],[img_id2]]&amp;"|"&amp;Table1[[#This Row],[rank]]</f>
        <v>719|4</v>
      </c>
      <c r="B3620">
        <v>719</v>
      </c>
      <c r="C3620">
        <v>4</v>
      </c>
      <c r="D3620" t="s">
        <v>864</v>
      </c>
      <c r="E3620">
        <v>6.7474007606500006E-2</v>
      </c>
      <c r="F3620">
        <v>0.99564570188500001</v>
      </c>
      <c r="G3620">
        <f>VLOOKUP(Table1[[#This Row],[img_id2]],Table13[#All],4,FALSE)</f>
        <v>4</v>
      </c>
      <c r="H3620">
        <f>VLOOKUP(Table1[[#This Row],[img_id2]],Table13[#All],5,FALSE)</f>
        <v>4</v>
      </c>
      <c r="I3620" t="str">
        <f>IF(Table1[[#This Row],[score_abs]]&gt;0.99,"yes","no")</f>
        <v>yes</v>
      </c>
    </row>
    <row r="3621" spans="1:9" x14ac:dyDescent="0.25">
      <c r="A3621" t="str">
        <f>Table1[[#This Row],[img_id2]]&amp;"|"&amp;Table1[[#This Row],[rank]]</f>
        <v>719|5</v>
      </c>
      <c r="B3621">
        <v>719</v>
      </c>
      <c r="C3621">
        <v>5</v>
      </c>
      <c r="D3621" t="s">
        <v>862</v>
      </c>
      <c r="E3621">
        <v>5.9997916221600001E-2</v>
      </c>
      <c r="F3621">
        <v>0.99510574340799995</v>
      </c>
      <c r="G3621">
        <f>VLOOKUP(Table1[[#This Row],[img_id2]],Table13[#All],4,FALSE)</f>
        <v>4</v>
      </c>
      <c r="H3621">
        <f>VLOOKUP(Table1[[#This Row],[img_id2]],Table13[#All],5,FALSE)</f>
        <v>4</v>
      </c>
      <c r="I3621" t="str">
        <f>IF(Table1[[#This Row],[score_abs]]&gt;0.99,"yes","no")</f>
        <v>yes</v>
      </c>
    </row>
    <row r="3622" spans="1:9" x14ac:dyDescent="0.25">
      <c r="A3622" t="str">
        <f>Table1[[#This Row],[img_id2]]&amp;"|"&amp;Table1[[#This Row],[rank]]</f>
        <v>720|1</v>
      </c>
      <c r="B3622">
        <v>720</v>
      </c>
      <c r="C3622">
        <v>1</v>
      </c>
      <c r="D3622" t="s">
        <v>854</v>
      </c>
      <c r="E3622">
        <v>0.48820659518199999</v>
      </c>
      <c r="F3622">
        <v>0.99957340955700003</v>
      </c>
      <c r="G3622">
        <f>VLOOKUP(Table1[[#This Row],[img_id2]],Table13[#All],4,FALSE)</f>
        <v>2</v>
      </c>
      <c r="H3622">
        <f>VLOOKUP(Table1[[#This Row],[img_id2]],Table13[#All],5,FALSE)</f>
        <v>2</v>
      </c>
      <c r="I3622" t="str">
        <f>IF(Table1[[#This Row],[score_abs]]&gt;0.99,"yes","no")</f>
        <v>yes</v>
      </c>
    </row>
    <row r="3623" spans="1:9" x14ac:dyDescent="0.25">
      <c r="A3623" t="str">
        <f>Table1[[#This Row],[img_id2]]&amp;"|"&amp;Table1[[#This Row],[rank]]</f>
        <v>720|2</v>
      </c>
      <c r="B3623">
        <v>720</v>
      </c>
      <c r="C3623">
        <v>2</v>
      </c>
      <c r="D3623" t="s">
        <v>848</v>
      </c>
      <c r="E3623">
        <v>0.13848845660699999</v>
      </c>
      <c r="F3623">
        <v>0.998497962952</v>
      </c>
      <c r="G3623">
        <f>VLOOKUP(Table1[[#This Row],[img_id2]],Table13[#All],4,FALSE)</f>
        <v>2</v>
      </c>
      <c r="H3623">
        <f>VLOOKUP(Table1[[#This Row],[img_id2]],Table13[#All],5,FALSE)</f>
        <v>2</v>
      </c>
      <c r="I3623" t="str">
        <f>IF(Table1[[#This Row],[score_abs]]&gt;0.99,"yes","no")</f>
        <v>yes</v>
      </c>
    </row>
    <row r="3624" spans="1:9" x14ac:dyDescent="0.25">
      <c r="A3624" t="str">
        <f>Table1[[#This Row],[img_id2]]&amp;"|"&amp;Table1[[#This Row],[rank]]</f>
        <v>720|3</v>
      </c>
      <c r="B3624">
        <v>720</v>
      </c>
      <c r="C3624">
        <v>3</v>
      </c>
      <c r="D3624" t="s">
        <v>877</v>
      </c>
      <c r="E3624">
        <v>7.1095384657399993E-2</v>
      </c>
      <c r="F3624">
        <v>0.997078299522</v>
      </c>
      <c r="G3624">
        <f>VLOOKUP(Table1[[#This Row],[img_id2]],Table13[#All],4,FALSE)</f>
        <v>2</v>
      </c>
      <c r="H3624">
        <f>VLOOKUP(Table1[[#This Row],[img_id2]],Table13[#All],5,FALSE)</f>
        <v>2</v>
      </c>
      <c r="I3624" t="str">
        <f>IF(Table1[[#This Row],[score_abs]]&gt;0.99,"yes","no")</f>
        <v>yes</v>
      </c>
    </row>
    <row r="3625" spans="1:9" x14ac:dyDescent="0.25">
      <c r="A3625" t="str">
        <f>Table1[[#This Row],[img_id2]]&amp;"|"&amp;Table1[[#This Row],[rank]]</f>
        <v>720|4</v>
      </c>
      <c r="B3625">
        <v>720</v>
      </c>
      <c r="C3625">
        <v>4</v>
      </c>
      <c r="D3625" t="s">
        <v>886</v>
      </c>
      <c r="E3625">
        <v>6.1748884618299998E-2</v>
      </c>
      <c r="F3625">
        <v>0.99663746357000005</v>
      </c>
      <c r="G3625">
        <f>VLOOKUP(Table1[[#This Row],[img_id2]],Table13[#All],4,FALSE)</f>
        <v>2</v>
      </c>
      <c r="H3625">
        <f>VLOOKUP(Table1[[#This Row],[img_id2]],Table13[#All],5,FALSE)</f>
        <v>2</v>
      </c>
      <c r="I3625" t="str">
        <f>IF(Table1[[#This Row],[score_abs]]&gt;0.99,"yes","no")</f>
        <v>yes</v>
      </c>
    </row>
    <row r="3626" spans="1:9" x14ac:dyDescent="0.25">
      <c r="A3626" t="str">
        <f>Table1[[#This Row],[img_id2]]&amp;"|"&amp;Table1[[#This Row],[rank]]</f>
        <v>720|5</v>
      </c>
      <c r="B3626">
        <v>720</v>
      </c>
      <c r="C3626">
        <v>5</v>
      </c>
      <c r="D3626" t="s">
        <v>855</v>
      </c>
      <c r="E3626">
        <v>3.4266386181099999E-2</v>
      </c>
      <c r="F3626">
        <v>0.99395692348499998</v>
      </c>
      <c r="G3626">
        <f>VLOOKUP(Table1[[#This Row],[img_id2]],Table13[#All],4,FALSE)</f>
        <v>2</v>
      </c>
      <c r="H3626">
        <f>VLOOKUP(Table1[[#This Row],[img_id2]],Table13[#All],5,FALSE)</f>
        <v>2</v>
      </c>
      <c r="I3626" t="str">
        <f>IF(Table1[[#This Row],[score_abs]]&gt;0.99,"yes","no")</f>
        <v>yes</v>
      </c>
    </row>
    <row r="3627" spans="1:9" x14ac:dyDescent="0.25">
      <c r="A3627" t="str">
        <f>Table1[[#This Row],[img_id2]]&amp;"|"&amp;Table1[[#This Row],[rank]]</f>
        <v>721|1</v>
      </c>
      <c r="B3627">
        <v>721</v>
      </c>
      <c r="C3627">
        <v>1</v>
      </c>
      <c r="D3627" t="s">
        <v>862</v>
      </c>
      <c r="E3627">
        <v>0.32636290788700001</v>
      </c>
      <c r="F3627">
        <v>0.99971693754199997</v>
      </c>
      <c r="G3627">
        <f>VLOOKUP(Table1[[#This Row],[img_id2]],Table13[#All],4,FALSE)</f>
        <v>3</v>
      </c>
      <c r="H3627">
        <f>VLOOKUP(Table1[[#This Row],[img_id2]],Table13[#All],5,FALSE)</f>
        <v>3</v>
      </c>
      <c r="I3627" t="str">
        <f>IF(Table1[[#This Row],[score_abs]]&gt;0.99,"yes","no")</f>
        <v>yes</v>
      </c>
    </row>
    <row r="3628" spans="1:9" x14ac:dyDescent="0.25">
      <c r="A3628" t="str">
        <f>Table1[[#This Row],[img_id2]]&amp;"|"&amp;Table1[[#This Row],[rank]]</f>
        <v>721|2</v>
      </c>
      <c r="B3628">
        <v>721</v>
      </c>
      <c r="C3628">
        <v>2</v>
      </c>
      <c r="D3628" t="s">
        <v>846</v>
      </c>
      <c r="E3628">
        <v>0.220941632986</v>
      </c>
      <c r="F3628">
        <v>0.999581992626</v>
      </c>
      <c r="G3628">
        <f>VLOOKUP(Table1[[#This Row],[img_id2]],Table13[#All],4,FALSE)</f>
        <v>3</v>
      </c>
      <c r="H3628">
        <f>VLOOKUP(Table1[[#This Row],[img_id2]],Table13[#All],5,FALSE)</f>
        <v>3</v>
      </c>
      <c r="I3628" t="str">
        <f>IF(Table1[[#This Row],[score_abs]]&gt;0.99,"yes","no")</f>
        <v>yes</v>
      </c>
    </row>
    <row r="3629" spans="1:9" x14ac:dyDescent="0.25">
      <c r="A3629" t="str">
        <f>Table1[[#This Row],[img_id2]]&amp;"|"&amp;Table1[[#This Row],[rank]]</f>
        <v>721|3</v>
      </c>
      <c r="B3629">
        <v>721</v>
      </c>
      <c r="C3629">
        <v>3</v>
      </c>
      <c r="D3629" t="s">
        <v>861</v>
      </c>
      <c r="E3629">
        <v>8.7533660232999994E-2</v>
      </c>
      <c r="F3629">
        <v>0.99894565343899999</v>
      </c>
      <c r="G3629">
        <f>VLOOKUP(Table1[[#This Row],[img_id2]],Table13[#All],4,FALSE)</f>
        <v>3</v>
      </c>
      <c r="H3629">
        <f>VLOOKUP(Table1[[#This Row],[img_id2]],Table13[#All],5,FALSE)</f>
        <v>3</v>
      </c>
      <c r="I3629" t="str">
        <f>IF(Table1[[#This Row],[score_abs]]&gt;0.99,"yes","no")</f>
        <v>yes</v>
      </c>
    </row>
    <row r="3630" spans="1:9" x14ac:dyDescent="0.25">
      <c r="A3630" t="str">
        <f>Table1[[#This Row],[img_id2]]&amp;"|"&amp;Table1[[#This Row],[rank]]</f>
        <v>721|4</v>
      </c>
      <c r="B3630">
        <v>721</v>
      </c>
      <c r="C3630">
        <v>4</v>
      </c>
      <c r="D3630" t="s">
        <v>831</v>
      </c>
      <c r="E3630">
        <v>5.8561936020899999E-2</v>
      </c>
      <c r="F3630">
        <v>0.99842488765699999</v>
      </c>
      <c r="G3630">
        <f>VLOOKUP(Table1[[#This Row],[img_id2]],Table13[#All],4,FALSE)</f>
        <v>3</v>
      </c>
      <c r="H3630">
        <f>VLOOKUP(Table1[[#This Row],[img_id2]],Table13[#All],5,FALSE)</f>
        <v>3</v>
      </c>
      <c r="I3630" t="str">
        <f>IF(Table1[[#This Row],[score_abs]]&gt;0.99,"yes","no")</f>
        <v>yes</v>
      </c>
    </row>
    <row r="3631" spans="1:9" x14ac:dyDescent="0.25">
      <c r="A3631" t="str">
        <f>Table1[[#This Row],[img_id2]]&amp;"|"&amp;Table1[[#This Row],[rank]]</f>
        <v>721|5</v>
      </c>
      <c r="B3631">
        <v>721</v>
      </c>
      <c r="C3631">
        <v>5</v>
      </c>
      <c r="D3631" t="s">
        <v>855</v>
      </c>
      <c r="E3631">
        <v>4.2145032435700003E-2</v>
      </c>
      <c r="F3631">
        <v>0.99781274795499997</v>
      </c>
      <c r="G3631">
        <f>VLOOKUP(Table1[[#This Row],[img_id2]],Table13[#All],4,FALSE)</f>
        <v>3</v>
      </c>
      <c r="H3631">
        <f>VLOOKUP(Table1[[#This Row],[img_id2]],Table13[#All],5,FALSE)</f>
        <v>3</v>
      </c>
      <c r="I3631" t="str">
        <f>IF(Table1[[#This Row],[score_abs]]&gt;0.99,"yes","no")</f>
        <v>yes</v>
      </c>
    </row>
    <row r="3632" spans="1:9" x14ac:dyDescent="0.25">
      <c r="A3632" t="str">
        <f>Table1[[#This Row],[img_id2]]&amp;"|"&amp;Table1[[#This Row],[rank]]</f>
        <v>722|1</v>
      </c>
      <c r="B3632">
        <v>722</v>
      </c>
      <c r="C3632">
        <v>1</v>
      </c>
      <c r="D3632" t="s">
        <v>860</v>
      </c>
      <c r="E3632">
        <v>0.274321317673</v>
      </c>
      <c r="F3632">
        <v>0.99960154295000003</v>
      </c>
      <c r="G3632">
        <f>VLOOKUP(Table1[[#This Row],[img_id2]],Table13[#All],4,FALSE)</f>
        <v>3</v>
      </c>
      <c r="H3632">
        <f>VLOOKUP(Table1[[#This Row],[img_id2]],Table13[#All],5,FALSE)</f>
        <v>3</v>
      </c>
      <c r="I3632" t="str">
        <f>IF(Table1[[#This Row],[score_abs]]&gt;0.99,"yes","no")</f>
        <v>yes</v>
      </c>
    </row>
    <row r="3633" spans="1:9" x14ac:dyDescent="0.25">
      <c r="A3633" t="str">
        <f>Table1[[#This Row],[img_id2]]&amp;"|"&amp;Table1[[#This Row],[rank]]</f>
        <v>722|2</v>
      </c>
      <c r="B3633">
        <v>722</v>
      </c>
      <c r="C3633">
        <v>2</v>
      </c>
      <c r="D3633" t="s">
        <v>864</v>
      </c>
      <c r="E3633">
        <v>0.16668057441699999</v>
      </c>
      <c r="F3633">
        <v>0.99934428930300001</v>
      </c>
      <c r="G3633">
        <f>VLOOKUP(Table1[[#This Row],[img_id2]],Table13[#All],4,FALSE)</f>
        <v>3</v>
      </c>
      <c r="H3633">
        <f>VLOOKUP(Table1[[#This Row],[img_id2]],Table13[#All],5,FALSE)</f>
        <v>3</v>
      </c>
      <c r="I3633" t="str">
        <f>IF(Table1[[#This Row],[score_abs]]&gt;0.99,"yes","no")</f>
        <v>yes</v>
      </c>
    </row>
    <row r="3634" spans="1:9" x14ac:dyDescent="0.25">
      <c r="A3634" t="str">
        <f>Table1[[#This Row],[img_id2]]&amp;"|"&amp;Table1[[#This Row],[rank]]</f>
        <v>722|3</v>
      </c>
      <c r="B3634">
        <v>722</v>
      </c>
      <c r="C3634">
        <v>3</v>
      </c>
      <c r="D3634" t="s">
        <v>831</v>
      </c>
      <c r="E3634">
        <v>0.13007535040400001</v>
      </c>
      <c r="F3634">
        <v>0.99915993213700005</v>
      </c>
      <c r="G3634">
        <f>VLOOKUP(Table1[[#This Row],[img_id2]],Table13[#All],4,FALSE)</f>
        <v>3</v>
      </c>
      <c r="H3634">
        <f>VLOOKUP(Table1[[#This Row],[img_id2]],Table13[#All],5,FALSE)</f>
        <v>3</v>
      </c>
      <c r="I3634" t="str">
        <f>IF(Table1[[#This Row],[score_abs]]&gt;0.99,"yes","no")</f>
        <v>yes</v>
      </c>
    </row>
    <row r="3635" spans="1:9" x14ac:dyDescent="0.25">
      <c r="A3635" t="str">
        <f>Table1[[#This Row],[img_id2]]&amp;"|"&amp;Table1[[#This Row],[rank]]</f>
        <v>722|4</v>
      </c>
      <c r="B3635">
        <v>722</v>
      </c>
      <c r="C3635">
        <v>4</v>
      </c>
      <c r="D3635" t="s">
        <v>862</v>
      </c>
      <c r="E3635">
        <v>7.8100681304899999E-2</v>
      </c>
      <c r="F3635">
        <v>0.99860161542899994</v>
      </c>
      <c r="G3635">
        <f>VLOOKUP(Table1[[#This Row],[img_id2]],Table13[#All],4,FALSE)</f>
        <v>3</v>
      </c>
      <c r="H3635">
        <f>VLOOKUP(Table1[[#This Row],[img_id2]],Table13[#All],5,FALSE)</f>
        <v>3</v>
      </c>
      <c r="I3635" t="str">
        <f>IF(Table1[[#This Row],[score_abs]]&gt;0.99,"yes","no")</f>
        <v>yes</v>
      </c>
    </row>
    <row r="3636" spans="1:9" x14ac:dyDescent="0.25">
      <c r="A3636" t="str">
        <f>Table1[[#This Row],[img_id2]]&amp;"|"&amp;Table1[[#This Row],[rank]]</f>
        <v>722|5</v>
      </c>
      <c r="B3636">
        <v>722</v>
      </c>
      <c r="C3636">
        <v>5</v>
      </c>
      <c r="D3636" t="s">
        <v>878</v>
      </c>
      <c r="E3636">
        <v>4.73367199302E-2</v>
      </c>
      <c r="F3636">
        <v>0.997694909573</v>
      </c>
      <c r="G3636">
        <f>VLOOKUP(Table1[[#This Row],[img_id2]],Table13[#All],4,FALSE)</f>
        <v>3</v>
      </c>
      <c r="H3636">
        <f>VLOOKUP(Table1[[#This Row],[img_id2]],Table13[#All],5,FALSE)</f>
        <v>3</v>
      </c>
      <c r="I3636" t="str">
        <f>IF(Table1[[#This Row],[score_abs]]&gt;0.99,"yes","no")</f>
        <v>yes</v>
      </c>
    </row>
    <row r="3637" spans="1:9" x14ac:dyDescent="0.25">
      <c r="A3637" t="str">
        <f>Table1[[#This Row],[img_id2]]&amp;"|"&amp;Table1[[#This Row],[rank]]</f>
        <v>723|1</v>
      </c>
      <c r="B3637">
        <v>723</v>
      </c>
      <c r="C3637">
        <v>1</v>
      </c>
      <c r="D3637" t="s">
        <v>862</v>
      </c>
      <c r="E3637">
        <v>0.67357295751599999</v>
      </c>
      <c r="F3637">
        <v>0.99993169307700003</v>
      </c>
      <c r="G3637">
        <f>VLOOKUP(Table1[[#This Row],[img_id2]],Table13[#All],4,FALSE)</f>
        <v>4</v>
      </c>
      <c r="H3637">
        <f>VLOOKUP(Table1[[#This Row],[img_id2]],Table13[#All],5,FALSE)</f>
        <v>4</v>
      </c>
      <c r="I3637" t="str">
        <f>IF(Table1[[#This Row],[score_abs]]&gt;0.99,"yes","no")</f>
        <v>yes</v>
      </c>
    </row>
    <row r="3638" spans="1:9" x14ac:dyDescent="0.25">
      <c r="A3638" t="str">
        <f>Table1[[#This Row],[img_id2]]&amp;"|"&amp;Table1[[#This Row],[rank]]</f>
        <v>723|2</v>
      </c>
      <c r="B3638">
        <v>723</v>
      </c>
      <c r="C3638">
        <v>2</v>
      </c>
      <c r="D3638" t="s">
        <v>861</v>
      </c>
      <c r="E3638">
        <v>8.1864014267900007E-2</v>
      </c>
      <c r="F3638">
        <v>0.99943846464200004</v>
      </c>
      <c r="G3638">
        <f>VLOOKUP(Table1[[#This Row],[img_id2]],Table13[#All],4,FALSE)</f>
        <v>4</v>
      </c>
      <c r="H3638">
        <f>VLOOKUP(Table1[[#This Row],[img_id2]],Table13[#All],5,FALSE)</f>
        <v>4</v>
      </c>
      <c r="I3638" t="str">
        <f>IF(Table1[[#This Row],[score_abs]]&gt;0.99,"yes","no")</f>
        <v>yes</v>
      </c>
    </row>
    <row r="3639" spans="1:9" x14ac:dyDescent="0.25">
      <c r="A3639" t="str">
        <f>Table1[[#This Row],[img_id2]]&amp;"|"&amp;Table1[[#This Row],[rank]]</f>
        <v>723|3</v>
      </c>
      <c r="B3639">
        <v>723</v>
      </c>
      <c r="C3639">
        <v>3</v>
      </c>
      <c r="D3639" t="s">
        <v>874</v>
      </c>
      <c r="E3639">
        <v>3.6412280052900002E-2</v>
      </c>
      <c r="F3639">
        <v>0.99873858690299999</v>
      </c>
      <c r="G3639">
        <f>VLOOKUP(Table1[[#This Row],[img_id2]],Table13[#All],4,FALSE)</f>
        <v>4</v>
      </c>
      <c r="H3639">
        <f>VLOOKUP(Table1[[#This Row],[img_id2]],Table13[#All],5,FALSE)</f>
        <v>4</v>
      </c>
      <c r="I3639" t="str">
        <f>IF(Table1[[#This Row],[score_abs]]&gt;0.99,"yes","no")</f>
        <v>yes</v>
      </c>
    </row>
    <row r="3640" spans="1:9" x14ac:dyDescent="0.25">
      <c r="A3640" t="str">
        <f>Table1[[#This Row],[img_id2]]&amp;"|"&amp;Table1[[#This Row],[rank]]</f>
        <v>723|4</v>
      </c>
      <c r="B3640">
        <v>723</v>
      </c>
      <c r="C3640">
        <v>4</v>
      </c>
      <c r="D3640" t="s">
        <v>831</v>
      </c>
      <c r="E3640">
        <v>3.4636557102199997E-2</v>
      </c>
      <c r="F3640">
        <v>0.99867391586300003</v>
      </c>
      <c r="G3640">
        <f>VLOOKUP(Table1[[#This Row],[img_id2]],Table13[#All],4,FALSE)</f>
        <v>4</v>
      </c>
      <c r="H3640">
        <f>VLOOKUP(Table1[[#This Row],[img_id2]],Table13[#All],5,FALSE)</f>
        <v>4</v>
      </c>
      <c r="I3640" t="str">
        <f>IF(Table1[[#This Row],[score_abs]]&gt;0.99,"yes","no")</f>
        <v>yes</v>
      </c>
    </row>
    <row r="3641" spans="1:9" x14ac:dyDescent="0.25">
      <c r="A3641" t="str">
        <f>Table1[[#This Row],[img_id2]]&amp;"|"&amp;Table1[[#This Row],[rank]]</f>
        <v>723|5</v>
      </c>
      <c r="B3641">
        <v>723</v>
      </c>
      <c r="C3641">
        <v>5</v>
      </c>
      <c r="D3641" t="s">
        <v>873</v>
      </c>
      <c r="E3641">
        <v>3.0725453048899998E-2</v>
      </c>
      <c r="F3641">
        <v>0.998505473137</v>
      </c>
      <c r="G3641">
        <f>VLOOKUP(Table1[[#This Row],[img_id2]],Table13[#All],4,FALSE)</f>
        <v>4</v>
      </c>
      <c r="H3641">
        <f>VLOOKUP(Table1[[#This Row],[img_id2]],Table13[#All],5,FALSE)</f>
        <v>4</v>
      </c>
      <c r="I3641" t="str">
        <f>IF(Table1[[#This Row],[score_abs]]&gt;0.99,"yes","no")</f>
        <v>yes</v>
      </c>
    </row>
    <row r="3642" spans="1:9" x14ac:dyDescent="0.25">
      <c r="A3642" t="str">
        <f>Table1[[#This Row],[img_id2]]&amp;"|"&amp;Table1[[#This Row],[rank]]</f>
        <v>724|1</v>
      </c>
      <c r="B3642">
        <v>724</v>
      </c>
      <c r="C3642">
        <v>1</v>
      </c>
      <c r="D3642" t="s">
        <v>861</v>
      </c>
      <c r="E3642">
        <v>0.23864993453</v>
      </c>
      <c r="F3642">
        <v>0.99954009056100002</v>
      </c>
      <c r="G3642">
        <f>VLOOKUP(Table1[[#This Row],[img_id2]],Table13[#All],4,FALSE)</f>
        <v>3</v>
      </c>
      <c r="H3642">
        <f>VLOOKUP(Table1[[#This Row],[img_id2]],Table13[#All],5,FALSE)</f>
        <v>3</v>
      </c>
      <c r="I3642" t="str">
        <f>IF(Table1[[#This Row],[score_abs]]&gt;0.99,"yes","no")</f>
        <v>yes</v>
      </c>
    </row>
    <row r="3643" spans="1:9" x14ac:dyDescent="0.25">
      <c r="A3643" t="str">
        <f>Table1[[#This Row],[img_id2]]&amp;"|"&amp;Table1[[#This Row],[rank]]</f>
        <v>724|2</v>
      </c>
      <c r="B3643">
        <v>724</v>
      </c>
      <c r="C3643">
        <v>2</v>
      </c>
      <c r="D3643" t="s">
        <v>862</v>
      </c>
      <c r="E3643">
        <v>0.17512716352900001</v>
      </c>
      <c r="F3643">
        <v>0.99937337636900003</v>
      </c>
      <c r="G3643">
        <f>VLOOKUP(Table1[[#This Row],[img_id2]],Table13[#All],4,FALSE)</f>
        <v>3</v>
      </c>
      <c r="H3643">
        <f>VLOOKUP(Table1[[#This Row],[img_id2]],Table13[#All],5,FALSE)</f>
        <v>3</v>
      </c>
      <c r="I3643" t="str">
        <f>IF(Table1[[#This Row],[score_abs]]&gt;0.99,"yes","no")</f>
        <v>yes</v>
      </c>
    </row>
    <row r="3644" spans="1:9" x14ac:dyDescent="0.25">
      <c r="A3644" t="str">
        <f>Table1[[#This Row],[img_id2]]&amp;"|"&amp;Table1[[#This Row],[rank]]</f>
        <v>724|3</v>
      </c>
      <c r="B3644">
        <v>724</v>
      </c>
      <c r="C3644">
        <v>3</v>
      </c>
      <c r="D3644" t="s">
        <v>906</v>
      </c>
      <c r="E3644">
        <v>9.5740780234299994E-2</v>
      </c>
      <c r="F3644">
        <v>0.99885439872699999</v>
      </c>
      <c r="G3644">
        <f>VLOOKUP(Table1[[#This Row],[img_id2]],Table13[#All],4,FALSE)</f>
        <v>3</v>
      </c>
      <c r="H3644">
        <f>VLOOKUP(Table1[[#This Row],[img_id2]],Table13[#All],5,FALSE)</f>
        <v>3</v>
      </c>
      <c r="I3644" t="str">
        <f>IF(Table1[[#This Row],[score_abs]]&gt;0.99,"yes","no")</f>
        <v>yes</v>
      </c>
    </row>
    <row r="3645" spans="1:9" x14ac:dyDescent="0.25">
      <c r="A3645" t="str">
        <f>Table1[[#This Row],[img_id2]]&amp;"|"&amp;Table1[[#This Row],[rank]]</f>
        <v>724|4</v>
      </c>
      <c r="B3645">
        <v>724</v>
      </c>
      <c r="C3645">
        <v>4</v>
      </c>
      <c r="D3645" t="s">
        <v>873</v>
      </c>
      <c r="E3645">
        <v>8.7755143642400002E-2</v>
      </c>
      <c r="F3645">
        <v>0.998750209808</v>
      </c>
      <c r="G3645">
        <f>VLOOKUP(Table1[[#This Row],[img_id2]],Table13[#All],4,FALSE)</f>
        <v>3</v>
      </c>
      <c r="H3645">
        <f>VLOOKUP(Table1[[#This Row],[img_id2]],Table13[#All],5,FALSE)</f>
        <v>3</v>
      </c>
      <c r="I3645" t="str">
        <f>IF(Table1[[#This Row],[score_abs]]&gt;0.99,"yes","no")</f>
        <v>yes</v>
      </c>
    </row>
    <row r="3646" spans="1:9" x14ac:dyDescent="0.25">
      <c r="A3646" t="str">
        <f>Table1[[#This Row],[img_id2]]&amp;"|"&amp;Table1[[#This Row],[rank]]</f>
        <v>724|5</v>
      </c>
      <c r="B3646">
        <v>724</v>
      </c>
      <c r="C3646">
        <v>5</v>
      </c>
      <c r="D3646" t="s">
        <v>893</v>
      </c>
      <c r="E3646">
        <v>7.9460471868499999E-2</v>
      </c>
      <c r="F3646">
        <v>0.99861991405499995</v>
      </c>
      <c r="G3646">
        <f>VLOOKUP(Table1[[#This Row],[img_id2]],Table13[#All],4,FALSE)</f>
        <v>3</v>
      </c>
      <c r="H3646">
        <f>VLOOKUP(Table1[[#This Row],[img_id2]],Table13[#All],5,FALSE)</f>
        <v>3</v>
      </c>
      <c r="I3646" t="str">
        <f>IF(Table1[[#This Row],[score_abs]]&gt;0.99,"yes","no")</f>
        <v>yes</v>
      </c>
    </row>
    <row r="3647" spans="1:9" x14ac:dyDescent="0.25">
      <c r="A3647" t="str">
        <f>Table1[[#This Row],[img_id2]]&amp;"|"&amp;Table1[[#This Row],[rank]]</f>
        <v>725|1</v>
      </c>
      <c r="B3647">
        <v>725</v>
      </c>
      <c r="C3647">
        <v>1</v>
      </c>
      <c r="D3647" t="s">
        <v>854</v>
      </c>
      <c r="E3647">
        <v>0.53016728162799998</v>
      </c>
      <c r="F3647">
        <v>0.99987578391999998</v>
      </c>
      <c r="G3647">
        <f>VLOOKUP(Table1[[#This Row],[img_id2]],Table13[#All],4,FALSE)</f>
        <v>3</v>
      </c>
      <c r="H3647">
        <f>VLOOKUP(Table1[[#This Row],[img_id2]],Table13[#All],5,FALSE)</f>
        <v>3</v>
      </c>
      <c r="I3647" t="str">
        <f>IF(Table1[[#This Row],[score_abs]]&gt;0.99,"yes","no")</f>
        <v>yes</v>
      </c>
    </row>
    <row r="3648" spans="1:9" x14ac:dyDescent="0.25">
      <c r="A3648" t="str">
        <f>Table1[[#This Row],[img_id2]]&amp;"|"&amp;Table1[[#This Row],[rank]]</f>
        <v>725|2</v>
      </c>
      <c r="B3648">
        <v>725</v>
      </c>
      <c r="C3648">
        <v>2</v>
      </c>
      <c r="D3648" t="s">
        <v>848</v>
      </c>
      <c r="E3648">
        <v>0.15717186033700001</v>
      </c>
      <c r="F3648">
        <v>0.99958115816100002</v>
      </c>
      <c r="G3648">
        <f>VLOOKUP(Table1[[#This Row],[img_id2]],Table13[#All],4,FALSE)</f>
        <v>3</v>
      </c>
      <c r="H3648">
        <f>VLOOKUP(Table1[[#This Row],[img_id2]],Table13[#All],5,FALSE)</f>
        <v>3</v>
      </c>
      <c r="I3648" t="str">
        <f>IF(Table1[[#This Row],[score_abs]]&gt;0.99,"yes","no")</f>
        <v>yes</v>
      </c>
    </row>
    <row r="3649" spans="1:9" x14ac:dyDescent="0.25">
      <c r="A3649" t="str">
        <f>Table1[[#This Row],[img_id2]]&amp;"|"&amp;Table1[[#This Row],[rank]]</f>
        <v>725|3</v>
      </c>
      <c r="B3649">
        <v>725</v>
      </c>
      <c r="C3649">
        <v>3</v>
      </c>
      <c r="D3649" t="s">
        <v>830</v>
      </c>
      <c r="E3649">
        <v>6.7514896392800006E-2</v>
      </c>
      <c r="F3649">
        <v>0.99902534484899996</v>
      </c>
      <c r="G3649">
        <f>VLOOKUP(Table1[[#This Row],[img_id2]],Table13[#All],4,FALSE)</f>
        <v>3</v>
      </c>
      <c r="H3649">
        <f>VLOOKUP(Table1[[#This Row],[img_id2]],Table13[#All],5,FALSE)</f>
        <v>3</v>
      </c>
      <c r="I3649" t="str">
        <f>IF(Table1[[#This Row],[score_abs]]&gt;0.99,"yes","no")</f>
        <v>yes</v>
      </c>
    </row>
    <row r="3650" spans="1:9" x14ac:dyDescent="0.25">
      <c r="A3650" t="str">
        <f>Table1[[#This Row],[img_id2]]&amp;"|"&amp;Table1[[#This Row],[rank]]</f>
        <v>725|4</v>
      </c>
      <c r="B3650">
        <v>725</v>
      </c>
      <c r="C3650">
        <v>4</v>
      </c>
      <c r="D3650" t="s">
        <v>855</v>
      </c>
      <c r="E3650">
        <v>4.7256086021699999E-2</v>
      </c>
      <c r="F3650">
        <v>0.99860817193999996</v>
      </c>
      <c r="G3650">
        <f>VLOOKUP(Table1[[#This Row],[img_id2]],Table13[#All],4,FALSE)</f>
        <v>3</v>
      </c>
      <c r="H3650">
        <f>VLOOKUP(Table1[[#This Row],[img_id2]],Table13[#All],5,FALSE)</f>
        <v>3</v>
      </c>
      <c r="I3650" t="str">
        <f>IF(Table1[[#This Row],[score_abs]]&gt;0.99,"yes","no")</f>
        <v>yes</v>
      </c>
    </row>
    <row r="3651" spans="1:9" x14ac:dyDescent="0.25">
      <c r="A3651" t="str">
        <f>Table1[[#This Row],[img_id2]]&amp;"|"&amp;Table1[[#This Row],[rank]]</f>
        <v>725|5</v>
      </c>
      <c r="B3651">
        <v>725</v>
      </c>
      <c r="C3651">
        <v>5</v>
      </c>
      <c r="D3651" t="s">
        <v>846</v>
      </c>
      <c r="E3651">
        <v>4.3542277067900002E-2</v>
      </c>
      <c r="F3651">
        <v>0.99848961830100003</v>
      </c>
      <c r="G3651">
        <f>VLOOKUP(Table1[[#This Row],[img_id2]],Table13[#All],4,FALSE)</f>
        <v>3</v>
      </c>
      <c r="H3651">
        <f>VLOOKUP(Table1[[#This Row],[img_id2]],Table13[#All],5,FALSE)</f>
        <v>3</v>
      </c>
      <c r="I3651" t="str">
        <f>IF(Table1[[#This Row],[score_abs]]&gt;0.99,"yes","no")</f>
        <v>yes</v>
      </c>
    </row>
    <row r="3652" spans="1:9" x14ac:dyDescent="0.25">
      <c r="A3652" t="str">
        <f>Table1[[#This Row],[img_id2]]&amp;"|"&amp;Table1[[#This Row],[rank]]</f>
        <v>726|1</v>
      </c>
      <c r="B3652">
        <v>726</v>
      </c>
      <c r="C3652">
        <v>1</v>
      </c>
      <c r="D3652" t="s">
        <v>854</v>
      </c>
      <c r="E3652">
        <v>0.227936267853</v>
      </c>
      <c r="F3652">
        <v>0.99820959568000001</v>
      </c>
      <c r="G3652">
        <f>VLOOKUP(Table1[[#This Row],[img_id2]],Table13[#All],4,FALSE)</f>
        <v>2</v>
      </c>
      <c r="H3652">
        <f>VLOOKUP(Table1[[#This Row],[img_id2]],Table13[#All],5,FALSE)</f>
        <v>2</v>
      </c>
      <c r="I3652" t="str">
        <f>IF(Table1[[#This Row],[score_abs]]&gt;0.99,"yes","no")</f>
        <v>yes</v>
      </c>
    </row>
    <row r="3653" spans="1:9" x14ac:dyDescent="0.25">
      <c r="A3653" t="str">
        <f>Table1[[#This Row],[img_id2]]&amp;"|"&amp;Table1[[#This Row],[rank]]</f>
        <v>726|2</v>
      </c>
      <c r="B3653">
        <v>726</v>
      </c>
      <c r="C3653">
        <v>2</v>
      </c>
      <c r="D3653" t="s">
        <v>861</v>
      </c>
      <c r="E3653">
        <v>0.113468401134</v>
      </c>
      <c r="F3653">
        <v>0.99640983343099998</v>
      </c>
      <c r="G3653">
        <f>VLOOKUP(Table1[[#This Row],[img_id2]],Table13[#All],4,FALSE)</f>
        <v>2</v>
      </c>
      <c r="H3653">
        <f>VLOOKUP(Table1[[#This Row],[img_id2]],Table13[#All],5,FALSE)</f>
        <v>2</v>
      </c>
      <c r="I3653" t="str">
        <f>IF(Table1[[#This Row],[score_abs]]&gt;0.99,"yes","no")</f>
        <v>yes</v>
      </c>
    </row>
    <row r="3654" spans="1:9" x14ac:dyDescent="0.25">
      <c r="A3654" t="str">
        <f>Table1[[#This Row],[img_id2]]&amp;"|"&amp;Table1[[#This Row],[rank]]</f>
        <v>726|3</v>
      </c>
      <c r="B3654">
        <v>726</v>
      </c>
      <c r="C3654">
        <v>3</v>
      </c>
      <c r="D3654" t="s">
        <v>848</v>
      </c>
      <c r="E3654">
        <v>9.8851971328299995E-2</v>
      </c>
      <c r="F3654">
        <v>0.99588119983699996</v>
      </c>
      <c r="G3654">
        <f>VLOOKUP(Table1[[#This Row],[img_id2]],Table13[#All],4,FALSE)</f>
        <v>2</v>
      </c>
      <c r="H3654">
        <f>VLOOKUP(Table1[[#This Row],[img_id2]],Table13[#All],5,FALSE)</f>
        <v>2</v>
      </c>
      <c r="I3654" t="str">
        <f>IF(Table1[[#This Row],[score_abs]]&gt;0.99,"yes","no")</f>
        <v>yes</v>
      </c>
    </row>
    <row r="3655" spans="1:9" x14ac:dyDescent="0.25">
      <c r="A3655" t="str">
        <f>Table1[[#This Row],[img_id2]]&amp;"|"&amp;Table1[[#This Row],[rank]]</f>
        <v>726|4</v>
      </c>
      <c r="B3655">
        <v>726</v>
      </c>
      <c r="C3655">
        <v>4</v>
      </c>
      <c r="D3655" t="s">
        <v>831</v>
      </c>
      <c r="E3655">
        <v>9.02110487223E-2</v>
      </c>
      <c r="F3655">
        <v>0.99548834562300004</v>
      </c>
      <c r="G3655">
        <f>VLOOKUP(Table1[[#This Row],[img_id2]],Table13[#All],4,FALSE)</f>
        <v>2</v>
      </c>
      <c r="H3655">
        <f>VLOOKUP(Table1[[#This Row],[img_id2]],Table13[#All],5,FALSE)</f>
        <v>2</v>
      </c>
      <c r="I3655" t="str">
        <f>IF(Table1[[#This Row],[score_abs]]&gt;0.99,"yes","no")</f>
        <v>yes</v>
      </c>
    </row>
    <row r="3656" spans="1:9" x14ac:dyDescent="0.25">
      <c r="A3656" t="str">
        <f>Table1[[#This Row],[img_id2]]&amp;"|"&amp;Table1[[#This Row],[rank]]</f>
        <v>726|5</v>
      </c>
      <c r="B3656">
        <v>726</v>
      </c>
      <c r="C3656">
        <v>5</v>
      </c>
      <c r="D3656" t="s">
        <v>830</v>
      </c>
      <c r="E3656">
        <v>7.4395515024700001E-2</v>
      </c>
      <c r="F3656">
        <v>0.99453449249299997</v>
      </c>
      <c r="G3656">
        <f>VLOOKUP(Table1[[#This Row],[img_id2]],Table13[#All],4,FALSE)</f>
        <v>2</v>
      </c>
      <c r="H3656">
        <f>VLOOKUP(Table1[[#This Row],[img_id2]],Table13[#All],5,FALSE)</f>
        <v>2</v>
      </c>
      <c r="I3656" t="str">
        <f>IF(Table1[[#This Row],[score_abs]]&gt;0.99,"yes","no")</f>
        <v>yes</v>
      </c>
    </row>
    <row r="3657" spans="1:9" x14ac:dyDescent="0.25">
      <c r="A3657" t="str">
        <f>Table1[[#This Row],[img_id2]]&amp;"|"&amp;Table1[[#This Row],[rank]]</f>
        <v>727|1</v>
      </c>
      <c r="B3657">
        <v>727</v>
      </c>
      <c r="C3657">
        <v>1</v>
      </c>
      <c r="D3657" t="s">
        <v>830</v>
      </c>
      <c r="E3657">
        <v>0.37525039911300001</v>
      </c>
      <c r="F3657">
        <v>0.99974328279500002</v>
      </c>
      <c r="G3657">
        <f>VLOOKUP(Table1[[#This Row],[img_id2]],Table13[#All],4,FALSE)</f>
        <v>3</v>
      </c>
      <c r="H3657">
        <f>VLOOKUP(Table1[[#This Row],[img_id2]],Table13[#All],5,FALSE)</f>
        <v>3</v>
      </c>
      <c r="I3657" t="str">
        <f>IF(Table1[[#This Row],[score_abs]]&gt;0.99,"yes","no")</f>
        <v>yes</v>
      </c>
    </row>
    <row r="3658" spans="1:9" x14ac:dyDescent="0.25">
      <c r="A3658" t="str">
        <f>Table1[[#This Row],[img_id2]]&amp;"|"&amp;Table1[[#This Row],[rank]]</f>
        <v>727|2</v>
      </c>
      <c r="B3658">
        <v>727</v>
      </c>
      <c r="C3658">
        <v>2</v>
      </c>
      <c r="D3658" t="s">
        <v>862</v>
      </c>
      <c r="E3658">
        <v>0.13495062291599999</v>
      </c>
      <c r="F3658">
        <v>0.99928671121599999</v>
      </c>
      <c r="G3658">
        <f>VLOOKUP(Table1[[#This Row],[img_id2]],Table13[#All],4,FALSE)</f>
        <v>3</v>
      </c>
      <c r="H3658">
        <f>VLOOKUP(Table1[[#This Row],[img_id2]],Table13[#All],5,FALSE)</f>
        <v>3</v>
      </c>
      <c r="I3658" t="str">
        <f>IF(Table1[[#This Row],[score_abs]]&gt;0.99,"yes","no")</f>
        <v>yes</v>
      </c>
    </row>
    <row r="3659" spans="1:9" x14ac:dyDescent="0.25">
      <c r="A3659" t="str">
        <f>Table1[[#This Row],[img_id2]]&amp;"|"&amp;Table1[[#This Row],[rank]]</f>
        <v>727|3</v>
      </c>
      <c r="B3659">
        <v>727</v>
      </c>
      <c r="C3659">
        <v>3</v>
      </c>
      <c r="D3659" t="s">
        <v>846</v>
      </c>
      <c r="E3659">
        <v>0.10683136433400001</v>
      </c>
      <c r="F3659">
        <v>0.99909901618999997</v>
      </c>
      <c r="G3659">
        <f>VLOOKUP(Table1[[#This Row],[img_id2]],Table13[#All],4,FALSE)</f>
        <v>3</v>
      </c>
      <c r="H3659">
        <f>VLOOKUP(Table1[[#This Row],[img_id2]],Table13[#All],5,FALSE)</f>
        <v>3</v>
      </c>
      <c r="I3659" t="str">
        <f>IF(Table1[[#This Row],[score_abs]]&gt;0.99,"yes","no")</f>
        <v>yes</v>
      </c>
    </row>
    <row r="3660" spans="1:9" x14ac:dyDescent="0.25">
      <c r="A3660" t="str">
        <f>Table1[[#This Row],[img_id2]]&amp;"|"&amp;Table1[[#This Row],[rank]]</f>
        <v>727|4</v>
      </c>
      <c r="B3660">
        <v>727</v>
      </c>
      <c r="C3660">
        <v>4</v>
      </c>
      <c r="D3660" t="s">
        <v>831</v>
      </c>
      <c r="E3660">
        <v>0.105988517404</v>
      </c>
      <c r="F3660">
        <v>0.99909186363199998</v>
      </c>
      <c r="G3660">
        <f>VLOOKUP(Table1[[#This Row],[img_id2]],Table13[#All],4,FALSE)</f>
        <v>3</v>
      </c>
      <c r="H3660">
        <f>VLOOKUP(Table1[[#This Row],[img_id2]],Table13[#All],5,FALSE)</f>
        <v>3</v>
      </c>
      <c r="I3660" t="str">
        <f>IF(Table1[[#This Row],[score_abs]]&gt;0.99,"yes","no")</f>
        <v>yes</v>
      </c>
    </row>
    <row r="3661" spans="1:9" x14ac:dyDescent="0.25">
      <c r="A3661" t="str">
        <f>Table1[[#This Row],[img_id2]]&amp;"|"&amp;Table1[[#This Row],[rank]]</f>
        <v>727|5</v>
      </c>
      <c r="B3661">
        <v>727</v>
      </c>
      <c r="C3661">
        <v>5</v>
      </c>
      <c r="D3661" t="s">
        <v>861</v>
      </c>
      <c r="E3661">
        <v>5.28866201639E-2</v>
      </c>
      <c r="F3661">
        <v>0.99818170070599999</v>
      </c>
      <c r="G3661">
        <f>VLOOKUP(Table1[[#This Row],[img_id2]],Table13[#All],4,FALSE)</f>
        <v>3</v>
      </c>
      <c r="H3661">
        <f>VLOOKUP(Table1[[#This Row],[img_id2]],Table13[#All],5,FALSE)</f>
        <v>3</v>
      </c>
      <c r="I3661" t="str">
        <f>IF(Table1[[#This Row],[score_abs]]&gt;0.99,"yes","no")</f>
        <v>yes</v>
      </c>
    </row>
    <row r="3662" spans="1:9" x14ac:dyDescent="0.25">
      <c r="A3662" t="str">
        <f>Table1[[#This Row],[img_id2]]&amp;"|"&amp;Table1[[#This Row],[rank]]</f>
        <v>728|1</v>
      </c>
      <c r="B3662">
        <v>728</v>
      </c>
      <c r="C3662">
        <v>1</v>
      </c>
      <c r="D3662" t="s">
        <v>854</v>
      </c>
      <c r="E3662">
        <v>0.51347851753200002</v>
      </c>
      <c r="F3662">
        <v>0.99989902973199996</v>
      </c>
      <c r="G3662">
        <f>VLOOKUP(Table1[[#This Row],[img_id2]],Table13[#All],4,FALSE)</f>
        <v>2</v>
      </c>
      <c r="H3662">
        <f>VLOOKUP(Table1[[#This Row],[img_id2]],Table13[#All],5,FALSE)</f>
        <v>2</v>
      </c>
      <c r="I3662" t="str">
        <f>IF(Table1[[#This Row],[score_abs]]&gt;0.99,"yes","no")</f>
        <v>yes</v>
      </c>
    </row>
    <row r="3663" spans="1:9" x14ac:dyDescent="0.25">
      <c r="A3663" t="str">
        <f>Table1[[#This Row],[img_id2]]&amp;"|"&amp;Table1[[#This Row],[rank]]</f>
        <v>728|2</v>
      </c>
      <c r="B3663">
        <v>728</v>
      </c>
      <c r="C3663">
        <v>2</v>
      </c>
      <c r="D3663" t="s">
        <v>848</v>
      </c>
      <c r="E3663">
        <v>0.29354551434499998</v>
      </c>
      <c r="F3663">
        <v>0.99982339143800003</v>
      </c>
      <c r="G3663">
        <f>VLOOKUP(Table1[[#This Row],[img_id2]],Table13[#All],4,FALSE)</f>
        <v>2</v>
      </c>
      <c r="H3663">
        <f>VLOOKUP(Table1[[#This Row],[img_id2]],Table13[#All],5,FALSE)</f>
        <v>2</v>
      </c>
      <c r="I3663" t="str">
        <f>IF(Table1[[#This Row],[score_abs]]&gt;0.99,"yes","no")</f>
        <v>yes</v>
      </c>
    </row>
    <row r="3664" spans="1:9" x14ac:dyDescent="0.25">
      <c r="A3664" t="str">
        <f>Table1[[#This Row],[img_id2]]&amp;"|"&amp;Table1[[#This Row],[rank]]</f>
        <v>728|3</v>
      </c>
      <c r="B3664">
        <v>728</v>
      </c>
      <c r="C3664">
        <v>3</v>
      </c>
      <c r="D3664" t="s">
        <v>856</v>
      </c>
      <c r="E3664">
        <v>3.6836534738500001E-2</v>
      </c>
      <c r="F3664">
        <v>0.99859410524400005</v>
      </c>
      <c r="G3664">
        <f>VLOOKUP(Table1[[#This Row],[img_id2]],Table13[#All],4,FALSE)</f>
        <v>2</v>
      </c>
      <c r="H3664">
        <f>VLOOKUP(Table1[[#This Row],[img_id2]],Table13[#All],5,FALSE)</f>
        <v>2</v>
      </c>
      <c r="I3664" t="str">
        <f>IF(Table1[[#This Row],[score_abs]]&gt;0.99,"yes","no")</f>
        <v>yes</v>
      </c>
    </row>
    <row r="3665" spans="1:9" x14ac:dyDescent="0.25">
      <c r="A3665" t="str">
        <f>Table1[[#This Row],[img_id2]]&amp;"|"&amp;Table1[[#This Row],[rank]]</f>
        <v>728|4</v>
      </c>
      <c r="B3665">
        <v>728</v>
      </c>
      <c r="C3665">
        <v>4</v>
      </c>
      <c r="D3665" t="s">
        <v>884</v>
      </c>
      <c r="E3665">
        <v>3.6200497299400003E-2</v>
      </c>
      <c r="F3665">
        <v>0.99856936931600004</v>
      </c>
      <c r="G3665">
        <f>VLOOKUP(Table1[[#This Row],[img_id2]],Table13[#All],4,FALSE)</f>
        <v>2</v>
      </c>
      <c r="H3665">
        <f>VLOOKUP(Table1[[#This Row],[img_id2]],Table13[#All],5,FALSE)</f>
        <v>2</v>
      </c>
      <c r="I3665" t="str">
        <f>IF(Table1[[#This Row],[score_abs]]&gt;0.99,"yes","no")</f>
        <v>yes</v>
      </c>
    </row>
    <row r="3666" spans="1:9" x14ac:dyDescent="0.25">
      <c r="A3666" t="str">
        <f>Table1[[#This Row],[img_id2]]&amp;"|"&amp;Table1[[#This Row],[rank]]</f>
        <v>728|5</v>
      </c>
      <c r="B3666">
        <v>728</v>
      </c>
      <c r="C3666">
        <v>5</v>
      </c>
      <c r="D3666" t="s">
        <v>861</v>
      </c>
      <c r="E3666">
        <v>2.5570953264799998E-2</v>
      </c>
      <c r="F3666">
        <v>0.99797600507700002</v>
      </c>
      <c r="G3666">
        <f>VLOOKUP(Table1[[#This Row],[img_id2]],Table13[#All],4,FALSE)</f>
        <v>2</v>
      </c>
      <c r="H3666">
        <f>VLOOKUP(Table1[[#This Row],[img_id2]],Table13[#All],5,FALSE)</f>
        <v>2</v>
      </c>
      <c r="I3666" t="str">
        <f>IF(Table1[[#This Row],[score_abs]]&gt;0.99,"yes","no")</f>
        <v>yes</v>
      </c>
    </row>
    <row r="3667" spans="1:9" x14ac:dyDescent="0.25">
      <c r="A3667" t="str">
        <f>Table1[[#This Row],[img_id2]]&amp;"|"&amp;Table1[[#This Row],[rank]]</f>
        <v>729|1</v>
      </c>
      <c r="B3667">
        <v>729</v>
      </c>
      <c r="C3667">
        <v>1</v>
      </c>
      <c r="D3667" t="s">
        <v>831</v>
      </c>
      <c r="E3667">
        <v>0.93312221765500003</v>
      </c>
      <c r="F3667">
        <v>0.99999594688399995</v>
      </c>
      <c r="G3667">
        <f>VLOOKUP(Table1[[#This Row],[img_id2]],Table13[#All],4,FALSE)</f>
        <v>2</v>
      </c>
      <c r="H3667">
        <f>VLOOKUP(Table1[[#This Row],[img_id2]],Table13[#All],5,FALSE)</f>
        <v>2</v>
      </c>
      <c r="I3667" t="str">
        <f>IF(Table1[[#This Row],[score_abs]]&gt;0.99,"yes","no")</f>
        <v>yes</v>
      </c>
    </row>
    <row r="3668" spans="1:9" x14ac:dyDescent="0.25">
      <c r="A3668" t="str">
        <f>Table1[[#This Row],[img_id2]]&amp;"|"&amp;Table1[[#This Row],[rank]]</f>
        <v>729|2</v>
      </c>
      <c r="B3668">
        <v>729</v>
      </c>
      <c r="C3668">
        <v>2</v>
      </c>
      <c r="D3668" t="s">
        <v>891</v>
      </c>
      <c r="E3668">
        <v>2.62185465544E-2</v>
      </c>
      <c r="F3668">
        <v>0.99985599517799995</v>
      </c>
      <c r="G3668">
        <f>VLOOKUP(Table1[[#This Row],[img_id2]],Table13[#All],4,FALSE)</f>
        <v>2</v>
      </c>
      <c r="H3668">
        <f>VLOOKUP(Table1[[#This Row],[img_id2]],Table13[#All],5,FALSE)</f>
        <v>2</v>
      </c>
      <c r="I3668" t="str">
        <f>IF(Table1[[#This Row],[score_abs]]&gt;0.99,"yes","no")</f>
        <v>yes</v>
      </c>
    </row>
    <row r="3669" spans="1:9" x14ac:dyDescent="0.25">
      <c r="A3669" t="str">
        <f>Table1[[#This Row],[img_id2]]&amp;"|"&amp;Table1[[#This Row],[rank]]</f>
        <v>729|3</v>
      </c>
      <c r="B3669">
        <v>729</v>
      </c>
      <c r="C3669">
        <v>3</v>
      </c>
      <c r="D3669" t="s">
        <v>860</v>
      </c>
      <c r="E3669">
        <v>1.1407137848400001E-2</v>
      </c>
      <c r="F3669">
        <v>0.99966919422099998</v>
      </c>
      <c r="G3669">
        <f>VLOOKUP(Table1[[#This Row],[img_id2]],Table13[#All],4,FALSE)</f>
        <v>2</v>
      </c>
      <c r="H3669">
        <f>VLOOKUP(Table1[[#This Row],[img_id2]],Table13[#All],5,FALSE)</f>
        <v>2</v>
      </c>
      <c r="I3669" t="str">
        <f>IF(Table1[[#This Row],[score_abs]]&gt;0.99,"yes","no")</f>
        <v>yes</v>
      </c>
    </row>
    <row r="3670" spans="1:9" x14ac:dyDescent="0.25">
      <c r="A3670" t="str">
        <f>Table1[[#This Row],[img_id2]]&amp;"|"&amp;Table1[[#This Row],[rank]]</f>
        <v>729|4</v>
      </c>
      <c r="B3670">
        <v>729</v>
      </c>
      <c r="C3670">
        <v>4</v>
      </c>
      <c r="D3670" t="s">
        <v>854</v>
      </c>
      <c r="E3670">
        <v>4.2623449116899999E-3</v>
      </c>
      <c r="F3670">
        <v>0.999115288258</v>
      </c>
      <c r="G3670">
        <f>VLOOKUP(Table1[[#This Row],[img_id2]],Table13[#All],4,FALSE)</f>
        <v>2</v>
      </c>
      <c r="H3670">
        <f>VLOOKUP(Table1[[#This Row],[img_id2]],Table13[#All],5,FALSE)</f>
        <v>2</v>
      </c>
      <c r="I3670" t="str">
        <f>IF(Table1[[#This Row],[score_abs]]&gt;0.99,"yes","no")</f>
        <v>yes</v>
      </c>
    </row>
    <row r="3671" spans="1:9" x14ac:dyDescent="0.25">
      <c r="A3671" t="str">
        <f>Table1[[#This Row],[img_id2]]&amp;"|"&amp;Table1[[#This Row],[rank]]</f>
        <v>729|5</v>
      </c>
      <c r="B3671">
        <v>729</v>
      </c>
      <c r="C3671">
        <v>5</v>
      </c>
      <c r="D3671" t="s">
        <v>848</v>
      </c>
      <c r="E3671">
        <v>3.0540653970099999E-3</v>
      </c>
      <c r="F3671">
        <v>0.99876570701599998</v>
      </c>
      <c r="G3671">
        <f>VLOOKUP(Table1[[#This Row],[img_id2]],Table13[#All],4,FALSE)</f>
        <v>2</v>
      </c>
      <c r="H3671">
        <f>VLOOKUP(Table1[[#This Row],[img_id2]],Table13[#All],5,FALSE)</f>
        <v>2</v>
      </c>
      <c r="I3671" t="str">
        <f>IF(Table1[[#This Row],[score_abs]]&gt;0.99,"yes","no")</f>
        <v>yes</v>
      </c>
    </row>
    <row r="3672" spans="1:9" x14ac:dyDescent="0.25">
      <c r="A3672" t="str">
        <f>Table1[[#This Row],[img_id2]]&amp;"|"&amp;Table1[[#This Row],[rank]]</f>
        <v>730|1</v>
      </c>
      <c r="B3672">
        <v>730</v>
      </c>
      <c r="C3672">
        <v>1</v>
      </c>
      <c r="D3672" t="s">
        <v>856</v>
      </c>
      <c r="E3672">
        <v>0.113052301109</v>
      </c>
      <c r="F3672">
        <v>0.99413293600099994</v>
      </c>
      <c r="G3672">
        <f>VLOOKUP(Table1[[#This Row],[img_id2]],Table13[#All],4,FALSE)</f>
        <v>2</v>
      </c>
      <c r="H3672">
        <f>VLOOKUP(Table1[[#This Row],[img_id2]],Table13[#All],5,FALSE)</f>
        <v>2</v>
      </c>
      <c r="I3672" t="str">
        <f>IF(Table1[[#This Row],[score_abs]]&gt;0.99,"yes","no")</f>
        <v>yes</v>
      </c>
    </row>
    <row r="3673" spans="1:9" x14ac:dyDescent="0.25">
      <c r="A3673" t="str">
        <f>Table1[[#This Row],[img_id2]]&amp;"|"&amp;Table1[[#This Row],[rank]]</f>
        <v>730|2</v>
      </c>
      <c r="B3673">
        <v>730</v>
      </c>
      <c r="C3673">
        <v>2</v>
      </c>
      <c r="D3673" t="s">
        <v>854</v>
      </c>
      <c r="E3673">
        <v>0.110437974334</v>
      </c>
      <c r="F3673">
        <v>0.99399489164400001</v>
      </c>
      <c r="G3673">
        <f>VLOOKUP(Table1[[#This Row],[img_id2]],Table13[#All],4,FALSE)</f>
        <v>2</v>
      </c>
      <c r="H3673">
        <f>VLOOKUP(Table1[[#This Row],[img_id2]],Table13[#All],5,FALSE)</f>
        <v>2</v>
      </c>
      <c r="I3673" t="str">
        <f>IF(Table1[[#This Row],[score_abs]]&gt;0.99,"yes","no")</f>
        <v>yes</v>
      </c>
    </row>
    <row r="3674" spans="1:9" x14ac:dyDescent="0.25">
      <c r="A3674" t="str">
        <f>Table1[[#This Row],[img_id2]]&amp;"|"&amp;Table1[[#This Row],[rank]]</f>
        <v>730|3</v>
      </c>
      <c r="B3674">
        <v>730</v>
      </c>
      <c r="C3674">
        <v>3</v>
      </c>
      <c r="D3674" t="s">
        <v>860</v>
      </c>
      <c r="E3674">
        <v>9.9291905760800006E-2</v>
      </c>
      <c r="F3674">
        <v>0.99332523345900003</v>
      </c>
      <c r="G3674">
        <f>VLOOKUP(Table1[[#This Row],[img_id2]],Table13[#All],4,FALSE)</f>
        <v>2</v>
      </c>
      <c r="H3674">
        <f>VLOOKUP(Table1[[#This Row],[img_id2]],Table13[#All],5,FALSE)</f>
        <v>2</v>
      </c>
      <c r="I3674" t="str">
        <f>IF(Table1[[#This Row],[score_abs]]&gt;0.99,"yes","no")</f>
        <v>yes</v>
      </c>
    </row>
    <row r="3675" spans="1:9" x14ac:dyDescent="0.25">
      <c r="A3675" t="str">
        <f>Table1[[#This Row],[img_id2]]&amp;"|"&amp;Table1[[#This Row],[rank]]</f>
        <v>730|4</v>
      </c>
      <c r="B3675">
        <v>730</v>
      </c>
      <c r="C3675">
        <v>4</v>
      </c>
      <c r="D3675" t="s">
        <v>848</v>
      </c>
      <c r="E3675">
        <v>7.7120639383799997E-2</v>
      </c>
      <c r="F3675">
        <v>0.99142283201199999</v>
      </c>
      <c r="G3675">
        <f>VLOOKUP(Table1[[#This Row],[img_id2]],Table13[#All],4,FALSE)</f>
        <v>2</v>
      </c>
      <c r="H3675">
        <f>VLOOKUP(Table1[[#This Row],[img_id2]],Table13[#All],5,FALSE)</f>
        <v>2</v>
      </c>
      <c r="I3675" t="str">
        <f>IF(Table1[[#This Row],[score_abs]]&gt;0.99,"yes","no")</f>
        <v>yes</v>
      </c>
    </row>
    <row r="3676" spans="1:9" x14ac:dyDescent="0.25">
      <c r="A3676" t="str">
        <f>Table1[[#This Row],[img_id2]]&amp;"|"&amp;Table1[[#This Row],[rank]]</f>
        <v>730|5</v>
      </c>
      <c r="B3676">
        <v>730</v>
      </c>
      <c r="C3676">
        <v>5</v>
      </c>
      <c r="D3676" t="s">
        <v>831</v>
      </c>
      <c r="E3676">
        <v>4.7181308269499997E-2</v>
      </c>
      <c r="F3676">
        <v>0.98605597019199998</v>
      </c>
      <c r="G3676">
        <f>VLOOKUP(Table1[[#This Row],[img_id2]],Table13[#All],4,FALSE)</f>
        <v>2</v>
      </c>
      <c r="H3676">
        <f>VLOOKUP(Table1[[#This Row],[img_id2]],Table13[#All],5,FALSE)</f>
        <v>2</v>
      </c>
      <c r="I3676" t="str">
        <f>IF(Table1[[#This Row],[score_abs]]&gt;0.99,"yes","no")</f>
        <v>no</v>
      </c>
    </row>
    <row r="3677" spans="1:9" x14ac:dyDescent="0.25">
      <c r="A3677" t="str">
        <f>Table1[[#This Row],[img_id2]]&amp;"|"&amp;Table1[[#This Row],[rank]]</f>
        <v>731|1</v>
      </c>
      <c r="B3677">
        <v>731</v>
      </c>
      <c r="C3677">
        <v>1</v>
      </c>
      <c r="D3677" t="s">
        <v>854</v>
      </c>
      <c r="E3677">
        <v>0.30052131414400002</v>
      </c>
      <c r="F3677">
        <v>0.99957567453399998</v>
      </c>
      <c r="G3677">
        <f>VLOOKUP(Table1[[#This Row],[img_id2]],Table13[#All],4,FALSE)</f>
        <v>2</v>
      </c>
      <c r="H3677">
        <f>VLOOKUP(Table1[[#This Row],[img_id2]],Table13[#All],5,FALSE)</f>
        <v>2</v>
      </c>
      <c r="I3677" t="str">
        <f>IF(Table1[[#This Row],[score_abs]]&gt;0.99,"yes","no")</f>
        <v>yes</v>
      </c>
    </row>
    <row r="3678" spans="1:9" x14ac:dyDescent="0.25">
      <c r="A3678" t="str">
        <f>Table1[[#This Row],[img_id2]]&amp;"|"&amp;Table1[[#This Row],[rank]]</f>
        <v>731|2</v>
      </c>
      <c r="B3678">
        <v>731</v>
      </c>
      <c r="C3678">
        <v>2</v>
      </c>
      <c r="D3678" t="s">
        <v>891</v>
      </c>
      <c r="E3678">
        <v>0.22293767333</v>
      </c>
      <c r="F3678">
        <v>0.99942809343299999</v>
      </c>
      <c r="G3678">
        <f>VLOOKUP(Table1[[#This Row],[img_id2]],Table13[#All],4,FALSE)</f>
        <v>2</v>
      </c>
      <c r="H3678">
        <f>VLOOKUP(Table1[[#This Row],[img_id2]],Table13[#All],5,FALSE)</f>
        <v>2</v>
      </c>
      <c r="I3678" t="str">
        <f>IF(Table1[[#This Row],[score_abs]]&gt;0.99,"yes","no")</f>
        <v>yes</v>
      </c>
    </row>
    <row r="3679" spans="1:9" x14ac:dyDescent="0.25">
      <c r="A3679" t="str">
        <f>Table1[[#This Row],[img_id2]]&amp;"|"&amp;Table1[[#This Row],[rank]]</f>
        <v>731|3</v>
      </c>
      <c r="B3679">
        <v>731</v>
      </c>
      <c r="C3679">
        <v>3</v>
      </c>
      <c r="D3679" t="s">
        <v>848</v>
      </c>
      <c r="E3679">
        <v>0.18562988936899999</v>
      </c>
      <c r="F3679">
        <v>0.99931335449199998</v>
      </c>
      <c r="G3679">
        <f>VLOOKUP(Table1[[#This Row],[img_id2]],Table13[#All],4,FALSE)</f>
        <v>2</v>
      </c>
      <c r="H3679">
        <f>VLOOKUP(Table1[[#This Row],[img_id2]],Table13[#All],5,FALSE)</f>
        <v>2</v>
      </c>
      <c r="I3679" t="str">
        <f>IF(Table1[[#This Row],[score_abs]]&gt;0.99,"yes","no")</f>
        <v>yes</v>
      </c>
    </row>
    <row r="3680" spans="1:9" x14ac:dyDescent="0.25">
      <c r="A3680" t="str">
        <f>Table1[[#This Row],[img_id2]]&amp;"|"&amp;Table1[[#This Row],[rank]]</f>
        <v>731|4</v>
      </c>
      <c r="B3680">
        <v>731</v>
      </c>
      <c r="C3680">
        <v>4</v>
      </c>
      <c r="D3680" t="s">
        <v>856</v>
      </c>
      <c r="E3680">
        <v>5.2765872329500002E-2</v>
      </c>
      <c r="F3680">
        <v>0.99758839607200001</v>
      </c>
      <c r="G3680">
        <f>VLOOKUP(Table1[[#This Row],[img_id2]],Table13[#All],4,FALSE)</f>
        <v>2</v>
      </c>
      <c r="H3680">
        <f>VLOOKUP(Table1[[#This Row],[img_id2]],Table13[#All],5,FALSE)</f>
        <v>2</v>
      </c>
      <c r="I3680" t="str">
        <f>IF(Table1[[#This Row],[score_abs]]&gt;0.99,"yes","no")</f>
        <v>yes</v>
      </c>
    </row>
    <row r="3681" spans="1:9" x14ac:dyDescent="0.25">
      <c r="A3681" t="str">
        <f>Table1[[#This Row],[img_id2]]&amp;"|"&amp;Table1[[#This Row],[rank]]</f>
        <v>731|5</v>
      </c>
      <c r="B3681">
        <v>731</v>
      </c>
      <c r="C3681">
        <v>5</v>
      </c>
      <c r="D3681" t="s">
        <v>861</v>
      </c>
      <c r="E3681">
        <v>5.0806932151299999E-2</v>
      </c>
      <c r="F3681">
        <v>0.99749559164000001</v>
      </c>
      <c r="G3681">
        <f>VLOOKUP(Table1[[#This Row],[img_id2]],Table13[#All],4,FALSE)</f>
        <v>2</v>
      </c>
      <c r="H3681">
        <f>VLOOKUP(Table1[[#This Row],[img_id2]],Table13[#All],5,FALSE)</f>
        <v>2</v>
      </c>
      <c r="I3681" t="str">
        <f>IF(Table1[[#This Row],[score_abs]]&gt;0.99,"yes","no")</f>
        <v>yes</v>
      </c>
    </row>
    <row r="3682" spans="1:9" x14ac:dyDescent="0.25">
      <c r="A3682" t="str">
        <f>Table1[[#This Row],[img_id2]]&amp;"|"&amp;Table1[[#This Row],[rank]]</f>
        <v>732|1</v>
      </c>
      <c r="B3682">
        <v>732</v>
      </c>
      <c r="C3682">
        <v>1</v>
      </c>
      <c r="D3682" t="s">
        <v>848</v>
      </c>
      <c r="E3682">
        <v>0.32463678717599997</v>
      </c>
      <c r="F3682">
        <v>0.99974304437600003</v>
      </c>
      <c r="G3682">
        <f>VLOOKUP(Table1[[#This Row],[img_id2]],Table13[#All],4,FALSE)</f>
        <v>2</v>
      </c>
      <c r="H3682">
        <f>VLOOKUP(Table1[[#This Row],[img_id2]],Table13[#All],5,FALSE)</f>
        <v>2</v>
      </c>
      <c r="I3682" t="str">
        <f>IF(Table1[[#This Row],[score_abs]]&gt;0.99,"yes","no")</f>
        <v>yes</v>
      </c>
    </row>
    <row r="3683" spans="1:9" x14ac:dyDescent="0.25">
      <c r="A3683" t="str">
        <f>Table1[[#This Row],[img_id2]]&amp;"|"&amp;Table1[[#This Row],[rank]]</f>
        <v>732|2</v>
      </c>
      <c r="B3683">
        <v>732</v>
      </c>
      <c r="C3683">
        <v>2</v>
      </c>
      <c r="D3683" t="s">
        <v>854</v>
      </c>
      <c r="E3683">
        <v>0.25294533371900002</v>
      </c>
      <c r="F3683">
        <v>0.99967026710499995</v>
      </c>
      <c r="G3683">
        <f>VLOOKUP(Table1[[#This Row],[img_id2]],Table13[#All],4,FALSE)</f>
        <v>2</v>
      </c>
      <c r="H3683">
        <f>VLOOKUP(Table1[[#This Row],[img_id2]],Table13[#All],5,FALSE)</f>
        <v>2</v>
      </c>
      <c r="I3683" t="str">
        <f>IF(Table1[[#This Row],[score_abs]]&gt;0.99,"yes","no")</f>
        <v>yes</v>
      </c>
    </row>
    <row r="3684" spans="1:9" x14ac:dyDescent="0.25">
      <c r="A3684" t="str">
        <f>Table1[[#This Row],[img_id2]]&amp;"|"&amp;Table1[[#This Row],[rank]]</f>
        <v>732|3</v>
      </c>
      <c r="B3684">
        <v>732</v>
      </c>
      <c r="C3684">
        <v>3</v>
      </c>
      <c r="D3684" t="s">
        <v>856</v>
      </c>
      <c r="E3684">
        <v>0.119621947408</v>
      </c>
      <c r="F3684">
        <v>0.99930286407500002</v>
      </c>
      <c r="G3684">
        <f>VLOOKUP(Table1[[#This Row],[img_id2]],Table13[#All],4,FALSE)</f>
        <v>2</v>
      </c>
      <c r="H3684">
        <f>VLOOKUP(Table1[[#This Row],[img_id2]],Table13[#All],5,FALSE)</f>
        <v>2</v>
      </c>
      <c r="I3684" t="str">
        <f>IF(Table1[[#This Row],[score_abs]]&gt;0.99,"yes","no")</f>
        <v>yes</v>
      </c>
    </row>
    <row r="3685" spans="1:9" x14ac:dyDescent="0.25">
      <c r="A3685" t="str">
        <f>Table1[[#This Row],[img_id2]]&amp;"|"&amp;Table1[[#This Row],[rank]]</f>
        <v>732|4</v>
      </c>
      <c r="B3685">
        <v>732</v>
      </c>
      <c r="C3685">
        <v>4</v>
      </c>
      <c r="D3685" t="s">
        <v>861</v>
      </c>
      <c r="E3685">
        <v>4.5980032533400002E-2</v>
      </c>
      <c r="F3685">
        <v>0.99818855524100003</v>
      </c>
      <c r="G3685">
        <f>VLOOKUP(Table1[[#This Row],[img_id2]],Table13[#All],4,FALSE)</f>
        <v>2</v>
      </c>
      <c r="H3685">
        <f>VLOOKUP(Table1[[#This Row],[img_id2]],Table13[#All],5,FALSE)</f>
        <v>2</v>
      </c>
      <c r="I3685" t="str">
        <f>IF(Table1[[#This Row],[score_abs]]&gt;0.99,"yes","no")</f>
        <v>yes</v>
      </c>
    </row>
    <row r="3686" spans="1:9" x14ac:dyDescent="0.25">
      <c r="A3686" t="str">
        <f>Table1[[#This Row],[img_id2]]&amp;"|"&amp;Table1[[#This Row],[rank]]</f>
        <v>732|5</v>
      </c>
      <c r="B3686">
        <v>732</v>
      </c>
      <c r="C3686">
        <v>5</v>
      </c>
      <c r="D3686" t="s">
        <v>886</v>
      </c>
      <c r="E3686">
        <v>4.2724415659899997E-2</v>
      </c>
      <c r="F3686">
        <v>0.99805080890700004</v>
      </c>
      <c r="G3686">
        <f>VLOOKUP(Table1[[#This Row],[img_id2]],Table13[#All],4,FALSE)</f>
        <v>2</v>
      </c>
      <c r="H3686">
        <f>VLOOKUP(Table1[[#This Row],[img_id2]],Table13[#All],5,FALSE)</f>
        <v>2</v>
      </c>
      <c r="I3686" t="str">
        <f>IF(Table1[[#This Row],[score_abs]]&gt;0.99,"yes","no")</f>
        <v>yes</v>
      </c>
    </row>
    <row r="3687" spans="1:9" x14ac:dyDescent="0.25">
      <c r="A3687" t="str">
        <f>Table1[[#This Row],[img_id2]]&amp;"|"&amp;Table1[[#This Row],[rank]]</f>
        <v>733|1</v>
      </c>
      <c r="B3687">
        <v>733</v>
      </c>
      <c r="C3687">
        <v>1</v>
      </c>
      <c r="D3687" t="s">
        <v>855</v>
      </c>
      <c r="E3687">
        <v>0.10153727233400001</v>
      </c>
      <c r="F3687">
        <v>0.99850970506699999</v>
      </c>
      <c r="G3687">
        <f>VLOOKUP(Table1[[#This Row],[img_id2]],Table13[#All],4,FALSE)</f>
        <v>3</v>
      </c>
      <c r="H3687">
        <f>VLOOKUP(Table1[[#This Row],[img_id2]],Table13[#All],5,FALSE)</f>
        <v>3</v>
      </c>
      <c r="I3687" t="str">
        <f>IF(Table1[[#This Row],[score_abs]]&gt;0.99,"yes","no")</f>
        <v>yes</v>
      </c>
    </row>
    <row r="3688" spans="1:9" x14ac:dyDescent="0.25">
      <c r="A3688" t="str">
        <f>Table1[[#This Row],[img_id2]]&amp;"|"&amp;Table1[[#This Row],[rank]]</f>
        <v>733|2</v>
      </c>
      <c r="B3688">
        <v>733</v>
      </c>
      <c r="C3688">
        <v>2</v>
      </c>
      <c r="D3688" t="s">
        <v>886</v>
      </c>
      <c r="E3688">
        <v>9.7975417971600004E-2</v>
      </c>
      <c r="F3688">
        <v>0.99845564365399997</v>
      </c>
      <c r="G3688">
        <f>VLOOKUP(Table1[[#This Row],[img_id2]],Table13[#All],4,FALSE)</f>
        <v>3</v>
      </c>
      <c r="H3688">
        <f>VLOOKUP(Table1[[#This Row],[img_id2]],Table13[#All],5,FALSE)</f>
        <v>3</v>
      </c>
      <c r="I3688" t="str">
        <f>IF(Table1[[#This Row],[score_abs]]&gt;0.99,"yes","no")</f>
        <v>yes</v>
      </c>
    </row>
    <row r="3689" spans="1:9" x14ac:dyDescent="0.25">
      <c r="A3689" t="str">
        <f>Table1[[#This Row],[img_id2]]&amp;"|"&amp;Table1[[#This Row],[rank]]</f>
        <v>733|3</v>
      </c>
      <c r="B3689">
        <v>733</v>
      </c>
      <c r="C3689">
        <v>3</v>
      </c>
      <c r="D3689" t="s">
        <v>873</v>
      </c>
      <c r="E3689">
        <v>9.5304831862400005E-2</v>
      </c>
      <c r="F3689">
        <v>0.99841237068199995</v>
      </c>
      <c r="G3689">
        <f>VLOOKUP(Table1[[#This Row],[img_id2]],Table13[#All],4,FALSE)</f>
        <v>3</v>
      </c>
      <c r="H3689">
        <f>VLOOKUP(Table1[[#This Row],[img_id2]],Table13[#All],5,FALSE)</f>
        <v>3</v>
      </c>
      <c r="I3689" t="str">
        <f>IF(Table1[[#This Row],[score_abs]]&gt;0.99,"yes","no")</f>
        <v>yes</v>
      </c>
    </row>
    <row r="3690" spans="1:9" x14ac:dyDescent="0.25">
      <c r="A3690" t="str">
        <f>Table1[[#This Row],[img_id2]]&amp;"|"&amp;Table1[[#This Row],[rank]]</f>
        <v>733|4</v>
      </c>
      <c r="B3690">
        <v>733</v>
      </c>
      <c r="C3690">
        <v>4</v>
      </c>
      <c r="D3690" t="s">
        <v>861</v>
      </c>
      <c r="E3690">
        <v>9.5090210437799999E-2</v>
      </c>
      <c r="F3690">
        <v>0.99840885400799995</v>
      </c>
      <c r="G3690">
        <f>VLOOKUP(Table1[[#This Row],[img_id2]],Table13[#All],4,FALSE)</f>
        <v>3</v>
      </c>
      <c r="H3690">
        <f>VLOOKUP(Table1[[#This Row],[img_id2]],Table13[#All],5,FALSE)</f>
        <v>3</v>
      </c>
      <c r="I3690" t="str">
        <f>IF(Table1[[#This Row],[score_abs]]&gt;0.99,"yes","no")</f>
        <v>yes</v>
      </c>
    </row>
    <row r="3691" spans="1:9" x14ac:dyDescent="0.25">
      <c r="A3691" t="str">
        <f>Table1[[#This Row],[img_id2]]&amp;"|"&amp;Table1[[#This Row],[rank]]</f>
        <v>733|5</v>
      </c>
      <c r="B3691">
        <v>733</v>
      </c>
      <c r="C3691">
        <v>5</v>
      </c>
      <c r="D3691" t="s">
        <v>831</v>
      </c>
      <c r="E3691">
        <v>8.8969565927999997E-2</v>
      </c>
      <c r="F3691">
        <v>0.99829953908900004</v>
      </c>
      <c r="G3691">
        <f>VLOOKUP(Table1[[#This Row],[img_id2]],Table13[#All],4,FALSE)</f>
        <v>3</v>
      </c>
      <c r="H3691">
        <f>VLOOKUP(Table1[[#This Row],[img_id2]],Table13[#All],5,FALSE)</f>
        <v>3</v>
      </c>
      <c r="I3691" t="str">
        <f>IF(Table1[[#This Row],[score_abs]]&gt;0.99,"yes","no")</f>
        <v>yes</v>
      </c>
    </row>
    <row r="3692" spans="1:9" x14ac:dyDescent="0.25">
      <c r="A3692" t="str">
        <f>Table1[[#This Row],[img_id2]]&amp;"|"&amp;Table1[[#This Row],[rank]]</f>
        <v>734|1</v>
      </c>
      <c r="B3692">
        <v>734</v>
      </c>
      <c r="C3692">
        <v>1</v>
      </c>
      <c r="D3692" t="s">
        <v>862</v>
      </c>
      <c r="E3692">
        <v>0.26282212138200001</v>
      </c>
      <c r="F3692">
        <v>0.99917989969300003</v>
      </c>
      <c r="G3692">
        <f>VLOOKUP(Table1[[#This Row],[img_id2]],Table13[#All],4,FALSE)</f>
        <v>4</v>
      </c>
      <c r="H3692">
        <f>VLOOKUP(Table1[[#This Row],[img_id2]],Table13[#All],5,FALSE)</f>
        <v>4</v>
      </c>
      <c r="I3692" t="str">
        <f>IF(Table1[[#This Row],[score_abs]]&gt;0.99,"yes","no")</f>
        <v>yes</v>
      </c>
    </row>
    <row r="3693" spans="1:9" x14ac:dyDescent="0.25">
      <c r="A3693" t="str">
        <f>Table1[[#This Row],[img_id2]]&amp;"|"&amp;Table1[[#This Row],[rank]]</f>
        <v>734|2</v>
      </c>
      <c r="B3693">
        <v>734</v>
      </c>
      <c r="C3693">
        <v>2</v>
      </c>
      <c r="D3693" t="s">
        <v>861</v>
      </c>
      <c r="E3693">
        <v>0.12718012929</v>
      </c>
      <c r="F3693">
        <v>0.99830663204199999</v>
      </c>
      <c r="G3693">
        <f>VLOOKUP(Table1[[#This Row],[img_id2]],Table13[#All],4,FALSE)</f>
        <v>4</v>
      </c>
      <c r="H3693">
        <f>VLOOKUP(Table1[[#This Row],[img_id2]],Table13[#All],5,FALSE)</f>
        <v>4</v>
      </c>
      <c r="I3693" t="str">
        <f>IF(Table1[[#This Row],[score_abs]]&gt;0.99,"yes","no")</f>
        <v>yes</v>
      </c>
    </row>
    <row r="3694" spans="1:9" x14ac:dyDescent="0.25">
      <c r="A3694" t="str">
        <f>Table1[[#This Row],[img_id2]]&amp;"|"&amp;Table1[[#This Row],[rank]]</f>
        <v>734|3</v>
      </c>
      <c r="B3694">
        <v>734</v>
      </c>
      <c r="C3694">
        <v>3</v>
      </c>
      <c r="D3694" t="s">
        <v>886</v>
      </c>
      <c r="E3694">
        <v>0.10442324727799999</v>
      </c>
      <c r="F3694">
        <v>0.99793833494200002</v>
      </c>
      <c r="G3694">
        <f>VLOOKUP(Table1[[#This Row],[img_id2]],Table13[#All],4,FALSE)</f>
        <v>4</v>
      </c>
      <c r="H3694">
        <f>VLOOKUP(Table1[[#This Row],[img_id2]],Table13[#All],5,FALSE)</f>
        <v>4</v>
      </c>
      <c r="I3694" t="str">
        <f>IF(Table1[[#This Row],[score_abs]]&gt;0.99,"yes","no")</f>
        <v>yes</v>
      </c>
    </row>
    <row r="3695" spans="1:9" x14ac:dyDescent="0.25">
      <c r="A3695" t="str">
        <f>Table1[[#This Row],[img_id2]]&amp;"|"&amp;Table1[[#This Row],[rank]]</f>
        <v>734|4</v>
      </c>
      <c r="B3695">
        <v>734</v>
      </c>
      <c r="C3695">
        <v>4</v>
      </c>
      <c r="D3695" t="s">
        <v>855</v>
      </c>
      <c r="E3695">
        <v>0.10039293766</v>
      </c>
      <c r="F3695">
        <v>0.99785584211300005</v>
      </c>
      <c r="G3695">
        <f>VLOOKUP(Table1[[#This Row],[img_id2]],Table13[#All],4,FALSE)</f>
        <v>4</v>
      </c>
      <c r="H3695">
        <f>VLOOKUP(Table1[[#This Row],[img_id2]],Table13[#All],5,FALSE)</f>
        <v>4</v>
      </c>
      <c r="I3695" t="str">
        <f>IF(Table1[[#This Row],[score_abs]]&gt;0.99,"yes","no")</f>
        <v>yes</v>
      </c>
    </row>
    <row r="3696" spans="1:9" x14ac:dyDescent="0.25">
      <c r="A3696" t="str">
        <f>Table1[[#This Row],[img_id2]]&amp;"|"&amp;Table1[[#This Row],[rank]]</f>
        <v>734|5</v>
      </c>
      <c r="B3696">
        <v>734</v>
      </c>
      <c r="C3696">
        <v>5</v>
      </c>
      <c r="D3696" t="s">
        <v>878</v>
      </c>
      <c r="E3696">
        <v>6.4646184444399998E-2</v>
      </c>
      <c r="F3696">
        <v>0.99667406082200005</v>
      </c>
      <c r="G3696">
        <f>VLOOKUP(Table1[[#This Row],[img_id2]],Table13[#All],4,FALSE)</f>
        <v>4</v>
      </c>
      <c r="H3696">
        <f>VLOOKUP(Table1[[#This Row],[img_id2]],Table13[#All],5,FALSE)</f>
        <v>4</v>
      </c>
      <c r="I3696" t="str">
        <f>IF(Table1[[#This Row],[score_abs]]&gt;0.99,"yes","no")</f>
        <v>yes</v>
      </c>
    </row>
    <row r="3697" spans="1:9" x14ac:dyDescent="0.25">
      <c r="A3697" t="str">
        <f>Table1[[#This Row],[img_id2]]&amp;"|"&amp;Table1[[#This Row],[rank]]</f>
        <v>735|1</v>
      </c>
      <c r="B3697">
        <v>735</v>
      </c>
      <c r="C3697">
        <v>1</v>
      </c>
      <c r="D3697" t="s">
        <v>906</v>
      </c>
      <c r="E3697">
        <v>0.237849459052</v>
      </c>
      <c r="F3697">
        <v>0.99964237213100005</v>
      </c>
      <c r="G3697">
        <f>VLOOKUP(Table1[[#This Row],[img_id2]],Table13[#All],4,FALSE)</f>
        <v>3</v>
      </c>
      <c r="H3697">
        <f>VLOOKUP(Table1[[#This Row],[img_id2]],Table13[#All],5,FALSE)</f>
        <v>3</v>
      </c>
      <c r="I3697" t="str">
        <f>IF(Table1[[#This Row],[score_abs]]&gt;0.99,"yes","no")</f>
        <v>yes</v>
      </c>
    </row>
    <row r="3698" spans="1:9" x14ac:dyDescent="0.25">
      <c r="A3698" t="str">
        <f>Table1[[#This Row],[img_id2]]&amp;"|"&amp;Table1[[#This Row],[rank]]</f>
        <v>735|2</v>
      </c>
      <c r="B3698">
        <v>735</v>
      </c>
      <c r="C3698">
        <v>2</v>
      </c>
      <c r="D3698" t="s">
        <v>856</v>
      </c>
      <c r="E3698">
        <v>0.18242646753799999</v>
      </c>
      <c r="F3698">
        <v>0.99953377246899999</v>
      </c>
      <c r="G3698">
        <f>VLOOKUP(Table1[[#This Row],[img_id2]],Table13[#All],4,FALSE)</f>
        <v>3</v>
      </c>
      <c r="H3698">
        <f>VLOOKUP(Table1[[#This Row],[img_id2]],Table13[#All],5,FALSE)</f>
        <v>3</v>
      </c>
      <c r="I3698" t="str">
        <f>IF(Table1[[#This Row],[score_abs]]&gt;0.99,"yes","no")</f>
        <v>yes</v>
      </c>
    </row>
    <row r="3699" spans="1:9" x14ac:dyDescent="0.25">
      <c r="A3699" t="str">
        <f>Table1[[#This Row],[img_id2]]&amp;"|"&amp;Table1[[#This Row],[rank]]</f>
        <v>735|3</v>
      </c>
      <c r="B3699">
        <v>735</v>
      </c>
      <c r="C3699">
        <v>3</v>
      </c>
      <c r="D3699" t="s">
        <v>908</v>
      </c>
      <c r="E3699">
        <v>0.13615523278700001</v>
      </c>
      <c r="F3699">
        <v>0.999375402927</v>
      </c>
      <c r="G3699">
        <f>VLOOKUP(Table1[[#This Row],[img_id2]],Table13[#All],4,FALSE)</f>
        <v>3</v>
      </c>
      <c r="H3699">
        <f>VLOOKUP(Table1[[#This Row],[img_id2]],Table13[#All],5,FALSE)</f>
        <v>3</v>
      </c>
      <c r="I3699" t="str">
        <f>IF(Table1[[#This Row],[score_abs]]&gt;0.99,"yes","no")</f>
        <v>yes</v>
      </c>
    </row>
    <row r="3700" spans="1:9" x14ac:dyDescent="0.25">
      <c r="A3700" t="str">
        <f>Table1[[#This Row],[img_id2]]&amp;"|"&amp;Table1[[#This Row],[rank]]</f>
        <v>735|4</v>
      </c>
      <c r="B3700">
        <v>735</v>
      </c>
      <c r="C3700">
        <v>4</v>
      </c>
      <c r="D3700" t="s">
        <v>862</v>
      </c>
      <c r="E3700">
        <v>9.7837410867200006E-2</v>
      </c>
      <c r="F3700">
        <v>0.99913090467499999</v>
      </c>
      <c r="G3700">
        <f>VLOOKUP(Table1[[#This Row],[img_id2]],Table13[#All],4,FALSE)</f>
        <v>3</v>
      </c>
      <c r="H3700">
        <f>VLOOKUP(Table1[[#This Row],[img_id2]],Table13[#All],5,FALSE)</f>
        <v>3</v>
      </c>
      <c r="I3700" t="str">
        <f>IF(Table1[[#This Row],[score_abs]]&gt;0.99,"yes","no")</f>
        <v>yes</v>
      </c>
    </row>
    <row r="3701" spans="1:9" x14ac:dyDescent="0.25">
      <c r="A3701" t="str">
        <f>Table1[[#This Row],[img_id2]]&amp;"|"&amp;Table1[[#This Row],[rank]]</f>
        <v>735|5</v>
      </c>
      <c r="B3701">
        <v>735</v>
      </c>
      <c r="C3701">
        <v>5</v>
      </c>
      <c r="D3701" t="s">
        <v>878</v>
      </c>
      <c r="E3701">
        <v>5.6775055825699999E-2</v>
      </c>
      <c r="F3701">
        <v>0.99850332737000003</v>
      </c>
      <c r="G3701">
        <f>VLOOKUP(Table1[[#This Row],[img_id2]],Table13[#All],4,FALSE)</f>
        <v>3</v>
      </c>
      <c r="H3701">
        <f>VLOOKUP(Table1[[#This Row],[img_id2]],Table13[#All],5,FALSE)</f>
        <v>3</v>
      </c>
      <c r="I3701" t="str">
        <f>IF(Table1[[#This Row],[score_abs]]&gt;0.99,"yes","no")</f>
        <v>yes</v>
      </c>
    </row>
    <row r="3702" spans="1:9" x14ac:dyDescent="0.25">
      <c r="A3702" t="str">
        <f>Table1[[#This Row],[img_id2]]&amp;"|"&amp;Table1[[#This Row],[rank]]</f>
        <v>736|1</v>
      </c>
      <c r="B3702">
        <v>736</v>
      </c>
      <c r="C3702">
        <v>1</v>
      </c>
      <c r="D3702" t="s">
        <v>862</v>
      </c>
      <c r="E3702">
        <v>0.31929513812100002</v>
      </c>
      <c r="F3702">
        <v>0.999789535999</v>
      </c>
      <c r="G3702">
        <f>VLOOKUP(Table1[[#This Row],[img_id2]],Table13[#All],4,FALSE)</f>
        <v>3</v>
      </c>
      <c r="H3702">
        <f>VLOOKUP(Table1[[#This Row],[img_id2]],Table13[#All],5,FALSE)</f>
        <v>3</v>
      </c>
      <c r="I3702" t="str">
        <f>IF(Table1[[#This Row],[score_abs]]&gt;0.99,"yes","no")</f>
        <v>yes</v>
      </c>
    </row>
    <row r="3703" spans="1:9" x14ac:dyDescent="0.25">
      <c r="A3703" t="str">
        <f>Table1[[#This Row],[img_id2]]&amp;"|"&amp;Table1[[#This Row],[rank]]</f>
        <v>736|2</v>
      </c>
      <c r="B3703">
        <v>736</v>
      </c>
      <c r="C3703">
        <v>2</v>
      </c>
      <c r="D3703" t="s">
        <v>831</v>
      </c>
      <c r="E3703">
        <v>0.11017493903599999</v>
      </c>
      <c r="F3703">
        <v>0.99939024448400005</v>
      </c>
      <c r="G3703">
        <f>VLOOKUP(Table1[[#This Row],[img_id2]],Table13[#All],4,FALSE)</f>
        <v>3</v>
      </c>
      <c r="H3703">
        <f>VLOOKUP(Table1[[#This Row],[img_id2]],Table13[#All],5,FALSE)</f>
        <v>3</v>
      </c>
      <c r="I3703" t="str">
        <f>IF(Table1[[#This Row],[score_abs]]&gt;0.99,"yes","no")</f>
        <v>yes</v>
      </c>
    </row>
    <row r="3704" spans="1:9" x14ac:dyDescent="0.25">
      <c r="A3704" t="str">
        <f>Table1[[#This Row],[img_id2]]&amp;"|"&amp;Table1[[#This Row],[rank]]</f>
        <v>736|3</v>
      </c>
      <c r="B3704">
        <v>736</v>
      </c>
      <c r="C3704">
        <v>3</v>
      </c>
      <c r="D3704" t="s">
        <v>861</v>
      </c>
      <c r="E3704">
        <v>8.2608908414799995E-2</v>
      </c>
      <c r="F3704">
        <v>0.99918693304100004</v>
      </c>
      <c r="G3704">
        <f>VLOOKUP(Table1[[#This Row],[img_id2]],Table13[#All],4,FALSE)</f>
        <v>3</v>
      </c>
      <c r="H3704">
        <f>VLOOKUP(Table1[[#This Row],[img_id2]],Table13[#All],5,FALSE)</f>
        <v>3</v>
      </c>
      <c r="I3704" t="str">
        <f>IF(Table1[[#This Row],[score_abs]]&gt;0.99,"yes","no")</f>
        <v>yes</v>
      </c>
    </row>
    <row r="3705" spans="1:9" x14ac:dyDescent="0.25">
      <c r="A3705" t="str">
        <f>Table1[[#This Row],[img_id2]]&amp;"|"&amp;Table1[[#This Row],[rank]]</f>
        <v>736|4</v>
      </c>
      <c r="B3705">
        <v>736</v>
      </c>
      <c r="C3705">
        <v>4</v>
      </c>
      <c r="D3705" t="s">
        <v>855</v>
      </c>
      <c r="E3705">
        <v>7.1545936167199994E-2</v>
      </c>
      <c r="F3705">
        <v>0.99906140565900003</v>
      </c>
      <c r="G3705">
        <f>VLOOKUP(Table1[[#This Row],[img_id2]],Table13[#All],4,FALSE)</f>
        <v>3</v>
      </c>
      <c r="H3705">
        <f>VLOOKUP(Table1[[#This Row],[img_id2]],Table13[#All],5,FALSE)</f>
        <v>3</v>
      </c>
      <c r="I3705" t="str">
        <f>IF(Table1[[#This Row],[score_abs]]&gt;0.99,"yes","no")</f>
        <v>yes</v>
      </c>
    </row>
    <row r="3706" spans="1:9" x14ac:dyDescent="0.25">
      <c r="A3706" t="str">
        <f>Table1[[#This Row],[img_id2]]&amp;"|"&amp;Table1[[#This Row],[rank]]</f>
        <v>736|5</v>
      </c>
      <c r="B3706">
        <v>736</v>
      </c>
      <c r="C3706">
        <v>5</v>
      </c>
      <c r="D3706" t="s">
        <v>848</v>
      </c>
      <c r="E3706">
        <v>5.68960644305E-2</v>
      </c>
      <c r="F3706">
        <v>0.99882000684700001</v>
      </c>
      <c r="G3706">
        <f>VLOOKUP(Table1[[#This Row],[img_id2]],Table13[#All],4,FALSE)</f>
        <v>3</v>
      </c>
      <c r="H3706">
        <f>VLOOKUP(Table1[[#This Row],[img_id2]],Table13[#All],5,FALSE)</f>
        <v>3</v>
      </c>
      <c r="I3706" t="str">
        <f>IF(Table1[[#This Row],[score_abs]]&gt;0.99,"yes","no")</f>
        <v>yes</v>
      </c>
    </row>
    <row r="3707" spans="1:9" x14ac:dyDescent="0.25">
      <c r="A3707" t="str">
        <f>Table1[[#This Row],[img_id2]]&amp;"|"&amp;Table1[[#This Row],[rank]]</f>
        <v>737|1</v>
      </c>
      <c r="B3707">
        <v>737</v>
      </c>
      <c r="C3707">
        <v>1</v>
      </c>
      <c r="D3707" t="s">
        <v>861</v>
      </c>
      <c r="E3707">
        <v>0.42253294587099999</v>
      </c>
      <c r="F3707">
        <v>0.99984955787700003</v>
      </c>
      <c r="G3707">
        <f>VLOOKUP(Table1[[#This Row],[img_id2]],Table13[#All],4,FALSE)</f>
        <v>3</v>
      </c>
      <c r="H3707">
        <f>VLOOKUP(Table1[[#This Row],[img_id2]],Table13[#All],5,FALSE)</f>
        <v>3</v>
      </c>
      <c r="I3707" t="str">
        <f>IF(Table1[[#This Row],[score_abs]]&gt;0.99,"yes","no")</f>
        <v>yes</v>
      </c>
    </row>
    <row r="3708" spans="1:9" x14ac:dyDescent="0.25">
      <c r="A3708" t="str">
        <f>Table1[[#This Row],[img_id2]]&amp;"|"&amp;Table1[[#This Row],[rank]]</f>
        <v>737|2</v>
      </c>
      <c r="B3708">
        <v>737</v>
      </c>
      <c r="C3708">
        <v>2</v>
      </c>
      <c r="D3708" t="s">
        <v>862</v>
      </c>
      <c r="E3708">
        <v>0.217039465904</v>
      </c>
      <c r="F3708">
        <v>0.99970716238000001</v>
      </c>
      <c r="G3708">
        <f>VLOOKUP(Table1[[#This Row],[img_id2]],Table13[#All],4,FALSE)</f>
        <v>3</v>
      </c>
      <c r="H3708">
        <f>VLOOKUP(Table1[[#This Row],[img_id2]],Table13[#All],5,FALSE)</f>
        <v>3</v>
      </c>
      <c r="I3708" t="str">
        <f>IF(Table1[[#This Row],[score_abs]]&gt;0.99,"yes","no")</f>
        <v>yes</v>
      </c>
    </row>
    <row r="3709" spans="1:9" x14ac:dyDescent="0.25">
      <c r="A3709" t="str">
        <f>Table1[[#This Row],[img_id2]]&amp;"|"&amp;Table1[[#This Row],[rank]]</f>
        <v>737|3</v>
      </c>
      <c r="B3709">
        <v>737</v>
      </c>
      <c r="C3709">
        <v>3</v>
      </c>
      <c r="D3709" t="s">
        <v>856</v>
      </c>
      <c r="E3709">
        <v>8.1453435123000004E-2</v>
      </c>
      <c r="F3709">
        <v>0.99922025203700005</v>
      </c>
      <c r="G3709">
        <f>VLOOKUP(Table1[[#This Row],[img_id2]],Table13[#All],4,FALSE)</f>
        <v>3</v>
      </c>
      <c r="H3709">
        <f>VLOOKUP(Table1[[#This Row],[img_id2]],Table13[#All],5,FALSE)</f>
        <v>3</v>
      </c>
      <c r="I3709" t="str">
        <f>IF(Table1[[#This Row],[score_abs]]&gt;0.99,"yes","no")</f>
        <v>yes</v>
      </c>
    </row>
    <row r="3710" spans="1:9" x14ac:dyDescent="0.25">
      <c r="A3710" t="str">
        <f>Table1[[#This Row],[img_id2]]&amp;"|"&amp;Table1[[#This Row],[rank]]</f>
        <v>737|4</v>
      </c>
      <c r="B3710">
        <v>737</v>
      </c>
      <c r="C3710">
        <v>4</v>
      </c>
      <c r="D3710" t="s">
        <v>848</v>
      </c>
      <c r="E3710">
        <v>4.8983741551599999E-2</v>
      </c>
      <c r="F3710">
        <v>0.99870407581300003</v>
      </c>
      <c r="G3710">
        <f>VLOOKUP(Table1[[#This Row],[img_id2]],Table13[#All],4,FALSE)</f>
        <v>3</v>
      </c>
      <c r="H3710">
        <f>VLOOKUP(Table1[[#This Row],[img_id2]],Table13[#All],5,FALSE)</f>
        <v>3</v>
      </c>
      <c r="I3710" t="str">
        <f>IF(Table1[[#This Row],[score_abs]]&gt;0.99,"yes","no")</f>
        <v>yes</v>
      </c>
    </row>
    <row r="3711" spans="1:9" x14ac:dyDescent="0.25">
      <c r="A3711" t="str">
        <f>Table1[[#This Row],[img_id2]]&amp;"|"&amp;Table1[[#This Row],[rank]]</f>
        <v>737|5</v>
      </c>
      <c r="B3711">
        <v>737</v>
      </c>
      <c r="C3711">
        <v>5</v>
      </c>
      <c r="D3711" t="s">
        <v>886</v>
      </c>
      <c r="E3711">
        <v>2.6604088023299999E-2</v>
      </c>
      <c r="F3711">
        <v>0.99761652946500001</v>
      </c>
      <c r="G3711">
        <f>VLOOKUP(Table1[[#This Row],[img_id2]],Table13[#All],4,FALSE)</f>
        <v>3</v>
      </c>
      <c r="H3711">
        <f>VLOOKUP(Table1[[#This Row],[img_id2]],Table13[#All],5,FALSE)</f>
        <v>3</v>
      </c>
      <c r="I3711" t="str">
        <f>IF(Table1[[#This Row],[score_abs]]&gt;0.99,"yes","no")</f>
        <v>yes</v>
      </c>
    </row>
    <row r="3712" spans="1:9" x14ac:dyDescent="0.25">
      <c r="A3712" t="str">
        <f>Table1[[#This Row],[img_id2]]&amp;"|"&amp;Table1[[#This Row],[rank]]</f>
        <v>738|1</v>
      </c>
      <c r="B3712">
        <v>738</v>
      </c>
      <c r="C3712">
        <v>1</v>
      </c>
      <c r="D3712" t="s">
        <v>861</v>
      </c>
      <c r="E3712">
        <v>0.31884276866900002</v>
      </c>
      <c r="F3712">
        <v>0.99986076354999998</v>
      </c>
      <c r="G3712">
        <f>VLOOKUP(Table1[[#This Row],[img_id2]],Table13[#All],4,FALSE)</f>
        <v>3</v>
      </c>
      <c r="H3712">
        <f>VLOOKUP(Table1[[#This Row],[img_id2]],Table13[#All],5,FALSE)</f>
        <v>3</v>
      </c>
      <c r="I3712" t="str">
        <f>IF(Table1[[#This Row],[score_abs]]&gt;0.99,"yes","no")</f>
        <v>yes</v>
      </c>
    </row>
    <row r="3713" spans="1:9" x14ac:dyDescent="0.25">
      <c r="A3713" t="str">
        <f>Table1[[#This Row],[img_id2]]&amp;"|"&amp;Table1[[#This Row],[rank]]</f>
        <v>738|2</v>
      </c>
      <c r="B3713">
        <v>738</v>
      </c>
      <c r="C3713">
        <v>2</v>
      </c>
      <c r="D3713" t="s">
        <v>862</v>
      </c>
      <c r="E3713">
        <v>0.280588328838</v>
      </c>
      <c r="F3713">
        <v>0.99984180927300004</v>
      </c>
      <c r="G3713">
        <f>VLOOKUP(Table1[[#This Row],[img_id2]],Table13[#All],4,FALSE)</f>
        <v>3</v>
      </c>
      <c r="H3713">
        <f>VLOOKUP(Table1[[#This Row],[img_id2]],Table13[#All],5,FALSE)</f>
        <v>3</v>
      </c>
      <c r="I3713" t="str">
        <f>IF(Table1[[#This Row],[score_abs]]&gt;0.99,"yes","no")</f>
        <v>yes</v>
      </c>
    </row>
    <row r="3714" spans="1:9" x14ac:dyDescent="0.25">
      <c r="A3714" t="str">
        <f>Table1[[#This Row],[img_id2]]&amp;"|"&amp;Table1[[#This Row],[rank]]</f>
        <v>738|3</v>
      </c>
      <c r="B3714">
        <v>738</v>
      </c>
      <c r="C3714">
        <v>3</v>
      </c>
      <c r="D3714" t="s">
        <v>856</v>
      </c>
      <c r="E3714">
        <v>8.4490925073599996E-2</v>
      </c>
      <c r="F3714">
        <v>0.99947506189299995</v>
      </c>
      <c r="G3714">
        <f>VLOOKUP(Table1[[#This Row],[img_id2]],Table13[#All],4,FALSE)</f>
        <v>3</v>
      </c>
      <c r="H3714">
        <f>VLOOKUP(Table1[[#This Row],[img_id2]],Table13[#All],5,FALSE)</f>
        <v>3</v>
      </c>
      <c r="I3714" t="str">
        <f>IF(Table1[[#This Row],[score_abs]]&gt;0.99,"yes","no")</f>
        <v>yes</v>
      </c>
    </row>
    <row r="3715" spans="1:9" x14ac:dyDescent="0.25">
      <c r="A3715" t="str">
        <f>Table1[[#This Row],[img_id2]]&amp;"|"&amp;Table1[[#This Row],[rank]]</f>
        <v>738|4</v>
      </c>
      <c r="B3715">
        <v>738</v>
      </c>
      <c r="C3715">
        <v>4</v>
      </c>
      <c r="D3715" t="s">
        <v>848</v>
      </c>
      <c r="E3715">
        <v>6.9274395704299996E-2</v>
      </c>
      <c r="F3715">
        <v>0.99935978651000001</v>
      </c>
      <c r="G3715">
        <f>VLOOKUP(Table1[[#This Row],[img_id2]],Table13[#All],4,FALSE)</f>
        <v>3</v>
      </c>
      <c r="H3715">
        <f>VLOOKUP(Table1[[#This Row],[img_id2]],Table13[#All],5,FALSE)</f>
        <v>3</v>
      </c>
      <c r="I3715" t="str">
        <f>IF(Table1[[#This Row],[score_abs]]&gt;0.99,"yes","no")</f>
        <v>yes</v>
      </c>
    </row>
    <row r="3716" spans="1:9" x14ac:dyDescent="0.25">
      <c r="A3716" t="str">
        <f>Table1[[#This Row],[img_id2]]&amp;"|"&amp;Table1[[#This Row],[rank]]</f>
        <v>738|5</v>
      </c>
      <c r="B3716">
        <v>738</v>
      </c>
      <c r="C3716">
        <v>5</v>
      </c>
      <c r="D3716" t="s">
        <v>846</v>
      </c>
      <c r="E3716">
        <v>5.1403384655699998E-2</v>
      </c>
      <c r="F3716">
        <v>0.99913728237199995</v>
      </c>
      <c r="G3716">
        <f>VLOOKUP(Table1[[#This Row],[img_id2]],Table13[#All],4,FALSE)</f>
        <v>3</v>
      </c>
      <c r="H3716">
        <f>VLOOKUP(Table1[[#This Row],[img_id2]],Table13[#All],5,FALSE)</f>
        <v>3</v>
      </c>
      <c r="I3716" t="str">
        <f>IF(Table1[[#This Row],[score_abs]]&gt;0.99,"yes","no")</f>
        <v>yes</v>
      </c>
    </row>
    <row r="3717" spans="1:9" x14ac:dyDescent="0.25">
      <c r="A3717" t="str">
        <f>Table1[[#This Row],[img_id2]]&amp;"|"&amp;Table1[[#This Row],[rank]]</f>
        <v>739|1</v>
      </c>
      <c r="B3717">
        <v>739</v>
      </c>
      <c r="C3717">
        <v>1</v>
      </c>
      <c r="D3717" t="s">
        <v>862</v>
      </c>
      <c r="E3717">
        <v>0.271436214447</v>
      </c>
      <c r="F3717">
        <v>0.99950671195999996</v>
      </c>
      <c r="G3717">
        <f>VLOOKUP(Table1[[#This Row],[img_id2]],Table13[#All],4,FALSE)</f>
        <v>3</v>
      </c>
      <c r="H3717">
        <f>VLOOKUP(Table1[[#This Row],[img_id2]],Table13[#All],5,FALSE)</f>
        <v>3</v>
      </c>
      <c r="I3717" t="str">
        <f>IF(Table1[[#This Row],[score_abs]]&gt;0.99,"yes","no")</f>
        <v>yes</v>
      </c>
    </row>
    <row r="3718" spans="1:9" x14ac:dyDescent="0.25">
      <c r="A3718" t="str">
        <f>Table1[[#This Row],[img_id2]]&amp;"|"&amp;Table1[[#This Row],[rank]]</f>
        <v>739|2</v>
      </c>
      <c r="B3718">
        <v>739</v>
      </c>
      <c r="C3718">
        <v>2</v>
      </c>
      <c r="D3718" t="s">
        <v>861</v>
      </c>
      <c r="E3718">
        <v>0.16529710590800001</v>
      </c>
      <c r="F3718">
        <v>0.99919027090099999</v>
      </c>
      <c r="G3718">
        <f>VLOOKUP(Table1[[#This Row],[img_id2]],Table13[#All],4,FALSE)</f>
        <v>3</v>
      </c>
      <c r="H3718">
        <f>VLOOKUP(Table1[[#This Row],[img_id2]],Table13[#All],5,FALSE)</f>
        <v>3</v>
      </c>
      <c r="I3718" t="str">
        <f>IF(Table1[[#This Row],[score_abs]]&gt;0.99,"yes","no")</f>
        <v>yes</v>
      </c>
    </row>
    <row r="3719" spans="1:9" x14ac:dyDescent="0.25">
      <c r="A3719" t="str">
        <f>Table1[[#This Row],[img_id2]]&amp;"|"&amp;Table1[[#This Row],[rank]]</f>
        <v>739|3</v>
      </c>
      <c r="B3719">
        <v>739</v>
      </c>
      <c r="C3719">
        <v>3</v>
      </c>
      <c r="D3719" t="s">
        <v>878</v>
      </c>
      <c r="E3719">
        <v>9.2170879244799997E-2</v>
      </c>
      <c r="F3719">
        <v>0.99854868650399997</v>
      </c>
      <c r="G3719">
        <f>VLOOKUP(Table1[[#This Row],[img_id2]],Table13[#All],4,FALSE)</f>
        <v>3</v>
      </c>
      <c r="H3719">
        <f>VLOOKUP(Table1[[#This Row],[img_id2]],Table13[#All],5,FALSE)</f>
        <v>3</v>
      </c>
      <c r="I3719" t="str">
        <f>IF(Table1[[#This Row],[score_abs]]&gt;0.99,"yes","no")</f>
        <v>yes</v>
      </c>
    </row>
    <row r="3720" spans="1:9" x14ac:dyDescent="0.25">
      <c r="A3720" t="str">
        <f>Table1[[#This Row],[img_id2]]&amp;"|"&amp;Table1[[#This Row],[rank]]</f>
        <v>739|4</v>
      </c>
      <c r="B3720">
        <v>739</v>
      </c>
      <c r="C3720">
        <v>4</v>
      </c>
      <c r="D3720" t="s">
        <v>848</v>
      </c>
      <c r="E3720">
        <v>6.8633355200300006E-2</v>
      </c>
      <c r="F3720">
        <v>0.99805200099900004</v>
      </c>
      <c r="G3720">
        <f>VLOOKUP(Table1[[#This Row],[img_id2]],Table13[#All],4,FALSE)</f>
        <v>3</v>
      </c>
      <c r="H3720">
        <f>VLOOKUP(Table1[[#This Row],[img_id2]],Table13[#All],5,FALSE)</f>
        <v>3</v>
      </c>
      <c r="I3720" t="str">
        <f>IF(Table1[[#This Row],[score_abs]]&gt;0.99,"yes","no")</f>
        <v>yes</v>
      </c>
    </row>
    <row r="3721" spans="1:9" x14ac:dyDescent="0.25">
      <c r="A3721" t="str">
        <f>Table1[[#This Row],[img_id2]]&amp;"|"&amp;Table1[[#This Row],[rank]]</f>
        <v>739|5</v>
      </c>
      <c r="B3721">
        <v>739</v>
      </c>
      <c r="C3721">
        <v>5</v>
      </c>
      <c r="D3721" t="s">
        <v>856</v>
      </c>
      <c r="E3721">
        <v>5.4813269525799999E-2</v>
      </c>
      <c r="F3721">
        <v>0.99756205081899996</v>
      </c>
      <c r="G3721">
        <f>VLOOKUP(Table1[[#This Row],[img_id2]],Table13[#All],4,FALSE)</f>
        <v>3</v>
      </c>
      <c r="H3721">
        <f>VLOOKUP(Table1[[#This Row],[img_id2]],Table13[#All],5,FALSE)</f>
        <v>3</v>
      </c>
      <c r="I3721" t="str">
        <f>IF(Table1[[#This Row],[score_abs]]&gt;0.99,"yes","no")</f>
        <v>yes</v>
      </c>
    </row>
    <row r="3722" spans="1:9" x14ac:dyDescent="0.25">
      <c r="A3722" t="str">
        <f>Table1[[#This Row],[img_id2]]&amp;"|"&amp;Table1[[#This Row],[rank]]</f>
        <v>740|1</v>
      </c>
      <c r="B3722">
        <v>740</v>
      </c>
      <c r="C3722">
        <v>1</v>
      </c>
      <c r="D3722" t="s">
        <v>831</v>
      </c>
      <c r="E3722">
        <v>0.14310252666500001</v>
      </c>
      <c r="F3722">
        <v>0.99870264530200004</v>
      </c>
      <c r="G3722">
        <f>VLOOKUP(Table1[[#This Row],[img_id2]],Table13[#All],4,FALSE)</f>
        <v>3</v>
      </c>
      <c r="H3722">
        <f>VLOOKUP(Table1[[#This Row],[img_id2]],Table13[#All],5,FALSE)</f>
        <v>3</v>
      </c>
      <c r="I3722" t="str">
        <f>IF(Table1[[#This Row],[score_abs]]&gt;0.99,"yes","no")</f>
        <v>yes</v>
      </c>
    </row>
    <row r="3723" spans="1:9" x14ac:dyDescent="0.25">
      <c r="A3723" t="str">
        <f>Table1[[#This Row],[img_id2]]&amp;"|"&amp;Table1[[#This Row],[rank]]</f>
        <v>740|2</v>
      </c>
      <c r="B3723">
        <v>740</v>
      </c>
      <c r="C3723">
        <v>2</v>
      </c>
      <c r="D3723" t="s">
        <v>856</v>
      </c>
      <c r="E3723">
        <v>0.109080024064</v>
      </c>
      <c r="F3723">
        <v>0.99829870462400006</v>
      </c>
      <c r="G3723">
        <f>VLOOKUP(Table1[[#This Row],[img_id2]],Table13[#All],4,FALSE)</f>
        <v>3</v>
      </c>
      <c r="H3723">
        <f>VLOOKUP(Table1[[#This Row],[img_id2]],Table13[#All],5,FALSE)</f>
        <v>3</v>
      </c>
      <c r="I3723" t="str">
        <f>IF(Table1[[#This Row],[score_abs]]&gt;0.99,"yes","no")</f>
        <v>yes</v>
      </c>
    </row>
    <row r="3724" spans="1:9" x14ac:dyDescent="0.25">
      <c r="A3724" t="str">
        <f>Table1[[#This Row],[img_id2]]&amp;"|"&amp;Table1[[#This Row],[rank]]</f>
        <v>740|3</v>
      </c>
      <c r="B3724">
        <v>740</v>
      </c>
      <c r="C3724">
        <v>3</v>
      </c>
      <c r="D3724" t="s">
        <v>854</v>
      </c>
      <c r="E3724">
        <v>9.5795542001699999E-2</v>
      </c>
      <c r="F3724">
        <v>0.99806326627700004</v>
      </c>
      <c r="G3724">
        <f>VLOOKUP(Table1[[#This Row],[img_id2]],Table13[#All],4,FALSE)</f>
        <v>3</v>
      </c>
      <c r="H3724">
        <f>VLOOKUP(Table1[[#This Row],[img_id2]],Table13[#All],5,FALSE)</f>
        <v>3</v>
      </c>
      <c r="I3724" t="str">
        <f>IF(Table1[[#This Row],[score_abs]]&gt;0.99,"yes","no")</f>
        <v>yes</v>
      </c>
    </row>
    <row r="3725" spans="1:9" x14ac:dyDescent="0.25">
      <c r="A3725" t="str">
        <f>Table1[[#This Row],[img_id2]]&amp;"|"&amp;Table1[[#This Row],[rank]]</f>
        <v>740|4</v>
      </c>
      <c r="B3725">
        <v>740</v>
      </c>
      <c r="C3725">
        <v>4</v>
      </c>
      <c r="D3725" t="s">
        <v>848</v>
      </c>
      <c r="E3725">
        <v>8.8078409433400007E-2</v>
      </c>
      <c r="F3725">
        <v>0.99789386987700002</v>
      </c>
      <c r="G3725">
        <f>VLOOKUP(Table1[[#This Row],[img_id2]],Table13[#All],4,FALSE)</f>
        <v>3</v>
      </c>
      <c r="H3725">
        <f>VLOOKUP(Table1[[#This Row],[img_id2]],Table13[#All],5,FALSE)</f>
        <v>3</v>
      </c>
      <c r="I3725" t="str">
        <f>IF(Table1[[#This Row],[score_abs]]&gt;0.99,"yes","no")</f>
        <v>yes</v>
      </c>
    </row>
    <row r="3726" spans="1:9" x14ac:dyDescent="0.25">
      <c r="A3726" t="str">
        <f>Table1[[#This Row],[img_id2]]&amp;"|"&amp;Table1[[#This Row],[rank]]</f>
        <v>740|5</v>
      </c>
      <c r="B3726">
        <v>740</v>
      </c>
      <c r="C3726">
        <v>5</v>
      </c>
      <c r="D3726" t="s">
        <v>861</v>
      </c>
      <c r="E3726">
        <v>7.50714763999E-2</v>
      </c>
      <c r="F3726">
        <v>0.99752992391600004</v>
      </c>
      <c r="G3726">
        <f>VLOOKUP(Table1[[#This Row],[img_id2]],Table13[#All],4,FALSE)</f>
        <v>3</v>
      </c>
      <c r="H3726">
        <f>VLOOKUP(Table1[[#This Row],[img_id2]],Table13[#All],5,FALSE)</f>
        <v>3</v>
      </c>
      <c r="I3726" t="str">
        <f>IF(Table1[[#This Row],[score_abs]]&gt;0.99,"yes","no")</f>
        <v>yes</v>
      </c>
    </row>
    <row r="3727" spans="1:9" x14ac:dyDescent="0.25">
      <c r="A3727" t="str">
        <f>Table1[[#This Row],[img_id2]]&amp;"|"&amp;Table1[[#This Row],[rank]]</f>
        <v>741|1</v>
      </c>
      <c r="B3727">
        <v>741</v>
      </c>
      <c r="C3727">
        <v>1</v>
      </c>
      <c r="D3727" t="s">
        <v>855</v>
      </c>
      <c r="E3727">
        <v>0.17485982179599999</v>
      </c>
      <c r="F3727">
        <v>0.99801194667799997</v>
      </c>
      <c r="G3727">
        <f>VLOOKUP(Table1[[#This Row],[img_id2]],Table13[#All],4,FALSE)</f>
        <v>3</v>
      </c>
      <c r="H3727">
        <f>VLOOKUP(Table1[[#This Row],[img_id2]],Table13[#All],5,FALSE)</f>
        <v>3</v>
      </c>
      <c r="I3727" t="str">
        <f>IF(Table1[[#This Row],[score_abs]]&gt;0.99,"yes","no")</f>
        <v>yes</v>
      </c>
    </row>
    <row r="3728" spans="1:9" x14ac:dyDescent="0.25">
      <c r="A3728" t="str">
        <f>Table1[[#This Row],[img_id2]]&amp;"|"&amp;Table1[[#This Row],[rank]]</f>
        <v>741|2</v>
      </c>
      <c r="B3728">
        <v>741</v>
      </c>
      <c r="C3728">
        <v>2</v>
      </c>
      <c r="D3728" t="s">
        <v>846</v>
      </c>
      <c r="E3728">
        <v>0.15413102507599999</v>
      </c>
      <c r="F3728">
        <v>0.99774521589300003</v>
      </c>
      <c r="G3728">
        <f>VLOOKUP(Table1[[#This Row],[img_id2]],Table13[#All],4,FALSE)</f>
        <v>3</v>
      </c>
      <c r="H3728">
        <f>VLOOKUP(Table1[[#This Row],[img_id2]],Table13[#All],5,FALSE)</f>
        <v>3</v>
      </c>
      <c r="I3728" t="str">
        <f>IF(Table1[[#This Row],[score_abs]]&gt;0.99,"yes","no")</f>
        <v>yes</v>
      </c>
    </row>
    <row r="3729" spans="1:9" x14ac:dyDescent="0.25">
      <c r="A3729" t="str">
        <f>Table1[[#This Row],[img_id2]]&amp;"|"&amp;Table1[[#This Row],[rank]]</f>
        <v>741|3</v>
      </c>
      <c r="B3729">
        <v>741</v>
      </c>
      <c r="C3729">
        <v>3</v>
      </c>
      <c r="D3729" t="s">
        <v>831</v>
      </c>
      <c r="E3729">
        <v>9.5450192689900001E-2</v>
      </c>
      <c r="F3729">
        <v>0.996364057064</v>
      </c>
      <c r="G3729">
        <f>VLOOKUP(Table1[[#This Row],[img_id2]],Table13[#All],4,FALSE)</f>
        <v>3</v>
      </c>
      <c r="H3729">
        <f>VLOOKUP(Table1[[#This Row],[img_id2]],Table13[#All],5,FALSE)</f>
        <v>3</v>
      </c>
      <c r="I3729" t="str">
        <f>IF(Table1[[#This Row],[score_abs]]&gt;0.99,"yes","no")</f>
        <v>yes</v>
      </c>
    </row>
    <row r="3730" spans="1:9" x14ac:dyDescent="0.25">
      <c r="A3730" t="str">
        <f>Table1[[#This Row],[img_id2]]&amp;"|"&amp;Table1[[#This Row],[rank]]</f>
        <v>741|4</v>
      </c>
      <c r="B3730">
        <v>741</v>
      </c>
      <c r="C3730">
        <v>4</v>
      </c>
      <c r="D3730" t="s">
        <v>864</v>
      </c>
      <c r="E3730">
        <v>9.3462370336099998E-2</v>
      </c>
      <c r="F3730">
        <v>0.99628698825799999</v>
      </c>
      <c r="G3730">
        <f>VLOOKUP(Table1[[#This Row],[img_id2]],Table13[#All],4,FALSE)</f>
        <v>3</v>
      </c>
      <c r="H3730">
        <f>VLOOKUP(Table1[[#This Row],[img_id2]],Table13[#All],5,FALSE)</f>
        <v>3</v>
      </c>
      <c r="I3730" t="str">
        <f>IF(Table1[[#This Row],[score_abs]]&gt;0.99,"yes","no")</f>
        <v>yes</v>
      </c>
    </row>
    <row r="3731" spans="1:9" x14ac:dyDescent="0.25">
      <c r="A3731" t="str">
        <f>Table1[[#This Row],[img_id2]]&amp;"|"&amp;Table1[[#This Row],[rank]]</f>
        <v>741|5</v>
      </c>
      <c r="B3731">
        <v>741</v>
      </c>
      <c r="C3731">
        <v>5</v>
      </c>
      <c r="D3731" t="s">
        <v>830</v>
      </c>
      <c r="E3731">
        <v>8.4667593240700001E-2</v>
      </c>
      <c r="F3731">
        <v>0.99590295553200003</v>
      </c>
      <c r="G3731">
        <f>VLOOKUP(Table1[[#This Row],[img_id2]],Table13[#All],4,FALSE)</f>
        <v>3</v>
      </c>
      <c r="H3731">
        <f>VLOOKUP(Table1[[#This Row],[img_id2]],Table13[#All],5,FALSE)</f>
        <v>3</v>
      </c>
      <c r="I3731" t="str">
        <f>IF(Table1[[#This Row],[score_abs]]&gt;0.99,"yes","no")</f>
        <v>yes</v>
      </c>
    </row>
    <row r="3732" spans="1:9" x14ac:dyDescent="0.25">
      <c r="A3732" t="str">
        <f>Table1[[#This Row],[img_id2]]&amp;"|"&amp;Table1[[#This Row],[rank]]</f>
        <v>742|1</v>
      </c>
      <c r="B3732">
        <v>742</v>
      </c>
      <c r="C3732">
        <v>1</v>
      </c>
      <c r="D3732" t="s">
        <v>848</v>
      </c>
      <c r="E3732">
        <v>0.69898295402499999</v>
      </c>
      <c r="F3732">
        <v>0.99995160102799996</v>
      </c>
      <c r="G3732">
        <f>VLOOKUP(Table1[[#This Row],[img_id2]],Table13[#All],4,FALSE)</f>
        <v>3</v>
      </c>
      <c r="H3732">
        <f>VLOOKUP(Table1[[#This Row],[img_id2]],Table13[#All],5,FALSE)</f>
        <v>3</v>
      </c>
      <c r="I3732" t="str">
        <f>IF(Table1[[#This Row],[score_abs]]&gt;0.99,"yes","no")</f>
        <v>yes</v>
      </c>
    </row>
    <row r="3733" spans="1:9" x14ac:dyDescent="0.25">
      <c r="A3733" t="str">
        <f>Table1[[#This Row],[img_id2]]&amp;"|"&amp;Table1[[#This Row],[rank]]</f>
        <v>742|2</v>
      </c>
      <c r="B3733">
        <v>742</v>
      </c>
      <c r="C3733">
        <v>2</v>
      </c>
      <c r="D3733" t="s">
        <v>856</v>
      </c>
      <c r="E3733">
        <v>9.9414169788399995E-2</v>
      </c>
      <c r="F3733">
        <v>0.999659538269</v>
      </c>
      <c r="G3733">
        <f>VLOOKUP(Table1[[#This Row],[img_id2]],Table13[#All],4,FALSE)</f>
        <v>3</v>
      </c>
      <c r="H3733">
        <f>VLOOKUP(Table1[[#This Row],[img_id2]],Table13[#All],5,FALSE)</f>
        <v>3</v>
      </c>
      <c r="I3733" t="str">
        <f>IF(Table1[[#This Row],[score_abs]]&gt;0.99,"yes","no")</f>
        <v>yes</v>
      </c>
    </row>
    <row r="3734" spans="1:9" x14ac:dyDescent="0.25">
      <c r="A3734" t="str">
        <f>Table1[[#This Row],[img_id2]]&amp;"|"&amp;Table1[[#This Row],[rank]]</f>
        <v>742|3</v>
      </c>
      <c r="B3734">
        <v>742</v>
      </c>
      <c r="C3734">
        <v>3</v>
      </c>
      <c r="D3734" t="s">
        <v>854</v>
      </c>
      <c r="E3734">
        <v>7.5819447636599993E-2</v>
      </c>
      <c r="F3734">
        <v>0.99955362081499999</v>
      </c>
      <c r="G3734">
        <f>VLOOKUP(Table1[[#This Row],[img_id2]],Table13[#All],4,FALSE)</f>
        <v>3</v>
      </c>
      <c r="H3734">
        <f>VLOOKUP(Table1[[#This Row],[img_id2]],Table13[#All],5,FALSE)</f>
        <v>3</v>
      </c>
      <c r="I3734" t="str">
        <f>IF(Table1[[#This Row],[score_abs]]&gt;0.99,"yes","no")</f>
        <v>yes</v>
      </c>
    </row>
    <row r="3735" spans="1:9" x14ac:dyDescent="0.25">
      <c r="A3735" t="str">
        <f>Table1[[#This Row],[img_id2]]&amp;"|"&amp;Table1[[#This Row],[rank]]</f>
        <v>742|4</v>
      </c>
      <c r="B3735">
        <v>742</v>
      </c>
      <c r="C3735">
        <v>4</v>
      </c>
      <c r="D3735" t="s">
        <v>855</v>
      </c>
      <c r="E3735">
        <v>3.0280889943199999E-2</v>
      </c>
      <c r="F3735">
        <v>0.99888306856200004</v>
      </c>
      <c r="G3735">
        <f>VLOOKUP(Table1[[#This Row],[img_id2]],Table13[#All],4,FALSE)</f>
        <v>3</v>
      </c>
      <c r="H3735">
        <f>VLOOKUP(Table1[[#This Row],[img_id2]],Table13[#All],5,FALSE)</f>
        <v>3</v>
      </c>
      <c r="I3735" t="str">
        <f>IF(Table1[[#This Row],[score_abs]]&gt;0.99,"yes","no")</f>
        <v>yes</v>
      </c>
    </row>
    <row r="3736" spans="1:9" x14ac:dyDescent="0.25">
      <c r="A3736" t="str">
        <f>Table1[[#This Row],[img_id2]]&amp;"|"&amp;Table1[[#This Row],[rank]]</f>
        <v>742|5</v>
      </c>
      <c r="B3736">
        <v>742</v>
      </c>
      <c r="C3736">
        <v>5</v>
      </c>
      <c r="D3736" t="s">
        <v>831</v>
      </c>
      <c r="E3736">
        <v>1.9215945154400001E-2</v>
      </c>
      <c r="F3736">
        <v>0.99824094772299998</v>
      </c>
      <c r="G3736">
        <f>VLOOKUP(Table1[[#This Row],[img_id2]],Table13[#All],4,FALSE)</f>
        <v>3</v>
      </c>
      <c r="H3736">
        <f>VLOOKUP(Table1[[#This Row],[img_id2]],Table13[#All],5,FALSE)</f>
        <v>3</v>
      </c>
      <c r="I3736" t="str">
        <f>IF(Table1[[#This Row],[score_abs]]&gt;0.99,"yes","no")</f>
        <v>yes</v>
      </c>
    </row>
    <row r="3737" spans="1:9" x14ac:dyDescent="0.25">
      <c r="A3737" t="str">
        <f>Table1[[#This Row],[img_id2]]&amp;"|"&amp;Table1[[#This Row],[rank]]</f>
        <v>743|1</v>
      </c>
      <c r="B3737">
        <v>743</v>
      </c>
      <c r="C3737">
        <v>1</v>
      </c>
      <c r="D3737" t="s">
        <v>848</v>
      </c>
      <c r="E3737">
        <v>0.49833425879499998</v>
      </c>
      <c r="F3737">
        <v>0.999774158001</v>
      </c>
      <c r="G3737">
        <f>VLOOKUP(Table1[[#This Row],[img_id2]],Table13[#All],4,FALSE)</f>
        <v>4</v>
      </c>
      <c r="H3737">
        <f>VLOOKUP(Table1[[#This Row],[img_id2]],Table13[#All],5,FALSE)</f>
        <v>4</v>
      </c>
      <c r="I3737" t="str">
        <f>IF(Table1[[#This Row],[score_abs]]&gt;0.99,"yes","no")</f>
        <v>yes</v>
      </c>
    </row>
    <row r="3738" spans="1:9" x14ac:dyDescent="0.25">
      <c r="A3738" t="str">
        <f>Table1[[#This Row],[img_id2]]&amp;"|"&amp;Table1[[#This Row],[rank]]</f>
        <v>743|2</v>
      </c>
      <c r="B3738">
        <v>743</v>
      </c>
      <c r="C3738">
        <v>2</v>
      </c>
      <c r="D3738" t="s">
        <v>854</v>
      </c>
      <c r="E3738">
        <v>0.16920143365900001</v>
      </c>
      <c r="F3738">
        <v>0.99933499097800005</v>
      </c>
      <c r="G3738">
        <f>VLOOKUP(Table1[[#This Row],[img_id2]],Table13[#All],4,FALSE)</f>
        <v>4</v>
      </c>
      <c r="H3738">
        <f>VLOOKUP(Table1[[#This Row],[img_id2]],Table13[#All],5,FALSE)</f>
        <v>4</v>
      </c>
      <c r="I3738" t="str">
        <f>IF(Table1[[#This Row],[score_abs]]&gt;0.99,"yes","no")</f>
        <v>yes</v>
      </c>
    </row>
    <row r="3739" spans="1:9" x14ac:dyDescent="0.25">
      <c r="A3739" t="str">
        <f>Table1[[#This Row],[img_id2]]&amp;"|"&amp;Table1[[#This Row],[rank]]</f>
        <v>743|3</v>
      </c>
      <c r="B3739">
        <v>743</v>
      </c>
      <c r="C3739">
        <v>3</v>
      </c>
      <c r="D3739" t="s">
        <v>861</v>
      </c>
      <c r="E3739">
        <v>8.3720415830599998E-2</v>
      </c>
      <c r="F3739">
        <v>0.99865698814399995</v>
      </c>
      <c r="G3739">
        <f>VLOOKUP(Table1[[#This Row],[img_id2]],Table13[#All],4,FALSE)</f>
        <v>4</v>
      </c>
      <c r="H3739">
        <f>VLOOKUP(Table1[[#This Row],[img_id2]],Table13[#All],5,FALSE)</f>
        <v>4</v>
      </c>
      <c r="I3739" t="str">
        <f>IF(Table1[[#This Row],[score_abs]]&gt;0.99,"yes","no")</f>
        <v>yes</v>
      </c>
    </row>
    <row r="3740" spans="1:9" x14ac:dyDescent="0.25">
      <c r="A3740" t="str">
        <f>Table1[[#This Row],[img_id2]]&amp;"|"&amp;Table1[[#This Row],[rank]]</f>
        <v>743|4</v>
      </c>
      <c r="B3740">
        <v>743</v>
      </c>
      <c r="C3740">
        <v>4</v>
      </c>
      <c r="D3740" t="s">
        <v>856</v>
      </c>
      <c r="E3740">
        <v>3.7967134267100001E-2</v>
      </c>
      <c r="F3740">
        <v>0.99704343080500002</v>
      </c>
      <c r="G3740">
        <f>VLOOKUP(Table1[[#This Row],[img_id2]],Table13[#All],4,FALSE)</f>
        <v>4</v>
      </c>
      <c r="H3740">
        <f>VLOOKUP(Table1[[#This Row],[img_id2]],Table13[#All],5,FALSE)</f>
        <v>4</v>
      </c>
      <c r="I3740" t="str">
        <f>IF(Table1[[#This Row],[score_abs]]&gt;0.99,"yes","no")</f>
        <v>yes</v>
      </c>
    </row>
    <row r="3741" spans="1:9" x14ac:dyDescent="0.25">
      <c r="A3741" t="str">
        <f>Table1[[#This Row],[img_id2]]&amp;"|"&amp;Table1[[#This Row],[rank]]</f>
        <v>743|5</v>
      </c>
      <c r="B3741">
        <v>743</v>
      </c>
      <c r="C3741">
        <v>5</v>
      </c>
      <c r="D3741" t="s">
        <v>855</v>
      </c>
      <c r="E3741">
        <v>2.8094502165899999E-2</v>
      </c>
      <c r="F3741">
        <v>0.99600863456699995</v>
      </c>
      <c r="G3741">
        <f>VLOOKUP(Table1[[#This Row],[img_id2]],Table13[#All],4,FALSE)</f>
        <v>4</v>
      </c>
      <c r="H3741">
        <f>VLOOKUP(Table1[[#This Row],[img_id2]],Table13[#All],5,FALSE)</f>
        <v>4</v>
      </c>
      <c r="I3741" t="str">
        <f>IF(Table1[[#This Row],[score_abs]]&gt;0.99,"yes","no")</f>
        <v>yes</v>
      </c>
    </row>
    <row r="3742" spans="1:9" x14ac:dyDescent="0.25">
      <c r="A3742" t="str">
        <f>Table1[[#This Row],[img_id2]]&amp;"|"&amp;Table1[[#This Row],[rank]]</f>
        <v>744|1</v>
      </c>
      <c r="B3742">
        <v>744</v>
      </c>
      <c r="C3742">
        <v>1</v>
      </c>
      <c r="D3742" t="s">
        <v>880</v>
      </c>
      <c r="E3742">
        <v>0.249921947718</v>
      </c>
      <c r="F3742">
        <v>0.99844777584099997</v>
      </c>
      <c r="G3742">
        <f>VLOOKUP(Table1[[#This Row],[img_id2]],Table13[#All],4,FALSE)</f>
        <v>3</v>
      </c>
      <c r="H3742">
        <f>VLOOKUP(Table1[[#This Row],[img_id2]],Table13[#All],5,FALSE)</f>
        <v>3</v>
      </c>
      <c r="I3742" t="str">
        <f>IF(Table1[[#This Row],[score_abs]]&gt;0.99,"yes","no")</f>
        <v>yes</v>
      </c>
    </row>
    <row r="3743" spans="1:9" x14ac:dyDescent="0.25">
      <c r="A3743" t="str">
        <f>Table1[[#This Row],[img_id2]]&amp;"|"&amp;Table1[[#This Row],[rank]]</f>
        <v>744|2</v>
      </c>
      <c r="B3743">
        <v>744</v>
      </c>
      <c r="C3743">
        <v>2</v>
      </c>
      <c r="D3743" t="s">
        <v>899</v>
      </c>
      <c r="E3743">
        <v>9.1849915683300004E-2</v>
      </c>
      <c r="F3743">
        <v>0.99578791856799997</v>
      </c>
      <c r="G3743">
        <f>VLOOKUP(Table1[[#This Row],[img_id2]],Table13[#All],4,FALSE)</f>
        <v>3</v>
      </c>
      <c r="H3743">
        <f>VLOOKUP(Table1[[#This Row],[img_id2]],Table13[#All],5,FALSE)</f>
        <v>3</v>
      </c>
      <c r="I3743" t="str">
        <f>IF(Table1[[#This Row],[score_abs]]&gt;0.99,"yes","no")</f>
        <v>yes</v>
      </c>
    </row>
    <row r="3744" spans="1:9" x14ac:dyDescent="0.25">
      <c r="A3744" t="str">
        <f>Table1[[#This Row],[img_id2]]&amp;"|"&amp;Table1[[#This Row],[rank]]</f>
        <v>744|3</v>
      </c>
      <c r="B3744">
        <v>744</v>
      </c>
      <c r="C3744">
        <v>3</v>
      </c>
      <c r="D3744" t="s">
        <v>883</v>
      </c>
      <c r="E3744">
        <v>7.5773224234600006E-2</v>
      </c>
      <c r="F3744">
        <v>0.99489885568600001</v>
      </c>
      <c r="G3744">
        <f>VLOOKUP(Table1[[#This Row],[img_id2]],Table13[#All],4,FALSE)</f>
        <v>3</v>
      </c>
      <c r="H3744">
        <f>VLOOKUP(Table1[[#This Row],[img_id2]],Table13[#All],5,FALSE)</f>
        <v>3</v>
      </c>
      <c r="I3744" t="str">
        <f>IF(Table1[[#This Row],[score_abs]]&gt;0.99,"yes","no")</f>
        <v>yes</v>
      </c>
    </row>
    <row r="3745" spans="1:9" x14ac:dyDescent="0.25">
      <c r="A3745" t="str">
        <f>Table1[[#This Row],[img_id2]]&amp;"|"&amp;Table1[[#This Row],[rank]]</f>
        <v>744|4</v>
      </c>
      <c r="B3745">
        <v>744</v>
      </c>
      <c r="C3745">
        <v>4</v>
      </c>
      <c r="D3745" t="s">
        <v>898</v>
      </c>
      <c r="E3745">
        <v>6.3843116164200006E-2</v>
      </c>
      <c r="F3745">
        <v>0.99395132064799996</v>
      </c>
      <c r="G3745">
        <f>VLOOKUP(Table1[[#This Row],[img_id2]],Table13[#All],4,FALSE)</f>
        <v>3</v>
      </c>
      <c r="H3745">
        <f>VLOOKUP(Table1[[#This Row],[img_id2]],Table13[#All],5,FALSE)</f>
        <v>3</v>
      </c>
      <c r="I3745" t="str">
        <f>IF(Table1[[#This Row],[score_abs]]&gt;0.99,"yes","no")</f>
        <v>yes</v>
      </c>
    </row>
    <row r="3746" spans="1:9" x14ac:dyDescent="0.25">
      <c r="A3746" t="str">
        <f>Table1[[#This Row],[img_id2]]&amp;"|"&amp;Table1[[#This Row],[rank]]</f>
        <v>744|5</v>
      </c>
      <c r="B3746">
        <v>744</v>
      </c>
      <c r="C3746">
        <v>5</v>
      </c>
      <c r="D3746" t="s">
        <v>867</v>
      </c>
      <c r="E3746">
        <v>4.38597165048E-2</v>
      </c>
      <c r="F3746">
        <v>0.99121958017300005</v>
      </c>
      <c r="G3746">
        <f>VLOOKUP(Table1[[#This Row],[img_id2]],Table13[#All],4,FALSE)</f>
        <v>3</v>
      </c>
      <c r="H3746">
        <f>VLOOKUP(Table1[[#This Row],[img_id2]],Table13[#All],5,FALSE)</f>
        <v>3</v>
      </c>
      <c r="I3746" t="str">
        <f>IF(Table1[[#This Row],[score_abs]]&gt;0.99,"yes","no")</f>
        <v>yes</v>
      </c>
    </row>
    <row r="3747" spans="1:9" x14ac:dyDescent="0.25">
      <c r="A3747" t="str">
        <f>Table1[[#This Row],[img_id2]]&amp;"|"&amp;Table1[[#This Row],[rank]]</f>
        <v>745|1</v>
      </c>
      <c r="B3747">
        <v>745</v>
      </c>
      <c r="C3747">
        <v>1</v>
      </c>
      <c r="D3747" t="s">
        <v>830</v>
      </c>
      <c r="E3747">
        <v>0.92284798622099995</v>
      </c>
      <c r="F3747">
        <v>0.999984622002</v>
      </c>
      <c r="G3747">
        <f>VLOOKUP(Table1[[#This Row],[img_id2]],Table13[#All],4,FALSE)</f>
        <v>3</v>
      </c>
      <c r="H3747">
        <f>VLOOKUP(Table1[[#This Row],[img_id2]],Table13[#All],5,FALSE)</f>
        <v>3</v>
      </c>
      <c r="I3747" t="str">
        <f>IF(Table1[[#This Row],[score_abs]]&gt;0.99,"yes","no")</f>
        <v>yes</v>
      </c>
    </row>
    <row r="3748" spans="1:9" x14ac:dyDescent="0.25">
      <c r="A3748" t="str">
        <f>Table1[[#This Row],[img_id2]]&amp;"|"&amp;Table1[[#This Row],[rank]]</f>
        <v>745|2</v>
      </c>
      <c r="B3748">
        <v>745</v>
      </c>
      <c r="C3748">
        <v>2</v>
      </c>
      <c r="D3748" t="s">
        <v>854</v>
      </c>
      <c r="E3748">
        <v>1.44073897973E-2</v>
      </c>
      <c r="F3748">
        <v>0.99901831150099996</v>
      </c>
      <c r="G3748">
        <f>VLOOKUP(Table1[[#This Row],[img_id2]],Table13[#All],4,FALSE)</f>
        <v>3</v>
      </c>
      <c r="H3748">
        <f>VLOOKUP(Table1[[#This Row],[img_id2]],Table13[#All],5,FALSE)</f>
        <v>3</v>
      </c>
      <c r="I3748" t="str">
        <f>IF(Table1[[#This Row],[score_abs]]&gt;0.99,"yes","no")</f>
        <v>yes</v>
      </c>
    </row>
    <row r="3749" spans="1:9" x14ac:dyDescent="0.25">
      <c r="A3749" t="str">
        <f>Table1[[#This Row],[img_id2]]&amp;"|"&amp;Table1[[#This Row],[rank]]</f>
        <v>745|3</v>
      </c>
      <c r="B3749">
        <v>745</v>
      </c>
      <c r="C3749">
        <v>3</v>
      </c>
      <c r="D3749" t="s">
        <v>846</v>
      </c>
      <c r="E3749">
        <v>1.13613065332E-2</v>
      </c>
      <c r="F3749">
        <v>0.99875533580800002</v>
      </c>
      <c r="G3749">
        <f>VLOOKUP(Table1[[#This Row],[img_id2]],Table13[#All],4,FALSE)</f>
        <v>3</v>
      </c>
      <c r="H3749">
        <f>VLOOKUP(Table1[[#This Row],[img_id2]],Table13[#All],5,FALSE)</f>
        <v>3</v>
      </c>
      <c r="I3749" t="str">
        <f>IF(Table1[[#This Row],[score_abs]]&gt;0.99,"yes","no")</f>
        <v>yes</v>
      </c>
    </row>
    <row r="3750" spans="1:9" x14ac:dyDescent="0.25">
      <c r="A3750" t="str">
        <f>Table1[[#This Row],[img_id2]]&amp;"|"&amp;Table1[[#This Row],[rank]]</f>
        <v>745|4</v>
      </c>
      <c r="B3750">
        <v>745</v>
      </c>
      <c r="C3750">
        <v>4</v>
      </c>
      <c r="D3750" t="s">
        <v>831</v>
      </c>
      <c r="E3750">
        <v>8.8634220883300006E-3</v>
      </c>
      <c r="F3750">
        <v>0.99840515852</v>
      </c>
      <c r="G3750">
        <f>VLOOKUP(Table1[[#This Row],[img_id2]],Table13[#All],4,FALSE)</f>
        <v>3</v>
      </c>
      <c r="H3750">
        <f>VLOOKUP(Table1[[#This Row],[img_id2]],Table13[#All],5,FALSE)</f>
        <v>3</v>
      </c>
      <c r="I3750" t="str">
        <f>IF(Table1[[#This Row],[score_abs]]&gt;0.99,"yes","no")</f>
        <v>yes</v>
      </c>
    </row>
    <row r="3751" spans="1:9" x14ac:dyDescent="0.25">
      <c r="A3751" t="str">
        <f>Table1[[#This Row],[img_id2]]&amp;"|"&amp;Table1[[#This Row],[rank]]</f>
        <v>745|5</v>
      </c>
      <c r="B3751">
        <v>745</v>
      </c>
      <c r="C3751">
        <v>5</v>
      </c>
      <c r="D3751" t="s">
        <v>848</v>
      </c>
      <c r="E3751">
        <v>7.9703573137500008E-3</v>
      </c>
      <c r="F3751">
        <v>0.99822682142300001</v>
      </c>
      <c r="G3751">
        <f>VLOOKUP(Table1[[#This Row],[img_id2]],Table13[#All],4,FALSE)</f>
        <v>3</v>
      </c>
      <c r="H3751">
        <f>VLOOKUP(Table1[[#This Row],[img_id2]],Table13[#All],5,FALSE)</f>
        <v>3</v>
      </c>
      <c r="I3751" t="str">
        <f>IF(Table1[[#This Row],[score_abs]]&gt;0.99,"yes","no")</f>
        <v>yes</v>
      </c>
    </row>
    <row r="3752" spans="1:9" x14ac:dyDescent="0.25">
      <c r="A3752" t="str">
        <f>Table1[[#This Row],[img_id2]]&amp;"|"&amp;Table1[[#This Row],[rank]]</f>
        <v>746|1</v>
      </c>
      <c r="B3752">
        <v>746</v>
      </c>
      <c r="C3752">
        <v>1</v>
      </c>
      <c r="D3752" t="s">
        <v>830</v>
      </c>
      <c r="E3752">
        <v>0.667991518974</v>
      </c>
      <c r="F3752">
        <v>0.99997413158399995</v>
      </c>
      <c r="G3752">
        <f>VLOOKUP(Table1[[#This Row],[img_id2]],Table13[#All],4,FALSE)</f>
        <v>2</v>
      </c>
      <c r="H3752">
        <f>VLOOKUP(Table1[[#This Row],[img_id2]],Table13[#All],5,FALSE)</f>
        <v>2</v>
      </c>
      <c r="I3752" t="str">
        <f>IF(Table1[[#This Row],[score_abs]]&gt;0.99,"yes","no")</f>
        <v>yes</v>
      </c>
    </row>
    <row r="3753" spans="1:9" x14ac:dyDescent="0.25">
      <c r="A3753" t="str">
        <f>Table1[[#This Row],[img_id2]]&amp;"|"&amp;Table1[[#This Row],[rank]]</f>
        <v>746|2</v>
      </c>
      <c r="B3753">
        <v>746</v>
      </c>
      <c r="C3753">
        <v>2</v>
      </c>
      <c r="D3753" t="s">
        <v>846</v>
      </c>
      <c r="E3753">
        <v>0.15366910398</v>
      </c>
      <c r="F3753">
        <v>0.99988758564000002</v>
      </c>
      <c r="G3753">
        <f>VLOOKUP(Table1[[#This Row],[img_id2]],Table13[#All],4,FALSE)</f>
        <v>2</v>
      </c>
      <c r="H3753">
        <f>VLOOKUP(Table1[[#This Row],[img_id2]],Table13[#All],5,FALSE)</f>
        <v>2</v>
      </c>
      <c r="I3753" t="str">
        <f>IF(Table1[[#This Row],[score_abs]]&gt;0.99,"yes","no")</f>
        <v>yes</v>
      </c>
    </row>
    <row r="3754" spans="1:9" x14ac:dyDescent="0.25">
      <c r="A3754" t="str">
        <f>Table1[[#This Row],[img_id2]]&amp;"|"&amp;Table1[[#This Row],[rank]]</f>
        <v>746|3</v>
      </c>
      <c r="B3754">
        <v>746</v>
      </c>
      <c r="C3754">
        <v>3</v>
      </c>
      <c r="D3754" t="s">
        <v>840</v>
      </c>
      <c r="E3754">
        <v>0.12519580125800001</v>
      </c>
      <c r="F3754">
        <v>0.99986195564299996</v>
      </c>
      <c r="G3754">
        <f>VLOOKUP(Table1[[#This Row],[img_id2]],Table13[#All],4,FALSE)</f>
        <v>2</v>
      </c>
      <c r="H3754">
        <f>VLOOKUP(Table1[[#This Row],[img_id2]],Table13[#All],5,FALSE)</f>
        <v>2</v>
      </c>
      <c r="I3754" t="str">
        <f>IF(Table1[[#This Row],[score_abs]]&gt;0.99,"yes","no")</f>
        <v>yes</v>
      </c>
    </row>
    <row r="3755" spans="1:9" x14ac:dyDescent="0.25">
      <c r="A3755" t="str">
        <f>Table1[[#This Row],[img_id2]]&amp;"|"&amp;Table1[[#This Row],[rank]]</f>
        <v>746|4</v>
      </c>
      <c r="B3755">
        <v>746</v>
      </c>
      <c r="C3755">
        <v>4</v>
      </c>
      <c r="D3755" t="s">
        <v>864</v>
      </c>
      <c r="E3755">
        <v>1.0154520161399999E-2</v>
      </c>
      <c r="F3755">
        <v>0.99830108881000001</v>
      </c>
      <c r="G3755">
        <f>VLOOKUP(Table1[[#This Row],[img_id2]],Table13[#All],4,FALSE)</f>
        <v>2</v>
      </c>
      <c r="H3755">
        <f>VLOOKUP(Table1[[#This Row],[img_id2]],Table13[#All],5,FALSE)</f>
        <v>2</v>
      </c>
      <c r="I3755" t="str">
        <f>IF(Table1[[#This Row],[score_abs]]&gt;0.99,"yes","no")</f>
        <v>yes</v>
      </c>
    </row>
    <row r="3756" spans="1:9" x14ac:dyDescent="0.25">
      <c r="A3756" t="str">
        <f>Table1[[#This Row],[img_id2]]&amp;"|"&amp;Table1[[#This Row],[rank]]</f>
        <v>746|5</v>
      </c>
      <c r="B3756">
        <v>746</v>
      </c>
      <c r="C3756">
        <v>5</v>
      </c>
      <c r="D3756" t="s">
        <v>862</v>
      </c>
      <c r="E3756">
        <v>7.0075946859999997E-3</v>
      </c>
      <c r="F3756">
        <v>0.99753999710100005</v>
      </c>
      <c r="G3756">
        <f>VLOOKUP(Table1[[#This Row],[img_id2]],Table13[#All],4,FALSE)</f>
        <v>2</v>
      </c>
      <c r="H3756">
        <f>VLOOKUP(Table1[[#This Row],[img_id2]],Table13[#All],5,FALSE)</f>
        <v>2</v>
      </c>
      <c r="I3756" t="str">
        <f>IF(Table1[[#This Row],[score_abs]]&gt;0.99,"yes","no")</f>
        <v>yes</v>
      </c>
    </row>
    <row r="3757" spans="1:9" x14ac:dyDescent="0.25">
      <c r="A3757" t="str">
        <f>Table1[[#This Row],[img_id2]]&amp;"|"&amp;Table1[[#This Row],[rank]]</f>
        <v>747|1</v>
      </c>
      <c r="B3757">
        <v>747</v>
      </c>
      <c r="C3757">
        <v>1</v>
      </c>
      <c r="D3757" t="s">
        <v>859</v>
      </c>
      <c r="E3757">
        <v>0.208753123879</v>
      </c>
      <c r="F3757">
        <v>0.99828785657899999</v>
      </c>
      <c r="G3757">
        <f>VLOOKUP(Table1[[#This Row],[img_id2]],Table13[#All],4,FALSE)</f>
        <v>4</v>
      </c>
      <c r="H3757">
        <f>VLOOKUP(Table1[[#This Row],[img_id2]],Table13[#All],5,FALSE)</f>
        <v>4</v>
      </c>
      <c r="I3757" t="str">
        <f>IF(Table1[[#This Row],[score_abs]]&gt;0.99,"yes","no")</f>
        <v>yes</v>
      </c>
    </row>
    <row r="3758" spans="1:9" x14ac:dyDescent="0.25">
      <c r="A3758" t="str">
        <f>Table1[[#This Row],[img_id2]]&amp;"|"&amp;Table1[[#This Row],[rank]]</f>
        <v>747|2</v>
      </c>
      <c r="B3758">
        <v>747</v>
      </c>
      <c r="C3758">
        <v>2</v>
      </c>
      <c r="D3758" t="s">
        <v>860</v>
      </c>
      <c r="E3758">
        <v>0.15765862166899999</v>
      </c>
      <c r="F3758">
        <v>0.99773430824300002</v>
      </c>
      <c r="G3758">
        <f>VLOOKUP(Table1[[#This Row],[img_id2]],Table13[#All],4,FALSE)</f>
        <v>4</v>
      </c>
      <c r="H3758">
        <f>VLOOKUP(Table1[[#This Row],[img_id2]],Table13[#All],5,FALSE)</f>
        <v>4</v>
      </c>
      <c r="I3758" t="str">
        <f>IF(Table1[[#This Row],[score_abs]]&gt;0.99,"yes","no")</f>
        <v>yes</v>
      </c>
    </row>
    <row r="3759" spans="1:9" x14ac:dyDescent="0.25">
      <c r="A3759" t="str">
        <f>Table1[[#This Row],[img_id2]]&amp;"|"&amp;Table1[[#This Row],[rank]]</f>
        <v>747|3</v>
      </c>
      <c r="B3759">
        <v>747</v>
      </c>
      <c r="C3759">
        <v>3</v>
      </c>
      <c r="D3759" t="s">
        <v>830</v>
      </c>
      <c r="E3759">
        <v>0.10434550792</v>
      </c>
      <c r="F3759">
        <v>0.99658066034299997</v>
      </c>
      <c r="G3759">
        <f>VLOOKUP(Table1[[#This Row],[img_id2]],Table13[#All],4,FALSE)</f>
        <v>4</v>
      </c>
      <c r="H3759">
        <f>VLOOKUP(Table1[[#This Row],[img_id2]],Table13[#All],5,FALSE)</f>
        <v>4</v>
      </c>
      <c r="I3759" t="str">
        <f>IF(Table1[[#This Row],[score_abs]]&gt;0.99,"yes","no")</f>
        <v>yes</v>
      </c>
    </row>
    <row r="3760" spans="1:9" x14ac:dyDescent="0.25">
      <c r="A3760" t="str">
        <f>Table1[[#This Row],[img_id2]]&amp;"|"&amp;Table1[[#This Row],[rank]]</f>
        <v>747|4</v>
      </c>
      <c r="B3760">
        <v>747</v>
      </c>
      <c r="C3760">
        <v>4</v>
      </c>
      <c r="D3760" t="s">
        <v>829</v>
      </c>
      <c r="E3760">
        <v>7.7458292245900007E-2</v>
      </c>
      <c r="F3760">
        <v>0.99539917707400005</v>
      </c>
      <c r="G3760">
        <f>VLOOKUP(Table1[[#This Row],[img_id2]],Table13[#All],4,FALSE)</f>
        <v>4</v>
      </c>
      <c r="H3760">
        <f>VLOOKUP(Table1[[#This Row],[img_id2]],Table13[#All],5,FALSE)</f>
        <v>4</v>
      </c>
      <c r="I3760" t="str">
        <f>IF(Table1[[#This Row],[score_abs]]&gt;0.99,"yes","no")</f>
        <v>yes</v>
      </c>
    </row>
    <row r="3761" spans="1:9" x14ac:dyDescent="0.25">
      <c r="A3761" t="str">
        <f>Table1[[#This Row],[img_id2]]&amp;"|"&amp;Table1[[#This Row],[rank]]</f>
        <v>747|5</v>
      </c>
      <c r="B3761">
        <v>747</v>
      </c>
      <c r="C3761">
        <v>5</v>
      </c>
      <c r="D3761" t="s">
        <v>936</v>
      </c>
      <c r="E3761">
        <v>3.4116905182600001E-2</v>
      </c>
      <c r="F3761">
        <v>0.98961508274099996</v>
      </c>
      <c r="G3761">
        <f>VLOOKUP(Table1[[#This Row],[img_id2]],Table13[#All],4,FALSE)</f>
        <v>4</v>
      </c>
      <c r="H3761">
        <f>VLOOKUP(Table1[[#This Row],[img_id2]],Table13[#All],5,FALSE)</f>
        <v>4</v>
      </c>
      <c r="I3761" t="str">
        <f>IF(Table1[[#This Row],[score_abs]]&gt;0.99,"yes","no")</f>
        <v>no</v>
      </c>
    </row>
    <row r="3762" spans="1:9" x14ac:dyDescent="0.25">
      <c r="A3762" t="str">
        <f>Table1[[#This Row],[img_id2]]&amp;"|"&amp;Table1[[#This Row],[rank]]</f>
        <v>748|1</v>
      </c>
      <c r="B3762">
        <v>748</v>
      </c>
      <c r="C3762">
        <v>1</v>
      </c>
      <c r="D3762" t="s">
        <v>830</v>
      </c>
      <c r="E3762">
        <v>0.58824121952099995</v>
      </c>
      <c r="F3762">
        <v>0.99986791610699999</v>
      </c>
      <c r="G3762">
        <f>VLOOKUP(Table1[[#This Row],[img_id2]],Table13[#All],4,FALSE)</f>
        <v>2</v>
      </c>
      <c r="H3762">
        <f>VLOOKUP(Table1[[#This Row],[img_id2]],Table13[#All],5,FALSE)</f>
        <v>2</v>
      </c>
      <c r="I3762" t="str">
        <f>IF(Table1[[#This Row],[score_abs]]&gt;0.99,"yes","no")</f>
        <v>yes</v>
      </c>
    </row>
    <row r="3763" spans="1:9" x14ac:dyDescent="0.25">
      <c r="A3763" t="str">
        <f>Table1[[#This Row],[img_id2]]&amp;"|"&amp;Table1[[#This Row],[rank]]</f>
        <v>748|2</v>
      </c>
      <c r="B3763">
        <v>748</v>
      </c>
      <c r="C3763">
        <v>2</v>
      </c>
      <c r="D3763" t="s">
        <v>848</v>
      </c>
      <c r="E3763">
        <v>0.133770123124</v>
      </c>
      <c r="F3763">
        <v>0.99941933155100005</v>
      </c>
      <c r="G3763">
        <f>VLOOKUP(Table1[[#This Row],[img_id2]],Table13[#All],4,FALSE)</f>
        <v>2</v>
      </c>
      <c r="H3763">
        <f>VLOOKUP(Table1[[#This Row],[img_id2]],Table13[#All],5,FALSE)</f>
        <v>2</v>
      </c>
      <c r="I3763" t="str">
        <f>IF(Table1[[#This Row],[score_abs]]&gt;0.99,"yes","no")</f>
        <v>yes</v>
      </c>
    </row>
    <row r="3764" spans="1:9" x14ac:dyDescent="0.25">
      <c r="A3764" t="str">
        <f>Table1[[#This Row],[img_id2]]&amp;"|"&amp;Table1[[#This Row],[rank]]</f>
        <v>748|3</v>
      </c>
      <c r="B3764">
        <v>748</v>
      </c>
      <c r="C3764">
        <v>3</v>
      </c>
      <c r="D3764" t="s">
        <v>854</v>
      </c>
      <c r="E3764">
        <v>8.3730846643399998E-2</v>
      </c>
      <c r="F3764">
        <v>0.99907255172700005</v>
      </c>
      <c r="G3764">
        <f>VLOOKUP(Table1[[#This Row],[img_id2]],Table13[#All],4,FALSE)</f>
        <v>2</v>
      </c>
      <c r="H3764">
        <f>VLOOKUP(Table1[[#This Row],[img_id2]],Table13[#All],5,FALSE)</f>
        <v>2</v>
      </c>
      <c r="I3764" t="str">
        <f>IF(Table1[[#This Row],[score_abs]]&gt;0.99,"yes","no")</f>
        <v>yes</v>
      </c>
    </row>
    <row r="3765" spans="1:9" x14ac:dyDescent="0.25">
      <c r="A3765" t="str">
        <f>Table1[[#This Row],[img_id2]]&amp;"|"&amp;Table1[[#This Row],[rank]]</f>
        <v>748|4</v>
      </c>
      <c r="B3765">
        <v>748</v>
      </c>
      <c r="C3765">
        <v>4</v>
      </c>
      <c r="D3765" t="s">
        <v>832</v>
      </c>
      <c r="E3765">
        <v>2.5385761633499999E-2</v>
      </c>
      <c r="F3765">
        <v>0.99694746732700001</v>
      </c>
      <c r="G3765">
        <f>VLOOKUP(Table1[[#This Row],[img_id2]],Table13[#All],4,FALSE)</f>
        <v>2</v>
      </c>
      <c r="H3765">
        <f>VLOOKUP(Table1[[#This Row],[img_id2]],Table13[#All],5,FALSE)</f>
        <v>2</v>
      </c>
      <c r="I3765" t="str">
        <f>IF(Table1[[#This Row],[score_abs]]&gt;0.99,"yes","no")</f>
        <v>yes</v>
      </c>
    </row>
    <row r="3766" spans="1:9" x14ac:dyDescent="0.25">
      <c r="A3766" t="str">
        <f>Table1[[#This Row],[img_id2]]&amp;"|"&amp;Table1[[#This Row],[rank]]</f>
        <v>748|5</v>
      </c>
      <c r="B3766">
        <v>748</v>
      </c>
      <c r="C3766">
        <v>5</v>
      </c>
      <c r="D3766" t="s">
        <v>856</v>
      </c>
      <c r="E3766">
        <v>2.34578493983E-2</v>
      </c>
      <c r="F3766">
        <v>0.99669742584200005</v>
      </c>
      <c r="G3766">
        <f>VLOOKUP(Table1[[#This Row],[img_id2]],Table13[#All],4,FALSE)</f>
        <v>2</v>
      </c>
      <c r="H3766">
        <f>VLOOKUP(Table1[[#This Row],[img_id2]],Table13[#All],5,FALSE)</f>
        <v>2</v>
      </c>
      <c r="I3766" t="str">
        <f>IF(Table1[[#This Row],[score_abs]]&gt;0.99,"yes","no")</f>
        <v>yes</v>
      </c>
    </row>
    <row r="3767" spans="1:9" x14ac:dyDescent="0.25">
      <c r="A3767" t="str">
        <f>Table1[[#This Row],[img_id2]]&amp;"|"&amp;Table1[[#This Row],[rank]]</f>
        <v>749|1</v>
      </c>
      <c r="B3767">
        <v>749</v>
      </c>
      <c r="C3767">
        <v>1</v>
      </c>
      <c r="D3767" t="s">
        <v>871</v>
      </c>
      <c r="E3767">
        <v>0.221493333578</v>
      </c>
      <c r="F3767">
        <v>0.99932885169999996</v>
      </c>
      <c r="G3767">
        <f>VLOOKUP(Table1[[#This Row],[img_id2]],Table13[#All],4,FALSE)</f>
        <v>4</v>
      </c>
      <c r="H3767">
        <f>VLOOKUP(Table1[[#This Row],[img_id2]],Table13[#All],5,FALSE)</f>
        <v>4</v>
      </c>
      <c r="I3767" t="str">
        <f>IF(Table1[[#This Row],[score_abs]]&gt;0.99,"yes","no")</f>
        <v>yes</v>
      </c>
    </row>
    <row r="3768" spans="1:9" x14ac:dyDescent="0.25">
      <c r="A3768" t="str">
        <f>Table1[[#This Row],[img_id2]]&amp;"|"&amp;Table1[[#This Row],[rank]]</f>
        <v>749|2</v>
      </c>
      <c r="B3768">
        <v>749</v>
      </c>
      <c r="C3768">
        <v>2</v>
      </c>
      <c r="D3768" t="s">
        <v>894</v>
      </c>
      <c r="E3768">
        <v>0.130746945739</v>
      </c>
      <c r="F3768">
        <v>0.99886357784299995</v>
      </c>
      <c r="G3768">
        <f>VLOOKUP(Table1[[#This Row],[img_id2]],Table13[#All],4,FALSE)</f>
        <v>4</v>
      </c>
      <c r="H3768">
        <f>VLOOKUP(Table1[[#This Row],[img_id2]],Table13[#All],5,FALSE)</f>
        <v>4</v>
      </c>
      <c r="I3768" t="str">
        <f>IF(Table1[[#This Row],[score_abs]]&gt;0.99,"yes","no")</f>
        <v>yes</v>
      </c>
    </row>
    <row r="3769" spans="1:9" x14ac:dyDescent="0.25">
      <c r="A3769" t="str">
        <f>Table1[[#This Row],[img_id2]]&amp;"|"&amp;Table1[[#This Row],[rank]]</f>
        <v>749|3</v>
      </c>
      <c r="B3769">
        <v>749</v>
      </c>
      <c r="C3769">
        <v>3</v>
      </c>
      <c r="D3769" t="s">
        <v>888</v>
      </c>
      <c r="E3769">
        <v>0.12993773818000001</v>
      </c>
      <c r="F3769">
        <v>0.99885654449500005</v>
      </c>
      <c r="G3769">
        <f>VLOOKUP(Table1[[#This Row],[img_id2]],Table13[#All],4,FALSE)</f>
        <v>4</v>
      </c>
      <c r="H3769">
        <f>VLOOKUP(Table1[[#This Row],[img_id2]],Table13[#All],5,FALSE)</f>
        <v>4</v>
      </c>
      <c r="I3769" t="str">
        <f>IF(Table1[[#This Row],[score_abs]]&gt;0.99,"yes","no")</f>
        <v>yes</v>
      </c>
    </row>
    <row r="3770" spans="1:9" x14ac:dyDescent="0.25">
      <c r="A3770" t="str">
        <f>Table1[[#This Row],[img_id2]]&amp;"|"&amp;Table1[[#This Row],[rank]]</f>
        <v>749|4</v>
      </c>
      <c r="B3770">
        <v>749</v>
      </c>
      <c r="C3770">
        <v>4</v>
      </c>
      <c r="D3770" t="s">
        <v>849</v>
      </c>
      <c r="E3770">
        <v>5.6275572627800002E-2</v>
      </c>
      <c r="F3770">
        <v>0.99736362695699998</v>
      </c>
      <c r="G3770">
        <f>VLOOKUP(Table1[[#This Row],[img_id2]],Table13[#All],4,FALSE)</f>
        <v>4</v>
      </c>
      <c r="H3770">
        <f>VLOOKUP(Table1[[#This Row],[img_id2]],Table13[#All],5,FALSE)</f>
        <v>4</v>
      </c>
      <c r="I3770" t="str">
        <f>IF(Table1[[#This Row],[score_abs]]&gt;0.99,"yes","no")</f>
        <v>yes</v>
      </c>
    </row>
    <row r="3771" spans="1:9" x14ac:dyDescent="0.25">
      <c r="A3771" t="str">
        <f>Table1[[#This Row],[img_id2]]&amp;"|"&amp;Table1[[#This Row],[rank]]</f>
        <v>749|5</v>
      </c>
      <c r="B3771">
        <v>749</v>
      </c>
      <c r="C3771">
        <v>5</v>
      </c>
      <c r="D3771" t="s">
        <v>915</v>
      </c>
      <c r="E3771">
        <v>4.9105003476100001E-2</v>
      </c>
      <c r="F3771">
        <v>0.99697977304499996</v>
      </c>
      <c r="G3771">
        <f>VLOOKUP(Table1[[#This Row],[img_id2]],Table13[#All],4,FALSE)</f>
        <v>4</v>
      </c>
      <c r="H3771">
        <f>VLOOKUP(Table1[[#This Row],[img_id2]],Table13[#All],5,FALSE)</f>
        <v>4</v>
      </c>
      <c r="I3771" t="str">
        <f>IF(Table1[[#This Row],[score_abs]]&gt;0.99,"yes","no")</f>
        <v>yes</v>
      </c>
    </row>
    <row r="3772" spans="1:9" x14ac:dyDescent="0.25">
      <c r="A3772" t="str">
        <f>Table1[[#This Row],[img_id2]]&amp;"|"&amp;Table1[[#This Row],[rank]]</f>
        <v>750|1</v>
      </c>
      <c r="B3772">
        <v>750</v>
      </c>
      <c r="C3772">
        <v>1</v>
      </c>
      <c r="D3772" t="s">
        <v>868</v>
      </c>
      <c r="E3772">
        <v>0.19470755755899999</v>
      </c>
      <c r="F3772">
        <v>0.99908947944600002</v>
      </c>
      <c r="G3772">
        <f>VLOOKUP(Table1[[#This Row],[img_id2]],Table13[#All],4,FALSE)</f>
        <v>4</v>
      </c>
      <c r="H3772">
        <f>VLOOKUP(Table1[[#This Row],[img_id2]],Table13[#All],5,FALSE)</f>
        <v>4</v>
      </c>
      <c r="I3772" t="str">
        <f>IF(Table1[[#This Row],[score_abs]]&gt;0.99,"yes","no")</f>
        <v>yes</v>
      </c>
    </row>
    <row r="3773" spans="1:9" x14ac:dyDescent="0.25">
      <c r="A3773" t="str">
        <f>Table1[[#This Row],[img_id2]]&amp;"|"&amp;Table1[[#This Row],[rank]]</f>
        <v>750|2</v>
      </c>
      <c r="B3773">
        <v>750</v>
      </c>
      <c r="C3773">
        <v>2</v>
      </c>
      <c r="D3773" t="s">
        <v>887</v>
      </c>
      <c r="E3773">
        <v>0.14987847208999999</v>
      </c>
      <c r="F3773">
        <v>0.99881738424300004</v>
      </c>
      <c r="G3773">
        <f>VLOOKUP(Table1[[#This Row],[img_id2]],Table13[#All],4,FALSE)</f>
        <v>4</v>
      </c>
      <c r="H3773">
        <f>VLOOKUP(Table1[[#This Row],[img_id2]],Table13[#All],5,FALSE)</f>
        <v>4</v>
      </c>
      <c r="I3773" t="str">
        <f>IF(Table1[[#This Row],[score_abs]]&gt;0.99,"yes","no")</f>
        <v>yes</v>
      </c>
    </row>
    <row r="3774" spans="1:9" x14ac:dyDescent="0.25">
      <c r="A3774" t="str">
        <f>Table1[[#This Row],[img_id2]]&amp;"|"&amp;Table1[[#This Row],[rank]]</f>
        <v>750|3</v>
      </c>
      <c r="B3774">
        <v>750</v>
      </c>
      <c r="C3774">
        <v>3</v>
      </c>
      <c r="D3774" t="s">
        <v>864</v>
      </c>
      <c r="E3774">
        <v>0.136893764138</v>
      </c>
      <c r="F3774">
        <v>0.99870538711500001</v>
      </c>
      <c r="G3774">
        <f>VLOOKUP(Table1[[#This Row],[img_id2]],Table13[#All],4,FALSE)</f>
        <v>4</v>
      </c>
      <c r="H3774">
        <f>VLOOKUP(Table1[[#This Row],[img_id2]],Table13[#All],5,FALSE)</f>
        <v>4</v>
      </c>
      <c r="I3774" t="str">
        <f>IF(Table1[[#This Row],[score_abs]]&gt;0.99,"yes","no")</f>
        <v>yes</v>
      </c>
    </row>
    <row r="3775" spans="1:9" x14ac:dyDescent="0.25">
      <c r="A3775" t="str">
        <f>Table1[[#This Row],[img_id2]]&amp;"|"&amp;Table1[[#This Row],[rank]]</f>
        <v>750|4</v>
      </c>
      <c r="B3775">
        <v>750</v>
      </c>
      <c r="C3775">
        <v>4</v>
      </c>
      <c r="D3775" t="s">
        <v>867</v>
      </c>
      <c r="E3775">
        <v>9.1092430055099996E-2</v>
      </c>
      <c r="F3775">
        <v>0.99805581569699997</v>
      </c>
      <c r="G3775">
        <f>VLOOKUP(Table1[[#This Row],[img_id2]],Table13[#All],4,FALSE)</f>
        <v>4</v>
      </c>
      <c r="H3775">
        <f>VLOOKUP(Table1[[#This Row],[img_id2]],Table13[#All],5,FALSE)</f>
        <v>4</v>
      </c>
      <c r="I3775" t="str">
        <f>IF(Table1[[#This Row],[score_abs]]&gt;0.99,"yes","no")</f>
        <v>yes</v>
      </c>
    </row>
    <row r="3776" spans="1:9" x14ac:dyDescent="0.25">
      <c r="A3776" t="str">
        <f>Table1[[#This Row],[img_id2]]&amp;"|"&amp;Table1[[#This Row],[rank]]</f>
        <v>750|5</v>
      </c>
      <c r="B3776">
        <v>750</v>
      </c>
      <c r="C3776">
        <v>5</v>
      </c>
      <c r="D3776" t="s">
        <v>840</v>
      </c>
      <c r="E3776">
        <v>6.08952268958E-2</v>
      </c>
      <c r="F3776">
        <v>0.99709439277599998</v>
      </c>
      <c r="G3776">
        <f>VLOOKUP(Table1[[#This Row],[img_id2]],Table13[#All],4,FALSE)</f>
        <v>4</v>
      </c>
      <c r="H3776">
        <f>VLOOKUP(Table1[[#This Row],[img_id2]],Table13[#All],5,FALSE)</f>
        <v>4</v>
      </c>
      <c r="I3776" t="str">
        <f>IF(Table1[[#This Row],[score_abs]]&gt;0.99,"yes","no")</f>
        <v>yes</v>
      </c>
    </row>
    <row r="3777" spans="1:9" x14ac:dyDescent="0.25">
      <c r="A3777" t="str">
        <f>Table1[[#This Row],[img_id2]]&amp;"|"&amp;Table1[[#This Row],[rank]]</f>
        <v>751|1</v>
      </c>
      <c r="B3777">
        <v>751</v>
      </c>
      <c r="C3777">
        <v>1</v>
      </c>
      <c r="D3777" t="s">
        <v>926</v>
      </c>
      <c r="E3777">
        <v>0.23661135137100001</v>
      </c>
      <c r="F3777">
        <v>0.99909543991100003</v>
      </c>
      <c r="G3777">
        <f>VLOOKUP(Table1[[#This Row],[img_id2]],Table13[#All],4,FALSE)</f>
        <v>4</v>
      </c>
      <c r="H3777">
        <f>VLOOKUP(Table1[[#This Row],[img_id2]],Table13[#All],5,FALSE)</f>
        <v>4</v>
      </c>
      <c r="I3777" t="str">
        <f>IF(Table1[[#This Row],[score_abs]]&gt;0.99,"yes","no")</f>
        <v>yes</v>
      </c>
    </row>
    <row r="3778" spans="1:9" x14ac:dyDescent="0.25">
      <c r="A3778" t="str">
        <f>Table1[[#This Row],[img_id2]]&amp;"|"&amp;Table1[[#This Row],[rank]]</f>
        <v>751|2</v>
      </c>
      <c r="B3778">
        <v>751</v>
      </c>
      <c r="C3778">
        <v>2</v>
      </c>
      <c r="D3778" t="s">
        <v>837</v>
      </c>
      <c r="E3778">
        <v>0.14730380475499999</v>
      </c>
      <c r="F3778">
        <v>0.99854785203899998</v>
      </c>
      <c r="G3778">
        <f>VLOOKUP(Table1[[#This Row],[img_id2]],Table13[#All],4,FALSE)</f>
        <v>4</v>
      </c>
      <c r="H3778">
        <f>VLOOKUP(Table1[[#This Row],[img_id2]],Table13[#All],5,FALSE)</f>
        <v>4</v>
      </c>
      <c r="I3778" t="str">
        <f>IF(Table1[[#This Row],[score_abs]]&gt;0.99,"yes","no")</f>
        <v>yes</v>
      </c>
    </row>
    <row r="3779" spans="1:9" x14ac:dyDescent="0.25">
      <c r="A3779" t="str">
        <f>Table1[[#This Row],[img_id2]]&amp;"|"&amp;Table1[[#This Row],[rank]]</f>
        <v>751|3</v>
      </c>
      <c r="B3779">
        <v>751</v>
      </c>
      <c r="C3779">
        <v>3</v>
      </c>
      <c r="D3779" t="s">
        <v>869</v>
      </c>
      <c r="E3779">
        <v>8.5316501557800004E-2</v>
      </c>
      <c r="F3779">
        <v>0.99749541282700005</v>
      </c>
      <c r="G3779">
        <f>VLOOKUP(Table1[[#This Row],[img_id2]],Table13[#All],4,FALSE)</f>
        <v>4</v>
      </c>
      <c r="H3779">
        <f>VLOOKUP(Table1[[#This Row],[img_id2]],Table13[#All],5,FALSE)</f>
        <v>4</v>
      </c>
      <c r="I3779" t="str">
        <f>IF(Table1[[#This Row],[score_abs]]&gt;0.99,"yes","no")</f>
        <v>yes</v>
      </c>
    </row>
    <row r="3780" spans="1:9" x14ac:dyDescent="0.25">
      <c r="A3780" t="str">
        <f>Table1[[#This Row],[img_id2]]&amp;"|"&amp;Table1[[#This Row],[rank]]</f>
        <v>751|4</v>
      </c>
      <c r="B3780">
        <v>751</v>
      </c>
      <c r="C3780">
        <v>4</v>
      </c>
      <c r="D3780" t="s">
        <v>869</v>
      </c>
      <c r="E3780">
        <v>7.5496830046200003E-2</v>
      </c>
      <c r="F3780">
        <v>0.997170627117</v>
      </c>
      <c r="G3780">
        <f>VLOOKUP(Table1[[#This Row],[img_id2]],Table13[#All],4,FALSE)</f>
        <v>4</v>
      </c>
      <c r="H3780">
        <f>VLOOKUP(Table1[[#This Row],[img_id2]],Table13[#All],5,FALSE)</f>
        <v>4</v>
      </c>
      <c r="I3780" t="str">
        <f>IF(Table1[[#This Row],[score_abs]]&gt;0.99,"yes","no")</f>
        <v>yes</v>
      </c>
    </row>
    <row r="3781" spans="1:9" x14ac:dyDescent="0.25">
      <c r="A3781" t="str">
        <f>Table1[[#This Row],[img_id2]]&amp;"|"&amp;Table1[[#This Row],[rank]]</f>
        <v>751|5</v>
      </c>
      <c r="B3781">
        <v>751</v>
      </c>
      <c r="C3781">
        <v>5</v>
      </c>
      <c r="D3781" t="s">
        <v>900</v>
      </c>
      <c r="E3781">
        <v>6.3509039580799995E-2</v>
      </c>
      <c r="F3781">
        <v>0.99663829803500004</v>
      </c>
      <c r="G3781">
        <f>VLOOKUP(Table1[[#This Row],[img_id2]],Table13[#All],4,FALSE)</f>
        <v>4</v>
      </c>
      <c r="H3781">
        <f>VLOOKUP(Table1[[#This Row],[img_id2]],Table13[#All],5,FALSE)</f>
        <v>4</v>
      </c>
      <c r="I3781" t="str">
        <f>IF(Table1[[#This Row],[score_abs]]&gt;0.99,"yes","no")</f>
        <v>yes</v>
      </c>
    </row>
    <row r="3782" spans="1:9" x14ac:dyDescent="0.25">
      <c r="A3782" t="str">
        <f>Table1[[#This Row],[img_id2]]&amp;"|"&amp;Table1[[#This Row],[rank]]</f>
        <v>752|1</v>
      </c>
      <c r="B3782">
        <v>752</v>
      </c>
      <c r="C3782">
        <v>1</v>
      </c>
      <c r="D3782" t="s">
        <v>864</v>
      </c>
      <c r="E3782">
        <v>0.28246825933500003</v>
      </c>
      <c r="F3782">
        <v>0.99940443038899995</v>
      </c>
      <c r="G3782">
        <f>VLOOKUP(Table1[[#This Row],[img_id2]],Table13[#All],4,FALSE)</f>
        <v>4</v>
      </c>
      <c r="H3782">
        <f>VLOOKUP(Table1[[#This Row],[img_id2]],Table13[#All],5,FALSE)</f>
        <v>4</v>
      </c>
      <c r="I3782" t="str">
        <f>IF(Table1[[#This Row],[score_abs]]&gt;0.99,"yes","no")</f>
        <v>yes</v>
      </c>
    </row>
    <row r="3783" spans="1:9" x14ac:dyDescent="0.25">
      <c r="A3783" t="str">
        <f>Table1[[#This Row],[img_id2]]&amp;"|"&amp;Table1[[#This Row],[rank]]</f>
        <v>752|2</v>
      </c>
      <c r="B3783">
        <v>752</v>
      </c>
      <c r="C3783">
        <v>2</v>
      </c>
      <c r="D3783" t="s">
        <v>871</v>
      </c>
      <c r="E3783">
        <v>0.18070021271700001</v>
      </c>
      <c r="F3783">
        <v>0.99906927347200003</v>
      </c>
      <c r="G3783">
        <f>VLOOKUP(Table1[[#This Row],[img_id2]],Table13[#All],4,FALSE)</f>
        <v>4</v>
      </c>
      <c r="H3783">
        <f>VLOOKUP(Table1[[#This Row],[img_id2]],Table13[#All],5,FALSE)</f>
        <v>4</v>
      </c>
      <c r="I3783" t="str">
        <f>IF(Table1[[#This Row],[score_abs]]&gt;0.99,"yes","no")</f>
        <v>yes</v>
      </c>
    </row>
    <row r="3784" spans="1:9" x14ac:dyDescent="0.25">
      <c r="A3784" t="str">
        <f>Table1[[#This Row],[img_id2]]&amp;"|"&amp;Table1[[#This Row],[rank]]</f>
        <v>752|3</v>
      </c>
      <c r="B3784">
        <v>752</v>
      </c>
      <c r="C3784">
        <v>3</v>
      </c>
      <c r="D3784" t="s">
        <v>879</v>
      </c>
      <c r="E3784">
        <v>7.2648011148E-2</v>
      </c>
      <c r="F3784">
        <v>0.99768829345700005</v>
      </c>
      <c r="G3784">
        <f>VLOOKUP(Table1[[#This Row],[img_id2]],Table13[#All],4,FALSE)</f>
        <v>4</v>
      </c>
      <c r="H3784">
        <f>VLOOKUP(Table1[[#This Row],[img_id2]],Table13[#All],5,FALSE)</f>
        <v>4</v>
      </c>
      <c r="I3784" t="str">
        <f>IF(Table1[[#This Row],[score_abs]]&gt;0.99,"yes","no")</f>
        <v>yes</v>
      </c>
    </row>
    <row r="3785" spans="1:9" x14ac:dyDescent="0.25">
      <c r="A3785" t="str">
        <f>Table1[[#This Row],[img_id2]]&amp;"|"&amp;Table1[[#This Row],[rank]]</f>
        <v>752|4</v>
      </c>
      <c r="B3785">
        <v>752</v>
      </c>
      <c r="C3785">
        <v>4</v>
      </c>
      <c r="D3785" t="s">
        <v>862</v>
      </c>
      <c r="E3785">
        <v>7.2518572211299995E-2</v>
      </c>
      <c r="F3785">
        <v>0.997684121132</v>
      </c>
      <c r="G3785">
        <f>VLOOKUP(Table1[[#This Row],[img_id2]],Table13[#All],4,FALSE)</f>
        <v>4</v>
      </c>
      <c r="H3785">
        <f>VLOOKUP(Table1[[#This Row],[img_id2]],Table13[#All],5,FALSE)</f>
        <v>4</v>
      </c>
      <c r="I3785" t="str">
        <f>IF(Table1[[#This Row],[score_abs]]&gt;0.99,"yes","no")</f>
        <v>yes</v>
      </c>
    </row>
    <row r="3786" spans="1:9" x14ac:dyDescent="0.25">
      <c r="A3786" t="str">
        <f>Table1[[#This Row],[img_id2]]&amp;"|"&amp;Table1[[#This Row],[rank]]</f>
        <v>752|5</v>
      </c>
      <c r="B3786">
        <v>752</v>
      </c>
      <c r="C3786">
        <v>5</v>
      </c>
      <c r="D3786" t="s">
        <v>873</v>
      </c>
      <c r="E3786">
        <v>5.37597574294E-2</v>
      </c>
      <c r="F3786">
        <v>0.99687850475299999</v>
      </c>
      <c r="G3786">
        <f>VLOOKUP(Table1[[#This Row],[img_id2]],Table13[#All],4,FALSE)</f>
        <v>4</v>
      </c>
      <c r="H3786">
        <f>VLOOKUP(Table1[[#This Row],[img_id2]],Table13[#All],5,FALSE)</f>
        <v>4</v>
      </c>
      <c r="I3786" t="str">
        <f>IF(Table1[[#This Row],[score_abs]]&gt;0.99,"yes","no")</f>
        <v>yes</v>
      </c>
    </row>
    <row r="3787" spans="1:9" x14ac:dyDescent="0.25">
      <c r="A3787" t="str">
        <f>Table1[[#This Row],[img_id2]]&amp;"|"&amp;Table1[[#This Row],[rank]]</f>
        <v>753|1</v>
      </c>
      <c r="B3787">
        <v>753</v>
      </c>
      <c r="C3787">
        <v>1</v>
      </c>
      <c r="D3787" t="s">
        <v>860</v>
      </c>
      <c r="E3787">
        <v>0.246662795544</v>
      </c>
      <c r="F3787">
        <v>0.997691035271</v>
      </c>
      <c r="G3787">
        <f>VLOOKUP(Table1[[#This Row],[img_id2]],Table13[#All],4,FALSE)</f>
        <v>3</v>
      </c>
      <c r="H3787">
        <f>VLOOKUP(Table1[[#This Row],[img_id2]],Table13[#All],5,FALSE)</f>
        <v>3</v>
      </c>
      <c r="I3787" t="str">
        <f>IF(Table1[[#This Row],[score_abs]]&gt;0.99,"yes","no")</f>
        <v>yes</v>
      </c>
    </row>
    <row r="3788" spans="1:9" x14ac:dyDescent="0.25">
      <c r="A3788" t="str">
        <f>Table1[[#This Row],[img_id2]]&amp;"|"&amp;Table1[[#This Row],[rank]]</f>
        <v>753|2</v>
      </c>
      <c r="B3788">
        <v>753</v>
      </c>
      <c r="C3788">
        <v>2</v>
      </c>
      <c r="D3788" t="s">
        <v>854</v>
      </c>
      <c r="E3788">
        <v>0.109608776867</v>
      </c>
      <c r="F3788">
        <v>0.99481886625299998</v>
      </c>
      <c r="G3788">
        <f>VLOOKUP(Table1[[#This Row],[img_id2]],Table13[#All],4,FALSE)</f>
        <v>3</v>
      </c>
      <c r="H3788">
        <f>VLOOKUP(Table1[[#This Row],[img_id2]],Table13[#All],5,FALSE)</f>
        <v>3</v>
      </c>
      <c r="I3788" t="str">
        <f>IF(Table1[[#This Row],[score_abs]]&gt;0.99,"yes","no")</f>
        <v>yes</v>
      </c>
    </row>
    <row r="3789" spans="1:9" x14ac:dyDescent="0.25">
      <c r="A3789" t="str">
        <f>Table1[[#This Row],[img_id2]]&amp;"|"&amp;Table1[[#This Row],[rank]]</f>
        <v>753|3</v>
      </c>
      <c r="B3789">
        <v>753</v>
      </c>
      <c r="C3789">
        <v>3</v>
      </c>
      <c r="D3789" t="s">
        <v>848</v>
      </c>
      <c r="E3789">
        <v>5.8908805251099997E-2</v>
      </c>
      <c r="F3789">
        <v>0.99040246009800004</v>
      </c>
      <c r="G3789">
        <f>VLOOKUP(Table1[[#This Row],[img_id2]],Table13[#All],4,FALSE)</f>
        <v>3</v>
      </c>
      <c r="H3789">
        <f>VLOOKUP(Table1[[#This Row],[img_id2]],Table13[#All],5,FALSE)</f>
        <v>3</v>
      </c>
      <c r="I3789" t="str">
        <f>IF(Table1[[#This Row],[score_abs]]&gt;0.99,"yes","no")</f>
        <v>yes</v>
      </c>
    </row>
    <row r="3790" spans="1:9" x14ac:dyDescent="0.25">
      <c r="A3790" t="str">
        <f>Table1[[#This Row],[img_id2]]&amp;"|"&amp;Table1[[#This Row],[rank]]</f>
        <v>753|4</v>
      </c>
      <c r="B3790">
        <v>753</v>
      </c>
      <c r="C3790">
        <v>4</v>
      </c>
      <c r="D3790" t="s">
        <v>862</v>
      </c>
      <c r="E3790">
        <v>5.3005333989899997E-2</v>
      </c>
      <c r="F3790">
        <v>0.98934501409499997</v>
      </c>
      <c r="G3790">
        <f>VLOOKUP(Table1[[#This Row],[img_id2]],Table13[#All],4,FALSE)</f>
        <v>3</v>
      </c>
      <c r="H3790">
        <f>VLOOKUP(Table1[[#This Row],[img_id2]],Table13[#All],5,FALSE)</f>
        <v>3</v>
      </c>
      <c r="I3790" t="str">
        <f>IF(Table1[[#This Row],[score_abs]]&gt;0.99,"yes","no")</f>
        <v>no</v>
      </c>
    </row>
    <row r="3791" spans="1:9" x14ac:dyDescent="0.25">
      <c r="A3791" t="str">
        <f>Table1[[#This Row],[img_id2]]&amp;"|"&amp;Table1[[#This Row],[rank]]</f>
        <v>753|5</v>
      </c>
      <c r="B3791">
        <v>753</v>
      </c>
      <c r="C3791">
        <v>5</v>
      </c>
      <c r="D3791" t="s">
        <v>864</v>
      </c>
      <c r="E3791">
        <v>5.22279515862E-2</v>
      </c>
      <c r="F3791">
        <v>0.98918813467</v>
      </c>
      <c r="G3791">
        <f>VLOOKUP(Table1[[#This Row],[img_id2]],Table13[#All],4,FALSE)</f>
        <v>3</v>
      </c>
      <c r="H3791">
        <f>VLOOKUP(Table1[[#This Row],[img_id2]],Table13[#All],5,FALSE)</f>
        <v>3</v>
      </c>
      <c r="I3791" t="str">
        <f>IF(Table1[[#This Row],[score_abs]]&gt;0.99,"yes","no")</f>
        <v>no</v>
      </c>
    </row>
    <row r="3792" spans="1:9" x14ac:dyDescent="0.25">
      <c r="A3792" t="str">
        <f>Table1[[#This Row],[img_id2]]&amp;"|"&amp;Table1[[#This Row],[rank]]</f>
        <v>754|1</v>
      </c>
      <c r="B3792">
        <v>754</v>
      </c>
      <c r="C3792">
        <v>1</v>
      </c>
      <c r="D3792" t="s">
        <v>864</v>
      </c>
      <c r="E3792">
        <v>0.27198219299300003</v>
      </c>
      <c r="F3792">
        <v>0.999797403812</v>
      </c>
      <c r="G3792">
        <f>VLOOKUP(Table1[[#This Row],[img_id2]],Table13[#All],4,FALSE)</f>
        <v>3</v>
      </c>
      <c r="H3792">
        <f>VLOOKUP(Table1[[#This Row],[img_id2]],Table13[#All],5,FALSE)</f>
        <v>3</v>
      </c>
      <c r="I3792" t="str">
        <f>IF(Table1[[#This Row],[score_abs]]&gt;0.99,"yes","no")</f>
        <v>yes</v>
      </c>
    </row>
    <row r="3793" spans="1:9" x14ac:dyDescent="0.25">
      <c r="A3793" t="str">
        <f>Table1[[#This Row],[img_id2]]&amp;"|"&amp;Table1[[#This Row],[rank]]</f>
        <v>754|2</v>
      </c>
      <c r="B3793">
        <v>754</v>
      </c>
      <c r="C3793">
        <v>2</v>
      </c>
      <c r="D3793" t="s">
        <v>862</v>
      </c>
      <c r="E3793">
        <v>0.24612891674000001</v>
      </c>
      <c r="F3793">
        <v>0.99977618455899997</v>
      </c>
      <c r="G3793">
        <f>VLOOKUP(Table1[[#This Row],[img_id2]],Table13[#All],4,FALSE)</f>
        <v>3</v>
      </c>
      <c r="H3793">
        <f>VLOOKUP(Table1[[#This Row],[img_id2]],Table13[#All],5,FALSE)</f>
        <v>3</v>
      </c>
      <c r="I3793" t="str">
        <f>IF(Table1[[#This Row],[score_abs]]&gt;0.99,"yes","no")</f>
        <v>yes</v>
      </c>
    </row>
    <row r="3794" spans="1:9" x14ac:dyDescent="0.25">
      <c r="A3794" t="str">
        <f>Table1[[#This Row],[img_id2]]&amp;"|"&amp;Table1[[#This Row],[rank]]</f>
        <v>754|3</v>
      </c>
      <c r="B3794">
        <v>754</v>
      </c>
      <c r="C3794">
        <v>3</v>
      </c>
      <c r="D3794" t="s">
        <v>860</v>
      </c>
      <c r="E3794">
        <v>0.10939469188500001</v>
      </c>
      <c r="F3794">
        <v>0.99949645996100001</v>
      </c>
      <c r="G3794">
        <f>VLOOKUP(Table1[[#This Row],[img_id2]],Table13[#All],4,FALSE)</f>
        <v>3</v>
      </c>
      <c r="H3794">
        <f>VLOOKUP(Table1[[#This Row],[img_id2]],Table13[#All],5,FALSE)</f>
        <v>3</v>
      </c>
      <c r="I3794" t="str">
        <f>IF(Table1[[#This Row],[score_abs]]&gt;0.99,"yes","no")</f>
        <v>yes</v>
      </c>
    </row>
    <row r="3795" spans="1:9" x14ac:dyDescent="0.25">
      <c r="A3795" t="str">
        <f>Table1[[#This Row],[img_id2]]&amp;"|"&amp;Table1[[#This Row],[rank]]</f>
        <v>754|4</v>
      </c>
      <c r="B3795">
        <v>754</v>
      </c>
      <c r="C3795">
        <v>4</v>
      </c>
      <c r="D3795" t="s">
        <v>831</v>
      </c>
      <c r="E3795">
        <v>9.2409715056399999E-2</v>
      </c>
      <c r="F3795">
        <v>0.99940407276200005</v>
      </c>
      <c r="G3795">
        <f>VLOOKUP(Table1[[#This Row],[img_id2]],Table13[#All],4,FALSE)</f>
        <v>3</v>
      </c>
      <c r="H3795">
        <f>VLOOKUP(Table1[[#This Row],[img_id2]],Table13[#All],5,FALSE)</f>
        <v>3</v>
      </c>
      <c r="I3795" t="str">
        <f>IF(Table1[[#This Row],[score_abs]]&gt;0.99,"yes","no")</f>
        <v>yes</v>
      </c>
    </row>
    <row r="3796" spans="1:9" x14ac:dyDescent="0.25">
      <c r="A3796" t="str">
        <f>Table1[[#This Row],[img_id2]]&amp;"|"&amp;Table1[[#This Row],[rank]]</f>
        <v>754|5</v>
      </c>
      <c r="B3796">
        <v>754</v>
      </c>
      <c r="C3796">
        <v>5</v>
      </c>
      <c r="D3796" t="s">
        <v>830</v>
      </c>
      <c r="E3796">
        <v>6.6307961940800006E-2</v>
      </c>
      <c r="F3796">
        <v>0.99916970729800003</v>
      </c>
      <c r="G3796">
        <f>VLOOKUP(Table1[[#This Row],[img_id2]],Table13[#All],4,FALSE)</f>
        <v>3</v>
      </c>
      <c r="H3796">
        <f>VLOOKUP(Table1[[#This Row],[img_id2]],Table13[#All],5,FALSE)</f>
        <v>3</v>
      </c>
      <c r="I3796" t="str">
        <f>IF(Table1[[#This Row],[score_abs]]&gt;0.99,"yes","no")</f>
        <v>yes</v>
      </c>
    </row>
    <row r="3797" spans="1:9" x14ac:dyDescent="0.25">
      <c r="A3797" t="str">
        <f>Table1[[#This Row],[img_id2]]&amp;"|"&amp;Table1[[#This Row],[rank]]</f>
        <v>755|1</v>
      </c>
      <c r="B3797">
        <v>755</v>
      </c>
      <c r="C3797">
        <v>1</v>
      </c>
      <c r="D3797" t="s">
        <v>831</v>
      </c>
      <c r="E3797">
        <v>0.78814780712099997</v>
      </c>
      <c r="F3797">
        <v>0.99996507167799997</v>
      </c>
      <c r="G3797">
        <f>VLOOKUP(Table1[[#This Row],[img_id2]],Table13[#All],4,FALSE)</f>
        <v>3</v>
      </c>
      <c r="H3797">
        <f>VLOOKUP(Table1[[#This Row],[img_id2]],Table13[#All],5,FALSE)</f>
        <v>3</v>
      </c>
      <c r="I3797" t="str">
        <f>IF(Table1[[#This Row],[score_abs]]&gt;0.99,"yes","no")</f>
        <v>yes</v>
      </c>
    </row>
    <row r="3798" spans="1:9" x14ac:dyDescent="0.25">
      <c r="A3798" t="str">
        <f>Table1[[#This Row],[img_id2]]&amp;"|"&amp;Table1[[#This Row],[rank]]</f>
        <v>755|2</v>
      </c>
      <c r="B3798">
        <v>755</v>
      </c>
      <c r="C3798">
        <v>2</v>
      </c>
      <c r="D3798" t="s">
        <v>854</v>
      </c>
      <c r="E3798">
        <v>9.5298103988200003E-2</v>
      </c>
      <c r="F3798">
        <v>0.99971073865899995</v>
      </c>
      <c r="G3798">
        <f>VLOOKUP(Table1[[#This Row],[img_id2]],Table13[#All],4,FALSE)</f>
        <v>3</v>
      </c>
      <c r="H3798">
        <f>VLOOKUP(Table1[[#This Row],[img_id2]],Table13[#All],5,FALSE)</f>
        <v>3</v>
      </c>
      <c r="I3798" t="str">
        <f>IF(Table1[[#This Row],[score_abs]]&gt;0.99,"yes","no")</f>
        <v>yes</v>
      </c>
    </row>
    <row r="3799" spans="1:9" x14ac:dyDescent="0.25">
      <c r="A3799" t="str">
        <f>Table1[[#This Row],[img_id2]]&amp;"|"&amp;Table1[[#This Row],[rank]]</f>
        <v>755|3</v>
      </c>
      <c r="B3799">
        <v>755</v>
      </c>
      <c r="C3799">
        <v>3</v>
      </c>
      <c r="D3799" t="s">
        <v>848</v>
      </c>
      <c r="E3799">
        <v>3.19122411311E-2</v>
      </c>
      <c r="F3799">
        <v>0.99913674593000001</v>
      </c>
      <c r="G3799">
        <f>VLOOKUP(Table1[[#This Row],[img_id2]],Table13[#All],4,FALSE)</f>
        <v>3</v>
      </c>
      <c r="H3799">
        <f>VLOOKUP(Table1[[#This Row],[img_id2]],Table13[#All],5,FALSE)</f>
        <v>3</v>
      </c>
      <c r="I3799" t="str">
        <f>IF(Table1[[#This Row],[score_abs]]&gt;0.99,"yes","no")</f>
        <v>yes</v>
      </c>
    </row>
    <row r="3800" spans="1:9" x14ac:dyDescent="0.25">
      <c r="A3800" t="str">
        <f>Table1[[#This Row],[img_id2]]&amp;"|"&amp;Table1[[#This Row],[rank]]</f>
        <v>755|4</v>
      </c>
      <c r="B3800">
        <v>755</v>
      </c>
      <c r="C3800">
        <v>4</v>
      </c>
      <c r="D3800" t="s">
        <v>864</v>
      </c>
      <c r="E3800">
        <v>1.6801610589E-2</v>
      </c>
      <c r="F3800">
        <v>0.998361647129</v>
      </c>
      <c r="G3800">
        <f>VLOOKUP(Table1[[#This Row],[img_id2]],Table13[#All],4,FALSE)</f>
        <v>3</v>
      </c>
      <c r="H3800">
        <f>VLOOKUP(Table1[[#This Row],[img_id2]],Table13[#All],5,FALSE)</f>
        <v>3</v>
      </c>
      <c r="I3800" t="str">
        <f>IF(Table1[[#This Row],[score_abs]]&gt;0.99,"yes","no")</f>
        <v>yes</v>
      </c>
    </row>
    <row r="3801" spans="1:9" x14ac:dyDescent="0.25">
      <c r="A3801" t="str">
        <f>Table1[[#This Row],[img_id2]]&amp;"|"&amp;Table1[[#This Row],[rank]]</f>
        <v>755|5</v>
      </c>
      <c r="B3801">
        <v>755</v>
      </c>
      <c r="C3801">
        <v>5</v>
      </c>
      <c r="D3801" t="s">
        <v>861</v>
      </c>
      <c r="E3801">
        <v>9.2202350497199992E-3</v>
      </c>
      <c r="F3801">
        <v>0.997018456459</v>
      </c>
      <c r="G3801">
        <f>VLOOKUP(Table1[[#This Row],[img_id2]],Table13[#All],4,FALSE)</f>
        <v>3</v>
      </c>
      <c r="H3801">
        <f>VLOOKUP(Table1[[#This Row],[img_id2]],Table13[#All],5,FALSE)</f>
        <v>3</v>
      </c>
      <c r="I3801" t="str">
        <f>IF(Table1[[#This Row],[score_abs]]&gt;0.99,"yes","no")</f>
        <v>yes</v>
      </c>
    </row>
    <row r="3802" spans="1:9" x14ac:dyDescent="0.25">
      <c r="A3802" t="str">
        <f>Table1[[#This Row],[img_id2]]&amp;"|"&amp;Table1[[#This Row],[rank]]</f>
        <v>756|1</v>
      </c>
      <c r="B3802">
        <v>756</v>
      </c>
      <c r="C3802">
        <v>1</v>
      </c>
      <c r="D3802" t="s">
        <v>892</v>
      </c>
      <c r="E3802">
        <v>0.20852154493300001</v>
      </c>
      <c r="F3802">
        <v>0.99953031539899995</v>
      </c>
      <c r="G3802">
        <f>VLOOKUP(Table1[[#This Row],[img_id2]],Table13[#All],4,FALSE)</f>
        <v>3</v>
      </c>
      <c r="H3802">
        <f>VLOOKUP(Table1[[#This Row],[img_id2]],Table13[#All],5,FALSE)</f>
        <v>3</v>
      </c>
      <c r="I3802" t="str">
        <f>IF(Table1[[#This Row],[score_abs]]&gt;0.99,"yes","no")</f>
        <v>yes</v>
      </c>
    </row>
    <row r="3803" spans="1:9" x14ac:dyDescent="0.25">
      <c r="A3803" t="str">
        <f>Table1[[#This Row],[img_id2]]&amp;"|"&amp;Table1[[#This Row],[rank]]</f>
        <v>756|2</v>
      </c>
      <c r="B3803">
        <v>756</v>
      </c>
      <c r="C3803">
        <v>2</v>
      </c>
      <c r="D3803" t="s">
        <v>860</v>
      </c>
      <c r="E3803">
        <v>0.18812221288700001</v>
      </c>
      <c r="F3803">
        <v>0.99947935342799998</v>
      </c>
      <c r="G3803">
        <f>VLOOKUP(Table1[[#This Row],[img_id2]],Table13[#All],4,FALSE)</f>
        <v>3</v>
      </c>
      <c r="H3803">
        <f>VLOOKUP(Table1[[#This Row],[img_id2]],Table13[#All],5,FALSE)</f>
        <v>3</v>
      </c>
      <c r="I3803" t="str">
        <f>IF(Table1[[#This Row],[score_abs]]&gt;0.99,"yes","no")</f>
        <v>yes</v>
      </c>
    </row>
    <row r="3804" spans="1:9" x14ac:dyDescent="0.25">
      <c r="A3804" t="str">
        <f>Table1[[#This Row],[img_id2]]&amp;"|"&amp;Table1[[#This Row],[rank]]</f>
        <v>756|3</v>
      </c>
      <c r="B3804">
        <v>756</v>
      </c>
      <c r="C3804">
        <v>3</v>
      </c>
      <c r="D3804" t="s">
        <v>831</v>
      </c>
      <c r="E3804">
        <v>0.10378662496799999</v>
      </c>
      <c r="F3804">
        <v>0.99905675649600001</v>
      </c>
      <c r="G3804">
        <f>VLOOKUP(Table1[[#This Row],[img_id2]],Table13[#All],4,FALSE)</f>
        <v>3</v>
      </c>
      <c r="H3804">
        <f>VLOOKUP(Table1[[#This Row],[img_id2]],Table13[#All],5,FALSE)</f>
        <v>3</v>
      </c>
      <c r="I3804" t="str">
        <f>IF(Table1[[#This Row],[score_abs]]&gt;0.99,"yes","no")</f>
        <v>yes</v>
      </c>
    </row>
    <row r="3805" spans="1:9" x14ac:dyDescent="0.25">
      <c r="A3805" t="str">
        <f>Table1[[#This Row],[img_id2]]&amp;"|"&amp;Table1[[#This Row],[rank]]</f>
        <v>756|4</v>
      </c>
      <c r="B3805">
        <v>756</v>
      </c>
      <c r="C3805">
        <v>4</v>
      </c>
      <c r="D3805" t="s">
        <v>906</v>
      </c>
      <c r="E3805">
        <v>8.9837826788399994E-2</v>
      </c>
      <c r="F3805">
        <v>0.99891042709400002</v>
      </c>
      <c r="G3805">
        <f>VLOOKUP(Table1[[#This Row],[img_id2]],Table13[#All],4,FALSE)</f>
        <v>3</v>
      </c>
      <c r="H3805">
        <f>VLOOKUP(Table1[[#This Row],[img_id2]],Table13[#All],5,FALSE)</f>
        <v>3</v>
      </c>
      <c r="I3805" t="str">
        <f>IF(Table1[[#This Row],[score_abs]]&gt;0.99,"yes","no")</f>
        <v>yes</v>
      </c>
    </row>
    <row r="3806" spans="1:9" x14ac:dyDescent="0.25">
      <c r="A3806" t="str">
        <f>Table1[[#This Row],[img_id2]]&amp;"|"&amp;Table1[[#This Row],[rank]]</f>
        <v>756|5</v>
      </c>
      <c r="B3806">
        <v>756</v>
      </c>
      <c r="C3806">
        <v>5</v>
      </c>
      <c r="D3806" t="s">
        <v>856</v>
      </c>
      <c r="E3806">
        <v>6.5396972000600004E-2</v>
      </c>
      <c r="F3806">
        <v>0.99850392341600003</v>
      </c>
      <c r="G3806">
        <f>VLOOKUP(Table1[[#This Row],[img_id2]],Table13[#All],4,FALSE)</f>
        <v>3</v>
      </c>
      <c r="H3806">
        <f>VLOOKUP(Table1[[#This Row],[img_id2]],Table13[#All],5,FALSE)</f>
        <v>3</v>
      </c>
      <c r="I3806" t="str">
        <f>IF(Table1[[#This Row],[score_abs]]&gt;0.99,"yes","no")</f>
        <v>yes</v>
      </c>
    </row>
    <row r="3807" spans="1:9" x14ac:dyDescent="0.25">
      <c r="A3807" t="str">
        <f>Table1[[#This Row],[img_id2]]&amp;"|"&amp;Table1[[#This Row],[rank]]</f>
        <v>757|1</v>
      </c>
      <c r="B3807">
        <v>757</v>
      </c>
      <c r="C3807">
        <v>1</v>
      </c>
      <c r="D3807" t="s">
        <v>840</v>
      </c>
      <c r="E3807">
        <v>0.44179981946899999</v>
      </c>
      <c r="F3807">
        <v>0.99997901916499998</v>
      </c>
      <c r="G3807">
        <f>VLOOKUP(Table1[[#This Row],[img_id2]],Table13[#All],4,FALSE)</f>
        <v>4</v>
      </c>
      <c r="H3807">
        <f>VLOOKUP(Table1[[#This Row],[img_id2]],Table13[#All],5,FALSE)</f>
        <v>4</v>
      </c>
      <c r="I3807" t="str">
        <f>IF(Table1[[#This Row],[score_abs]]&gt;0.99,"yes","no")</f>
        <v>yes</v>
      </c>
    </row>
    <row r="3808" spans="1:9" x14ac:dyDescent="0.25">
      <c r="A3808" t="str">
        <f>Table1[[#This Row],[img_id2]]&amp;"|"&amp;Table1[[#This Row],[rank]]</f>
        <v>757|2</v>
      </c>
      <c r="B3808">
        <v>757</v>
      </c>
      <c r="C3808">
        <v>2</v>
      </c>
      <c r="D3808" t="s">
        <v>830</v>
      </c>
      <c r="E3808">
        <v>0.37262040376700001</v>
      </c>
      <c r="F3808">
        <v>0.99997508525800005</v>
      </c>
      <c r="G3808">
        <f>VLOOKUP(Table1[[#This Row],[img_id2]],Table13[#All],4,FALSE)</f>
        <v>4</v>
      </c>
      <c r="H3808">
        <f>VLOOKUP(Table1[[#This Row],[img_id2]],Table13[#All],5,FALSE)</f>
        <v>4</v>
      </c>
      <c r="I3808" t="str">
        <f>IF(Table1[[#This Row],[score_abs]]&gt;0.99,"yes","no")</f>
        <v>yes</v>
      </c>
    </row>
    <row r="3809" spans="1:9" x14ac:dyDescent="0.25">
      <c r="A3809" t="str">
        <f>Table1[[#This Row],[img_id2]]&amp;"|"&amp;Table1[[#This Row],[rank]]</f>
        <v>757|3</v>
      </c>
      <c r="B3809">
        <v>757</v>
      </c>
      <c r="C3809">
        <v>3</v>
      </c>
      <c r="D3809" t="s">
        <v>868</v>
      </c>
      <c r="E3809">
        <v>6.2546864152000003E-2</v>
      </c>
      <c r="F3809">
        <v>0.99985182285300001</v>
      </c>
      <c r="G3809">
        <f>VLOOKUP(Table1[[#This Row],[img_id2]],Table13[#All],4,FALSE)</f>
        <v>4</v>
      </c>
      <c r="H3809">
        <f>VLOOKUP(Table1[[#This Row],[img_id2]],Table13[#All],5,FALSE)</f>
        <v>4</v>
      </c>
      <c r="I3809" t="str">
        <f>IF(Table1[[#This Row],[score_abs]]&gt;0.99,"yes","no")</f>
        <v>yes</v>
      </c>
    </row>
    <row r="3810" spans="1:9" x14ac:dyDescent="0.25">
      <c r="A3810" t="str">
        <f>Table1[[#This Row],[img_id2]]&amp;"|"&amp;Table1[[#This Row],[rank]]</f>
        <v>757|4</v>
      </c>
      <c r="B3810">
        <v>757</v>
      </c>
      <c r="C3810">
        <v>4</v>
      </c>
      <c r="D3810" t="s">
        <v>869</v>
      </c>
      <c r="E3810">
        <v>2.3091480135900001E-2</v>
      </c>
      <c r="F3810">
        <v>0.99959880113599997</v>
      </c>
      <c r="G3810">
        <f>VLOOKUP(Table1[[#This Row],[img_id2]],Table13[#All],4,FALSE)</f>
        <v>4</v>
      </c>
      <c r="H3810">
        <f>VLOOKUP(Table1[[#This Row],[img_id2]],Table13[#All],5,FALSE)</f>
        <v>4</v>
      </c>
      <c r="I3810" t="str">
        <f>IF(Table1[[#This Row],[score_abs]]&gt;0.99,"yes","no")</f>
        <v>yes</v>
      </c>
    </row>
    <row r="3811" spans="1:9" x14ac:dyDescent="0.25">
      <c r="A3811" t="str">
        <f>Table1[[#This Row],[img_id2]]&amp;"|"&amp;Table1[[#This Row],[rank]]</f>
        <v>757|5</v>
      </c>
      <c r="B3811">
        <v>757</v>
      </c>
      <c r="C3811">
        <v>5</v>
      </c>
      <c r="D3811" t="s">
        <v>910</v>
      </c>
      <c r="E3811">
        <v>1.78324505687E-2</v>
      </c>
      <c r="F3811">
        <v>0.99948054552099996</v>
      </c>
      <c r="G3811">
        <f>VLOOKUP(Table1[[#This Row],[img_id2]],Table13[#All],4,FALSE)</f>
        <v>4</v>
      </c>
      <c r="H3811">
        <f>VLOOKUP(Table1[[#This Row],[img_id2]],Table13[#All],5,FALSE)</f>
        <v>4</v>
      </c>
      <c r="I3811" t="str">
        <f>IF(Table1[[#This Row],[score_abs]]&gt;0.99,"yes","no")</f>
        <v>yes</v>
      </c>
    </row>
    <row r="3812" spans="1:9" x14ac:dyDescent="0.25">
      <c r="A3812" t="str">
        <f>Table1[[#This Row],[img_id2]]&amp;"|"&amp;Table1[[#This Row],[rank]]</f>
        <v>758|1</v>
      </c>
      <c r="B3812">
        <v>758</v>
      </c>
      <c r="C3812">
        <v>1</v>
      </c>
      <c r="D3812" t="s">
        <v>864</v>
      </c>
      <c r="E3812">
        <v>0.242480352521</v>
      </c>
      <c r="F3812">
        <v>0.999759972095</v>
      </c>
      <c r="G3812">
        <f>VLOOKUP(Table1[[#This Row],[img_id2]],Table13[#All],4,FALSE)</f>
        <v>3</v>
      </c>
      <c r="H3812">
        <f>VLOOKUP(Table1[[#This Row],[img_id2]],Table13[#All],5,FALSE)</f>
        <v>3</v>
      </c>
      <c r="I3812" t="str">
        <f>IF(Table1[[#This Row],[score_abs]]&gt;0.99,"yes","no")</f>
        <v>yes</v>
      </c>
    </row>
    <row r="3813" spans="1:9" x14ac:dyDescent="0.25">
      <c r="A3813" t="str">
        <f>Table1[[#This Row],[img_id2]]&amp;"|"&amp;Table1[[#This Row],[rank]]</f>
        <v>758|2</v>
      </c>
      <c r="B3813">
        <v>758</v>
      </c>
      <c r="C3813">
        <v>2</v>
      </c>
      <c r="D3813" t="s">
        <v>862</v>
      </c>
      <c r="E3813">
        <v>0.18197311460999999</v>
      </c>
      <c r="F3813">
        <v>0.99968028068500003</v>
      </c>
      <c r="G3813">
        <f>VLOOKUP(Table1[[#This Row],[img_id2]],Table13[#All],4,FALSE)</f>
        <v>3</v>
      </c>
      <c r="H3813">
        <f>VLOOKUP(Table1[[#This Row],[img_id2]],Table13[#All],5,FALSE)</f>
        <v>3</v>
      </c>
      <c r="I3813" t="str">
        <f>IF(Table1[[#This Row],[score_abs]]&gt;0.99,"yes","no")</f>
        <v>yes</v>
      </c>
    </row>
    <row r="3814" spans="1:9" x14ac:dyDescent="0.25">
      <c r="A3814" t="str">
        <f>Table1[[#This Row],[img_id2]]&amp;"|"&amp;Table1[[#This Row],[rank]]</f>
        <v>758|3</v>
      </c>
      <c r="B3814">
        <v>758</v>
      </c>
      <c r="C3814">
        <v>3</v>
      </c>
      <c r="D3814" t="s">
        <v>830</v>
      </c>
      <c r="E3814">
        <v>0.158442720771</v>
      </c>
      <c r="F3814">
        <v>0.99963271617899996</v>
      </c>
      <c r="G3814">
        <f>VLOOKUP(Table1[[#This Row],[img_id2]],Table13[#All],4,FALSE)</f>
        <v>3</v>
      </c>
      <c r="H3814">
        <f>VLOOKUP(Table1[[#This Row],[img_id2]],Table13[#All],5,FALSE)</f>
        <v>3</v>
      </c>
      <c r="I3814" t="str">
        <f>IF(Table1[[#This Row],[score_abs]]&gt;0.99,"yes","no")</f>
        <v>yes</v>
      </c>
    </row>
    <row r="3815" spans="1:9" x14ac:dyDescent="0.25">
      <c r="A3815" t="str">
        <f>Table1[[#This Row],[img_id2]]&amp;"|"&amp;Table1[[#This Row],[rank]]</f>
        <v>758|4</v>
      </c>
      <c r="B3815">
        <v>758</v>
      </c>
      <c r="C3815">
        <v>4</v>
      </c>
      <c r="D3815" t="s">
        <v>831</v>
      </c>
      <c r="E3815">
        <v>0.13553622365000001</v>
      </c>
      <c r="F3815">
        <v>0.99957066774400005</v>
      </c>
      <c r="G3815">
        <f>VLOOKUP(Table1[[#This Row],[img_id2]],Table13[#All],4,FALSE)</f>
        <v>3</v>
      </c>
      <c r="H3815">
        <f>VLOOKUP(Table1[[#This Row],[img_id2]],Table13[#All],5,FALSE)</f>
        <v>3</v>
      </c>
      <c r="I3815" t="str">
        <f>IF(Table1[[#This Row],[score_abs]]&gt;0.99,"yes","no")</f>
        <v>yes</v>
      </c>
    </row>
    <row r="3816" spans="1:9" x14ac:dyDescent="0.25">
      <c r="A3816" t="str">
        <f>Table1[[#This Row],[img_id2]]&amp;"|"&amp;Table1[[#This Row],[rank]]</f>
        <v>758|5</v>
      </c>
      <c r="B3816">
        <v>758</v>
      </c>
      <c r="C3816">
        <v>5</v>
      </c>
      <c r="D3816" t="s">
        <v>860</v>
      </c>
      <c r="E3816">
        <v>6.5312728285799995E-2</v>
      </c>
      <c r="F3816">
        <v>0.99910956621199998</v>
      </c>
      <c r="G3816">
        <f>VLOOKUP(Table1[[#This Row],[img_id2]],Table13[#All],4,FALSE)</f>
        <v>3</v>
      </c>
      <c r="H3816">
        <f>VLOOKUP(Table1[[#This Row],[img_id2]],Table13[#All],5,FALSE)</f>
        <v>3</v>
      </c>
      <c r="I3816" t="str">
        <f>IF(Table1[[#This Row],[score_abs]]&gt;0.99,"yes","no")</f>
        <v>yes</v>
      </c>
    </row>
    <row r="3817" spans="1:9" x14ac:dyDescent="0.25">
      <c r="A3817" t="str">
        <f>Table1[[#This Row],[img_id2]]&amp;"|"&amp;Table1[[#This Row],[rank]]</f>
        <v>759|1</v>
      </c>
      <c r="B3817">
        <v>759</v>
      </c>
      <c r="C3817">
        <v>1</v>
      </c>
      <c r="D3817" t="s">
        <v>830</v>
      </c>
      <c r="E3817">
        <v>0.47284042835200002</v>
      </c>
      <c r="F3817">
        <v>0.99974054098099996</v>
      </c>
      <c r="G3817">
        <f>VLOOKUP(Table1[[#This Row],[img_id2]],Table13[#All],4,FALSE)</f>
        <v>3</v>
      </c>
      <c r="H3817">
        <f>VLOOKUP(Table1[[#This Row],[img_id2]],Table13[#All],5,FALSE)</f>
        <v>3</v>
      </c>
      <c r="I3817" t="str">
        <f>IF(Table1[[#This Row],[score_abs]]&gt;0.99,"yes","no")</f>
        <v>yes</v>
      </c>
    </row>
    <row r="3818" spans="1:9" x14ac:dyDescent="0.25">
      <c r="A3818" t="str">
        <f>Table1[[#This Row],[img_id2]]&amp;"|"&amp;Table1[[#This Row],[rank]]</f>
        <v>759|2</v>
      </c>
      <c r="B3818">
        <v>759</v>
      </c>
      <c r="C3818">
        <v>2</v>
      </c>
      <c r="D3818" t="s">
        <v>846</v>
      </c>
      <c r="E3818">
        <v>0.109972454607</v>
      </c>
      <c r="F3818">
        <v>0.99888545274700002</v>
      </c>
      <c r="G3818">
        <f>VLOOKUP(Table1[[#This Row],[img_id2]],Table13[#All],4,FALSE)</f>
        <v>3</v>
      </c>
      <c r="H3818">
        <f>VLOOKUP(Table1[[#This Row],[img_id2]],Table13[#All],5,FALSE)</f>
        <v>3</v>
      </c>
      <c r="I3818" t="str">
        <f>IF(Table1[[#This Row],[score_abs]]&gt;0.99,"yes","no")</f>
        <v>yes</v>
      </c>
    </row>
    <row r="3819" spans="1:9" x14ac:dyDescent="0.25">
      <c r="A3819" t="str">
        <f>Table1[[#This Row],[img_id2]]&amp;"|"&amp;Table1[[#This Row],[rank]]</f>
        <v>759|3</v>
      </c>
      <c r="B3819">
        <v>759</v>
      </c>
      <c r="C3819">
        <v>3</v>
      </c>
      <c r="D3819" t="s">
        <v>860</v>
      </c>
      <c r="E3819">
        <v>7.5856357812899997E-2</v>
      </c>
      <c r="F3819">
        <v>0.99838495254500004</v>
      </c>
      <c r="G3819">
        <f>VLOOKUP(Table1[[#This Row],[img_id2]],Table13[#All],4,FALSE)</f>
        <v>3</v>
      </c>
      <c r="H3819">
        <f>VLOOKUP(Table1[[#This Row],[img_id2]],Table13[#All],5,FALSE)</f>
        <v>3</v>
      </c>
      <c r="I3819" t="str">
        <f>IF(Table1[[#This Row],[score_abs]]&gt;0.99,"yes","no")</f>
        <v>yes</v>
      </c>
    </row>
    <row r="3820" spans="1:9" x14ac:dyDescent="0.25">
      <c r="A3820" t="str">
        <f>Table1[[#This Row],[img_id2]]&amp;"|"&amp;Table1[[#This Row],[rank]]</f>
        <v>759|4</v>
      </c>
      <c r="B3820">
        <v>759</v>
      </c>
      <c r="C3820">
        <v>4</v>
      </c>
      <c r="D3820" t="s">
        <v>862</v>
      </c>
      <c r="E3820">
        <v>6.5773531794500004E-2</v>
      </c>
      <c r="F3820">
        <v>0.99813783168799997</v>
      </c>
      <c r="G3820">
        <f>VLOOKUP(Table1[[#This Row],[img_id2]],Table13[#All],4,FALSE)</f>
        <v>3</v>
      </c>
      <c r="H3820">
        <f>VLOOKUP(Table1[[#This Row],[img_id2]],Table13[#All],5,FALSE)</f>
        <v>3</v>
      </c>
      <c r="I3820" t="str">
        <f>IF(Table1[[#This Row],[score_abs]]&gt;0.99,"yes","no")</f>
        <v>yes</v>
      </c>
    </row>
    <row r="3821" spans="1:9" x14ac:dyDescent="0.25">
      <c r="A3821" t="str">
        <f>Table1[[#This Row],[img_id2]]&amp;"|"&amp;Table1[[#This Row],[rank]]</f>
        <v>759|5</v>
      </c>
      <c r="B3821">
        <v>759</v>
      </c>
      <c r="C3821">
        <v>5</v>
      </c>
      <c r="D3821" t="s">
        <v>831</v>
      </c>
      <c r="E3821">
        <v>5.0475962460000003E-2</v>
      </c>
      <c r="F3821">
        <v>0.99757486581800003</v>
      </c>
      <c r="G3821">
        <f>VLOOKUP(Table1[[#This Row],[img_id2]],Table13[#All],4,FALSE)</f>
        <v>3</v>
      </c>
      <c r="H3821">
        <f>VLOOKUP(Table1[[#This Row],[img_id2]],Table13[#All],5,FALSE)</f>
        <v>3</v>
      </c>
      <c r="I3821" t="str">
        <f>IF(Table1[[#This Row],[score_abs]]&gt;0.99,"yes","no")</f>
        <v>yes</v>
      </c>
    </row>
    <row r="3822" spans="1:9" x14ac:dyDescent="0.25">
      <c r="A3822" t="str">
        <f>Table1[[#This Row],[img_id2]]&amp;"|"&amp;Table1[[#This Row],[rank]]</f>
        <v>760|1</v>
      </c>
      <c r="B3822">
        <v>760</v>
      </c>
      <c r="C3822">
        <v>1</v>
      </c>
      <c r="D3822" t="s">
        <v>830</v>
      </c>
      <c r="E3822">
        <v>0.140966013074</v>
      </c>
      <c r="F3822">
        <v>0.99950957298300003</v>
      </c>
      <c r="G3822">
        <f>VLOOKUP(Table1[[#This Row],[img_id2]],Table13[#All],4,FALSE)</f>
        <v>3</v>
      </c>
      <c r="H3822">
        <f>VLOOKUP(Table1[[#This Row],[img_id2]],Table13[#All],5,FALSE)</f>
        <v>3</v>
      </c>
      <c r="I3822" t="str">
        <f>IF(Table1[[#This Row],[score_abs]]&gt;0.99,"yes","no")</f>
        <v>yes</v>
      </c>
    </row>
    <row r="3823" spans="1:9" x14ac:dyDescent="0.25">
      <c r="A3823" t="str">
        <f>Table1[[#This Row],[img_id2]]&amp;"|"&amp;Table1[[#This Row],[rank]]</f>
        <v>760|2</v>
      </c>
      <c r="B3823">
        <v>760</v>
      </c>
      <c r="C3823">
        <v>2</v>
      </c>
      <c r="D3823" t="s">
        <v>869</v>
      </c>
      <c r="E3823">
        <v>0.118072174489</v>
      </c>
      <c r="F3823">
        <v>0.99941456317900002</v>
      </c>
      <c r="G3823">
        <f>VLOOKUP(Table1[[#This Row],[img_id2]],Table13[#All],4,FALSE)</f>
        <v>3</v>
      </c>
      <c r="H3823">
        <f>VLOOKUP(Table1[[#This Row],[img_id2]],Table13[#All],5,FALSE)</f>
        <v>3</v>
      </c>
      <c r="I3823" t="str">
        <f>IF(Table1[[#This Row],[score_abs]]&gt;0.99,"yes","no")</f>
        <v>yes</v>
      </c>
    </row>
    <row r="3824" spans="1:9" x14ac:dyDescent="0.25">
      <c r="A3824" t="str">
        <f>Table1[[#This Row],[img_id2]]&amp;"|"&amp;Table1[[#This Row],[rank]]</f>
        <v>760|3</v>
      </c>
      <c r="B3824">
        <v>760</v>
      </c>
      <c r="C3824">
        <v>3</v>
      </c>
      <c r="D3824" t="s">
        <v>869</v>
      </c>
      <c r="E3824">
        <v>0.106921903789</v>
      </c>
      <c r="F3824">
        <v>0.99935346841799999</v>
      </c>
      <c r="G3824">
        <f>VLOOKUP(Table1[[#This Row],[img_id2]],Table13[#All],4,FALSE)</f>
        <v>3</v>
      </c>
      <c r="H3824">
        <f>VLOOKUP(Table1[[#This Row],[img_id2]],Table13[#All],5,FALSE)</f>
        <v>3</v>
      </c>
      <c r="I3824" t="str">
        <f>IF(Table1[[#This Row],[score_abs]]&gt;0.99,"yes","no")</f>
        <v>yes</v>
      </c>
    </row>
    <row r="3825" spans="1:9" x14ac:dyDescent="0.25">
      <c r="A3825" t="str">
        <f>Table1[[#This Row],[img_id2]]&amp;"|"&amp;Table1[[#This Row],[rank]]</f>
        <v>760|4</v>
      </c>
      <c r="B3825">
        <v>760</v>
      </c>
      <c r="C3825">
        <v>4</v>
      </c>
      <c r="D3825" t="s">
        <v>868</v>
      </c>
      <c r="E3825">
        <v>0.103271715343</v>
      </c>
      <c r="F3825">
        <v>0.99933075904799995</v>
      </c>
      <c r="G3825">
        <f>VLOOKUP(Table1[[#This Row],[img_id2]],Table13[#All],4,FALSE)</f>
        <v>3</v>
      </c>
      <c r="H3825">
        <f>VLOOKUP(Table1[[#This Row],[img_id2]],Table13[#All],5,FALSE)</f>
        <v>3</v>
      </c>
      <c r="I3825" t="str">
        <f>IF(Table1[[#This Row],[score_abs]]&gt;0.99,"yes","no")</f>
        <v>yes</v>
      </c>
    </row>
    <row r="3826" spans="1:9" x14ac:dyDescent="0.25">
      <c r="A3826" t="str">
        <f>Table1[[#This Row],[img_id2]]&amp;"|"&amp;Table1[[#This Row],[rank]]</f>
        <v>760|5</v>
      </c>
      <c r="B3826">
        <v>760</v>
      </c>
      <c r="C3826">
        <v>5</v>
      </c>
      <c r="D3826" t="s">
        <v>887</v>
      </c>
      <c r="E3826">
        <v>9.2791371047500001E-2</v>
      </c>
      <c r="F3826">
        <v>0.99925512075400003</v>
      </c>
      <c r="G3826">
        <f>VLOOKUP(Table1[[#This Row],[img_id2]],Table13[#All],4,FALSE)</f>
        <v>3</v>
      </c>
      <c r="H3826">
        <f>VLOOKUP(Table1[[#This Row],[img_id2]],Table13[#All],5,FALSE)</f>
        <v>3</v>
      </c>
      <c r="I3826" t="str">
        <f>IF(Table1[[#This Row],[score_abs]]&gt;0.99,"yes","no")</f>
        <v>yes</v>
      </c>
    </row>
    <row r="3827" spans="1:9" x14ac:dyDescent="0.25">
      <c r="A3827" t="str">
        <f>Table1[[#This Row],[img_id2]]&amp;"|"&amp;Table1[[#This Row],[rank]]</f>
        <v>761|1</v>
      </c>
      <c r="B3827">
        <v>761</v>
      </c>
      <c r="C3827">
        <v>1</v>
      </c>
      <c r="D3827" t="s">
        <v>831</v>
      </c>
      <c r="E3827">
        <v>0.74010980129199999</v>
      </c>
      <c r="F3827">
        <v>0.99996078014400003</v>
      </c>
      <c r="G3827">
        <f>VLOOKUP(Table1[[#This Row],[img_id2]],Table13[#All],4,FALSE)</f>
        <v>3</v>
      </c>
      <c r="H3827">
        <f>VLOOKUP(Table1[[#This Row],[img_id2]],Table13[#All],5,FALSE)</f>
        <v>3</v>
      </c>
      <c r="I3827" t="str">
        <f>IF(Table1[[#This Row],[score_abs]]&gt;0.99,"yes","no")</f>
        <v>yes</v>
      </c>
    </row>
    <row r="3828" spans="1:9" x14ac:dyDescent="0.25">
      <c r="A3828" t="str">
        <f>Table1[[#This Row],[img_id2]]&amp;"|"&amp;Table1[[#This Row],[rank]]</f>
        <v>761|2</v>
      </c>
      <c r="B3828">
        <v>761</v>
      </c>
      <c r="C3828">
        <v>2</v>
      </c>
      <c r="D3828" t="s">
        <v>862</v>
      </c>
      <c r="E3828">
        <v>5.8359611779499998E-2</v>
      </c>
      <c r="F3828">
        <v>0.99950289726300001</v>
      </c>
      <c r="G3828">
        <f>VLOOKUP(Table1[[#This Row],[img_id2]],Table13[#All],4,FALSE)</f>
        <v>3</v>
      </c>
      <c r="H3828">
        <f>VLOOKUP(Table1[[#This Row],[img_id2]],Table13[#All],5,FALSE)</f>
        <v>3</v>
      </c>
      <c r="I3828" t="str">
        <f>IF(Table1[[#This Row],[score_abs]]&gt;0.99,"yes","no")</f>
        <v>yes</v>
      </c>
    </row>
    <row r="3829" spans="1:9" x14ac:dyDescent="0.25">
      <c r="A3829" t="str">
        <f>Table1[[#This Row],[img_id2]]&amp;"|"&amp;Table1[[#This Row],[rank]]</f>
        <v>761|3</v>
      </c>
      <c r="B3829">
        <v>761</v>
      </c>
      <c r="C3829">
        <v>3</v>
      </c>
      <c r="D3829" t="s">
        <v>874</v>
      </c>
      <c r="E3829">
        <v>5.6495010852800003E-2</v>
      </c>
      <c r="F3829">
        <v>0.99948644638100004</v>
      </c>
      <c r="G3829">
        <f>VLOOKUP(Table1[[#This Row],[img_id2]],Table13[#All],4,FALSE)</f>
        <v>3</v>
      </c>
      <c r="H3829">
        <f>VLOOKUP(Table1[[#This Row],[img_id2]],Table13[#All],5,FALSE)</f>
        <v>3</v>
      </c>
      <c r="I3829" t="str">
        <f>IF(Table1[[#This Row],[score_abs]]&gt;0.99,"yes","no")</f>
        <v>yes</v>
      </c>
    </row>
    <row r="3830" spans="1:9" x14ac:dyDescent="0.25">
      <c r="A3830" t="str">
        <f>Table1[[#This Row],[img_id2]]&amp;"|"&amp;Table1[[#This Row],[rank]]</f>
        <v>761|4</v>
      </c>
      <c r="B3830">
        <v>761</v>
      </c>
      <c r="C3830">
        <v>4</v>
      </c>
      <c r="D3830" t="s">
        <v>860</v>
      </c>
      <c r="E3830">
        <v>2.21644397825E-2</v>
      </c>
      <c r="F3830">
        <v>0.99869209528000003</v>
      </c>
      <c r="G3830">
        <f>VLOOKUP(Table1[[#This Row],[img_id2]],Table13[#All],4,FALSE)</f>
        <v>3</v>
      </c>
      <c r="H3830">
        <f>VLOOKUP(Table1[[#This Row],[img_id2]],Table13[#All],5,FALSE)</f>
        <v>3</v>
      </c>
      <c r="I3830" t="str">
        <f>IF(Table1[[#This Row],[score_abs]]&gt;0.99,"yes","no")</f>
        <v>yes</v>
      </c>
    </row>
    <row r="3831" spans="1:9" x14ac:dyDescent="0.25">
      <c r="A3831" t="str">
        <f>Table1[[#This Row],[img_id2]]&amp;"|"&amp;Table1[[#This Row],[rank]]</f>
        <v>761|5</v>
      </c>
      <c r="B3831">
        <v>761</v>
      </c>
      <c r="C3831">
        <v>5</v>
      </c>
      <c r="D3831" t="s">
        <v>861</v>
      </c>
      <c r="E3831">
        <v>1.6940174624299999E-2</v>
      </c>
      <c r="F3831">
        <v>0.99828940629999996</v>
      </c>
      <c r="G3831">
        <f>VLOOKUP(Table1[[#This Row],[img_id2]],Table13[#All],4,FALSE)</f>
        <v>3</v>
      </c>
      <c r="H3831">
        <f>VLOOKUP(Table1[[#This Row],[img_id2]],Table13[#All],5,FALSE)</f>
        <v>3</v>
      </c>
      <c r="I3831" t="str">
        <f>IF(Table1[[#This Row],[score_abs]]&gt;0.99,"yes","no")</f>
        <v>yes</v>
      </c>
    </row>
    <row r="3832" spans="1:9" x14ac:dyDescent="0.25">
      <c r="A3832" t="str">
        <f>Table1[[#This Row],[img_id2]]&amp;"|"&amp;Table1[[#This Row],[rank]]</f>
        <v>762|1</v>
      </c>
      <c r="B3832">
        <v>762</v>
      </c>
      <c r="C3832">
        <v>1</v>
      </c>
      <c r="D3832" t="s">
        <v>831</v>
      </c>
      <c r="E3832">
        <v>0.71332406997700004</v>
      </c>
      <c r="F3832">
        <v>0.99999237060500001</v>
      </c>
      <c r="G3832">
        <f>VLOOKUP(Table1[[#This Row],[img_id2]],Table13[#All],4,FALSE)</f>
        <v>2</v>
      </c>
      <c r="H3832">
        <f>VLOOKUP(Table1[[#This Row],[img_id2]],Table13[#All],5,FALSE)</f>
        <v>2</v>
      </c>
      <c r="I3832" t="str">
        <f>IF(Table1[[#This Row],[score_abs]]&gt;0.99,"yes","no")</f>
        <v>yes</v>
      </c>
    </row>
    <row r="3833" spans="1:9" x14ac:dyDescent="0.25">
      <c r="A3833" t="str">
        <f>Table1[[#This Row],[img_id2]]&amp;"|"&amp;Table1[[#This Row],[rank]]</f>
        <v>762|2</v>
      </c>
      <c r="B3833">
        <v>762</v>
      </c>
      <c r="C3833">
        <v>2</v>
      </c>
      <c r="D3833" t="s">
        <v>840</v>
      </c>
      <c r="E3833">
        <v>0.167234048247</v>
      </c>
      <c r="F3833">
        <v>0.99996733665500004</v>
      </c>
      <c r="G3833">
        <f>VLOOKUP(Table1[[#This Row],[img_id2]],Table13[#All],4,FALSE)</f>
        <v>2</v>
      </c>
      <c r="H3833">
        <f>VLOOKUP(Table1[[#This Row],[img_id2]],Table13[#All],5,FALSE)</f>
        <v>2</v>
      </c>
      <c r="I3833" t="str">
        <f>IF(Table1[[#This Row],[score_abs]]&gt;0.99,"yes","no")</f>
        <v>yes</v>
      </c>
    </row>
    <row r="3834" spans="1:9" x14ac:dyDescent="0.25">
      <c r="A3834" t="str">
        <f>Table1[[#This Row],[img_id2]]&amp;"|"&amp;Table1[[#This Row],[rank]]</f>
        <v>762|3</v>
      </c>
      <c r="B3834">
        <v>762</v>
      </c>
      <c r="C3834">
        <v>3</v>
      </c>
      <c r="D3834" t="s">
        <v>865</v>
      </c>
      <c r="E3834">
        <v>3.22398021817E-2</v>
      </c>
      <c r="F3834">
        <v>0.99983048439</v>
      </c>
      <c r="G3834">
        <f>VLOOKUP(Table1[[#This Row],[img_id2]],Table13[#All],4,FALSE)</f>
        <v>2</v>
      </c>
      <c r="H3834">
        <f>VLOOKUP(Table1[[#This Row],[img_id2]],Table13[#All],5,FALSE)</f>
        <v>2</v>
      </c>
      <c r="I3834" t="str">
        <f>IF(Table1[[#This Row],[score_abs]]&gt;0.99,"yes","no")</f>
        <v>yes</v>
      </c>
    </row>
    <row r="3835" spans="1:9" x14ac:dyDescent="0.25">
      <c r="A3835" t="str">
        <f>Table1[[#This Row],[img_id2]]&amp;"|"&amp;Table1[[#This Row],[rank]]</f>
        <v>762|4</v>
      </c>
      <c r="B3835">
        <v>762</v>
      </c>
      <c r="C3835">
        <v>4</v>
      </c>
      <c r="D3835" t="s">
        <v>864</v>
      </c>
      <c r="E3835">
        <v>2.9033690691000001E-2</v>
      </c>
      <c r="F3835">
        <v>0.999811828136</v>
      </c>
      <c r="G3835">
        <f>VLOOKUP(Table1[[#This Row],[img_id2]],Table13[#All],4,FALSE)</f>
        <v>2</v>
      </c>
      <c r="H3835">
        <f>VLOOKUP(Table1[[#This Row],[img_id2]],Table13[#All],5,FALSE)</f>
        <v>2</v>
      </c>
      <c r="I3835" t="str">
        <f>IF(Table1[[#This Row],[score_abs]]&gt;0.99,"yes","no")</f>
        <v>yes</v>
      </c>
    </row>
    <row r="3836" spans="1:9" x14ac:dyDescent="0.25">
      <c r="A3836" t="str">
        <f>Table1[[#This Row],[img_id2]]&amp;"|"&amp;Table1[[#This Row],[rank]]</f>
        <v>762|5</v>
      </c>
      <c r="B3836">
        <v>762</v>
      </c>
      <c r="C3836">
        <v>5</v>
      </c>
      <c r="D3836" t="s">
        <v>890</v>
      </c>
      <c r="E3836">
        <v>2.0184524357300001E-2</v>
      </c>
      <c r="F3836">
        <v>0.99972921609900001</v>
      </c>
      <c r="G3836">
        <f>VLOOKUP(Table1[[#This Row],[img_id2]],Table13[#All],4,FALSE)</f>
        <v>2</v>
      </c>
      <c r="H3836">
        <f>VLOOKUP(Table1[[#This Row],[img_id2]],Table13[#All],5,FALSE)</f>
        <v>2</v>
      </c>
      <c r="I3836" t="str">
        <f>IF(Table1[[#This Row],[score_abs]]&gt;0.99,"yes","no")</f>
        <v>yes</v>
      </c>
    </row>
    <row r="3837" spans="1:9" x14ac:dyDescent="0.25">
      <c r="A3837" t="str">
        <f>Table1[[#This Row],[img_id2]]&amp;"|"&amp;Table1[[#This Row],[rank]]</f>
        <v>763|1</v>
      </c>
      <c r="B3837">
        <v>763</v>
      </c>
      <c r="C3837">
        <v>1</v>
      </c>
      <c r="D3837" t="s">
        <v>894</v>
      </c>
      <c r="E3837">
        <v>0.28788614273099999</v>
      </c>
      <c r="F3837">
        <v>0.99887567758600004</v>
      </c>
      <c r="G3837">
        <f>VLOOKUP(Table1[[#This Row],[img_id2]],Table13[#All],4,FALSE)</f>
        <v>2</v>
      </c>
      <c r="H3837">
        <f>VLOOKUP(Table1[[#This Row],[img_id2]],Table13[#All],5,FALSE)</f>
        <v>2</v>
      </c>
      <c r="I3837" t="str">
        <f>IF(Table1[[#This Row],[score_abs]]&gt;0.99,"yes","no")</f>
        <v>yes</v>
      </c>
    </row>
    <row r="3838" spans="1:9" x14ac:dyDescent="0.25">
      <c r="A3838" t="str">
        <f>Table1[[#This Row],[img_id2]]&amp;"|"&amp;Table1[[#This Row],[rank]]</f>
        <v>763|2</v>
      </c>
      <c r="B3838">
        <v>763</v>
      </c>
      <c r="C3838">
        <v>2</v>
      </c>
      <c r="D3838" t="s">
        <v>864</v>
      </c>
      <c r="E3838">
        <v>0.132102116942</v>
      </c>
      <c r="F3838">
        <v>0.99755316972700003</v>
      </c>
      <c r="G3838">
        <f>VLOOKUP(Table1[[#This Row],[img_id2]],Table13[#All],4,FALSE)</f>
        <v>2</v>
      </c>
      <c r="H3838">
        <f>VLOOKUP(Table1[[#This Row],[img_id2]],Table13[#All],5,FALSE)</f>
        <v>2</v>
      </c>
      <c r="I3838" t="str">
        <f>IF(Table1[[#This Row],[score_abs]]&gt;0.99,"yes","no")</f>
        <v>yes</v>
      </c>
    </row>
    <row r="3839" spans="1:9" x14ac:dyDescent="0.25">
      <c r="A3839" t="str">
        <f>Table1[[#This Row],[img_id2]]&amp;"|"&amp;Table1[[#This Row],[rank]]</f>
        <v>763|3</v>
      </c>
      <c r="B3839">
        <v>763</v>
      </c>
      <c r="C3839">
        <v>3</v>
      </c>
      <c r="D3839" t="s">
        <v>893</v>
      </c>
      <c r="E3839">
        <v>7.6731979847000004E-2</v>
      </c>
      <c r="F3839">
        <v>0.99579501152000005</v>
      </c>
      <c r="G3839">
        <f>VLOOKUP(Table1[[#This Row],[img_id2]],Table13[#All],4,FALSE)</f>
        <v>2</v>
      </c>
      <c r="H3839">
        <f>VLOOKUP(Table1[[#This Row],[img_id2]],Table13[#All],5,FALSE)</f>
        <v>2</v>
      </c>
      <c r="I3839" t="str">
        <f>IF(Table1[[#This Row],[score_abs]]&gt;0.99,"yes","no")</f>
        <v>yes</v>
      </c>
    </row>
    <row r="3840" spans="1:9" x14ac:dyDescent="0.25">
      <c r="A3840" t="str">
        <f>Table1[[#This Row],[img_id2]]&amp;"|"&amp;Table1[[#This Row],[rank]]</f>
        <v>763|4</v>
      </c>
      <c r="B3840">
        <v>763</v>
      </c>
      <c r="C3840">
        <v>4</v>
      </c>
      <c r="D3840" t="s">
        <v>906</v>
      </c>
      <c r="E3840">
        <v>4.39032129943E-2</v>
      </c>
      <c r="F3840">
        <v>0.99267369508699999</v>
      </c>
      <c r="G3840">
        <f>VLOOKUP(Table1[[#This Row],[img_id2]],Table13[#All],4,FALSE)</f>
        <v>2</v>
      </c>
      <c r="H3840">
        <f>VLOOKUP(Table1[[#This Row],[img_id2]],Table13[#All],5,FALSE)</f>
        <v>2</v>
      </c>
      <c r="I3840" t="str">
        <f>IF(Table1[[#This Row],[score_abs]]&gt;0.99,"yes","no")</f>
        <v>yes</v>
      </c>
    </row>
    <row r="3841" spans="1:9" x14ac:dyDescent="0.25">
      <c r="A3841" t="str">
        <f>Table1[[#This Row],[img_id2]]&amp;"|"&amp;Table1[[#This Row],[rank]]</f>
        <v>763|5</v>
      </c>
      <c r="B3841">
        <v>763</v>
      </c>
      <c r="C3841">
        <v>5</v>
      </c>
      <c r="D3841" t="s">
        <v>871</v>
      </c>
      <c r="E3841">
        <v>4.0704719722299998E-2</v>
      </c>
      <c r="F3841">
        <v>0.992102563381</v>
      </c>
      <c r="G3841">
        <f>VLOOKUP(Table1[[#This Row],[img_id2]],Table13[#All],4,FALSE)</f>
        <v>2</v>
      </c>
      <c r="H3841">
        <f>VLOOKUP(Table1[[#This Row],[img_id2]],Table13[#All],5,FALSE)</f>
        <v>2</v>
      </c>
      <c r="I3841" t="str">
        <f>IF(Table1[[#This Row],[score_abs]]&gt;0.99,"yes","no")</f>
        <v>yes</v>
      </c>
    </row>
    <row r="3842" spans="1:9" x14ac:dyDescent="0.25">
      <c r="A3842" t="str">
        <f>Table1[[#This Row],[img_id2]]&amp;"|"&amp;Table1[[#This Row],[rank]]</f>
        <v>764|1</v>
      </c>
      <c r="B3842">
        <v>764</v>
      </c>
      <c r="C3842">
        <v>1</v>
      </c>
      <c r="D3842" t="s">
        <v>943</v>
      </c>
      <c r="E3842">
        <v>0.14177006483099999</v>
      </c>
      <c r="F3842">
        <v>0.99855166673700002</v>
      </c>
      <c r="G3842">
        <f>VLOOKUP(Table1[[#This Row],[img_id2]],Table13[#All],4,FALSE)</f>
        <v>2</v>
      </c>
      <c r="H3842">
        <f>VLOOKUP(Table1[[#This Row],[img_id2]],Table13[#All],5,FALSE)</f>
        <v>2</v>
      </c>
      <c r="I3842" t="str">
        <f>IF(Table1[[#This Row],[score_abs]]&gt;0.99,"yes","no")</f>
        <v>yes</v>
      </c>
    </row>
    <row r="3843" spans="1:9" x14ac:dyDescent="0.25">
      <c r="A3843" t="str">
        <f>Table1[[#This Row],[img_id2]]&amp;"|"&amp;Table1[[#This Row],[rank]]</f>
        <v>764|2</v>
      </c>
      <c r="B3843">
        <v>764</v>
      </c>
      <c r="C3843">
        <v>2</v>
      </c>
      <c r="D3843" t="s">
        <v>892</v>
      </c>
      <c r="E3843">
        <v>0.13519372046</v>
      </c>
      <c r="F3843">
        <v>0.99848133325599997</v>
      </c>
      <c r="G3843">
        <f>VLOOKUP(Table1[[#This Row],[img_id2]],Table13[#All],4,FALSE)</f>
        <v>2</v>
      </c>
      <c r="H3843">
        <f>VLOOKUP(Table1[[#This Row],[img_id2]],Table13[#All],5,FALSE)</f>
        <v>2</v>
      </c>
      <c r="I3843" t="str">
        <f>IF(Table1[[#This Row],[score_abs]]&gt;0.99,"yes","no")</f>
        <v>yes</v>
      </c>
    </row>
    <row r="3844" spans="1:9" x14ac:dyDescent="0.25">
      <c r="A3844" t="str">
        <f>Table1[[#This Row],[img_id2]]&amp;"|"&amp;Table1[[#This Row],[rank]]</f>
        <v>764|3</v>
      </c>
      <c r="B3844">
        <v>764</v>
      </c>
      <c r="C3844">
        <v>3</v>
      </c>
      <c r="D3844" t="s">
        <v>906</v>
      </c>
      <c r="E3844">
        <v>0.101410806179</v>
      </c>
      <c r="F3844">
        <v>0.99797636270500001</v>
      </c>
      <c r="G3844">
        <f>VLOOKUP(Table1[[#This Row],[img_id2]],Table13[#All],4,FALSE)</f>
        <v>2</v>
      </c>
      <c r="H3844">
        <f>VLOOKUP(Table1[[#This Row],[img_id2]],Table13[#All],5,FALSE)</f>
        <v>2</v>
      </c>
      <c r="I3844" t="str">
        <f>IF(Table1[[#This Row],[score_abs]]&gt;0.99,"yes","no")</f>
        <v>yes</v>
      </c>
    </row>
    <row r="3845" spans="1:9" x14ac:dyDescent="0.25">
      <c r="A3845" t="str">
        <f>Table1[[#This Row],[img_id2]]&amp;"|"&amp;Table1[[#This Row],[rank]]</f>
        <v>764|4</v>
      </c>
      <c r="B3845">
        <v>764</v>
      </c>
      <c r="C3845">
        <v>4</v>
      </c>
      <c r="D3845" t="s">
        <v>922</v>
      </c>
      <c r="E3845">
        <v>7.3789410293100002E-2</v>
      </c>
      <c r="F3845">
        <v>0.99722099304199996</v>
      </c>
      <c r="G3845">
        <f>VLOOKUP(Table1[[#This Row],[img_id2]],Table13[#All],4,FALSE)</f>
        <v>2</v>
      </c>
      <c r="H3845">
        <f>VLOOKUP(Table1[[#This Row],[img_id2]],Table13[#All],5,FALSE)</f>
        <v>2</v>
      </c>
      <c r="I3845" t="str">
        <f>IF(Table1[[#This Row],[score_abs]]&gt;0.99,"yes","no")</f>
        <v>yes</v>
      </c>
    </row>
    <row r="3846" spans="1:9" x14ac:dyDescent="0.25">
      <c r="A3846" t="str">
        <f>Table1[[#This Row],[img_id2]]&amp;"|"&amp;Table1[[#This Row],[rank]]</f>
        <v>764|5</v>
      </c>
      <c r="B3846">
        <v>764</v>
      </c>
      <c r="C3846">
        <v>5</v>
      </c>
      <c r="D3846" t="s">
        <v>882</v>
      </c>
      <c r="E3846">
        <v>6.3520088791800003E-2</v>
      </c>
      <c r="F3846">
        <v>0.99677318334599996</v>
      </c>
      <c r="G3846">
        <f>VLOOKUP(Table1[[#This Row],[img_id2]],Table13[#All],4,FALSE)</f>
        <v>2</v>
      </c>
      <c r="H3846">
        <f>VLOOKUP(Table1[[#This Row],[img_id2]],Table13[#All],5,FALSE)</f>
        <v>2</v>
      </c>
      <c r="I3846" t="str">
        <f>IF(Table1[[#This Row],[score_abs]]&gt;0.99,"yes","no")</f>
        <v>yes</v>
      </c>
    </row>
    <row r="3847" spans="1:9" x14ac:dyDescent="0.25">
      <c r="A3847" t="str">
        <f>Table1[[#This Row],[img_id2]]&amp;"|"&amp;Table1[[#This Row],[rank]]</f>
        <v>765|1</v>
      </c>
      <c r="B3847">
        <v>765</v>
      </c>
      <c r="C3847">
        <v>1</v>
      </c>
      <c r="D3847" t="s">
        <v>831</v>
      </c>
      <c r="E3847">
        <v>0.42578372359299999</v>
      </c>
      <c r="F3847">
        <v>0.99948161840399996</v>
      </c>
      <c r="G3847">
        <f>VLOOKUP(Table1[[#This Row],[img_id2]],Table13[#All],4,FALSE)</f>
        <v>3</v>
      </c>
      <c r="H3847">
        <f>VLOOKUP(Table1[[#This Row],[img_id2]],Table13[#All],5,FALSE)</f>
        <v>3</v>
      </c>
      <c r="I3847" t="str">
        <f>IF(Table1[[#This Row],[score_abs]]&gt;0.99,"yes","no")</f>
        <v>yes</v>
      </c>
    </row>
    <row r="3848" spans="1:9" x14ac:dyDescent="0.25">
      <c r="A3848" t="str">
        <f>Table1[[#This Row],[img_id2]]&amp;"|"&amp;Table1[[#This Row],[rank]]</f>
        <v>765|2</v>
      </c>
      <c r="B3848">
        <v>765</v>
      </c>
      <c r="C3848">
        <v>2</v>
      </c>
      <c r="D3848" t="s">
        <v>862</v>
      </c>
      <c r="E3848">
        <v>8.9973255991899995E-2</v>
      </c>
      <c r="F3848">
        <v>0.99755162000700004</v>
      </c>
      <c r="G3848">
        <f>VLOOKUP(Table1[[#This Row],[img_id2]],Table13[#All],4,FALSE)</f>
        <v>3</v>
      </c>
      <c r="H3848">
        <f>VLOOKUP(Table1[[#This Row],[img_id2]],Table13[#All],5,FALSE)</f>
        <v>3</v>
      </c>
      <c r="I3848" t="str">
        <f>IF(Table1[[#This Row],[score_abs]]&gt;0.99,"yes","no")</f>
        <v>yes</v>
      </c>
    </row>
    <row r="3849" spans="1:9" x14ac:dyDescent="0.25">
      <c r="A3849" t="str">
        <f>Table1[[#This Row],[img_id2]]&amp;"|"&amp;Table1[[#This Row],[rank]]</f>
        <v>765|3</v>
      </c>
      <c r="B3849">
        <v>765</v>
      </c>
      <c r="C3849">
        <v>3</v>
      </c>
      <c r="D3849" t="s">
        <v>854</v>
      </c>
      <c r="E3849">
        <v>7.3876284062900005E-2</v>
      </c>
      <c r="F3849">
        <v>0.99701970815700003</v>
      </c>
      <c r="G3849">
        <f>VLOOKUP(Table1[[#This Row],[img_id2]],Table13[#All],4,FALSE)</f>
        <v>3</v>
      </c>
      <c r="H3849">
        <f>VLOOKUP(Table1[[#This Row],[img_id2]],Table13[#All],5,FALSE)</f>
        <v>3</v>
      </c>
      <c r="I3849" t="str">
        <f>IF(Table1[[#This Row],[score_abs]]&gt;0.99,"yes","no")</f>
        <v>yes</v>
      </c>
    </row>
    <row r="3850" spans="1:9" x14ac:dyDescent="0.25">
      <c r="A3850" t="str">
        <f>Table1[[#This Row],[img_id2]]&amp;"|"&amp;Table1[[#This Row],[rank]]</f>
        <v>765|4</v>
      </c>
      <c r="B3850">
        <v>765</v>
      </c>
      <c r="C3850">
        <v>4</v>
      </c>
      <c r="D3850" t="s">
        <v>921</v>
      </c>
      <c r="E3850">
        <v>5.5403590202299999E-2</v>
      </c>
      <c r="F3850">
        <v>0.99603003263500001</v>
      </c>
      <c r="G3850">
        <f>VLOOKUP(Table1[[#This Row],[img_id2]],Table13[#All],4,FALSE)</f>
        <v>3</v>
      </c>
      <c r="H3850">
        <f>VLOOKUP(Table1[[#This Row],[img_id2]],Table13[#All],5,FALSE)</f>
        <v>3</v>
      </c>
      <c r="I3850" t="str">
        <f>IF(Table1[[#This Row],[score_abs]]&gt;0.99,"yes","no")</f>
        <v>yes</v>
      </c>
    </row>
    <row r="3851" spans="1:9" x14ac:dyDescent="0.25">
      <c r="A3851" t="str">
        <f>Table1[[#This Row],[img_id2]]&amp;"|"&amp;Table1[[#This Row],[rank]]</f>
        <v>765|5</v>
      </c>
      <c r="B3851">
        <v>765</v>
      </c>
      <c r="C3851">
        <v>5</v>
      </c>
      <c r="D3851" t="s">
        <v>855</v>
      </c>
      <c r="E3851">
        <v>4.9107901751999999E-2</v>
      </c>
      <c r="F3851">
        <v>0.99552333354900002</v>
      </c>
      <c r="G3851">
        <f>VLOOKUP(Table1[[#This Row],[img_id2]],Table13[#All],4,FALSE)</f>
        <v>3</v>
      </c>
      <c r="H3851">
        <f>VLOOKUP(Table1[[#This Row],[img_id2]],Table13[#All],5,FALSE)</f>
        <v>3</v>
      </c>
      <c r="I3851" t="str">
        <f>IF(Table1[[#This Row],[score_abs]]&gt;0.99,"yes","no")</f>
        <v>yes</v>
      </c>
    </row>
    <row r="3852" spans="1:9" x14ac:dyDescent="0.25">
      <c r="A3852" t="str">
        <f>Table1[[#This Row],[img_id2]]&amp;"|"&amp;Table1[[#This Row],[rank]]</f>
        <v>766|1</v>
      </c>
      <c r="B3852">
        <v>766</v>
      </c>
      <c r="C3852">
        <v>1</v>
      </c>
      <c r="D3852" t="s">
        <v>831</v>
      </c>
      <c r="E3852">
        <v>0.33612522482899998</v>
      </c>
      <c r="F3852">
        <v>0.99974471330600001</v>
      </c>
      <c r="G3852">
        <f>VLOOKUP(Table1[[#This Row],[img_id2]],Table13[#All],4,FALSE)</f>
        <v>4</v>
      </c>
      <c r="H3852">
        <f>VLOOKUP(Table1[[#This Row],[img_id2]],Table13[#All],5,FALSE)</f>
        <v>4</v>
      </c>
      <c r="I3852" t="str">
        <f>IF(Table1[[#This Row],[score_abs]]&gt;0.99,"yes","no")</f>
        <v>yes</v>
      </c>
    </row>
    <row r="3853" spans="1:9" x14ac:dyDescent="0.25">
      <c r="A3853" t="str">
        <f>Table1[[#This Row],[img_id2]]&amp;"|"&amp;Table1[[#This Row],[rank]]</f>
        <v>766|2</v>
      </c>
      <c r="B3853">
        <v>766</v>
      </c>
      <c r="C3853">
        <v>2</v>
      </c>
      <c r="D3853" t="s">
        <v>855</v>
      </c>
      <c r="E3853">
        <v>0.25664064288100003</v>
      </c>
      <c r="F3853">
        <v>0.99966573715200002</v>
      </c>
      <c r="G3853">
        <f>VLOOKUP(Table1[[#This Row],[img_id2]],Table13[#All],4,FALSE)</f>
        <v>4</v>
      </c>
      <c r="H3853">
        <f>VLOOKUP(Table1[[#This Row],[img_id2]],Table13[#All],5,FALSE)</f>
        <v>4</v>
      </c>
      <c r="I3853" t="str">
        <f>IF(Table1[[#This Row],[score_abs]]&gt;0.99,"yes","no")</f>
        <v>yes</v>
      </c>
    </row>
    <row r="3854" spans="1:9" x14ac:dyDescent="0.25">
      <c r="A3854" t="str">
        <f>Table1[[#This Row],[img_id2]]&amp;"|"&amp;Table1[[#This Row],[rank]]</f>
        <v>766|3</v>
      </c>
      <c r="B3854">
        <v>766</v>
      </c>
      <c r="C3854">
        <v>3</v>
      </c>
      <c r="D3854" t="s">
        <v>880</v>
      </c>
      <c r="E3854">
        <v>0.139456748962</v>
      </c>
      <c r="F3854">
        <v>0.99938499927500002</v>
      </c>
      <c r="G3854">
        <f>VLOOKUP(Table1[[#This Row],[img_id2]],Table13[#All],4,FALSE)</f>
        <v>4</v>
      </c>
      <c r="H3854">
        <f>VLOOKUP(Table1[[#This Row],[img_id2]],Table13[#All],5,FALSE)</f>
        <v>4</v>
      </c>
      <c r="I3854" t="str">
        <f>IF(Table1[[#This Row],[score_abs]]&gt;0.99,"yes","no")</f>
        <v>yes</v>
      </c>
    </row>
    <row r="3855" spans="1:9" x14ac:dyDescent="0.25">
      <c r="A3855" t="str">
        <f>Table1[[#This Row],[img_id2]]&amp;"|"&amp;Table1[[#This Row],[rank]]</f>
        <v>766|4</v>
      </c>
      <c r="B3855">
        <v>766</v>
      </c>
      <c r="C3855">
        <v>4</v>
      </c>
      <c r="D3855" t="s">
        <v>870</v>
      </c>
      <c r="E3855">
        <v>0.10609942674599999</v>
      </c>
      <c r="F3855">
        <v>0.99919182062099998</v>
      </c>
      <c r="G3855">
        <f>VLOOKUP(Table1[[#This Row],[img_id2]],Table13[#All],4,FALSE)</f>
        <v>4</v>
      </c>
      <c r="H3855">
        <f>VLOOKUP(Table1[[#This Row],[img_id2]],Table13[#All],5,FALSE)</f>
        <v>4</v>
      </c>
      <c r="I3855" t="str">
        <f>IF(Table1[[#This Row],[score_abs]]&gt;0.99,"yes","no")</f>
        <v>yes</v>
      </c>
    </row>
    <row r="3856" spans="1:9" x14ac:dyDescent="0.25">
      <c r="A3856" t="str">
        <f>Table1[[#This Row],[img_id2]]&amp;"|"&amp;Table1[[#This Row],[rank]]</f>
        <v>766|5</v>
      </c>
      <c r="B3856">
        <v>766</v>
      </c>
      <c r="C3856">
        <v>5</v>
      </c>
      <c r="D3856" t="s">
        <v>887</v>
      </c>
      <c r="E3856">
        <v>1.7240663990400001E-2</v>
      </c>
      <c r="F3856">
        <v>0.99504733085599995</v>
      </c>
      <c r="G3856">
        <f>VLOOKUP(Table1[[#This Row],[img_id2]],Table13[#All],4,FALSE)</f>
        <v>4</v>
      </c>
      <c r="H3856">
        <f>VLOOKUP(Table1[[#This Row],[img_id2]],Table13[#All],5,FALSE)</f>
        <v>4</v>
      </c>
      <c r="I3856" t="str">
        <f>IF(Table1[[#This Row],[score_abs]]&gt;0.99,"yes","no")</f>
        <v>yes</v>
      </c>
    </row>
    <row r="3857" spans="1:9" x14ac:dyDescent="0.25">
      <c r="A3857" t="str">
        <f>Table1[[#This Row],[img_id2]]&amp;"|"&amp;Table1[[#This Row],[rank]]</f>
        <v>767|1</v>
      </c>
      <c r="B3857">
        <v>767</v>
      </c>
      <c r="C3857">
        <v>1</v>
      </c>
      <c r="D3857" t="s">
        <v>861</v>
      </c>
      <c r="E3857">
        <v>0.26475667953499998</v>
      </c>
      <c r="F3857">
        <v>0.99972337484399998</v>
      </c>
      <c r="G3857">
        <f>VLOOKUP(Table1[[#This Row],[img_id2]],Table13[#All],4,FALSE)</f>
        <v>3</v>
      </c>
      <c r="H3857">
        <f>VLOOKUP(Table1[[#This Row],[img_id2]],Table13[#All],5,FALSE)</f>
        <v>3</v>
      </c>
      <c r="I3857" t="str">
        <f>IF(Table1[[#This Row],[score_abs]]&gt;0.99,"yes","no")</f>
        <v>yes</v>
      </c>
    </row>
    <row r="3858" spans="1:9" x14ac:dyDescent="0.25">
      <c r="A3858" t="str">
        <f>Table1[[#This Row],[img_id2]]&amp;"|"&amp;Table1[[#This Row],[rank]]</f>
        <v>767|2</v>
      </c>
      <c r="B3858">
        <v>767</v>
      </c>
      <c r="C3858">
        <v>2</v>
      </c>
      <c r="D3858" t="s">
        <v>848</v>
      </c>
      <c r="E3858">
        <v>0.197779893875</v>
      </c>
      <c r="F3858">
        <v>0.999629735947</v>
      </c>
      <c r="G3858">
        <f>VLOOKUP(Table1[[#This Row],[img_id2]],Table13[#All],4,FALSE)</f>
        <v>3</v>
      </c>
      <c r="H3858">
        <f>VLOOKUP(Table1[[#This Row],[img_id2]],Table13[#All],5,FALSE)</f>
        <v>3</v>
      </c>
      <c r="I3858" t="str">
        <f>IF(Table1[[#This Row],[score_abs]]&gt;0.99,"yes","no")</f>
        <v>yes</v>
      </c>
    </row>
    <row r="3859" spans="1:9" x14ac:dyDescent="0.25">
      <c r="A3859" t="str">
        <f>Table1[[#This Row],[img_id2]]&amp;"|"&amp;Table1[[#This Row],[rank]]</f>
        <v>767|3</v>
      </c>
      <c r="B3859">
        <v>767</v>
      </c>
      <c r="C3859">
        <v>3</v>
      </c>
      <c r="D3859" t="s">
        <v>862</v>
      </c>
      <c r="E3859">
        <v>0.12686917185800001</v>
      </c>
      <c r="F3859">
        <v>0.99942302703899999</v>
      </c>
      <c r="G3859">
        <f>VLOOKUP(Table1[[#This Row],[img_id2]],Table13[#All],4,FALSE)</f>
        <v>3</v>
      </c>
      <c r="H3859">
        <f>VLOOKUP(Table1[[#This Row],[img_id2]],Table13[#All],5,FALSE)</f>
        <v>3</v>
      </c>
      <c r="I3859" t="str">
        <f>IF(Table1[[#This Row],[score_abs]]&gt;0.99,"yes","no")</f>
        <v>yes</v>
      </c>
    </row>
    <row r="3860" spans="1:9" x14ac:dyDescent="0.25">
      <c r="A3860" t="str">
        <f>Table1[[#This Row],[img_id2]]&amp;"|"&amp;Table1[[#This Row],[rank]]</f>
        <v>767|4</v>
      </c>
      <c r="B3860">
        <v>767</v>
      </c>
      <c r="C3860">
        <v>4</v>
      </c>
      <c r="D3860" t="s">
        <v>854</v>
      </c>
      <c r="E3860">
        <v>9.0721204876899997E-2</v>
      </c>
      <c r="F3860">
        <v>0.99919325113299995</v>
      </c>
      <c r="G3860">
        <f>VLOOKUP(Table1[[#This Row],[img_id2]],Table13[#All],4,FALSE)</f>
        <v>3</v>
      </c>
      <c r="H3860">
        <f>VLOOKUP(Table1[[#This Row],[img_id2]],Table13[#All],5,FALSE)</f>
        <v>3</v>
      </c>
      <c r="I3860" t="str">
        <f>IF(Table1[[#This Row],[score_abs]]&gt;0.99,"yes","no")</f>
        <v>yes</v>
      </c>
    </row>
    <row r="3861" spans="1:9" x14ac:dyDescent="0.25">
      <c r="A3861" t="str">
        <f>Table1[[#This Row],[img_id2]]&amp;"|"&amp;Table1[[#This Row],[rank]]</f>
        <v>767|5</v>
      </c>
      <c r="B3861">
        <v>767</v>
      </c>
      <c r="C3861">
        <v>5</v>
      </c>
      <c r="D3861" t="s">
        <v>856</v>
      </c>
      <c r="E3861">
        <v>6.1114616692099999E-2</v>
      </c>
      <c r="F3861">
        <v>0.99880290031399999</v>
      </c>
      <c r="G3861">
        <f>VLOOKUP(Table1[[#This Row],[img_id2]],Table13[#All],4,FALSE)</f>
        <v>3</v>
      </c>
      <c r="H3861">
        <f>VLOOKUP(Table1[[#This Row],[img_id2]],Table13[#All],5,FALSE)</f>
        <v>3</v>
      </c>
      <c r="I3861" t="str">
        <f>IF(Table1[[#This Row],[score_abs]]&gt;0.99,"yes","no")</f>
        <v>yes</v>
      </c>
    </row>
    <row r="3862" spans="1:9" x14ac:dyDescent="0.25">
      <c r="A3862" t="str">
        <f>Table1[[#This Row],[img_id2]]&amp;"|"&amp;Table1[[#This Row],[rank]]</f>
        <v>768|1</v>
      </c>
      <c r="B3862">
        <v>768</v>
      </c>
      <c r="C3862">
        <v>1</v>
      </c>
      <c r="D3862" t="s">
        <v>862</v>
      </c>
      <c r="E3862">
        <v>0.19256404042200001</v>
      </c>
      <c r="F3862">
        <v>0.997022926807</v>
      </c>
      <c r="G3862">
        <f>VLOOKUP(Table1[[#This Row],[img_id2]],Table13[#All],4,FALSE)</f>
        <v>3</v>
      </c>
      <c r="H3862">
        <f>VLOOKUP(Table1[[#This Row],[img_id2]],Table13[#All],5,FALSE)</f>
        <v>3</v>
      </c>
      <c r="I3862" t="str">
        <f>IF(Table1[[#This Row],[score_abs]]&gt;0.99,"yes","no")</f>
        <v>yes</v>
      </c>
    </row>
    <row r="3863" spans="1:9" x14ac:dyDescent="0.25">
      <c r="A3863" t="str">
        <f>Table1[[#This Row],[img_id2]]&amp;"|"&amp;Table1[[#This Row],[rank]]</f>
        <v>768|2</v>
      </c>
      <c r="B3863">
        <v>768</v>
      </c>
      <c r="C3863">
        <v>2</v>
      </c>
      <c r="D3863" t="s">
        <v>861</v>
      </c>
      <c r="E3863">
        <v>0.103532075882</v>
      </c>
      <c r="F3863">
        <v>0.99447685480100001</v>
      </c>
      <c r="G3863">
        <f>VLOOKUP(Table1[[#This Row],[img_id2]],Table13[#All],4,FALSE)</f>
        <v>3</v>
      </c>
      <c r="H3863">
        <f>VLOOKUP(Table1[[#This Row],[img_id2]],Table13[#All],5,FALSE)</f>
        <v>3</v>
      </c>
      <c r="I3863" t="str">
        <f>IF(Table1[[#This Row],[score_abs]]&gt;0.99,"yes","no")</f>
        <v>yes</v>
      </c>
    </row>
    <row r="3864" spans="1:9" x14ac:dyDescent="0.25">
      <c r="A3864" t="str">
        <f>Table1[[#This Row],[img_id2]]&amp;"|"&amp;Table1[[#This Row],[rank]]</f>
        <v>768|3</v>
      </c>
      <c r="B3864">
        <v>768</v>
      </c>
      <c r="C3864">
        <v>3</v>
      </c>
      <c r="D3864" t="s">
        <v>860</v>
      </c>
      <c r="E3864">
        <v>6.43487498164E-2</v>
      </c>
      <c r="F3864">
        <v>0.99114358425100002</v>
      </c>
      <c r="G3864">
        <f>VLOOKUP(Table1[[#This Row],[img_id2]],Table13[#All],4,FALSE)</f>
        <v>3</v>
      </c>
      <c r="H3864">
        <f>VLOOKUP(Table1[[#This Row],[img_id2]],Table13[#All],5,FALSE)</f>
        <v>3</v>
      </c>
      <c r="I3864" t="str">
        <f>IF(Table1[[#This Row],[score_abs]]&gt;0.99,"yes","no")</f>
        <v>yes</v>
      </c>
    </row>
    <row r="3865" spans="1:9" x14ac:dyDescent="0.25">
      <c r="A3865" t="str">
        <f>Table1[[#This Row],[img_id2]]&amp;"|"&amp;Table1[[#This Row],[rank]]</f>
        <v>768|4</v>
      </c>
      <c r="B3865">
        <v>768</v>
      </c>
      <c r="C3865">
        <v>4</v>
      </c>
      <c r="D3865" t="s">
        <v>873</v>
      </c>
      <c r="E3865">
        <v>5.6894004344900002E-2</v>
      </c>
      <c r="F3865">
        <v>0.98999464511900004</v>
      </c>
      <c r="G3865">
        <f>VLOOKUP(Table1[[#This Row],[img_id2]],Table13[#All],4,FALSE)</f>
        <v>3</v>
      </c>
      <c r="H3865">
        <f>VLOOKUP(Table1[[#This Row],[img_id2]],Table13[#All],5,FALSE)</f>
        <v>3</v>
      </c>
      <c r="I3865" t="str">
        <f>IF(Table1[[#This Row],[score_abs]]&gt;0.99,"yes","no")</f>
        <v>no</v>
      </c>
    </row>
    <row r="3866" spans="1:9" x14ac:dyDescent="0.25">
      <c r="A3866" t="str">
        <f>Table1[[#This Row],[img_id2]]&amp;"|"&amp;Table1[[#This Row],[rank]]</f>
        <v>768|5</v>
      </c>
      <c r="B3866">
        <v>768</v>
      </c>
      <c r="C3866">
        <v>5</v>
      </c>
      <c r="D3866" t="s">
        <v>848</v>
      </c>
      <c r="E3866">
        <v>4.5228864997600003E-2</v>
      </c>
      <c r="F3866">
        <v>0.98744654655499997</v>
      </c>
      <c r="G3866">
        <f>VLOOKUP(Table1[[#This Row],[img_id2]],Table13[#All],4,FALSE)</f>
        <v>3</v>
      </c>
      <c r="H3866">
        <f>VLOOKUP(Table1[[#This Row],[img_id2]],Table13[#All],5,FALSE)</f>
        <v>3</v>
      </c>
      <c r="I3866" t="str">
        <f>IF(Table1[[#This Row],[score_abs]]&gt;0.99,"yes","no")</f>
        <v>no</v>
      </c>
    </row>
    <row r="3867" spans="1:9" x14ac:dyDescent="0.25">
      <c r="A3867" t="str">
        <f>Table1[[#This Row],[img_id2]]&amp;"|"&amp;Table1[[#This Row],[rank]]</f>
        <v>769|1</v>
      </c>
      <c r="B3867">
        <v>769</v>
      </c>
      <c r="C3867">
        <v>1</v>
      </c>
      <c r="D3867" t="s">
        <v>862</v>
      </c>
      <c r="E3867">
        <v>0.45267528295499998</v>
      </c>
      <c r="F3867">
        <v>0.99996495246899997</v>
      </c>
      <c r="G3867">
        <f>VLOOKUP(Table1[[#This Row],[img_id2]],Table13[#All],4,FALSE)</f>
        <v>3</v>
      </c>
      <c r="H3867">
        <f>VLOOKUP(Table1[[#This Row],[img_id2]],Table13[#All],5,FALSE)</f>
        <v>3</v>
      </c>
      <c r="I3867" t="str">
        <f>IF(Table1[[#This Row],[score_abs]]&gt;0.99,"yes","no")</f>
        <v>yes</v>
      </c>
    </row>
    <row r="3868" spans="1:9" x14ac:dyDescent="0.25">
      <c r="A3868" t="str">
        <f>Table1[[#This Row],[img_id2]]&amp;"|"&amp;Table1[[#This Row],[rank]]</f>
        <v>769|2</v>
      </c>
      <c r="B3868">
        <v>769</v>
      </c>
      <c r="C3868">
        <v>2</v>
      </c>
      <c r="D3868" t="s">
        <v>861</v>
      </c>
      <c r="E3868">
        <v>0.13807870447600001</v>
      </c>
      <c r="F3868">
        <v>0.99988508224499995</v>
      </c>
      <c r="G3868">
        <f>VLOOKUP(Table1[[#This Row],[img_id2]],Table13[#All],4,FALSE)</f>
        <v>3</v>
      </c>
      <c r="H3868">
        <f>VLOOKUP(Table1[[#This Row],[img_id2]],Table13[#All],5,FALSE)</f>
        <v>3</v>
      </c>
      <c r="I3868" t="str">
        <f>IF(Table1[[#This Row],[score_abs]]&gt;0.99,"yes","no")</f>
        <v>yes</v>
      </c>
    </row>
    <row r="3869" spans="1:9" x14ac:dyDescent="0.25">
      <c r="A3869" t="str">
        <f>Table1[[#This Row],[img_id2]]&amp;"|"&amp;Table1[[#This Row],[rank]]</f>
        <v>769|3</v>
      </c>
      <c r="B3869">
        <v>769</v>
      </c>
      <c r="C3869">
        <v>3</v>
      </c>
      <c r="D3869" t="s">
        <v>854</v>
      </c>
      <c r="E3869">
        <v>0.12694859504700001</v>
      </c>
      <c r="F3869">
        <v>0.99987494945499999</v>
      </c>
      <c r="G3869">
        <f>VLOOKUP(Table1[[#This Row],[img_id2]],Table13[#All],4,FALSE)</f>
        <v>3</v>
      </c>
      <c r="H3869">
        <f>VLOOKUP(Table1[[#This Row],[img_id2]],Table13[#All],5,FALSE)</f>
        <v>3</v>
      </c>
      <c r="I3869" t="str">
        <f>IF(Table1[[#This Row],[score_abs]]&gt;0.99,"yes","no")</f>
        <v>yes</v>
      </c>
    </row>
    <row r="3870" spans="1:9" x14ac:dyDescent="0.25">
      <c r="A3870" t="str">
        <f>Table1[[#This Row],[img_id2]]&amp;"|"&amp;Table1[[#This Row],[rank]]</f>
        <v>769|4</v>
      </c>
      <c r="B3870">
        <v>769</v>
      </c>
      <c r="C3870">
        <v>4</v>
      </c>
      <c r="D3870" t="s">
        <v>864</v>
      </c>
      <c r="E3870">
        <v>7.7032364904899994E-2</v>
      </c>
      <c r="F3870">
        <v>0.99979406595200004</v>
      </c>
      <c r="G3870">
        <f>VLOOKUP(Table1[[#This Row],[img_id2]],Table13[#All],4,FALSE)</f>
        <v>3</v>
      </c>
      <c r="H3870">
        <f>VLOOKUP(Table1[[#This Row],[img_id2]],Table13[#All],5,FALSE)</f>
        <v>3</v>
      </c>
      <c r="I3870" t="str">
        <f>IF(Table1[[#This Row],[score_abs]]&gt;0.99,"yes","no")</f>
        <v>yes</v>
      </c>
    </row>
    <row r="3871" spans="1:9" x14ac:dyDescent="0.25">
      <c r="A3871" t="str">
        <f>Table1[[#This Row],[img_id2]]&amp;"|"&amp;Table1[[#This Row],[rank]]</f>
        <v>769|5</v>
      </c>
      <c r="B3871">
        <v>769</v>
      </c>
      <c r="C3871">
        <v>5</v>
      </c>
      <c r="D3871" t="s">
        <v>848</v>
      </c>
      <c r="E3871">
        <v>3.7109315395400001E-2</v>
      </c>
      <c r="F3871">
        <v>0.99957257509200004</v>
      </c>
      <c r="G3871">
        <f>VLOOKUP(Table1[[#This Row],[img_id2]],Table13[#All],4,FALSE)</f>
        <v>3</v>
      </c>
      <c r="H3871">
        <f>VLOOKUP(Table1[[#This Row],[img_id2]],Table13[#All],5,FALSE)</f>
        <v>3</v>
      </c>
      <c r="I3871" t="str">
        <f>IF(Table1[[#This Row],[score_abs]]&gt;0.99,"yes","no")</f>
        <v>yes</v>
      </c>
    </row>
    <row r="3872" spans="1:9" x14ac:dyDescent="0.25">
      <c r="A3872" t="str">
        <f>Table1[[#This Row],[img_id2]]&amp;"|"&amp;Table1[[#This Row],[rank]]</f>
        <v>770|1</v>
      </c>
      <c r="B3872">
        <v>770</v>
      </c>
      <c r="C3872">
        <v>1</v>
      </c>
      <c r="D3872" t="s">
        <v>892</v>
      </c>
      <c r="E3872">
        <v>0.144749403</v>
      </c>
      <c r="F3872">
        <v>0.99917137622800001</v>
      </c>
      <c r="G3872">
        <f>VLOOKUP(Table1[[#This Row],[img_id2]],Table13[#All],4,FALSE)</f>
        <v>2</v>
      </c>
      <c r="H3872">
        <f>VLOOKUP(Table1[[#This Row],[img_id2]],Table13[#All],5,FALSE)</f>
        <v>2</v>
      </c>
      <c r="I3872" t="str">
        <f>IF(Table1[[#This Row],[score_abs]]&gt;0.99,"yes","no")</f>
        <v>yes</v>
      </c>
    </row>
    <row r="3873" spans="1:9" x14ac:dyDescent="0.25">
      <c r="A3873" t="str">
        <f>Table1[[#This Row],[img_id2]]&amp;"|"&amp;Table1[[#This Row],[rank]]</f>
        <v>770|2</v>
      </c>
      <c r="B3873">
        <v>770</v>
      </c>
      <c r="C3873">
        <v>2</v>
      </c>
      <c r="D3873" t="s">
        <v>848</v>
      </c>
      <c r="E3873">
        <v>0.14421911537599999</v>
      </c>
      <c r="F3873">
        <v>0.99916827678700004</v>
      </c>
      <c r="G3873">
        <f>VLOOKUP(Table1[[#This Row],[img_id2]],Table13[#All],4,FALSE)</f>
        <v>2</v>
      </c>
      <c r="H3873">
        <f>VLOOKUP(Table1[[#This Row],[img_id2]],Table13[#All],5,FALSE)</f>
        <v>2</v>
      </c>
      <c r="I3873" t="str">
        <f>IF(Table1[[#This Row],[score_abs]]&gt;0.99,"yes","no")</f>
        <v>yes</v>
      </c>
    </row>
    <row r="3874" spans="1:9" x14ac:dyDescent="0.25">
      <c r="A3874" t="str">
        <f>Table1[[#This Row],[img_id2]]&amp;"|"&amp;Table1[[#This Row],[rank]]</f>
        <v>770|3</v>
      </c>
      <c r="B3874">
        <v>770</v>
      </c>
      <c r="C3874">
        <v>3</v>
      </c>
      <c r="D3874" t="s">
        <v>856</v>
      </c>
      <c r="E3874">
        <v>0.10105518251700001</v>
      </c>
      <c r="F3874">
        <v>0.99881339073200004</v>
      </c>
      <c r="G3874">
        <f>VLOOKUP(Table1[[#This Row],[img_id2]],Table13[#All],4,FALSE)</f>
        <v>2</v>
      </c>
      <c r="H3874">
        <f>VLOOKUP(Table1[[#This Row],[img_id2]],Table13[#All],5,FALSE)</f>
        <v>2</v>
      </c>
      <c r="I3874" t="str">
        <f>IF(Table1[[#This Row],[score_abs]]&gt;0.99,"yes","no")</f>
        <v>yes</v>
      </c>
    </row>
    <row r="3875" spans="1:9" x14ac:dyDescent="0.25">
      <c r="A3875" t="str">
        <f>Table1[[#This Row],[img_id2]]&amp;"|"&amp;Table1[[#This Row],[rank]]</f>
        <v>770|4</v>
      </c>
      <c r="B3875">
        <v>770</v>
      </c>
      <c r="C3875">
        <v>4</v>
      </c>
      <c r="D3875" t="s">
        <v>854</v>
      </c>
      <c r="E3875">
        <v>9.5780968666100003E-2</v>
      </c>
      <c r="F3875">
        <v>0.99874818325000003</v>
      </c>
      <c r="G3875">
        <f>VLOOKUP(Table1[[#This Row],[img_id2]],Table13[#All],4,FALSE)</f>
        <v>2</v>
      </c>
      <c r="H3875">
        <f>VLOOKUP(Table1[[#This Row],[img_id2]],Table13[#All],5,FALSE)</f>
        <v>2</v>
      </c>
      <c r="I3875" t="str">
        <f>IF(Table1[[#This Row],[score_abs]]&gt;0.99,"yes","no")</f>
        <v>yes</v>
      </c>
    </row>
    <row r="3876" spans="1:9" x14ac:dyDescent="0.25">
      <c r="A3876" t="str">
        <f>Table1[[#This Row],[img_id2]]&amp;"|"&amp;Table1[[#This Row],[rank]]</f>
        <v>770|5</v>
      </c>
      <c r="B3876">
        <v>770</v>
      </c>
      <c r="C3876">
        <v>5</v>
      </c>
      <c r="D3876" t="s">
        <v>873</v>
      </c>
      <c r="E3876">
        <v>9.0046949684600003E-2</v>
      </c>
      <c r="F3876">
        <v>0.998668551445</v>
      </c>
      <c r="G3876">
        <f>VLOOKUP(Table1[[#This Row],[img_id2]],Table13[#All],4,FALSE)</f>
        <v>2</v>
      </c>
      <c r="H3876">
        <f>VLOOKUP(Table1[[#This Row],[img_id2]],Table13[#All],5,FALSE)</f>
        <v>2</v>
      </c>
      <c r="I3876" t="str">
        <f>IF(Table1[[#This Row],[score_abs]]&gt;0.99,"yes","no")</f>
        <v>yes</v>
      </c>
    </row>
    <row r="3877" spans="1:9" x14ac:dyDescent="0.25">
      <c r="A3877" t="str">
        <f>Table1[[#This Row],[img_id2]]&amp;"|"&amp;Table1[[#This Row],[rank]]</f>
        <v>771|1</v>
      </c>
      <c r="B3877">
        <v>771</v>
      </c>
      <c r="C3877">
        <v>1</v>
      </c>
      <c r="D3877" t="s">
        <v>854</v>
      </c>
      <c r="E3877">
        <v>0.31179219484300003</v>
      </c>
      <c r="F3877">
        <v>0.99977618455899997</v>
      </c>
      <c r="G3877">
        <f>VLOOKUP(Table1[[#This Row],[img_id2]],Table13[#All],4,FALSE)</f>
        <v>3</v>
      </c>
      <c r="H3877">
        <f>VLOOKUP(Table1[[#This Row],[img_id2]],Table13[#All],5,FALSE)</f>
        <v>3</v>
      </c>
      <c r="I3877" t="str">
        <f>IF(Table1[[#This Row],[score_abs]]&gt;0.99,"yes","no")</f>
        <v>yes</v>
      </c>
    </row>
    <row r="3878" spans="1:9" x14ac:dyDescent="0.25">
      <c r="A3878" t="str">
        <f>Table1[[#This Row],[img_id2]]&amp;"|"&amp;Table1[[#This Row],[rank]]</f>
        <v>771|2</v>
      </c>
      <c r="B3878">
        <v>771</v>
      </c>
      <c r="C3878">
        <v>2</v>
      </c>
      <c r="D3878" t="s">
        <v>848</v>
      </c>
      <c r="E3878">
        <v>0.21261325478599999</v>
      </c>
      <c r="F3878">
        <v>0.99967181682600004</v>
      </c>
      <c r="G3878">
        <f>VLOOKUP(Table1[[#This Row],[img_id2]],Table13[#All],4,FALSE)</f>
        <v>3</v>
      </c>
      <c r="H3878">
        <f>VLOOKUP(Table1[[#This Row],[img_id2]],Table13[#All],5,FALSE)</f>
        <v>3</v>
      </c>
      <c r="I3878" t="str">
        <f>IF(Table1[[#This Row],[score_abs]]&gt;0.99,"yes","no")</f>
        <v>yes</v>
      </c>
    </row>
    <row r="3879" spans="1:9" x14ac:dyDescent="0.25">
      <c r="A3879" t="str">
        <f>Table1[[#This Row],[img_id2]]&amp;"|"&amp;Table1[[#This Row],[rank]]</f>
        <v>771|3</v>
      </c>
      <c r="B3879">
        <v>771</v>
      </c>
      <c r="C3879">
        <v>3</v>
      </c>
      <c r="D3879" t="s">
        <v>864</v>
      </c>
      <c r="E3879">
        <v>7.2077579796300001E-2</v>
      </c>
      <c r="F3879">
        <v>0.99903249740599998</v>
      </c>
      <c r="G3879">
        <f>VLOOKUP(Table1[[#This Row],[img_id2]],Table13[#All],4,FALSE)</f>
        <v>3</v>
      </c>
      <c r="H3879">
        <f>VLOOKUP(Table1[[#This Row],[img_id2]],Table13[#All],5,FALSE)</f>
        <v>3</v>
      </c>
      <c r="I3879" t="str">
        <f>IF(Table1[[#This Row],[score_abs]]&gt;0.99,"yes","no")</f>
        <v>yes</v>
      </c>
    </row>
    <row r="3880" spans="1:9" x14ac:dyDescent="0.25">
      <c r="A3880" t="str">
        <f>Table1[[#This Row],[img_id2]]&amp;"|"&amp;Table1[[#This Row],[rank]]</f>
        <v>771|4</v>
      </c>
      <c r="B3880">
        <v>771</v>
      </c>
      <c r="C3880">
        <v>4</v>
      </c>
      <c r="D3880" t="s">
        <v>892</v>
      </c>
      <c r="E3880">
        <v>6.7712366580999994E-2</v>
      </c>
      <c r="F3880">
        <v>0.99897015094800001</v>
      </c>
      <c r="G3880">
        <f>VLOOKUP(Table1[[#This Row],[img_id2]],Table13[#All],4,FALSE)</f>
        <v>3</v>
      </c>
      <c r="H3880">
        <f>VLOOKUP(Table1[[#This Row],[img_id2]],Table13[#All],5,FALSE)</f>
        <v>3</v>
      </c>
      <c r="I3880" t="str">
        <f>IF(Table1[[#This Row],[score_abs]]&gt;0.99,"yes","no")</f>
        <v>yes</v>
      </c>
    </row>
    <row r="3881" spans="1:9" x14ac:dyDescent="0.25">
      <c r="A3881" t="str">
        <f>Table1[[#This Row],[img_id2]]&amp;"|"&amp;Table1[[#This Row],[rank]]</f>
        <v>771|5</v>
      </c>
      <c r="B3881">
        <v>771</v>
      </c>
      <c r="C3881">
        <v>5</v>
      </c>
      <c r="D3881" t="s">
        <v>862</v>
      </c>
      <c r="E3881">
        <v>5.1462568342700001E-2</v>
      </c>
      <c r="F3881">
        <v>0.99864536523799996</v>
      </c>
      <c r="G3881">
        <f>VLOOKUP(Table1[[#This Row],[img_id2]],Table13[#All],4,FALSE)</f>
        <v>3</v>
      </c>
      <c r="H3881">
        <f>VLOOKUP(Table1[[#This Row],[img_id2]],Table13[#All],5,FALSE)</f>
        <v>3</v>
      </c>
      <c r="I3881" t="str">
        <f>IF(Table1[[#This Row],[score_abs]]&gt;0.99,"yes","no")</f>
        <v>yes</v>
      </c>
    </row>
    <row r="3882" spans="1:9" x14ac:dyDescent="0.25">
      <c r="A3882" t="str">
        <f>Table1[[#This Row],[img_id2]]&amp;"|"&amp;Table1[[#This Row],[rank]]</f>
        <v>772|1</v>
      </c>
      <c r="B3882">
        <v>772</v>
      </c>
      <c r="C3882">
        <v>1</v>
      </c>
      <c r="D3882" t="s">
        <v>854</v>
      </c>
      <c r="E3882">
        <v>0.530376195908</v>
      </c>
      <c r="F3882">
        <v>0.99998104572299995</v>
      </c>
      <c r="G3882">
        <f>VLOOKUP(Table1[[#This Row],[img_id2]],Table13[#All],4,FALSE)</f>
        <v>3</v>
      </c>
      <c r="H3882">
        <f>VLOOKUP(Table1[[#This Row],[img_id2]],Table13[#All],5,FALSE)</f>
        <v>3</v>
      </c>
      <c r="I3882" t="str">
        <f>IF(Table1[[#This Row],[score_abs]]&gt;0.99,"yes","no")</f>
        <v>yes</v>
      </c>
    </row>
    <row r="3883" spans="1:9" x14ac:dyDescent="0.25">
      <c r="A3883" t="str">
        <f>Table1[[#This Row],[img_id2]]&amp;"|"&amp;Table1[[#This Row],[rank]]</f>
        <v>772|2</v>
      </c>
      <c r="B3883">
        <v>772</v>
      </c>
      <c r="C3883">
        <v>2</v>
      </c>
      <c r="D3883" t="s">
        <v>831</v>
      </c>
      <c r="E3883">
        <v>0.21765454113499999</v>
      </c>
      <c r="F3883">
        <v>0.99995398521400003</v>
      </c>
      <c r="G3883">
        <f>VLOOKUP(Table1[[#This Row],[img_id2]],Table13[#All],4,FALSE)</f>
        <v>3</v>
      </c>
      <c r="H3883">
        <f>VLOOKUP(Table1[[#This Row],[img_id2]],Table13[#All],5,FALSE)</f>
        <v>3</v>
      </c>
      <c r="I3883" t="str">
        <f>IF(Table1[[#This Row],[score_abs]]&gt;0.99,"yes","no")</f>
        <v>yes</v>
      </c>
    </row>
    <row r="3884" spans="1:9" x14ac:dyDescent="0.25">
      <c r="A3884" t="str">
        <f>Table1[[#This Row],[img_id2]]&amp;"|"&amp;Table1[[#This Row],[rank]]</f>
        <v>772|3</v>
      </c>
      <c r="B3884">
        <v>772</v>
      </c>
      <c r="C3884">
        <v>3</v>
      </c>
      <c r="D3884" t="s">
        <v>848</v>
      </c>
      <c r="E3884">
        <v>6.0306616127499997E-2</v>
      </c>
      <c r="F3884">
        <v>0.99983370304100005</v>
      </c>
      <c r="G3884">
        <f>VLOOKUP(Table1[[#This Row],[img_id2]],Table13[#All],4,FALSE)</f>
        <v>3</v>
      </c>
      <c r="H3884">
        <f>VLOOKUP(Table1[[#This Row],[img_id2]],Table13[#All],5,FALSE)</f>
        <v>3</v>
      </c>
      <c r="I3884" t="str">
        <f>IF(Table1[[#This Row],[score_abs]]&gt;0.99,"yes","no")</f>
        <v>yes</v>
      </c>
    </row>
    <row r="3885" spans="1:9" x14ac:dyDescent="0.25">
      <c r="A3885" t="str">
        <f>Table1[[#This Row],[img_id2]]&amp;"|"&amp;Table1[[#This Row],[rank]]</f>
        <v>772|4</v>
      </c>
      <c r="B3885">
        <v>772</v>
      </c>
      <c r="C3885">
        <v>4</v>
      </c>
      <c r="D3885" t="s">
        <v>861</v>
      </c>
      <c r="E3885">
        <v>5.9645246714400003E-2</v>
      </c>
      <c r="F3885">
        <v>0.99983191490199996</v>
      </c>
      <c r="G3885">
        <f>VLOOKUP(Table1[[#This Row],[img_id2]],Table13[#All],4,FALSE)</f>
        <v>3</v>
      </c>
      <c r="H3885">
        <f>VLOOKUP(Table1[[#This Row],[img_id2]],Table13[#All],5,FALSE)</f>
        <v>3</v>
      </c>
      <c r="I3885" t="str">
        <f>IF(Table1[[#This Row],[score_abs]]&gt;0.99,"yes","no")</f>
        <v>yes</v>
      </c>
    </row>
    <row r="3886" spans="1:9" x14ac:dyDescent="0.25">
      <c r="A3886" t="str">
        <f>Table1[[#This Row],[img_id2]]&amp;"|"&amp;Table1[[#This Row],[rank]]</f>
        <v>772|5</v>
      </c>
      <c r="B3886">
        <v>772</v>
      </c>
      <c r="C3886">
        <v>5</v>
      </c>
      <c r="D3886" t="s">
        <v>862</v>
      </c>
      <c r="E3886">
        <v>4.6631127595899997E-2</v>
      </c>
      <c r="F3886">
        <v>0.99978500604599996</v>
      </c>
      <c r="G3886">
        <f>VLOOKUP(Table1[[#This Row],[img_id2]],Table13[#All],4,FALSE)</f>
        <v>3</v>
      </c>
      <c r="H3886">
        <f>VLOOKUP(Table1[[#This Row],[img_id2]],Table13[#All],5,FALSE)</f>
        <v>3</v>
      </c>
      <c r="I3886" t="str">
        <f>IF(Table1[[#This Row],[score_abs]]&gt;0.99,"yes","no")</f>
        <v>yes</v>
      </c>
    </row>
    <row r="3887" spans="1:9" x14ac:dyDescent="0.25">
      <c r="A3887" t="str">
        <f>Table1[[#This Row],[img_id2]]&amp;"|"&amp;Table1[[#This Row],[rank]]</f>
        <v>773|1</v>
      </c>
      <c r="B3887">
        <v>773</v>
      </c>
      <c r="C3887">
        <v>1</v>
      </c>
      <c r="D3887" t="s">
        <v>889</v>
      </c>
      <c r="E3887">
        <v>0.40665578842200001</v>
      </c>
      <c r="F3887">
        <v>0.99979287385899995</v>
      </c>
      <c r="G3887">
        <f>VLOOKUP(Table1[[#This Row],[img_id2]],Table13[#All],4,FALSE)</f>
        <v>2</v>
      </c>
      <c r="H3887">
        <f>VLOOKUP(Table1[[#This Row],[img_id2]],Table13[#All],5,FALSE)</f>
        <v>2</v>
      </c>
      <c r="I3887" t="str">
        <f>IF(Table1[[#This Row],[score_abs]]&gt;0.99,"yes","no")</f>
        <v>yes</v>
      </c>
    </row>
    <row r="3888" spans="1:9" x14ac:dyDescent="0.25">
      <c r="A3888" t="str">
        <f>Table1[[#This Row],[img_id2]]&amp;"|"&amp;Table1[[#This Row],[rank]]</f>
        <v>773|2</v>
      </c>
      <c r="B3888">
        <v>773</v>
      </c>
      <c r="C3888">
        <v>2</v>
      </c>
      <c r="D3888" t="s">
        <v>830</v>
      </c>
      <c r="E3888">
        <v>0.193950593472</v>
      </c>
      <c r="F3888">
        <v>0.99956578016300002</v>
      </c>
      <c r="G3888">
        <f>VLOOKUP(Table1[[#This Row],[img_id2]],Table13[#All],4,FALSE)</f>
        <v>2</v>
      </c>
      <c r="H3888">
        <f>VLOOKUP(Table1[[#This Row],[img_id2]],Table13[#All],5,FALSE)</f>
        <v>2</v>
      </c>
      <c r="I3888" t="str">
        <f>IF(Table1[[#This Row],[score_abs]]&gt;0.99,"yes","no")</f>
        <v>yes</v>
      </c>
    </row>
    <row r="3889" spans="1:9" x14ac:dyDescent="0.25">
      <c r="A3889" t="str">
        <f>Table1[[#This Row],[img_id2]]&amp;"|"&amp;Table1[[#This Row],[rank]]</f>
        <v>773|3</v>
      </c>
      <c r="B3889">
        <v>773</v>
      </c>
      <c r="C3889">
        <v>3</v>
      </c>
      <c r="D3889" t="s">
        <v>913</v>
      </c>
      <c r="E3889">
        <v>8.0766335129699995E-2</v>
      </c>
      <c r="F3889">
        <v>0.99895799159999998</v>
      </c>
      <c r="G3889">
        <f>VLOOKUP(Table1[[#This Row],[img_id2]],Table13[#All],4,FALSE)</f>
        <v>2</v>
      </c>
      <c r="H3889">
        <f>VLOOKUP(Table1[[#This Row],[img_id2]],Table13[#All],5,FALSE)</f>
        <v>2</v>
      </c>
      <c r="I3889" t="str">
        <f>IF(Table1[[#This Row],[score_abs]]&gt;0.99,"yes","no")</f>
        <v>yes</v>
      </c>
    </row>
    <row r="3890" spans="1:9" x14ac:dyDescent="0.25">
      <c r="A3890" t="str">
        <f>Table1[[#This Row],[img_id2]]&amp;"|"&amp;Table1[[#This Row],[rank]]</f>
        <v>773|4</v>
      </c>
      <c r="B3890">
        <v>773</v>
      </c>
      <c r="C3890">
        <v>4</v>
      </c>
      <c r="D3890" t="s">
        <v>849</v>
      </c>
      <c r="E3890">
        <v>6.7744851112400001E-2</v>
      </c>
      <c r="F3890">
        <v>0.99875795841199999</v>
      </c>
      <c r="G3890">
        <f>VLOOKUP(Table1[[#This Row],[img_id2]],Table13[#All],4,FALSE)</f>
        <v>2</v>
      </c>
      <c r="H3890">
        <f>VLOOKUP(Table1[[#This Row],[img_id2]],Table13[#All],5,FALSE)</f>
        <v>2</v>
      </c>
      <c r="I3890" t="str">
        <f>IF(Table1[[#This Row],[score_abs]]&gt;0.99,"yes","no")</f>
        <v>yes</v>
      </c>
    </row>
    <row r="3891" spans="1:9" x14ac:dyDescent="0.25">
      <c r="A3891" t="str">
        <f>Table1[[#This Row],[img_id2]]&amp;"|"&amp;Table1[[#This Row],[rank]]</f>
        <v>773|5</v>
      </c>
      <c r="B3891">
        <v>773</v>
      </c>
      <c r="C3891">
        <v>5</v>
      </c>
      <c r="D3891" t="s">
        <v>829</v>
      </c>
      <c r="E3891">
        <v>5.4596647620200001E-2</v>
      </c>
      <c r="F3891">
        <v>0.99845921993300002</v>
      </c>
      <c r="G3891">
        <f>VLOOKUP(Table1[[#This Row],[img_id2]],Table13[#All],4,FALSE)</f>
        <v>2</v>
      </c>
      <c r="H3891">
        <f>VLOOKUP(Table1[[#This Row],[img_id2]],Table13[#All],5,FALSE)</f>
        <v>2</v>
      </c>
      <c r="I3891" t="str">
        <f>IF(Table1[[#This Row],[score_abs]]&gt;0.99,"yes","no")</f>
        <v>yes</v>
      </c>
    </row>
    <row r="3892" spans="1:9" x14ac:dyDescent="0.25">
      <c r="A3892" t="str">
        <f>Table1[[#This Row],[img_id2]]&amp;"|"&amp;Table1[[#This Row],[rank]]</f>
        <v>774|1</v>
      </c>
      <c r="B3892">
        <v>774</v>
      </c>
      <c r="C3892">
        <v>1</v>
      </c>
      <c r="D3892" t="s">
        <v>830</v>
      </c>
      <c r="E3892">
        <v>0.93875473737699999</v>
      </c>
      <c r="F3892">
        <v>0.99999642372099995</v>
      </c>
      <c r="G3892">
        <f>VLOOKUP(Table1[[#This Row],[img_id2]],Table13[#All],4,FALSE)</f>
        <v>2</v>
      </c>
      <c r="H3892">
        <f>VLOOKUP(Table1[[#This Row],[img_id2]],Table13[#All],5,FALSE)</f>
        <v>2</v>
      </c>
      <c r="I3892" t="str">
        <f>IF(Table1[[#This Row],[score_abs]]&gt;0.99,"yes","no")</f>
        <v>yes</v>
      </c>
    </row>
    <row r="3893" spans="1:9" x14ac:dyDescent="0.25">
      <c r="A3893" t="str">
        <f>Table1[[#This Row],[img_id2]]&amp;"|"&amp;Table1[[#This Row],[rank]]</f>
        <v>774|2</v>
      </c>
      <c r="B3893">
        <v>774</v>
      </c>
      <c r="C3893">
        <v>2</v>
      </c>
      <c r="D3893" t="s">
        <v>849</v>
      </c>
      <c r="E3893">
        <v>3.4099016338599998E-2</v>
      </c>
      <c r="F3893">
        <v>0.99990057945300004</v>
      </c>
      <c r="G3893">
        <f>VLOOKUP(Table1[[#This Row],[img_id2]],Table13[#All],4,FALSE)</f>
        <v>2</v>
      </c>
      <c r="H3893">
        <f>VLOOKUP(Table1[[#This Row],[img_id2]],Table13[#All],5,FALSE)</f>
        <v>2</v>
      </c>
      <c r="I3893" t="str">
        <f>IF(Table1[[#This Row],[score_abs]]&gt;0.99,"yes","no")</f>
        <v>yes</v>
      </c>
    </row>
    <row r="3894" spans="1:9" x14ac:dyDescent="0.25">
      <c r="A3894" t="str">
        <f>Table1[[#This Row],[img_id2]]&amp;"|"&amp;Table1[[#This Row],[rank]]</f>
        <v>774|3</v>
      </c>
      <c r="B3894">
        <v>774</v>
      </c>
      <c r="C3894">
        <v>3</v>
      </c>
      <c r="D3894" t="s">
        <v>913</v>
      </c>
      <c r="E3894">
        <v>8.7735727429399998E-3</v>
      </c>
      <c r="F3894">
        <v>0.99961382150699996</v>
      </c>
      <c r="G3894">
        <f>VLOOKUP(Table1[[#This Row],[img_id2]],Table13[#All],4,FALSE)</f>
        <v>2</v>
      </c>
      <c r="H3894">
        <f>VLOOKUP(Table1[[#This Row],[img_id2]],Table13[#All],5,FALSE)</f>
        <v>2</v>
      </c>
      <c r="I3894" t="str">
        <f>IF(Table1[[#This Row],[score_abs]]&gt;0.99,"yes","no")</f>
        <v>yes</v>
      </c>
    </row>
    <row r="3895" spans="1:9" x14ac:dyDescent="0.25">
      <c r="A3895" t="str">
        <f>Table1[[#This Row],[img_id2]]&amp;"|"&amp;Table1[[#This Row],[rank]]</f>
        <v>774|4</v>
      </c>
      <c r="B3895">
        <v>774</v>
      </c>
      <c r="C3895">
        <v>4</v>
      </c>
      <c r="D3895" t="s">
        <v>840</v>
      </c>
      <c r="E3895">
        <v>5.2826385945100003E-3</v>
      </c>
      <c r="F3895">
        <v>0.99935871362700002</v>
      </c>
      <c r="G3895">
        <f>VLOOKUP(Table1[[#This Row],[img_id2]],Table13[#All],4,FALSE)</f>
        <v>2</v>
      </c>
      <c r="H3895">
        <f>VLOOKUP(Table1[[#This Row],[img_id2]],Table13[#All],5,FALSE)</f>
        <v>2</v>
      </c>
      <c r="I3895" t="str">
        <f>IF(Table1[[#This Row],[score_abs]]&gt;0.99,"yes","no")</f>
        <v>yes</v>
      </c>
    </row>
    <row r="3896" spans="1:9" x14ac:dyDescent="0.25">
      <c r="A3896" t="str">
        <f>Table1[[#This Row],[img_id2]]&amp;"|"&amp;Table1[[#This Row],[rank]]</f>
        <v>774|5</v>
      </c>
      <c r="B3896">
        <v>774</v>
      </c>
      <c r="C3896">
        <v>5</v>
      </c>
      <c r="D3896" t="s">
        <v>832</v>
      </c>
      <c r="E3896">
        <v>3.38587188162E-3</v>
      </c>
      <c r="F3896">
        <v>0.99899977445599997</v>
      </c>
      <c r="G3896">
        <f>VLOOKUP(Table1[[#This Row],[img_id2]],Table13[#All],4,FALSE)</f>
        <v>2</v>
      </c>
      <c r="H3896">
        <f>VLOOKUP(Table1[[#This Row],[img_id2]],Table13[#All],5,FALSE)</f>
        <v>2</v>
      </c>
      <c r="I3896" t="str">
        <f>IF(Table1[[#This Row],[score_abs]]&gt;0.99,"yes","no")</f>
        <v>yes</v>
      </c>
    </row>
    <row r="3897" spans="1:9" x14ac:dyDescent="0.25">
      <c r="A3897" t="str">
        <f>Table1[[#This Row],[img_id2]]&amp;"|"&amp;Table1[[#This Row],[rank]]</f>
        <v>775|1</v>
      </c>
      <c r="B3897">
        <v>775</v>
      </c>
      <c r="C3897">
        <v>1</v>
      </c>
      <c r="D3897" t="s">
        <v>830</v>
      </c>
      <c r="E3897">
        <v>0.90144020318999996</v>
      </c>
      <c r="F3897">
        <v>0.99999225139600001</v>
      </c>
      <c r="G3897">
        <f>VLOOKUP(Table1[[#This Row],[img_id2]],Table13[#All],4,FALSE)</f>
        <v>1</v>
      </c>
      <c r="H3897">
        <f>VLOOKUP(Table1[[#This Row],[img_id2]],Table13[#All],5,FALSE)</f>
        <v>2</v>
      </c>
      <c r="I3897" t="str">
        <f>IF(Table1[[#This Row],[score_abs]]&gt;0.99,"yes","no")</f>
        <v>yes</v>
      </c>
    </row>
    <row r="3898" spans="1:9" x14ac:dyDescent="0.25">
      <c r="A3898" t="str">
        <f>Table1[[#This Row],[img_id2]]&amp;"|"&amp;Table1[[#This Row],[rank]]</f>
        <v>775|2</v>
      </c>
      <c r="B3898">
        <v>775</v>
      </c>
      <c r="C3898">
        <v>2</v>
      </c>
      <c r="D3898" t="s">
        <v>913</v>
      </c>
      <c r="E3898">
        <v>4.3015189468899998E-2</v>
      </c>
      <c r="F3898">
        <v>0.99983656406400001</v>
      </c>
      <c r="G3898">
        <f>VLOOKUP(Table1[[#This Row],[img_id2]],Table13[#All],4,FALSE)</f>
        <v>1</v>
      </c>
      <c r="H3898">
        <f>VLOOKUP(Table1[[#This Row],[img_id2]],Table13[#All],5,FALSE)</f>
        <v>2</v>
      </c>
      <c r="I3898" t="str">
        <f>IF(Table1[[#This Row],[score_abs]]&gt;0.99,"yes","no")</f>
        <v>yes</v>
      </c>
    </row>
    <row r="3899" spans="1:9" x14ac:dyDescent="0.25">
      <c r="A3899" t="str">
        <f>Table1[[#This Row],[img_id2]]&amp;"|"&amp;Table1[[#This Row],[rank]]</f>
        <v>775|3</v>
      </c>
      <c r="B3899">
        <v>775</v>
      </c>
      <c r="C3899">
        <v>3</v>
      </c>
      <c r="D3899" t="s">
        <v>849</v>
      </c>
      <c r="E3899">
        <v>2.92435884476E-2</v>
      </c>
      <c r="F3899">
        <v>0.999759733677</v>
      </c>
      <c r="G3899">
        <f>VLOOKUP(Table1[[#This Row],[img_id2]],Table13[#All],4,FALSE)</f>
        <v>1</v>
      </c>
      <c r="H3899">
        <f>VLOOKUP(Table1[[#This Row],[img_id2]],Table13[#All],5,FALSE)</f>
        <v>2</v>
      </c>
      <c r="I3899" t="str">
        <f>IF(Table1[[#This Row],[score_abs]]&gt;0.99,"yes","no")</f>
        <v>yes</v>
      </c>
    </row>
    <row r="3900" spans="1:9" x14ac:dyDescent="0.25">
      <c r="A3900" t="str">
        <f>Table1[[#This Row],[img_id2]]&amp;"|"&amp;Table1[[#This Row],[rank]]</f>
        <v>775|4</v>
      </c>
      <c r="B3900">
        <v>775</v>
      </c>
      <c r="C3900">
        <v>4</v>
      </c>
      <c r="D3900" t="s">
        <v>891</v>
      </c>
      <c r="E3900">
        <v>7.1035875007500002E-3</v>
      </c>
      <c r="F3900">
        <v>0.99901151657099996</v>
      </c>
      <c r="G3900">
        <f>VLOOKUP(Table1[[#This Row],[img_id2]],Table13[#All],4,FALSE)</f>
        <v>1</v>
      </c>
      <c r="H3900">
        <f>VLOOKUP(Table1[[#This Row],[img_id2]],Table13[#All],5,FALSE)</f>
        <v>2</v>
      </c>
      <c r="I3900" t="str">
        <f>IF(Table1[[#This Row],[score_abs]]&gt;0.99,"yes","no")</f>
        <v>yes</v>
      </c>
    </row>
    <row r="3901" spans="1:9" x14ac:dyDescent="0.25">
      <c r="A3901" t="str">
        <f>Table1[[#This Row],[img_id2]]&amp;"|"&amp;Table1[[#This Row],[rank]]</f>
        <v>775|5</v>
      </c>
      <c r="B3901">
        <v>775</v>
      </c>
      <c r="C3901">
        <v>5</v>
      </c>
      <c r="D3901" t="s">
        <v>889</v>
      </c>
      <c r="E3901">
        <v>4.1911066509799999E-3</v>
      </c>
      <c r="F3901">
        <v>0.99832588434199998</v>
      </c>
      <c r="G3901">
        <f>VLOOKUP(Table1[[#This Row],[img_id2]],Table13[#All],4,FALSE)</f>
        <v>1</v>
      </c>
      <c r="H3901">
        <f>VLOOKUP(Table1[[#This Row],[img_id2]],Table13[#All],5,FALSE)</f>
        <v>2</v>
      </c>
      <c r="I3901" t="str">
        <f>IF(Table1[[#This Row],[score_abs]]&gt;0.99,"yes","no")</f>
        <v>yes</v>
      </c>
    </row>
    <row r="3902" spans="1:9" x14ac:dyDescent="0.25">
      <c r="A3902" t="str">
        <f>Table1[[#This Row],[img_id2]]&amp;"|"&amp;Table1[[#This Row],[rank]]</f>
        <v>776|1</v>
      </c>
      <c r="B3902">
        <v>776</v>
      </c>
      <c r="C3902">
        <v>1</v>
      </c>
      <c r="D3902" t="s">
        <v>830</v>
      </c>
      <c r="E3902">
        <v>0.75567954778699997</v>
      </c>
      <c r="F3902">
        <v>0.999932765961</v>
      </c>
      <c r="G3902">
        <f>VLOOKUP(Table1[[#This Row],[img_id2]],Table13[#All],4,FALSE)</f>
        <v>2</v>
      </c>
      <c r="H3902">
        <f>VLOOKUP(Table1[[#This Row],[img_id2]],Table13[#All],5,FALSE)</f>
        <v>2</v>
      </c>
      <c r="I3902" t="str">
        <f>IF(Table1[[#This Row],[score_abs]]&gt;0.99,"yes","no")</f>
        <v>yes</v>
      </c>
    </row>
    <row r="3903" spans="1:9" x14ac:dyDescent="0.25">
      <c r="A3903" t="str">
        <f>Table1[[#This Row],[img_id2]]&amp;"|"&amp;Table1[[#This Row],[rank]]</f>
        <v>776|2</v>
      </c>
      <c r="B3903">
        <v>776</v>
      </c>
      <c r="C3903">
        <v>2</v>
      </c>
      <c r="D3903" t="s">
        <v>842</v>
      </c>
      <c r="E3903">
        <v>9.0519659221200005E-2</v>
      </c>
      <c r="F3903">
        <v>0.99943917989700004</v>
      </c>
      <c r="G3903">
        <f>VLOOKUP(Table1[[#This Row],[img_id2]],Table13[#All],4,FALSE)</f>
        <v>2</v>
      </c>
      <c r="H3903">
        <f>VLOOKUP(Table1[[#This Row],[img_id2]],Table13[#All],5,FALSE)</f>
        <v>2</v>
      </c>
      <c r="I3903" t="str">
        <f>IF(Table1[[#This Row],[score_abs]]&gt;0.99,"yes","no")</f>
        <v>yes</v>
      </c>
    </row>
    <row r="3904" spans="1:9" x14ac:dyDescent="0.25">
      <c r="A3904" t="str">
        <f>Table1[[#This Row],[img_id2]]&amp;"|"&amp;Table1[[#This Row],[rank]]</f>
        <v>776|3</v>
      </c>
      <c r="B3904">
        <v>776</v>
      </c>
      <c r="C3904">
        <v>3</v>
      </c>
      <c r="D3904" t="s">
        <v>853</v>
      </c>
      <c r="E3904">
        <v>3.9910666644600003E-2</v>
      </c>
      <c r="F3904">
        <v>0.99872893095000004</v>
      </c>
      <c r="G3904">
        <f>VLOOKUP(Table1[[#This Row],[img_id2]],Table13[#All],4,FALSE)</f>
        <v>2</v>
      </c>
      <c r="H3904">
        <f>VLOOKUP(Table1[[#This Row],[img_id2]],Table13[#All],5,FALSE)</f>
        <v>2</v>
      </c>
      <c r="I3904" t="str">
        <f>IF(Table1[[#This Row],[score_abs]]&gt;0.99,"yes","no")</f>
        <v>yes</v>
      </c>
    </row>
    <row r="3905" spans="1:9" x14ac:dyDescent="0.25">
      <c r="A3905" t="str">
        <f>Table1[[#This Row],[img_id2]]&amp;"|"&amp;Table1[[#This Row],[rank]]</f>
        <v>776|4</v>
      </c>
      <c r="B3905">
        <v>776</v>
      </c>
      <c r="C3905">
        <v>4</v>
      </c>
      <c r="D3905" t="s">
        <v>849</v>
      </c>
      <c r="E3905">
        <v>1.8602129072000002E-2</v>
      </c>
      <c r="F3905">
        <v>0.99727708101300006</v>
      </c>
      <c r="G3905">
        <f>VLOOKUP(Table1[[#This Row],[img_id2]],Table13[#All],4,FALSE)</f>
        <v>2</v>
      </c>
      <c r="H3905">
        <f>VLOOKUP(Table1[[#This Row],[img_id2]],Table13[#All],5,FALSE)</f>
        <v>2</v>
      </c>
      <c r="I3905" t="str">
        <f>IF(Table1[[#This Row],[score_abs]]&gt;0.99,"yes","no")</f>
        <v>yes</v>
      </c>
    </row>
    <row r="3906" spans="1:9" x14ac:dyDescent="0.25">
      <c r="A3906" t="str">
        <f>Table1[[#This Row],[img_id2]]&amp;"|"&amp;Table1[[#This Row],[rank]]</f>
        <v>776|5</v>
      </c>
      <c r="B3906">
        <v>776</v>
      </c>
      <c r="C3906">
        <v>5</v>
      </c>
      <c r="D3906" t="s">
        <v>852</v>
      </c>
      <c r="E3906">
        <v>1.7738878727000001E-2</v>
      </c>
      <c r="F3906">
        <v>0.99714487791100004</v>
      </c>
      <c r="G3906">
        <f>VLOOKUP(Table1[[#This Row],[img_id2]],Table13[#All],4,FALSE)</f>
        <v>2</v>
      </c>
      <c r="H3906">
        <f>VLOOKUP(Table1[[#This Row],[img_id2]],Table13[#All],5,FALSE)</f>
        <v>2</v>
      </c>
      <c r="I3906" t="str">
        <f>IF(Table1[[#This Row],[score_abs]]&gt;0.99,"yes","no")</f>
        <v>yes</v>
      </c>
    </row>
    <row r="3907" spans="1:9" x14ac:dyDescent="0.25">
      <c r="A3907" t="str">
        <f>Table1[[#This Row],[img_id2]]&amp;"|"&amp;Table1[[#This Row],[rank]]</f>
        <v>777|1</v>
      </c>
      <c r="B3907">
        <v>777</v>
      </c>
      <c r="C3907">
        <v>1</v>
      </c>
      <c r="D3907" t="s">
        <v>831</v>
      </c>
      <c r="E3907">
        <v>0.45408698916399998</v>
      </c>
      <c r="F3907">
        <v>0.99992799758899997</v>
      </c>
      <c r="G3907">
        <f>VLOOKUP(Table1[[#This Row],[img_id2]],Table13[#All],4,FALSE)</f>
        <v>3</v>
      </c>
      <c r="H3907">
        <f>VLOOKUP(Table1[[#This Row],[img_id2]],Table13[#All],5,FALSE)</f>
        <v>3</v>
      </c>
      <c r="I3907" t="str">
        <f>IF(Table1[[#This Row],[score_abs]]&gt;0.99,"yes","no")</f>
        <v>yes</v>
      </c>
    </row>
    <row r="3908" spans="1:9" x14ac:dyDescent="0.25">
      <c r="A3908" t="str">
        <f>Table1[[#This Row],[img_id2]]&amp;"|"&amp;Table1[[#This Row],[rank]]</f>
        <v>777|2</v>
      </c>
      <c r="B3908">
        <v>777</v>
      </c>
      <c r="C3908">
        <v>2</v>
      </c>
      <c r="D3908" t="s">
        <v>854</v>
      </c>
      <c r="E3908">
        <v>0.29186302423499999</v>
      </c>
      <c r="F3908">
        <v>0.99988794326800001</v>
      </c>
      <c r="G3908">
        <f>VLOOKUP(Table1[[#This Row],[img_id2]],Table13[#All],4,FALSE)</f>
        <v>3</v>
      </c>
      <c r="H3908">
        <f>VLOOKUP(Table1[[#This Row],[img_id2]],Table13[#All],5,FALSE)</f>
        <v>3</v>
      </c>
      <c r="I3908" t="str">
        <f>IF(Table1[[#This Row],[score_abs]]&gt;0.99,"yes","no")</f>
        <v>yes</v>
      </c>
    </row>
    <row r="3909" spans="1:9" x14ac:dyDescent="0.25">
      <c r="A3909" t="str">
        <f>Table1[[#This Row],[img_id2]]&amp;"|"&amp;Table1[[#This Row],[rank]]</f>
        <v>777|3</v>
      </c>
      <c r="B3909">
        <v>777</v>
      </c>
      <c r="C3909">
        <v>3</v>
      </c>
      <c r="D3909" t="s">
        <v>860</v>
      </c>
      <c r="E3909">
        <v>0.105312153697</v>
      </c>
      <c r="F3909">
        <v>0.99968945980099999</v>
      </c>
      <c r="G3909">
        <f>VLOOKUP(Table1[[#This Row],[img_id2]],Table13[#All],4,FALSE)</f>
        <v>3</v>
      </c>
      <c r="H3909">
        <f>VLOOKUP(Table1[[#This Row],[img_id2]],Table13[#All],5,FALSE)</f>
        <v>3</v>
      </c>
      <c r="I3909" t="str">
        <f>IF(Table1[[#This Row],[score_abs]]&gt;0.99,"yes","no")</f>
        <v>yes</v>
      </c>
    </row>
    <row r="3910" spans="1:9" x14ac:dyDescent="0.25">
      <c r="A3910" t="str">
        <f>Table1[[#This Row],[img_id2]]&amp;"|"&amp;Table1[[#This Row],[rank]]</f>
        <v>777|4</v>
      </c>
      <c r="B3910">
        <v>777</v>
      </c>
      <c r="C3910">
        <v>4</v>
      </c>
      <c r="D3910" t="s">
        <v>830</v>
      </c>
      <c r="E3910">
        <v>2.60208845139E-2</v>
      </c>
      <c r="F3910">
        <v>0.99874448776199998</v>
      </c>
      <c r="G3910">
        <f>VLOOKUP(Table1[[#This Row],[img_id2]],Table13[#All],4,FALSE)</f>
        <v>3</v>
      </c>
      <c r="H3910">
        <f>VLOOKUP(Table1[[#This Row],[img_id2]],Table13[#All],5,FALSE)</f>
        <v>3</v>
      </c>
      <c r="I3910" t="str">
        <f>IF(Table1[[#This Row],[score_abs]]&gt;0.99,"yes","no")</f>
        <v>yes</v>
      </c>
    </row>
    <row r="3911" spans="1:9" x14ac:dyDescent="0.25">
      <c r="A3911" t="str">
        <f>Table1[[#This Row],[img_id2]]&amp;"|"&amp;Table1[[#This Row],[rank]]</f>
        <v>777|5</v>
      </c>
      <c r="B3911">
        <v>777</v>
      </c>
      <c r="C3911">
        <v>5</v>
      </c>
      <c r="D3911" t="s">
        <v>892</v>
      </c>
      <c r="E3911">
        <v>2.5349372997900001E-2</v>
      </c>
      <c r="F3911">
        <v>0.99871134758000002</v>
      </c>
      <c r="G3911">
        <f>VLOOKUP(Table1[[#This Row],[img_id2]],Table13[#All],4,FALSE)</f>
        <v>3</v>
      </c>
      <c r="H3911">
        <f>VLOOKUP(Table1[[#This Row],[img_id2]],Table13[#All],5,FALSE)</f>
        <v>3</v>
      </c>
      <c r="I3911" t="str">
        <f>IF(Table1[[#This Row],[score_abs]]&gt;0.99,"yes","no")</f>
        <v>yes</v>
      </c>
    </row>
    <row r="3912" spans="1:9" x14ac:dyDescent="0.25">
      <c r="A3912" t="str">
        <f>Table1[[#This Row],[img_id2]]&amp;"|"&amp;Table1[[#This Row],[rank]]</f>
        <v>778|1</v>
      </c>
      <c r="B3912">
        <v>778</v>
      </c>
      <c r="C3912">
        <v>1</v>
      </c>
      <c r="D3912" t="s">
        <v>860</v>
      </c>
      <c r="E3912">
        <v>0.87188041210199996</v>
      </c>
      <c r="F3912">
        <v>0.99998819827999996</v>
      </c>
      <c r="G3912">
        <f>VLOOKUP(Table1[[#This Row],[img_id2]],Table13[#All],4,FALSE)</f>
        <v>3</v>
      </c>
      <c r="H3912">
        <f>VLOOKUP(Table1[[#This Row],[img_id2]],Table13[#All],5,FALSE)</f>
        <v>3</v>
      </c>
      <c r="I3912" t="str">
        <f>IF(Table1[[#This Row],[score_abs]]&gt;0.99,"yes","no")</f>
        <v>yes</v>
      </c>
    </row>
    <row r="3913" spans="1:9" x14ac:dyDescent="0.25">
      <c r="A3913" t="str">
        <f>Table1[[#This Row],[img_id2]]&amp;"|"&amp;Table1[[#This Row],[rank]]</f>
        <v>778|2</v>
      </c>
      <c r="B3913">
        <v>778</v>
      </c>
      <c r="C3913">
        <v>2</v>
      </c>
      <c r="D3913" t="s">
        <v>831</v>
      </c>
      <c r="E3913">
        <v>5.3008221089800002E-2</v>
      </c>
      <c r="F3913">
        <v>0.99980586767199997</v>
      </c>
      <c r="G3913">
        <f>VLOOKUP(Table1[[#This Row],[img_id2]],Table13[#All],4,FALSE)</f>
        <v>3</v>
      </c>
      <c r="H3913">
        <f>VLOOKUP(Table1[[#This Row],[img_id2]],Table13[#All],5,FALSE)</f>
        <v>3</v>
      </c>
      <c r="I3913" t="str">
        <f>IF(Table1[[#This Row],[score_abs]]&gt;0.99,"yes","no")</f>
        <v>yes</v>
      </c>
    </row>
    <row r="3914" spans="1:9" x14ac:dyDescent="0.25">
      <c r="A3914" t="str">
        <f>Table1[[#This Row],[img_id2]]&amp;"|"&amp;Table1[[#This Row],[rank]]</f>
        <v>778|3</v>
      </c>
      <c r="B3914">
        <v>778</v>
      </c>
      <c r="C3914">
        <v>3</v>
      </c>
      <c r="D3914" t="s">
        <v>861</v>
      </c>
      <c r="E3914">
        <v>1.4819505624500001E-2</v>
      </c>
      <c r="F3914">
        <v>0.99930584430699998</v>
      </c>
      <c r="G3914">
        <f>VLOOKUP(Table1[[#This Row],[img_id2]],Table13[#All],4,FALSE)</f>
        <v>3</v>
      </c>
      <c r="H3914">
        <f>VLOOKUP(Table1[[#This Row],[img_id2]],Table13[#All],5,FALSE)</f>
        <v>3</v>
      </c>
      <c r="I3914" t="str">
        <f>IF(Table1[[#This Row],[score_abs]]&gt;0.99,"yes","no")</f>
        <v>yes</v>
      </c>
    </row>
    <row r="3915" spans="1:9" x14ac:dyDescent="0.25">
      <c r="A3915" t="str">
        <f>Table1[[#This Row],[img_id2]]&amp;"|"&amp;Table1[[#This Row],[rank]]</f>
        <v>778|4</v>
      </c>
      <c r="B3915">
        <v>778</v>
      </c>
      <c r="C3915">
        <v>4</v>
      </c>
      <c r="D3915" t="s">
        <v>873</v>
      </c>
      <c r="E3915">
        <v>9.0657575056E-3</v>
      </c>
      <c r="F3915">
        <v>0.99886584281900004</v>
      </c>
      <c r="G3915">
        <f>VLOOKUP(Table1[[#This Row],[img_id2]],Table13[#All],4,FALSE)</f>
        <v>3</v>
      </c>
      <c r="H3915">
        <f>VLOOKUP(Table1[[#This Row],[img_id2]],Table13[#All],5,FALSE)</f>
        <v>3</v>
      </c>
      <c r="I3915" t="str">
        <f>IF(Table1[[#This Row],[score_abs]]&gt;0.99,"yes","no")</f>
        <v>yes</v>
      </c>
    </row>
    <row r="3916" spans="1:9" x14ac:dyDescent="0.25">
      <c r="A3916" t="str">
        <f>Table1[[#This Row],[img_id2]]&amp;"|"&amp;Table1[[#This Row],[rank]]</f>
        <v>778|5</v>
      </c>
      <c r="B3916">
        <v>778</v>
      </c>
      <c r="C3916">
        <v>5</v>
      </c>
      <c r="D3916" t="s">
        <v>884</v>
      </c>
      <c r="E3916">
        <v>8.9743733406099993E-3</v>
      </c>
      <c r="F3916">
        <v>0.99885427951799999</v>
      </c>
      <c r="G3916">
        <f>VLOOKUP(Table1[[#This Row],[img_id2]],Table13[#All],4,FALSE)</f>
        <v>3</v>
      </c>
      <c r="H3916">
        <f>VLOOKUP(Table1[[#This Row],[img_id2]],Table13[#All],5,FALSE)</f>
        <v>3</v>
      </c>
      <c r="I3916" t="str">
        <f>IF(Table1[[#This Row],[score_abs]]&gt;0.99,"yes","no")</f>
        <v>yes</v>
      </c>
    </row>
    <row r="3917" spans="1:9" x14ac:dyDescent="0.25">
      <c r="A3917" t="str">
        <f>Table1[[#This Row],[img_id2]]&amp;"|"&amp;Table1[[#This Row],[rank]]</f>
        <v>779|1</v>
      </c>
      <c r="B3917">
        <v>779</v>
      </c>
      <c r="C3917">
        <v>1</v>
      </c>
      <c r="D3917" t="s">
        <v>854</v>
      </c>
      <c r="E3917">
        <v>0.258222818375</v>
      </c>
      <c r="F3917">
        <v>0.99960261583300003</v>
      </c>
      <c r="G3917">
        <f>VLOOKUP(Table1[[#This Row],[img_id2]],Table13[#All],4,FALSE)</f>
        <v>2</v>
      </c>
      <c r="H3917">
        <f>VLOOKUP(Table1[[#This Row],[img_id2]],Table13[#All],5,FALSE)</f>
        <v>2</v>
      </c>
      <c r="I3917" t="str">
        <f>IF(Table1[[#This Row],[score_abs]]&gt;0.99,"yes","no")</f>
        <v>yes</v>
      </c>
    </row>
    <row r="3918" spans="1:9" x14ac:dyDescent="0.25">
      <c r="A3918" t="str">
        <f>Table1[[#This Row],[img_id2]]&amp;"|"&amp;Table1[[#This Row],[rank]]</f>
        <v>779|2</v>
      </c>
      <c r="B3918">
        <v>779</v>
      </c>
      <c r="C3918">
        <v>2</v>
      </c>
      <c r="D3918" t="s">
        <v>860</v>
      </c>
      <c r="E3918">
        <v>0.243494689465</v>
      </c>
      <c r="F3918">
        <v>0.99957865476600005</v>
      </c>
      <c r="G3918">
        <f>VLOOKUP(Table1[[#This Row],[img_id2]],Table13[#All],4,FALSE)</f>
        <v>2</v>
      </c>
      <c r="H3918">
        <f>VLOOKUP(Table1[[#This Row],[img_id2]],Table13[#All],5,FALSE)</f>
        <v>2</v>
      </c>
      <c r="I3918" t="str">
        <f>IF(Table1[[#This Row],[score_abs]]&gt;0.99,"yes","no")</f>
        <v>yes</v>
      </c>
    </row>
    <row r="3919" spans="1:9" x14ac:dyDescent="0.25">
      <c r="A3919" t="str">
        <f>Table1[[#This Row],[img_id2]]&amp;"|"&amp;Table1[[#This Row],[rank]]</f>
        <v>779|3</v>
      </c>
      <c r="B3919">
        <v>779</v>
      </c>
      <c r="C3919">
        <v>3</v>
      </c>
      <c r="D3919" t="s">
        <v>886</v>
      </c>
      <c r="E3919">
        <v>0.13079245388499999</v>
      </c>
      <c r="F3919">
        <v>0.99921584129300001</v>
      </c>
      <c r="G3919">
        <f>VLOOKUP(Table1[[#This Row],[img_id2]],Table13[#All],4,FALSE)</f>
        <v>2</v>
      </c>
      <c r="H3919">
        <f>VLOOKUP(Table1[[#This Row],[img_id2]],Table13[#All],5,FALSE)</f>
        <v>2</v>
      </c>
      <c r="I3919" t="str">
        <f>IF(Table1[[#This Row],[score_abs]]&gt;0.99,"yes","no")</f>
        <v>yes</v>
      </c>
    </row>
    <row r="3920" spans="1:9" x14ac:dyDescent="0.25">
      <c r="A3920" t="str">
        <f>Table1[[#This Row],[img_id2]]&amp;"|"&amp;Table1[[#This Row],[rank]]</f>
        <v>779|4</v>
      </c>
      <c r="B3920">
        <v>779</v>
      </c>
      <c r="C3920">
        <v>4</v>
      </c>
      <c r="D3920" t="s">
        <v>848</v>
      </c>
      <c r="E3920">
        <v>8.8420905172800005E-2</v>
      </c>
      <c r="F3920">
        <v>0.99884051084500003</v>
      </c>
      <c r="G3920">
        <f>VLOOKUP(Table1[[#This Row],[img_id2]],Table13[#All],4,FALSE)</f>
        <v>2</v>
      </c>
      <c r="H3920">
        <f>VLOOKUP(Table1[[#This Row],[img_id2]],Table13[#All],5,FALSE)</f>
        <v>2</v>
      </c>
      <c r="I3920" t="str">
        <f>IF(Table1[[#This Row],[score_abs]]&gt;0.99,"yes","no")</f>
        <v>yes</v>
      </c>
    </row>
    <row r="3921" spans="1:9" x14ac:dyDescent="0.25">
      <c r="A3921" t="str">
        <f>Table1[[#This Row],[img_id2]]&amp;"|"&amp;Table1[[#This Row],[rank]]</f>
        <v>779|5</v>
      </c>
      <c r="B3921">
        <v>779</v>
      </c>
      <c r="C3921">
        <v>5</v>
      </c>
      <c r="D3921" t="s">
        <v>861</v>
      </c>
      <c r="E3921">
        <v>8.1924401223699997E-2</v>
      </c>
      <c r="F3921">
        <v>0.99874866008800001</v>
      </c>
      <c r="G3921">
        <f>VLOOKUP(Table1[[#This Row],[img_id2]],Table13[#All],4,FALSE)</f>
        <v>2</v>
      </c>
      <c r="H3921">
        <f>VLOOKUP(Table1[[#This Row],[img_id2]],Table13[#All],5,FALSE)</f>
        <v>2</v>
      </c>
      <c r="I3921" t="str">
        <f>IF(Table1[[#This Row],[score_abs]]&gt;0.99,"yes","no")</f>
        <v>yes</v>
      </c>
    </row>
    <row r="3922" spans="1:9" x14ac:dyDescent="0.25">
      <c r="A3922" t="str">
        <f>Table1[[#This Row],[img_id2]]&amp;"|"&amp;Table1[[#This Row],[rank]]</f>
        <v>780|1</v>
      </c>
      <c r="B3922">
        <v>780</v>
      </c>
      <c r="C3922">
        <v>1</v>
      </c>
      <c r="D3922" t="s">
        <v>848</v>
      </c>
      <c r="E3922">
        <v>7.8988209366799997E-2</v>
      </c>
      <c r="F3922">
        <v>0.98803442716599998</v>
      </c>
      <c r="G3922">
        <f>VLOOKUP(Table1[[#This Row],[img_id2]],Table13[#All],4,FALSE)</f>
        <v>3</v>
      </c>
      <c r="H3922">
        <f>VLOOKUP(Table1[[#This Row],[img_id2]],Table13[#All],5,FALSE)</f>
        <v>3</v>
      </c>
      <c r="I3922" t="str">
        <f>IF(Table1[[#This Row],[score_abs]]&gt;0.99,"yes","no")</f>
        <v>no</v>
      </c>
    </row>
    <row r="3923" spans="1:9" x14ac:dyDescent="0.25">
      <c r="A3923" t="str">
        <f>Table1[[#This Row],[img_id2]]&amp;"|"&amp;Table1[[#This Row],[rank]]</f>
        <v>780|2</v>
      </c>
      <c r="B3923">
        <v>780</v>
      </c>
      <c r="C3923">
        <v>2</v>
      </c>
      <c r="D3923" t="s">
        <v>873</v>
      </c>
      <c r="E3923">
        <v>7.2442092001400005E-2</v>
      </c>
      <c r="F3923">
        <v>0.98696726560600001</v>
      </c>
      <c r="G3923">
        <f>VLOOKUP(Table1[[#This Row],[img_id2]],Table13[#All],4,FALSE)</f>
        <v>3</v>
      </c>
      <c r="H3923">
        <f>VLOOKUP(Table1[[#This Row],[img_id2]],Table13[#All],5,FALSE)</f>
        <v>3</v>
      </c>
      <c r="I3923" t="str">
        <f>IF(Table1[[#This Row],[score_abs]]&gt;0.99,"yes","no")</f>
        <v>no</v>
      </c>
    </row>
    <row r="3924" spans="1:9" x14ac:dyDescent="0.25">
      <c r="A3924" t="str">
        <f>Table1[[#This Row],[img_id2]]&amp;"|"&amp;Table1[[#This Row],[rank]]</f>
        <v>780|3</v>
      </c>
      <c r="B3924">
        <v>780</v>
      </c>
      <c r="C3924">
        <v>3</v>
      </c>
      <c r="D3924" t="s">
        <v>878</v>
      </c>
      <c r="E3924">
        <v>6.5427184104900005E-2</v>
      </c>
      <c r="F3924">
        <v>0.98559015989300003</v>
      </c>
      <c r="G3924">
        <f>VLOOKUP(Table1[[#This Row],[img_id2]],Table13[#All],4,FALSE)</f>
        <v>3</v>
      </c>
      <c r="H3924">
        <f>VLOOKUP(Table1[[#This Row],[img_id2]],Table13[#All],5,FALSE)</f>
        <v>3</v>
      </c>
      <c r="I3924" t="str">
        <f>IF(Table1[[#This Row],[score_abs]]&gt;0.99,"yes","no")</f>
        <v>no</v>
      </c>
    </row>
    <row r="3925" spans="1:9" x14ac:dyDescent="0.25">
      <c r="A3925" t="str">
        <f>Table1[[#This Row],[img_id2]]&amp;"|"&amp;Table1[[#This Row],[rank]]</f>
        <v>780|4</v>
      </c>
      <c r="B3925">
        <v>780</v>
      </c>
      <c r="C3925">
        <v>4</v>
      </c>
      <c r="D3925" t="s">
        <v>861</v>
      </c>
      <c r="E3925">
        <v>5.2794296294499998E-2</v>
      </c>
      <c r="F3925">
        <v>0.98220336437199995</v>
      </c>
      <c r="G3925">
        <f>VLOOKUP(Table1[[#This Row],[img_id2]],Table13[#All],4,FALSE)</f>
        <v>3</v>
      </c>
      <c r="H3925">
        <f>VLOOKUP(Table1[[#This Row],[img_id2]],Table13[#All],5,FALSE)</f>
        <v>3</v>
      </c>
      <c r="I3925" t="str">
        <f>IF(Table1[[#This Row],[score_abs]]&gt;0.99,"yes","no")</f>
        <v>no</v>
      </c>
    </row>
    <row r="3926" spans="1:9" x14ac:dyDescent="0.25">
      <c r="A3926" t="str">
        <f>Table1[[#This Row],[img_id2]]&amp;"|"&amp;Table1[[#This Row],[rank]]</f>
        <v>780|5</v>
      </c>
      <c r="B3926">
        <v>780</v>
      </c>
      <c r="C3926">
        <v>5</v>
      </c>
      <c r="D3926" t="s">
        <v>856</v>
      </c>
      <c r="E3926">
        <v>5.24756498635E-2</v>
      </c>
      <c r="F3926">
        <v>0.98209720850000004</v>
      </c>
      <c r="G3926">
        <f>VLOOKUP(Table1[[#This Row],[img_id2]],Table13[#All],4,FALSE)</f>
        <v>3</v>
      </c>
      <c r="H3926">
        <f>VLOOKUP(Table1[[#This Row],[img_id2]],Table13[#All],5,FALSE)</f>
        <v>3</v>
      </c>
      <c r="I3926" t="str">
        <f>IF(Table1[[#This Row],[score_abs]]&gt;0.99,"yes","no")</f>
        <v>no</v>
      </c>
    </row>
    <row r="3927" spans="1:9" x14ac:dyDescent="0.25">
      <c r="A3927" t="str">
        <f>Table1[[#This Row],[img_id2]]&amp;"|"&amp;Table1[[#This Row],[rank]]</f>
        <v>781|1</v>
      </c>
      <c r="B3927">
        <v>781</v>
      </c>
      <c r="C3927">
        <v>1</v>
      </c>
      <c r="D3927" t="s">
        <v>862</v>
      </c>
      <c r="E3927">
        <v>0.75497823953599996</v>
      </c>
      <c r="F3927">
        <v>0.99983346462199996</v>
      </c>
      <c r="G3927">
        <f>VLOOKUP(Table1[[#This Row],[img_id2]],Table13[#All],4,FALSE)</f>
        <v>3</v>
      </c>
      <c r="H3927">
        <f>VLOOKUP(Table1[[#This Row],[img_id2]],Table13[#All],5,FALSE)</f>
        <v>3</v>
      </c>
      <c r="I3927" t="str">
        <f>IF(Table1[[#This Row],[score_abs]]&gt;0.99,"yes","no")</f>
        <v>yes</v>
      </c>
    </row>
    <row r="3928" spans="1:9" x14ac:dyDescent="0.25">
      <c r="A3928" t="str">
        <f>Table1[[#This Row],[img_id2]]&amp;"|"&amp;Table1[[#This Row],[rank]]</f>
        <v>781|2</v>
      </c>
      <c r="B3928">
        <v>781</v>
      </c>
      <c r="C3928">
        <v>2</v>
      </c>
      <c r="D3928" t="s">
        <v>861</v>
      </c>
      <c r="E3928">
        <v>7.78624042869E-2</v>
      </c>
      <c r="F3928">
        <v>0.99838757514999998</v>
      </c>
      <c r="G3928">
        <f>VLOOKUP(Table1[[#This Row],[img_id2]],Table13[#All],4,FALSE)</f>
        <v>3</v>
      </c>
      <c r="H3928">
        <f>VLOOKUP(Table1[[#This Row],[img_id2]],Table13[#All],5,FALSE)</f>
        <v>3</v>
      </c>
      <c r="I3928" t="str">
        <f>IF(Table1[[#This Row],[score_abs]]&gt;0.99,"yes","no")</f>
        <v>yes</v>
      </c>
    </row>
    <row r="3929" spans="1:9" x14ac:dyDescent="0.25">
      <c r="A3929" t="str">
        <f>Table1[[#This Row],[img_id2]]&amp;"|"&amp;Table1[[#This Row],[rank]]</f>
        <v>781|3</v>
      </c>
      <c r="B3929">
        <v>781</v>
      </c>
      <c r="C3929">
        <v>3</v>
      </c>
      <c r="D3929" t="s">
        <v>846</v>
      </c>
      <c r="E3929">
        <v>1.9793950021300001E-2</v>
      </c>
      <c r="F3929">
        <v>0.99368721246699998</v>
      </c>
      <c r="G3929">
        <f>VLOOKUP(Table1[[#This Row],[img_id2]],Table13[#All],4,FALSE)</f>
        <v>3</v>
      </c>
      <c r="H3929">
        <f>VLOOKUP(Table1[[#This Row],[img_id2]],Table13[#All],5,FALSE)</f>
        <v>3</v>
      </c>
      <c r="I3929" t="str">
        <f>IF(Table1[[#This Row],[score_abs]]&gt;0.99,"yes","no")</f>
        <v>yes</v>
      </c>
    </row>
    <row r="3930" spans="1:9" x14ac:dyDescent="0.25">
      <c r="A3930" t="str">
        <f>Table1[[#This Row],[img_id2]]&amp;"|"&amp;Table1[[#This Row],[rank]]</f>
        <v>781|4</v>
      </c>
      <c r="B3930">
        <v>781</v>
      </c>
      <c r="C3930">
        <v>4</v>
      </c>
      <c r="D3930" t="s">
        <v>830</v>
      </c>
      <c r="E3930">
        <v>1.35633181781E-2</v>
      </c>
      <c r="F3930">
        <v>0.99081391096100002</v>
      </c>
      <c r="G3930">
        <f>VLOOKUP(Table1[[#This Row],[img_id2]],Table13[#All],4,FALSE)</f>
        <v>3</v>
      </c>
      <c r="H3930">
        <f>VLOOKUP(Table1[[#This Row],[img_id2]],Table13[#All],5,FALSE)</f>
        <v>3</v>
      </c>
      <c r="I3930" t="str">
        <f>IF(Table1[[#This Row],[score_abs]]&gt;0.99,"yes","no")</f>
        <v>yes</v>
      </c>
    </row>
    <row r="3931" spans="1:9" x14ac:dyDescent="0.25">
      <c r="A3931" t="str">
        <f>Table1[[#This Row],[img_id2]]&amp;"|"&amp;Table1[[#This Row],[rank]]</f>
        <v>781|5</v>
      </c>
      <c r="B3931">
        <v>781</v>
      </c>
      <c r="C3931">
        <v>5</v>
      </c>
      <c r="D3931" t="s">
        <v>878</v>
      </c>
      <c r="E3931">
        <v>1.3459384441399999E-2</v>
      </c>
      <c r="F3931">
        <v>0.99074369668999995</v>
      </c>
      <c r="G3931">
        <f>VLOOKUP(Table1[[#This Row],[img_id2]],Table13[#All],4,FALSE)</f>
        <v>3</v>
      </c>
      <c r="H3931">
        <f>VLOOKUP(Table1[[#This Row],[img_id2]],Table13[#All],5,FALSE)</f>
        <v>3</v>
      </c>
      <c r="I3931" t="str">
        <f>IF(Table1[[#This Row],[score_abs]]&gt;0.99,"yes","no")</f>
        <v>yes</v>
      </c>
    </row>
    <row r="3932" spans="1:9" x14ac:dyDescent="0.25">
      <c r="A3932" t="str">
        <f>Table1[[#This Row],[img_id2]]&amp;"|"&amp;Table1[[#This Row],[rank]]</f>
        <v>782|1</v>
      </c>
      <c r="B3932">
        <v>782</v>
      </c>
      <c r="C3932">
        <v>1</v>
      </c>
      <c r="D3932" t="s">
        <v>891</v>
      </c>
      <c r="E3932">
        <v>0.11122802645</v>
      </c>
      <c r="F3932">
        <v>0.99099546670899996</v>
      </c>
      <c r="G3932">
        <f>VLOOKUP(Table1[[#This Row],[img_id2]],Table13[#All],4,FALSE)</f>
        <v>3</v>
      </c>
      <c r="H3932">
        <f>VLOOKUP(Table1[[#This Row],[img_id2]],Table13[#All],5,FALSE)</f>
        <v>3</v>
      </c>
      <c r="I3932" t="str">
        <f>IF(Table1[[#This Row],[score_abs]]&gt;0.99,"yes","no")</f>
        <v>yes</v>
      </c>
    </row>
    <row r="3933" spans="1:9" x14ac:dyDescent="0.25">
      <c r="A3933" t="str">
        <f>Table1[[#This Row],[img_id2]]&amp;"|"&amp;Table1[[#This Row],[rank]]</f>
        <v>782|2</v>
      </c>
      <c r="B3933">
        <v>782</v>
      </c>
      <c r="C3933">
        <v>2</v>
      </c>
      <c r="D3933" t="s">
        <v>903</v>
      </c>
      <c r="E3933">
        <v>6.9944314658600001E-2</v>
      </c>
      <c r="F3933">
        <v>0.98575621843299999</v>
      </c>
      <c r="G3933">
        <f>VLOOKUP(Table1[[#This Row],[img_id2]],Table13[#All],4,FALSE)</f>
        <v>3</v>
      </c>
      <c r="H3933">
        <f>VLOOKUP(Table1[[#This Row],[img_id2]],Table13[#All],5,FALSE)</f>
        <v>3</v>
      </c>
      <c r="I3933" t="str">
        <f>IF(Table1[[#This Row],[score_abs]]&gt;0.99,"yes","no")</f>
        <v>no</v>
      </c>
    </row>
    <row r="3934" spans="1:9" x14ac:dyDescent="0.25">
      <c r="A3934" t="str">
        <f>Table1[[#This Row],[img_id2]]&amp;"|"&amp;Table1[[#This Row],[rank]]</f>
        <v>782|3</v>
      </c>
      <c r="B3934">
        <v>782</v>
      </c>
      <c r="C3934">
        <v>3</v>
      </c>
      <c r="D3934" t="s">
        <v>862</v>
      </c>
      <c r="E3934">
        <v>6.8100340664400003E-2</v>
      </c>
      <c r="F3934">
        <v>0.98537617921800003</v>
      </c>
      <c r="G3934">
        <f>VLOOKUP(Table1[[#This Row],[img_id2]],Table13[#All],4,FALSE)</f>
        <v>3</v>
      </c>
      <c r="H3934">
        <f>VLOOKUP(Table1[[#This Row],[img_id2]],Table13[#All],5,FALSE)</f>
        <v>3</v>
      </c>
      <c r="I3934" t="str">
        <f>IF(Table1[[#This Row],[score_abs]]&gt;0.99,"yes","no")</f>
        <v>no</v>
      </c>
    </row>
    <row r="3935" spans="1:9" x14ac:dyDescent="0.25">
      <c r="A3935" t="str">
        <f>Table1[[#This Row],[img_id2]]&amp;"|"&amp;Table1[[#This Row],[rank]]</f>
        <v>782|4</v>
      </c>
      <c r="B3935">
        <v>782</v>
      </c>
      <c r="C3935">
        <v>4</v>
      </c>
      <c r="D3935" t="s">
        <v>830</v>
      </c>
      <c r="E3935">
        <v>6.2009293585999999E-2</v>
      </c>
      <c r="F3935">
        <v>0.98396283388100003</v>
      </c>
      <c r="G3935">
        <f>VLOOKUP(Table1[[#This Row],[img_id2]],Table13[#All],4,FALSE)</f>
        <v>3</v>
      </c>
      <c r="H3935">
        <f>VLOOKUP(Table1[[#This Row],[img_id2]],Table13[#All],5,FALSE)</f>
        <v>3</v>
      </c>
      <c r="I3935" t="str">
        <f>IF(Table1[[#This Row],[score_abs]]&gt;0.99,"yes","no")</f>
        <v>no</v>
      </c>
    </row>
    <row r="3936" spans="1:9" x14ac:dyDescent="0.25">
      <c r="A3936" t="str">
        <f>Table1[[#This Row],[img_id2]]&amp;"|"&amp;Table1[[#This Row],[rank]]</f>
        <v>782|5</v>
      </c>
      <c r="B3936">
        <v>782</v>
      </c>
      <c r="C3936">
        <v>5</v>
      </c>
      <c r="D3936" t="s">
        <v>831</v>
      </c>
      <c r="E3936">
        <v>5.3342055529400002E-2</v>
      </c>
      <c r="F3936">
        <v>0.98140543699299998</v>
      </c>
      <c r="G3936">
        <f>VLOOKUP(Table1[[#This Row],[img_id2]],Table13[#All],4,FALSE)</f>
        <v>3</v>
      </c>
      <c r="H3936">
        <f>VLOOKUP(Table1[[#This Row],[img_id2]],Table13[#All],5,FALSE)</f>
        <v>3</v>
      </c>
      <c r="I3936" t="str">
        <f>IF(Table1[[#This Row],[score_abs]]&gt;0.99,"yes","no")</f>
        <v>no</v>
      </c>
    </row>
    <row r="3937" spans="1:9" x14ac:dyDescent="0.25">
      <c r="A3937" t="str">
        <f>Table1[[#This Row],[img_id2]]&amp;"|"&amp;Table1[[#This Row],[rank]]</f>
        <v>783|1</v>
      </c>
      <c r="B3937">
        <v>783</v>
      </c>
      <c r="C3937">
        <v>1</v>
      </c>
      <c r="D3937" t="s">
        <v>831</v>
      </c>
      <c r="E3937">
        <v>0.16585758328399999</v>
      </c>
      <c r="F3937">
        <v>0.99668580293700004</v>
      </c>
      <c r="G3937">
        <f>VLOOKUP(Table1[[#This Row],[img_id2]],Table13[#All],4,FALSE)</f>
        <v>3</v>
      </c>
      <c r="H3937">
        <f>VLOOKUP(Table1[[#This Row],[img_id2]],Table13[#All],5,FALSE)</f>
        <v>3</v>
      </c>
      <c r="I3937" t="str">
        <f>IF(Table1[[#This Row],[score_abs]]&gt;0.99,"yes","no")</f>
        <v>yes</v>
      </c>
    </row>
    <row r="3938" spans="1:9" x14ac:dyDescent="0.25">
      <c r="A3938" t="str">
        <f>Table1[[#This Row],[img_id2]]&amp;"|"&amp;Table1[[#This Row],[rank]]</f>
        <v>783|2</v>
      </c>
      <c r="B3938">
        <v>783</v>
      </c>
      <c r="C3938">
        <v>2</v>
      </c>
      <c r="D3938" t="s">
        <v>855</v>
      </c>
      <c r="E3938">
        <v>0.13866987824400001</v>
      </c>
      <c r="F3938">
        <v>0.99603855609900005</v>
      </c>
      <c r="G3938">
        <f>VLOOKUP(Table1[[#This Row],[img_id2]],Table13[#All],4,FALSE)</f>
        <v>3</v>
      </c>
      <c r="H3938">
        <f>VLOOKUP(Table1[[#This Row],[img_id2]],Table13[#All],5,FALSE)</f>
        <v>3</v>
      </c>
      <c r="I3938" t="str">
        <f>IF(Table1[[#This Row],[score_abs]]&gt;0.99,"yes","no")</f>
        <v>yes</v>
      </c>
    </row>
    <row r="3939" spans="1:9" x14ac:dyDescent="0.25">
      <c r="A3939" t="str">
        <f>Table1[[#This Row],[img_id2]]&amp;"|"&amp;Table1[[#This Row],[rank]]</f>
        <v>783|3</v>
      </c>
      <c r="B3939">
        <v>783</v>
      </c>
      <c r="C3939">
        <v>3</v>
      </c>
      <c r="D3939" t="s">
        <v>861</v>
      </c>
      <c r="E3939">
        <v>0.104430682957</v>
      </c>
      <c r="F3939">
        <v>0.99474650621399996</v>
      </c>
      <c r="G3939">
        <f>VLOOKUP(Table1[[#This Row],[img_id2]],Table13[#All],4,FALSE)</f>
        <v>3</v>
      </c>
      <c r="H3939">
        <f>VLOOKUP(Table1[[#This Row],[img_id2]],Table13[#All],5,FALSE)</f>
        <v>3</v>
      </c>
      <c r="I3939" t="str">
        <f>IF(Table1[[#This Row],[score_abs]]&gt;0.99,"yes","no")</f>
        <v>yes</v>
      </c>
    </row>
    <row r="3940" spans="1:9" x14ac:dyDescent="0.25">
      <c r="A3940" t="str">
        <f>Table1[[#This Row],[img_id2]]&amp;"|"&amp;Table1[[#This Row],[rank]]</f>
        <v>783|4</v>
      </c>
      <c r="B3940">
        <v>783</v>
      </c>
      <c r="C3940">
        <v>4</v>
      </c>
      <c r="D3940" t="s">
        <v>862</v>
      </c>
      <c r="E3940">
        <v>5.2160218357999999E-2</v>
      </c>
      <c r="F3940">
        <v>0.98953700065600003</v>
      </c>
      <c r="G3940">
        <f>VLOOKUP(Table1[[#This Row],[img_id2]],Table13[#All],4,FALSE)</f>
        <v>3</v>
      </c>
      <c r="H3940">
        <f>VLOOKUP(Table1[[#This Row],[img_id2]],Table13[#All],5,FALSE)</f>
        <v>3</v>
      </c>
      <c r="I3940" t="str">
        <f>IF(Table1[[#This Row],[score_abs]]&gt;0.99,"yes","no")</f>
        <v>no</v>
      </c>
    </row>
    <row r="3941" spans="1:9" x14ac:dyDescent="0.25">
      <c r="A3941" t="str">
        <f>Table1[[#This Row],[img_id2]]&amp;"|"&amp;Table1[[#This Row],[rank]]</f>
        <v>783|5</v>
      </c>
      <c r="B3941">
        <v>783</v>
      </c>
      <c r="C3941">
        <v>5</v>
      </c>
      <c r="D3941" t="s">
        <v>854</v>
      </c>
      <c r="E3941">
        <v>4.9161944538399997E-2</v>
      </c>
      <c r="F3941">
        <v>0.98890590667699996</v>
      </c>
      <c r="G3941">
        <f>VLOOKUP(Table1[[#This Row],[img_id2]],Table13[#All],4,FALSE)</f>
        <v>3</v>
      </c>
      <c r="H3941">
        <f>VLOOKUP(Table1[[#This Row],[img_id2]],Table13[#All],5,FALSE)</f>
        <v>3</v>
      </c>
      <c r="I3941" t="str">
        <f>IF(Table1[[#This Row],[score_abs]]&gt;0.99,"yes","no")</f>
        <v>no</v>
      </c>
    </row>
    <row r="3942" spans="1:9" x14ac:dyDescent="0.25">
      <c r="A3942" t="str">
        <f>Table1[[#This Row],[img_id2]]&amp;"|"&amp;Table1[[#This Row],[rank]]</f>
        <v>784|1</v>
      </c>
      <c r="B3942">
        <v>784</v>
      </c>
      <c r="C3942">
        <v>1</v>
      </c>
      <c r="D3942" t="s">
        <v>855</v>
      </c>
      <c r="E3942">
        <v>0.188099592924</v>
      </c>
      <c r="F3942">
        <v>0.997092008591</v>
      </c>
      <c r="G3942">
        <f>VLOOKUP(Table1[[#This Row],[img_id2]],Table13[#All],4,FALSE)</f>
        <v>3</v>
      </c>
      <c r="H3942">
        <f>VLOOKUP(Table1[[#This Row],[img_id2]],Table13[#All],5,FALSE)</f>
        <v>3</v>
      </c>
      <c r="I3942" t="str">
        <f>IF(Table1[[#This Row],[score_abs]]&gt;0.99,"yes","no")</f>
        <v>yes</v>
      </c>
    </row>
    <row r="3943" spans="1:9" x14ac:dyDescent="0.25">
      <c r="A3943" t="str">
        <f>Table1[[#This Row],[img_id2]]&amp;"|"&amp;Table1[[#This Row],[rank]]</f>
        <v>784|2</v>
      </c>
      <c r="B3943">
        <v>784</v>
      </c>
      <c r="C3943">
        <v>2</v>
      </c>
      <c r="D3943" t="s">
        <v>860</v>
      </c>
      <c r="E3943">
        <v>0.118850238621</v>
      </c>
      <c r="F3943">
        <v>0.99540543556200001</v>
      </c>
      <c r="G3943">
        <f>VLOOKUP(Table1[[#This Row],[img_id2]],Table13[#All],4,FALSE)</f>
        <v>3</v>
      </c>
      <c r="H3943">
        <f>VLOOKUP(Table1[[#This Row],[img_id2]],Table13[#All],5,FALSE)</f>
        <v>3</v>
      </c>
      <c r="I3943" t="str">
        <f>IF(Table1[[#This Row],[score_abs]]&gt;0.99,"yes","no")</f>
        <v>yes</v>
      </c>
    </row>
    <row r="3944" spans="1:9" x14ac:dyDescent="0.25">
      <c r="A3944" t="str">
        <f>Table1[[#This Row],[img_id2]]&amp;"|"&amp;Table1[[#This Row],[rank]]</f>
        <v>784|3</v>
      </c>
      <c r="B3944">
        <v>784</v>
      </c>
      <c r="C3944">
        <v>3</v>
      </c>
      <c r="D3944" t="s">
        <v>831</v>
      </c>
      <c r="E3944">
        <v>0.111644878983</v>
      </c>
      <c r="F3944">
        <v>0.99511033296600004</v>
      </c>
      <c r="G3944">
        <f>VLOOKUP(Table1[[#This Row],[img_id2]],Table13[#All],4,FALSE)</f>
        <v>3</v>
      </c>
      <c r="H3944">
        <f>VLOOKUP(Table1[[#This Row],[img_id2]],Table13[#All],5,FALSE)</f>
        <v>3</v>
      </c>
      <c r="I3944" t="str">
        <f>IF(Table1[[#This Row],[score_abs]]&gt;0.99,"yes","no")</f>
        <v>yes</v>
      </c>
    </row>
    <row r="3945" spans="1:9" x14ac:dyDescent="0.25">
      <c r="A3945" t="str">
        <f>Table1[[#This Row],[img_id2]]&amp;"|"&amp;Table1[[#This Row],[rank]]</f>
        <v>784|4</v>
      </c>
      <c r="B3945">
        <v>784</v>
      </c>
      <c r="C3945">
        <v>4</v>
      </c>
      <c r="D3945" t="s">
        <v>862</v>
      </c>
      <c r="E3945">
        <v>6.5936289727700007E-2</v>
      </c>
      <c r="F3945">
        <v>0.99174869060500004</v>
      </c>
      <c r="G3945">
        <f>VLOOKUP(Table1[[#This Row],[img_id2]],Table13[#All],4,FALSE)</f>
        <v>3</v>
      </c>
      <c r="H3945">
        <f>VLOOKUP(Table1[[#This Row],[img_id2]],Table13[#All],5,FALSE)</f>
        <v>3</v>
      </c>
      <c r="I3945" t="str">
        <f>IF(Table1[[#This Row],[score_abs]]&gt;0.99,"yes","no")</f>
        <v>yes</v>
      </c>
    </row>
    <row r="3946" spans="1:9" x14ac:dyDescent="0.25">
      <c r="A3946" t="str">
        <f>Table1[[#This Row],[img_id2]]&amp;"|"&amp;Table1[[#This Row],[rank]]</f>
        <v>784|5</v>
      </c>
      <c r="B3946">
        <v>784</v>
      </c>
      <c r="C3946">
        <v>5</v>
      </c>
      <c r="D3946" t="s">
        <v>854</v>
      </c>
      <c r="E3946">
        <v>5.1563918590500003E-2</v>
      </c>
      <c r="F3946">
        <v>0.98947304487200005</v>
      </c>
      <c r="G3946">
        <f>VLOOKUP(Table1[[#This Row],[img_id2]],Table13[#All],4,FALSE)</f>
        <v>3</v>
      </c>
      <c r="H3946">
        <f>VLOOKUP(Table1[[#This Row],[img_id2]],Table13[#All],5,FALSE)</f>
        <v>3</v>
      </c>
      <c r="I3946" t="str">
        <f>IF(Table1[[#This Row],[score_abs]]&gt;0.99,"yes","no")</f>
        <v>no</v>
      </c>
    </row>
    <row r="3947" spans="1:9" x14ac:dyDescent="0.25">
      <c r="A3947" t="str">
        <f>Table1[[#This Row],[img_id2]]&amp;"|"&amp;Table1[[#This Row],[rank]]</f>
        <v>785|1</v>
      </c>
      <c r="B3947">
        <v>785</v>
      </c>
      <c r="C3947">
        <v>1</v>
      </c>
      <c r="D3947" t="s">
        <v>830</v>
      </c>
      <c r="E3947">
        <v>0.86804771423299998</v>
      </c>
      <c r="F3947">
        <v>0.99999451637299996</v>
      </c>
      <c r="G3947">
        <f>VLOOKUP(Table1[[#This Row],[img_id2]],Table13[#All],4,FALSE)</f>
        <v>3</v>
      </c>
      <c r="H3947">
        <f>VLOOKUP(Table1[[#This Row],[img_id2]],Table13[#All],5,FALSE)</f>
        <v>3</v>
      </c>
      <c r="I3947" t="str">
        <f>IF(Table1[[#This Row],[score_abs]]&gt;0.99,"yes","no")</f>
        <v>yes</v>
      </c>
    </row>
    <row r="3948" spans="1:9" x14ac:dyDescent="0.25">
      <c r="A3948" t="str">
        <f>Table1[[#This Row],[img_id2]]&amp;"|"&amp;Table1[[#This Row],[rank]]</f>
        <v>785|2</v>
      </c>
      <c r="B3948">
        <v>785</v>
      </c>
      <c r="C3948">
        <v>2</v>
      </c>
      <c r="D3948" t="s">
        <v>846</v>
      </c>
      <c r="E3948">
        <v>6.1996560543799997E-2</v>
      </c>
      <c r="F3948">
        <v>0.99992322921800003</v>
      </c>
      <c r="G3948">
        <f>VLOOKUP(Table1[[#This Row],[img_id2]],Table13[#All],4,FALSE)</f>
        <v>3</v>
      </c>
      <c r="H3948">
        <f>VLOOKUP(Table1[[#This Row],[img_id2]],Table13[#All],5,FALSE)</f>
        <v>3</v>
      </c>
      <c r="I3948" t="str">
        <f>IF(Table1[[#This Row],[score_abs]]&gt;0.99,"yes","no")</f>
        <v>yes</v>
      </c>
    </row>
    <row r="3949" spans="1:9" x14ac:dyDescent="0.25">
      <c r="A3949" t="str">
        <f>Table1[[#This Row],[img_id2]]&amp;"|"&amp;Table1[[#This Row],[rank]]</f>
        <v>785|3</v>
      </c>
      <c r="B3949">
        <v>785</v>
      </c>
      <c r="C3949">
        <v>3</v>
      </c>
      <c r="D3949" t="s">
        <v>840</v>
      </c>
      <c r="E3949">
        <v>3.8755629211699998E-2</v>
      </c>
      <c r="F3949">
        <v>0.99987721443199995</v>
      </c>
      <c r="G3949">
        <f>VLOOKUP(Table1[[#This Row],[img_id2]],Table13[#All],4,FALSE)</f>
        <v>3</v>
      </c>
      <c r="H3949">
        <f>VLOOKUP(Table1[[#This Row],[img_id2]],Table13[#All],5,FALSE)</f>
        <v>3</v>
      </c>
      <c r="I3949" t="str">
        <f>IF(Table1[[#This Row],[score_abs]]&gt;0.99,"yes","no")</f>
        <v>yes</v>
      </c>
    </row>
    <row r="3950" spans="1:9" x14ac:dyDescent="0.25">
      <c r="A3950" t="str">
        <f>Table1[[#This Row],[img_id2]]&amp;"|"&amp;Table1[[#This Row],[rank]]</f>
        <v>785|4</v>
      </c>
      <c r="B3950">
        <v>785</v>
      </c>
      <c r="C3950">
        <v>4</v>
      </c>
      <c r="D3950" t="s">
        <v>831</v>
      </c>
      <c r="E3950">
        <v>1.6761969775E-2</v>
      </c>
      <c r="F3950">
        <v>0.99971622228599999</v>
      </c>
      <c r="G3950">
        <f>VLOOKUP(Table1[[#This Row],[img_id2]],Table13[#All],4,FALSE)</f>
        <v>3</v>
      </c>
      <c r="H3950">
        <f>VLOOKUP(Table1[[#This Row],[img_id2]],Table13[#All],5,FALSE)</f>
        <v>3</v>
      </c>
      <c r="I3950" t="str">
        <f>IF(Table1[[#This Row],[score_abs]]&gt;0.99,"yes","no")</f>
        <v>yes</v>
      </c>
    </row>
    <row r="3951" spans="1:9" x14ac:dyDescent="0.25">
      <c r="A3951" t="str">
        <f>Table1[[#This Row],[img_id2]]&amp;"|"&amp;Table1[[#This Row],[rank]]</f>
        <v>785|5</v>
      </c>
      <c r="B3951">
        <v>785</v>
      </c>
      <c r="C3951">
        <v>5</v>
      </c>
      <c r="D3951" t="s">
        <v>864</v>
      </c>
      <c r="E3951">
        <v>3.25845857151E-3</v>
      </c>
      <c r="F3951">
        <v>0.99854195118</v>
      </c>
      <c r="G3951">
        <f>VLOOKUP(Table1[[#This Row],[img_id2]],Table13[#All],4,FALSE)</f>
        <v>3</v>
      </c>
      <c r="H3951">
        <f>VLOOKUP(Table1[[#This Row],[img_id2]],Table13[#All],5,FALSE)</f>
        <v>3</v>
      </c>
      <c r="I3951" t="str">
        <f>IF(Table1[[#This Row],[score_abs]]&gt;0.99,"yes","no")</f>
        <v>yes</v>
      </c>
    </row>
    <row r="3952" spans="1:9" x14ac:dyDescent="0.25">
      <c r="A3952" t="str">
        <f>Table1[[#This Row],[img_id2]]&amp;"|"&amp;Table1[[#This Row],[rank]]</f>
        <v>786|1</v>
      </c>
      <c r="B3952">
        <v>786</v>
      </c>
      <c r="C3952">
        <v>1</v>
      </c>
      <c r="D3952" t="s">
        <v>830</v>
      </c>
      <c r="E3952">
        <v>0.67068946361500004</v>
      </c>
      <c r="F3952">
        <v>0.99992728233299999</v>
      </c>
      <c r="G3952">
        <f>VLOOKUP(Table1[[#This Row],[img_id2]],Table13[#All],4,FALSE)</f>
        <v>2</v>
      </c>
      <c r="H3952">
        <f>VLOOKUP(Table1[[#This Row],[img_id2]],Table13[#All],5,FALSE)</f>
        <v>2</v>
      </c>
      <c r="I3952" t="str">
        <f>IF(Table1[[#This Row],[score_abs]]&gt;0.99,"yes","no")</f>
        <v>yes</v>
      </c>
    </row>
    <row r="3953" spans="1:9" x14ac:dyDescent="0.25">
      <c r="A3953" t="str">
        <f>Table1[[#This Row],[img_id2]]&amp;"|"&amp;Table1[[#This Row],[rank]]</f>
        <v>786|2</v>
      </c>
      <c r="B3953">
        <v>786</v>
      </c>
      <c r="C3953">
        <v>2</v>
      </c>
      <c r="D3953" t="s">
        <v>831</v>
      </c>
      <c r="E3953">
        <v>8.3353787660600004E-2</v>
      </c>
      <c r="F3953">
        <v>0.99941504001600001</v>
      </c>
      <c r="G3953">
        <f>VLOOKUP(Table1[[#This Row],[img_id2]],Table13[#All],4,FALSE)</f>
        <v>2</v>
      </c>
      <c r="H3953">
        <f>VLOOKUP(Table1[[#This Row],[img_id2]],Table13[#All],5,FALSE)</f>
        <v>2</v>
      </c>
      <c r="I3953" t="str">
        <f>IF(Table1[[#This Row],[score_abs]]&gt;0.99,"yes","no")</f>
        <v>yes</v>
      </c>
    </row>
    <row r="3954" spans="1:9" x14ac:dyDescent="0.25">
      <c r="A3954" t="str">
        <f>Table1[[#This Row],[img_id2]]&amp;"|"&amp;Table1[[#This Row],[rank]]</f>
        <v>786|3</v>
      </c>
      <c r="B3954">
        <v>786</v>
      </c>
      <c r="C3954">
        <v>3</v>
      </c>
      <c r="D3954" t="s">
        <v>840</v>
      </c>
      <c r="E3954">
        <v>2.8364038094899999E-2</v>
      </c>
      <c r="F3954">
        <v>0.998283028603</v>
      </c>
      <c r="G3954">
        <f>VLOOKUP(Table1[[#This Row],[img_id2]],Table13[#All],4,FALSE)</f>
        <v>2</v>
      </c>
      <c r="H3954">
        <f>VLOOKUP(Table1[[#This Row],[img_id2]],Table13[#All],5,FALSE)</f>
        <v>2</v>
      </c>
      <c r="I3954" t="str">
        <f>IF(Table1[[#This Row],[score_abs]]&gt;0.99,"yes","no")</f>
        <v>yes</v>
      </c>
    </row>
    <row r="3955" spans="1:9" x14ac:dyDescent="0.25">
      <c r="A3955" t="str">
        <f>Table1[[#This Row],[img_id2]]&amp;"|"&amp;Table1[[#This Row],[rank]]</f>
        <v>786|4</v>
      </c>
      <c r="B3955">
        <v>786</v>
      </c>
      <c r="C3955">
        <v>4</v>
      </c>
      <c r="D3955" t="s">
        <v>859</v>
      </c>
      <c r="E3955">
        <v>2.8299529105400002E-2</v>
      </c>
      <c r="F3955">
        <v>0.99827909469599996</v>
      </c>
      <c r="G3955">
        <f>VLOOKUP(Table1[[#This Row],[img_id2]],Table13[#All],4,FALSE)</f>
        <v>2</v>
      </c>
      <c r="H3955">
        <f>VLOOKUP(Table1[[#This Row],[img_id2]],Table13[#All],5,FALSE)</f>
        <v>2</v>
      </c>
      <c r="I3955" t="str">
        <f>IF(Table1[[#This Row],[score_abs]]&gt;0.99,"yes","no")</f>
        <v>yes</v>
      </c>
    </row>
    <row r="3956" spans="1:9" x14ac:dyDescent="0.25">
      <c r="A3956" t="str">
        <f>Table1[[#This Row],[img_id2]]&amp;"|"&amp;Table1[[#This Row],[rank]]</f>
        <v>786|5</v>
      </c>
      <c r="B3956">
        <v>786</v>
      </c>
      <c r="C3956">
        <v>5</v>
      </c>
      <c r="D3956" t="s">
        <v>936</v>
      </c>
      <c r="E3956">
        <v>2.5330197066099999E-2</v>
      </c>
      <c r="F3956">
        <v>0.99807775020599998</v>
      </c>
      <c r="G3956">
        <f>VLOOKUP(Table1[[#This Row],[img_id2]],Table13[#All],4,FALSE)</f>
        <v>2</v>
      </c>
      <c r="H3956">
        <f>VLOOKUP(Table1[[#This Row],[img_id2]],Table13[#All],5,FALSE)</f>
        <v>2</v>
      </c>
      <c r="I3956" t="str">
        <f>IF(Table1[[#This Row],[score_abs]]&gt;0.99,"yes","no")</f>
        <v>yes</v>
      </c>
    </row>
    <row r="3957" spans="1:9" x14ac:dyDescent="0.25">
      <c r="A3957" t="str">
        <f>Table1[[#This Row],[img_id2]]&amp;"|"&amp;Table1[[#This Row],[rank]]</f>
        <v>787|1</v>
      </c>
      <c r="B3957">
        <v>787</v>
      </c>
      <c r="C3957">
        <v>1</v>
      </c>
      <c r="D3957" t="s">
        <v>830</v>
      </c>
      <c r="E3957">
        <v>0.83542120456699998</v>
      </c>
      <c r="F3957">
        <v>0.99997818469999999</v>
      </c>
      <c r="G3957">
        <f>VLOOKUP(Table1[[#This Row],[img_id2]],Table13[#All],4,FALSE)</f>
        <v>2</v>
      </c>
      <c r="H3957">
        <f>VLOOKUP(Table1[[#This Row],[img_id2]],Table13[#All],5,FALSE)</f>
        <v>2</v>
      </c>
      <c r="I3957" t="str">
        <f>IF(Table1[[#This Row],[score_abs]]&gt;0.99,"yes","no")</f>
        <v>yes</v>
      </c>
    </row>
    <row r="3958" spans="1:9" x14ac:dyDescent="0.25">
      <c r="A3958" t="str">
        <f>Table1[[#This Row],[img_id2]]&amp;"|"&amp;Table1[[#This Row],[rank]]</f>
        <v>787|2</v>
      </c>
      <c r="B3958">
        <v>787</v>
      </c>
      <c r="C3958">
        <v>2</v>
      </c>
      <c r="D3958" t="s">
        <v>840</v>
      </c>
      <c r="E3958">
        <v>6.1590369790800001E-2</v>
      </c>
      <c r="F3958">
        <v>0.99970430135699995</v>
      </c>
      <c r="G3958">
        <f>VLOOKUP(Table1[[#This Row],[img_id2]],Table13[#All],4,FALSE)</f>
        <v>2</v>
      </c>
      <c r="H3958">
        <f>VLOOKUP(Table1[[#This Row],[img_id2]],Table13[#All],5,FALSE)</f>
        <v>2</v>
      </c>
      <c r="I3958" t="str">
        <f>IF(Table1[[#This Row],[score_abs]]&gt;0.99,"yes","no")</f>
        <v>yes</v>
      </c>
    </row>
    <row r="3959" spans="1:9" x14ac:dyDescent="0.25">
      <c r="A3959" t="str">
        <f>Table1[[#This Row],[img_id2]]&amp;"|"&amp;Table1[[#This Row],[rank]]</f>
        <v>787|3</v>
      </c>
      <c r="B3959">
        <v>787</v>
      </c>
      <c r="C3959">
        <v>3</v>
      </c>
      <c r="D3959" t="s">
        <v>831</v>
      </c>
      <c r="E3959">
        <v>1.53336431831E-2</v>
      </c>
      <c r="F3959">
        <v>0.99881327152300003</v>
      </c>
      <c r="G3959">
        <f>VLOOKUP(Table1[[#This Row],[img_id2]],Table13[#All],4,FALSE)</f>
        <v>2</v>
      </c>
      <c r="H3959">
        <f>VLOOKUP(Table1[[#This Row],[img_id2]],Table13[#All],5,FALSE)</f>
        <v>2</v>
      </c>
      <c r="I3959" t="str">
        <f>IF(Table1[[#This Row],[score_abs]]&gt;0.99,"yes","no")</f>
        <v>yes</v>
      </c>
    </row>
    <row r="3960" spans="1:9" x14ac:dyDescent="0.25">
      <c r="A3960" t="str">
        <f>Table1[[#This Row],[img_id2]]&amp;"|"&amp;Table1[[#This Row],[rank]]</f>
        <v>787|4</v>
      </c>
      <c r="B3960">
        <v>787</v>
      </c>
      <c r="C3960">
        <v>4</v>
      </c>
      <c r="D3960" t="s">
        <v>864</v>
      </c>
      <c r="E3960">
        <v>1.4001322910200001E-2</v>
      </c>
      <c r="F3960">
        <v>0.99870038032499997</v>
      </c>
      <c r="G3960">
        <f>VLOOKUP(Table1[[#This Row],[img_id2]],Table13[#All],4,FALSE)</f>
        <v>2</v>
      </c>
      <c r="H3960">
        <f>VLOOKUP(Table1[[#This Row],[img_id2]],Table13[#All],5,FALSE)</f>
        <v>2</v>
      </c>
      <c r="I3960" t="str">
        <f>IF(Table1[[#This Row],[score_abs]]&gt;0.99,"yes","no")</f>
        <v>yes</v>
      </c>
    </row>
    <row r="3961" spans="1:9" x14ac:dyDescent="0.25">
      <c r="A3961" t="str">
        <f>Table1[[#This Row],[img_id2]]&amp;"|"&amp;Table1[[#This Row],[rank]]</f>
        <v>787|5</v>
      </c>
      <c r="B3961">
        <v>787</v>
      </c>
      <c r="C3961">
        <v>5</v>
      </c>
      <c r="D3961" t="s">
        <v>834</v>
      </c>
      <c r="E3961">
        <v>1.36057371274E-2</v>
      </c>
      <c r="F3961">
        <v>0.99866271018999997</v>
      </c>
      <c r="G3961">
        <f>VLOOKUP(Table1[[#This Row],[img_id2]],Table13[#All],4,FALSE)</f>
        <v>2</v>
      </c>
      <c r="H3961">
        <f>VLOOKUP(Table1[[#This Row],[img_id2]],Table13[#All],5,FALSE)</f>
        <v>2</v>
      </c>
      <c r="I3961" t="str">
        <f>IF(Table1[[#This Row],[score_abs]]&gt;0.99,"yes","no")</f>
        <v>yes</v>
      </c>
    </row>
    <row r="3962" spans="1:9" x14ac:dyDescent="0.25">
      <c r="A3962" t="str">
        <f>Table1[[#This Row],[img_id2]]&amp;"|"&amp;Table1[[#This Row],[rank]]</f>
        <v>788|1</v>
      </c>
      <c r="B3962">
        <v>788</v>
      </c>
      <c r="C3962">
        <v>1</v>
      </c>
      <c r="D3962" t="s">
        <v>846</v>
      </c>
      <c r="E3962">
        <v>0.34220999479300002</v>
      </c>
      <c r="F3962">
        <v>0.99998140335100005</v>
      </c>
      <c r="G3962">
        <f>VLOOKUP(Table1[[#This Row],[img_id2]],Table13[#All],4,FALSE)</f>
        <v>2</v>
      </c>
      <c r="H3962">
        <f>VLOOKUP(Table1[[#This Row],[img_id2]],Table13[#All],5,FALSE)</f>
        <v>2</v>
      </c>
      <c r="I3962" t="str">
        <f>IF(Table1[[#This Row],[score_abs]]&gt;0.99,"yes","no")</f>
        <v>yes</v>
      </c>
    </row>
    <row r="3963" spans="1:9" x14ac:dyDescent="0.25">
      <c r="A3963" t="str">
        <f>Table1[[#This Row],[img_id2]]&amp;"|"&amp;Table1[[#This Row],[rank]]</f>
        <v>788|2</v>
      </c>
      <c r="B3963">
        <v>788</v>
      </c>
      <c r="C3963">
        <v>2</v>
      </c>
      <c r="D3963" t="s">
        <v>830</v>
      </c>
      <c r="E3963">
        <v>0.33789330720900002</v>
      </c>
      <c r="F3963">
        <v>0.99998116493199996</v>
      </c>
      <c r="G3963">
        <f>VLOOKUP(Table1[[#This Row],[img_id2]],Table13[#All],4,FALSE)</f>
        <v>2</v>
      </c>
      <c r="H3963">
        <f>VLOOKUP(Table1[[#This Row],[img_id2]],Table13[#All],5,FALSE)</f>
        <v>2</v>
      </c>
      <c r="I3963" t="str">
        <f>IF(Table1[[#This Row],[score_abs]]&gt;0.99,"yes","no")</f>
        <v>yes</v>
      </c>
    </row>
    <row r="3964" spans="1:9" x14ac:dyDescent="0.25">
      <c r="A3964" t="str">
        <f>Table1[[#This Row],[img_id2]]&amp;"|"&amp;Table1[[#This Row],[rank]]</f>
        <v>788|3</v>
      </c>
      <c r="B3964">
        <v>788</v>
      </c>
      <c r="C3964">
        <v>3</v>
      </c>
      <c r="D3964" t="s">
        <v>864</v>
      </c>
      <c r="E3964">
        <v>9.4764381647099993E-2</v>
      </c>
      <c r="F3964">
        <v>0.99993300437900001</v>
      </c>
      <c r="G3964">
        <f>VLOOKUP(Table1[[#This Row],[img_id2]],Table13[#All],4,FALSE)</f>
        <v>2</v>
      </c>
      <c r="H3964">
        <f>VLOOKUP(Table1[[#This Row],[img_id2]],Table13[#All],5,FALSE)</f>
        <v>2</v>
      </c>
      <c r="I3964" t="str">
        <f>IF(Table1[[#This Row],[score_abs]]&gt;0.99,"yes","no")</f>
        <v>yes</v>
      </c>
    </row>
    <row r="3965" spans="1:9" x14ac:dyDescent="0.25">
      <c r="A3965" t="str">
        <f>Table1[[#This Row],[img_id2]]&amp;"|"&amp;Table1[[#This Row],[rank]]</f>
        <v>788|4</v>
      </c>
      <c r="B3965">
        <v>788</v>
      </c>
      <c r="C3965">
        <v>4</v>
      </c>
      <c r="D3965" t="s">
        <v>840</v>
      </c>
      <c r="E3965">
        <v>8.9038006961300001E-2</v>
      </c>
      <c r="F3965">
        <v>0.99992859363599995</v>
      </c>
      <c r="G3965">
        <f>VLOOKUP(Table1[[#This Row],[img_id2]],Table13[#All],4,FALSE)</f>
        <v>2</v>
      </c>
      <c r="H3965">
        <f>VLOOKUP(Table1[[#This Row],[img_id2]],Table13[#All],5,FALSE)</f>
        <v>2</v>
      </c>
      <c r="I3965" t="str">
        <f>IF(Table1[[#This Row],[score_abs]]&gt;0.99,"yes","no")</f>
        <v>yes</v>
      </c>
    </row>
    <row r="3966" spans="1:9" x14ac:dyDescent="0.25">
      <c r="A3966" t="str">
        <f>Table1[[#This Row],[img_id2]]&amp;"|"&amp;Table1[[#This Row],[rank]]</f>
        <v>788|5</v>
      </c>
      <c r="B3966">
        <v>788</v>
      </c>
      <c r="C3966">
        <v>5</v>
      </c>
      <c r="D3966" t="s">
        <v>831</v>
      </c>
      <c r="E3966">
        <v>6.18402697146E-2</v>
      </c>
      <c r="F3966">
        <v>0.999897241592</v>
      </c>
      <c r="G3966">
        <f>VLOOKUP(Table1[[#This Row],[img_id2]],Table13[#All],4,FALSE)</f>
        <v>2</v>
      </c>
      <c r="H3966">
        <f>VLOOKUP(Table1[[#This Row],[img_id2]],Table13[#All],5,FALSE)</f>
        <v>2</v>
      </c>
      <c r="I3966" t="str">
        <f>IF(Table1[[#This Row],[score_abs]]&gt;0.99,"yes","no")</f>
        <v>yes</v>
      </c>
    </row>
    <row r="3967" spans="1:9" x14ac:dyDescent="0.25">
      <c r="A3967" t="str">
        <f>Table1[[#This Row],[img_id2]]&amp;"|"&amp;Table1[[#This Row],[rank]]</f>
        <v>789|1</v>
      </c>
      <c r="B3967">
        <v>789</v>
      </c>
      <c r="C3967">
        <v>1</v>
      </c>
      <c r="D3967" t="s">
        <v>854</v>
      </c>
      <c r="E3967">
        <v>0.24772331118599999</v>
      </c>
      <c r="F3967">
        <v>0.99819868803</v>
      </c>
      <c r="G3967">
        <f>VLOOKUP(Table1[[#This Row],[img_id2]],Table13[#All],4,FALSE)</f>
        <v>3</v>
      </c>
      <c r="H3967">
        <f>VLOOKUP(Table1[[#This Row],[img_id2]],Table13[#All],5,FALSE)</f>
        <v>3</v>
      </c>
      <c r="I3967" t="str">
        <f>IF(Table1[[#This Row],[score_abs]]&gt;0.99,"yes","no")</f>
        <v>yes</v>
      </c>
    </row>
    <row r="3968" spans="1:9" x14ac:dyDescent="0.25">
      <c r="A3968" t="str">
        <f>Table1[[#This Row],[img_id2]]&amp;"|"&amp;Table1[[#This Row],[rank]]</f>
        <v>789|2</v>
      </c>
      <c r="B3968">
        <v>789</v>
      </c>
      <c r="C3968">
        <v>2</v>
      </c>
      <c r="D3968" t="s">
        <v>855</v>
      </c>
      <c r="E3968">
        <v>0.158927947283</v>
      </c>
      <c r="F3968">
        <v>0.99719500541700001</v>
      </c>
      <c r="G3968">
        <f>VLOOKUP(Table1[[#This Row],[img_id2]],Table13[#All],4,FALSE)</f>
        <v>3</v>
      </c>
      <c r="H3968">
        <f>VLOOKUP(Table1[[#This Row],[img_id2]],Table13[#All],5,FALSE)</f>
        <v>3</v>
      </c>
      <c r="I3968" t="str">
        <f>IF(Table1[[#This Row],[score_abs]]&gt;0.99,"yes","no")</f>
        <v>yes</v>
      </c>
    </row>
    <row r="3969" spans="1:9" x14ac:dyDescent="0.25">
      <c r="A3969" t="str">
        <f>Table1[[#This Row],[img_id2]]&amp;"|"&amp;Table1[[#This Row],[rank]]</f>
        <v>789|3</v>
      </c>
      <c r="B3969">
        <v>789</v>
      </c>
      <c r="C3969">
        <v>3</v>
      </c>
      <c r="D3969" t="s">
        <v>891</v>
      </c>
      <c r="E3969">
        <v>9.4345197081599996E-2</v>
      </c>
      <c r="F3969">
        <v>0.99528390169100001</v>
      </c>
      <c r="G3969">
        <f>VLOOKUP(Table1[[#This Row],[img_id2]],Table13[#All],4,FALSE)</f>
        <v>3</v>
      </c>
      <c r="H3969">
        <f>VLOOKUP(Table1[[#This Row],[img_id2]],Table13[#All],5,FALSE)</f>
        <v>3</v>
      </c>
      <c r="I3969" t="str">
        <f>IF(Table1[[#This Row],[score_abs]]&gt;0.99,"yes","no")</f>
        <v>yes</v>
      </c>
    </row>
    <row r="3970" spans="1:9" x14ac:dyDescent="0.25">
      <c r="A3970" t="str">
        <f>Table1[[#This Row],[img_id2]]&amp;"|"&amp;Table1[[#This Row],[rank]]</f>
        <v>789|4</v>
      </c>
      <c r="B3970">
        <v>789</v>
      </c>
      <c r="C3970">
        <v>4</v>
      </c>
      <c r="D3970" t="s">
        <v>848</v>
      </c>
      <c r="E3970">
        <v>9.0083688497499995E-2</v>
      </c>
      <c r="F3970">
        <v>0.995061933994</v>
      </c>
      <c r="G3970">
        <f>VLOOKUP(Table1[[#This Row],[img_id2]],Table13[#All],4,FALSE)</f>
        <v>3</v>
      </c>
      <c r="H3970">
        <f>VLOOKUP(Table1[[#This Row],[img_id2]],Table13[#All],5,FALSE)</f>
        <v>3</v>
      </c>
      <c r="I3970" t="str">
        <f>IF(Table1[[#This Row],[score_abs]]&gt;0.99,"yes","no")</f>
        <v>yes</v>
      </c>
    </row>
    <row r="3971" spans="1:9" x14ac:dyDescent="0.25">
      <c r="A3971" t="str">
        <f>Table1[[#This Row],[img_id2]]&amp;"|"&amp;Table1[[#This Row],[rank]]</f>
        <v>789|5</v>
      </c>
      <c r="B3971">
        <v>789</v>
      </c>
      <c r="C3971">
        <v>5</v>
      </c>
      <c r="D3971" t="s">
        <v>856</v>
      </c>
      <c r="E3971">
        <v>5.9559062123299998E-2</v>
      </c>
      <c r="F3971">
        <v>0.99255001544999999</v>
      </c>
      <c r="G3971">
        <f>VLOOKUP(Table1[[#This Row],[img_id2]],Table13[#All],4,FALSE)</f>
        <v>3</v>
      </c>
      <c r="H3971">
        <f>VLOOKUP(Table1[[#This Row],[img_id2]],Table13[#All],5,FALSE)</f>
        <v>3</v>
      </c>
      <c r="I3971" t="str">
        <f>IF(Table1[[#This Row],[score_abs]]&gt;0.99,"yes","no")</f>
        <v>yes</v>
      </c>
    </row>
    <row r="3972" spans="1:9" x14ac:dyDescent="0.25">
      <c r="A3972" t="str">
        <f>Table1[[#This Row],[img_id2]]&amp;"|"&amp;Table1[[#This Row],[rank]]</f>
        <v>790|1</v>
      </c>
      <c r="B3972">
        <v>790</v>
      </c>
      <c r="C3972">
        <v>1</v>
      </c>
      <c r="D3972" t="s">
        <v>862</v>
      </c>
      <c r="E3972">
        <v>0.28066983819000002</v>
      </c>
      <c r="F3972">
        <v>0.99957245588300003</v>
      </c>
      <c r="G3972">
        <f>VLOOKUP(Table1[[#This Row],[img_id2]],Table13[#All],4,FALSE)</f>
        <v>2</v>
      </c>
      <c r="H3972">
        <f>VLOOKUP(Table1[[#This Row],[img_id2]],Table13[#All],5,FALSE)</f>
        <v>2</v>
      </c>
      <c r="I3972" t="str">
        <f>IF(Table1[[#This Row],[score_abs]]&gt;0.99,"yes","no")</f>
        <v>yes</v>
      </c>
    </row>
    <row r="3973" spans="1:9" x14ac:dyDescent="0.25">
      <c r="A3973" t="str">
        <f>Table1[[#This Row],[img_id2]]&amp;"|"&amp;Table1[[#This Row],[rank]]</f>
        <v>790|2</v>
      </c>
      <c r="B3973">
        <v>790</v>
      </c>
      <c r="C3973">
        <v>2</v>
      </c>
      <c r="D3973" t="s">
        <v>861</v>
      </c>
      <c r="E3973">
        <v>0.15162329375700001</v>
      </c>
      <c r="F3973">
        <v>0.99920874834100004</v>
      </c>
      <c r="G3973">
        <f>VLOOKUP(Table1[[#This Row],[img_id2]],Table13[#All],4,FALSE)</f>
        <v>2</v>
      </c>
      <c r="H3973">
        <f>VLOOKUP(Table1[[#This Row],[img_id2]],Table13[#All],5,FALSE)</f>
        <v>2</v>
      </c>
      <c r="I3973" t="str">
        <f>IF(Table1[[#This Row],[score_abs]]&gt;0.99,"yes","no")</f>
        <v>yes</v>
      </c>
    </row>
    <row r="3974" spans="1:9" x14ac:dyDescent="0.25">
      <c r="A3974" t="str">
        <f>Table1[[#This Row],[img_id2]]&amp;"|"&amp;Table1[[#This Row],[rank]]</f>
        <v>790|3</v>
      </c>
      <c r="B3974">
        <v>790</v>
      </c>
      <c r="C3974">
        <v>3</v>
      </c>
      <c r="D3974" t="s">
        <v>848</v>
      </c>
      <c r="E3974">
        <v>0.14007973671000001</v>
      </c>
      <c r="F3974">
        <v>0.99914360046399997</v>
      </c>
      <c r="G3974">
        <f>VLOOKUP(Table1[[#This Row],[img_id2]],Table13[#All],4,FALSE)</f>
        <v>2</v>
      </c>
      <c r="H3974">
        <f>VLOOKUP(Table1[[#This Row],[img_id2]],Table13[#All],5,FALSE)</f>
        <v>2</v>
      </c>
      <c r="I3974" t="str">
        <f>IF(Table1[[#This Row],[score_abs]]&gt;0.99,"yes","no")</f>
        <v>yes</v>
      </c>
    </row>
    <row r="3975" spans="1:9" x14ac:dyDescent="0.25">
      <c r="A3975" t="str">
        <f>Table1[[#This Row],[img_id2]]&amp;"|"&amp;Table1[[#This Row],[rank]]</f>
        <v>790|4</v>
      </c>
      <c r="B3975">
        <v>790</v>
      </c>
      <c r="C3975">
        <v>4</v>
      </c>
      <c r="D3975" t="s">
        <v>830</v>
      </c>
      <c r="E3975">
        <v>8.9982807636299997E-2</v>
      </c>
      <c r="F3975">
        <v>0.99866747856100002</v>
      </c>
      <c r="G3975">
        <f>VLOOKUP(Table1[[#This Row],[img_id2]],Table13[#All],4,FALSE)</f>
        <v>2</v>
      </c>
      <c r="H3975">
        <f>VLOOKUP(Table1[[#This Row],[img_id2]],Table13[#All],5,FALSE)</f>
        <v>2</v>
      </c>
      <c r="I3975" t="str">
        <f>IF(Table1[[#This Row],[score_abs]]&gt;0.99,"yes","no")</f>
        <v>yes</v>
      </c>
    </row>
    <row r="3976" spans="1:9" x14ac:dyDescent="0.25">
      <c r="A3976" t="str">
        <f>Table1[[#This Row],[img_id2]]&amp;"|"&amp;Table1[[#This Row],[rank]]</f>
        <v>790|5</v>
      </c>
      <c r="B3976">
        <v>790</v>
      </c>
      <c r="C3976">
        <v>5</v>
      </c>
      <c r="D3976" t="s">
        <v>854</v>
      </c>
      <c r="E3976">
        <v>6.6595219075699999E-2</v>
      </c>
      <c r="F3976">
        <v>0.99820029735600002</v>
      </c>
      <c r="G3976">
        <f>VLOOKUP(Table1[[#This Row],[img_id2]],Table13[#All],4,FALSE)</f>
        <v>2</v>
      </c>
      <c r="H3976">
        <f>VLOOKUP(Table1[[#This Row],[img_id2]],Table13[#All],5,FALSE)</f>
        <v>2</v>
      </c>
      <c r="I3976" t="str">
        <f>IF(Table1[[#This Row],[score_abs]]&gt;0.99,"yes","no")</f>
        <v>yes</v>
      </c>
    </row>
    <row r="3977" spans="1:9" x14ac:dyDescent="0.25">
      <c r="A3977" t="str">
        <f>Table1[[#This Row],[img_id2]]&amp;"|"&amp;Table1[[#This Row],[rank]]</f>
        <v>791|1</v>
      </c>
      <c r="B3977">
        <v>791</v>
      </c>
      <c r="C3977">
        <v>1</v>
      </c>
      <c r="D3977" t="s">
        <v>830</v>
      </c>
      <c r="E3977">
        <v>0.469851791859</v>
      </c>
      <c r="F3977">
        <v>0.99996113777200002</v>
      </c>
      <c r="G3977">
        <f>VLOOKUP(Table1[[#This Row],[img_id2]],Table13[#All],4,FALSE)</f>
        <v>3</v>
      </c>
      <c r="H3977">
        <f>VLOOKUP(Table1[[#This Row],[img_id2]],Table13[#All],5,FALSE)</f>
        <v>3</v>
      </c>
      <c r="I3977" t="str">
        <f>IF(Table1[[#This Row],[score_abs]]&gt;0.99,"yes","no")</f>
        <v>yes</v>
      </c>
    </row>
    <row r="3978" spans="1:9" x14ac:dyDescent="0.25">
      <c r="A3978" t="str">
        <f>Table1[[#This Row],[img_id2]]&amp;"|"&amp;Table1[[#This Row],[rank]]</f>
        <v>791|2</v>
      </c>
      <c r="B3978">
        <v>791</v>
      </c>
      <c r="C3978">
        <v>2</v>
      </c>
      <c r="D3978" t="s">
        <v>831</v>
      </c>
      <c r="E3978">
        <v>0.43908545374899999</v>
      </c>
      <c r="F3978">
        <v>0.99995851516699996</v>
      </c>
      <c r="G3978">
        <f>VLOOKUP(Table1[[#This Row],[img_id2]],Table13[#All],4,FALSE)</f>
        <v>3</v>
      </c>
      <c r="H3978">
        <f>VLOOKUP(Table1[[#This Row],[img_id2]],Table13[#All],5,FALSE)</f>
        <v>3</v>
      </c>
      <c r="I3978" t="str">
        <f>IF(Table1[[#This Row],[score_abs]]&gt;0.99,"yes","no")</f>
        <v>yes</v>
      </c>
    </row>
    <row r="3979" spans="1:9" x14ac:dyDescent="0.25">
      <c r="A3979" t="str">
        <f>Table1[[#This Row],[img_id2]]&amp;"|"&amp;Table1[[#This Row],[rank]]</f>
        <v>791|3</v>
      </c>
      <c r="B3979">
        <v>791</v>
      </c>
      <c r="C3979">
        <v>3</v>
      </c>
      <c r="D3979" t="s">
        <v>829</v>
      </c>
      <c r="E3979">
        <v>1.3819190673500001E-2</v>
      </c>
      <c r="F3979">
        <v>0.99868184328099996</v>
      </c>
      <c r="G3979">
        <f>VLOOKUP(Table1[[#This Row],[img_id2]],Table13[#All],4,FALSE)</f>
        <v>3</v>
      </c>
      <c r="H3979">
        <f>VLOOKUP(Table1[[#This Row],[img_id2]],Table13[#All],5,FALSE)</f>
        <v>3</v>
      </c>
      <c r="I3979" t="str">
        <f>IF(Table1[[#This Row],[score_abs]]&gt;0.99,"yes","no")</f>
        <v>yes</v>
      </c>
    </row>
    <row r="3980" spans="1:9" x14ac:dyDescent="0.25">
      <c r="A3980" t="str">
        <f>Table1[[#This Row],[img_id2]]&amp;"|"&amp;Table1[[#This Row],[rank]]</f>
        <v>791|4</v>
      </c>
      <c r="B3980">
        <v>791</v>
      </c>
      <c r="C3980">
        <v>4</v>
      </c>
      <c r="D3980" t="s">
        <v>846</v>
      </c>
      <c r="E3980">
        <v>1.34660042822E-2</v>
      </c>
      <c r="F3980">
        <v>0.99864727258700003</v>
      </c>
      <c r="G3980">
        <f>VLOOKUP(Table1[[#This Row],[img_id2]],Table13[#All],4,FALSE)</f>
        <v>3</v>
      </c>
      <c r="H3980">
        <f>VLOOKUP(Table1[[#This Row],[img_id2]],Table13[#All],5,FALSE)</f>
        <v>3</v>
      </c>
      <c r="I3980" t="str">
        <f>IF(Table1[[#This Row],[score_abs]]&gt;0.99,"yes","no")</f>
        <v>yes</v>
      </c>
    </row>
    <row r="3981" spans="1:9" x14ac:dyDescent="0.25">
      <c r="A3981" t="str">
        <f>Table1[[#This Row],[img_id2]]&amp;"|"&amp;Table1[[#This Row],[rank]]</f>
        <v>791|5</v>
      </c>
      <c r="B3981">
        <v>791</v>
      </c>
      <c r="C3981">
        <v>5</v>
      </c>
      <c r="D3981" t="s">
        <v>860</v>
      </c>
      <c r="E3981">
        <v>8.6743170395499995E-3</v>
      </c>
      <c r="F3981">
        <v>0.99790155887599996</v>
      </c>
      <c r="G3981">
        <f>VLOOKUP(Table1[[#This Row],[img_id2]],Table13[#All],4,FALSE)</f>
        <v>3</v>
      </c>
      <c r="H3981">
        <f>VLOOKUP(Table1[[#This Row],[img_id2]],Table13[#All],5,FALSE)</f>
        <v>3</v>
      </c>
      <c r="I3981" t="str">
        <f>IF(Table1[[#This Row],[score_abs]]&gt;0.99,"yes","no")</f>
        <v>yes</v>
      </c>
    </row>
    <row r="3982" spans="1:9" x14ac:dyDescent="0.25">
      <c r="A3982" t="str">
        <f>Table1[[#This Row],[img_id2]]&amp;"|"&amp;Table1[[#This Row],[rank]]</f>
        <v>792|1</v>
      </c>
      <c r="B3982">
        <v>792</v>
      </c>
      <c r="C3982">
        <v>1</v>
      </c>
      <c r="D3982" t="s">
        <v>830</v>
      </c>
      <c r="E3982">
        <v>0.20846621692200001</v>
      </c>
      <c r="F3982">
        <v>0.99954563379299999</v>
      </c>
      <c r="G3982">
        <f>VLOOKUP(Table1[[#This Row],[img_id2]],Table13[#All],4,FALSE)</f>
        <v>2</v>
      </c>
      <c r="H3982">
        <f>VLOOKUP(Table1[[#This Row],[img_id2]],Table13[#All],5,FALSE)</f>
        <v>2</v>
      </c>
      <c r="I3982" t="str">
        <f>IF(Table1[[#This Row],[score_abs]]&gt;0.99,"yes","no")</f>
        <v>yes</v>
      </c>
    </row>
    <row r="3983" spans="1:9" x14ac:dyDescent="0.25">
      <c r="A3983" t="str">
        <f>Table1[[#This Row],[img_id2]]&amp;"|"&amp;Table1[[#This Row],[rank]]</f>
        <v>792|2</v>
      </c>
      <c r="B3983">
        <v>792</v>
      </c>
      <c r="C3983">
        <v>2</v>
      </c>
      <c r="D3983" t="s">
        <v>855</v>
      </c>
      <c r="E3983">
        <v>0.119871154428</v>
      </c>
      <c r="F3983">
        <v>0.99921011924699998</v>
      </c>
      <c r="G3983">
        <f>VLOOKUP(Table1[[#This Row],[img_id2]],Table13[#All],4,FALSE)</f>
        <v>2</v>
      </c>
      <c r="H3983">
        <f>VLOOKUP(Table1[[#This Row],[img_id2]],Table13[#All],5,FALSE)</f>
        <v>2</v>
      </c>
      <c r="I3983" t="str">
        <f>IF(Table1[[#This Row],[score_abs]]&gt;0.99,"yes","no")</f>
        <v>yes</v>
      </c>
    </row>
    <row r="3984" spans="1:9" x14ac:dyDescent="0.25">
      <c r="A3984" t="str">
        <f>Table1[[#This Row],[img_id2]]&amp;"|"&amp;Table1[[#This Row],[rank]]</f>
        <v>792|3</v>
      </c>
      <c r="B3984">
        <v>792</v>
      </c>
      <c r="C3984">
        <v>3</v>
      </c>
      <c r="D3984" t="s">
        <v>847</v>
      </c>
      <c r="E3984">
        <v>0.104381665587</v>
      </c>
      <c r="F3984">
        <v>0.99909305572499996</v>
      </c>
      <c r="G3984">
        <f>VLOOKUP(Table1[[#This Row],[img_id2]],Table13[#All],4,FALSE)</f>
        <v>2</v>
      </c>
      <c r="H3984">
        <f>VLOOKUP(Table1[[#This Row],[img_id2]],Table13[#All],5,FALSE)</f>
        <v>2</v>
      </c>
      <c r="I3984" t="str">
        <f>IF(Table1[[#This Row],[score_abs]]&gt;0.99,"yes","no")</f>
        <v>yes</v>
      </c>
    </row>
    <row r="3985" spans="1:9" x14ac:dyDescent="0.25">
      <c r="A3985" t="str">
        <f>Table1[[#This Row],[img_id2]]&amp;"|"&amp;Table1[[#This Row],[rank]]</f>
        <v>792|4</v>
      </c>
      <c r="B3985">
        <v>792</v>
      </c>
      <c r="C3985">
        <v>4</v>
      </c>
      <c r="D3985" t="s">
        <v>831</v>
      </c>
      <c r="E3985">
        <v>9.5313534140599995E-2</v>
      </c>
      <c r="F3985">
        <v>0.99900692701299998</v>
      </c>
      <c r="G3985">
        <f>VLOOKUP(Table1[[#This Row],[img_id2]],Table13[#All],4,FALSE)</f>
        <v>2</v>
      </c>
      <c r="H3985">
        <f>VLOOKUP(Table1[[#This Row],[img_id2]],Table13[#All],5,FALSE)</f>
        <v>2</v>
      </c>
      <c r="I3985" t="str">
        <f>IF(Table1[[#This Row],[score_abs]]&gt;0.99,"yes","no")</f>
        <v>yes</v>
      </c>
    </row>
    <row r="3986" spans="1:9" x14ac:dyDescent="0.25">
      <c r="A3986" t="str">
        <f>Table1[[#This Row],[img_id2]]&amp;"|"&amp;Table1[[#This Row],[rank]]</f>
        <v>792|5</v>
      </c>
      <c r="B3986">
        <v>792</v>
      </c>
      <c r="C3986">
        <v>5</v>
      </c>
      <c r="D3986" t="s">
        <v>883</v>
      </c>
      <c r="E3986">
        <v>7.2416730225100007E-2</v>
      </c>
      <c r="F3986">
        <v>0.998693287373</v>
      </c>
      <c r="G3986">
        <f>VLOOKUP(Table1[[#This Row],[img_id2]],Table13[#All],4,FALSE)</f>
        <v>2</v>
      </c>
      <c r="H3986">
        <f>VLOOKUP(Table1[[#This Row],[img_id2]],Table13[#All],5,FALSE)</f>
        <v>2</v>
      </c>
      <c r="I3986" t="str">
        <f>IF(Table1[[#This Row],[score_abs]]&gt;0.99,"yes","no")</f>
        <v>yes</v>
      </c>
    </row>
    <row r="3987" spans="1:9" x14ac:dyDescent="0.25">
      <c r="A3987" t="str">
        <f>Table1[[#This Row],[img_id2]]&amp;"|"&amp;Table1[[#This Row],[rank]]</f>
        <v>793|1</v>
      </c>
      <c r="B3987">
        <v>793</v>
      </c>
      <c r="C3987">
        <v>1</v>
      </c>
      <c r="D3987" t="s">
        <v>830</v>
      </c>
      <c r="E3987">
        <v>0.729588627815</v>
      </c>
      <c r="F3987">
        <v>0.99990940094000003</v>
      </c>
      <c r="G3987">
        <f>VLOOKUP(Table1[[#This Row],[img_id2]],Table13[#All],4,FALSE)</f>
        <v>2</v>
      </c>
      <c r="H3987">
        <f>VLOOKUP(Table1[[#This Row],[img_id2]],Table13[#All],5,FALSE)</f>
        <v>2</v>
      </c>
      <c r="I3987" t="str">
        <f>IF(Table1[[#This Row],[score_abs]]&gt;0.99,"yes","no")</f>
        <v>yes</v>
      </c>
    </row>
    <row r="3988" spans="1:9" x14ac:dyDescent="0.25">
      <c r="A3988" t="str">
        <f>Table1[[#This Row],[img_id2]]&amp;"|"&amp;Table1[[#This Row],[rank]]</f>
        <v>793|2</v>
      </c>
      <c r="B3988">
        <v>793</v>
      </c>
      <c r="C3988">
        <v>2</v>
      </c>
      <c r="D3988" t="s">
        <v>831</v>
      </c>
      <c r="E3988">
        <v>4.2732562869799998E-2</v>
      </c>
      <c r="F3988">
        <v>0.99845457076999999</v>
      </c>
      <c r="G3988">
        <f>VLOOKUP(Table1[[#This Row],[img_id2]],Table13[#All],4,FALSE)</f>
        <v>2</v>
      </c>
      <c r="H3988">
        <f>VLOOKUP(Table1[[#This Row],[img_id2]],Table13[#All],5,FALSE)</f>
        <v>2</v>
      </c>
      <c r="I3988" t="str">
        <f>IF(Table1[[#This Row],[score_abs]]&gt;0.99,"yes","no")</f>
        <v>yes</v>
      </c>
    </row>
    <row r="3989" spans="1:9" x14ac:dyDescent="0.25">
      <c r="A3989" t="str">
        <f>Table1[[#This Row],[img_id2]]&amp;"|"&amp;Table1[[#This Row],[rank]]</f>
        <v>793|3</v>
      </c>
      <c r="B3989">
        <v>793</v>
      </c>
      <c r="C3989">
        <v>3</v>
      </c>
      <c r="D3989" t="s">
        <v>833</v>
      </c>
      <c r="E3989">
        <v>3.69625203311E-2</v>
      </c>
      <c r="F3989">
        <v>0.99821376800499995</v>
      </c>
      <c r="G3989">
        <f>VLOOKUP(Table1[[#This Row],[img_id2]],Table13[#All],4,FALSE)</f>
        <v>2</v>
      </c>
      <c r="H3989">
        <f>VLOOKUP(Table1[[#This Row],[img_id2]],Table13[#All],5,FALSE)</f>
        <v>2</v>
      </c>
      <c r="I3989" t="str">
        <f>IF(Table1[[#This Row],[score_abs]]&gt;0.99,"yes","no")</f>
        <v>yes</v>
      </c>
    </row>
    <row r="3990" spans="1:9" x14ac:dyDescent="0.25">
      <c r="A3990" t="str">
        <f>Table1[[#This Row],[img_id2]]&amp;"|"&amp;Table1[[#This Row],[rank]]</f>
        <v>793|4</v>
      </c>
      <c r="B3990">
        <v>793</v>
      </c>
      <c r="C3990">
        <v>4</v>
      </c>
      <c r="D3990" t="s">
        <v>860</v>
      </c>
      <c r="E3990">
        <v>3.47585603595E-2</v>
      </c>
      <c r="F3990">
        <v>0.99810069799400003</v>
      </c>
      <c r="G3990">
        <f>VLOOKUP(Table1[[#This Row],[img_id2]],Table13[#All],4,FALSE)</f>
        <v>2</v>
      </c>
      <c r="H3990">
        <f>VLOOKUP(Table1[[#This Row],[img_id2]],Table13[#All],5,FALSE)</f>
        <v>2</v>
      </c>
      <c r="I3990" t="str">
        <f>IF(Table1[[#This Row],[score_abs]]&gt;0.99,"yes","no")</f>
        <v>yes</v>
      </c>
    </row>
    <row r="3991" spans="1:9" x14ac:dyDescent="0.25">
      <c r="A3991" t="str">
        <f>Table1[[#This Row],[img_id2]]&amp;"|"&amp;Table1[[#This Row],[rank]]</f>
        <v>793|5</v>
      </c>
      <c r="B3991">
        <v>793</v>
      </c>
      <c r="C3991">
        <v>5</v>
      </c>
      <c r="D3991" t="s">
        <v>846</v>
      </c>
      <c r="E3991">
        <v>3.1348153948800001E-2</v>
      </c>
      <c r="F3991">
        <v>0.99789446592300002</v>
      </c>
      <c r="G3991">
        <f>VLOOKUP(Table1[[#This Row],[img_id2]],Table13[#All],4,FALSE)</f>
        <v>2</v>
      </c>
      <c r="H3991">
        <f>VLOOKUP(Table1[[#This Row],[img_id2]],Table13[#All],5,FALSE)</f>
        <v>2</v>
      </c>
      <c r="I3991" t="str">
        <f>IF(Table1[[#This Row],[score_abs]]&gt;0.99,"yes","no")</f>
        <v>yes</v>
      </c>
    </row>
    <row r="3992" spans="1:9" x14ac:dyDescent="0.25">
      <c r="A3992" t="str">
        <f>Table1[[#This Row],[img_id2]]&amp;"|"&amp;Table1[[#This Row],[rank]]</f>
        <v>794|1</v>
      </c>
      <c r="B3992">
        <v>794</v>
      </c>
      <c r="C3992">
        <v>1</v>
      </c>
      <c r="D3992" t="s">
        <v>830</v>
      </c>
      <c r="E3992">
        <v>0.97666877508200001</v>
      </c>
      <c r="F3992">
        <v>0.99999761581400004</v>
      </c>
      <c r="G3992">
        <f>VLOOKUP(Table1[[#This Row],[img_id2]],Table13[#All],4,FALSE)</f>
        <v>2</v>
      </c>
      <c r="H3992">
        <f>VLOOKUP(Table1[[#This Row],[img_id2]],Table13[#All],5,FALSE)</f>
        <v>2</v>
      </c>
      <c r="I3992" t="str">
        <f>IF(Table1[[#This Row],[score_abs]]&gt;0.99,"yes","no")</f>
        <v>yes</v>
      </c>
    </row>
    <row r="3993" spans="1:9" x14ac:dyDescent="0.25">
      <c r="A3993" t="str">
        <f>Table1[[#This Row],[img_id2]]&amp;"|"&amp;Table1[[#This Row],[rank]]</f>
        <v>794|2</v>
      </c>
      <c r="B3993">
        <v>794</v>
      </c>
      <c r="C3993">
        <v>2</v>
      </c>
      <c r="D3993" t="s">
        <v>849</v>
      </c>
      <c r="E3993">
        <v>4.7435373999199998E-3</v>
      </c>
      <c r="F3993">
        <v>0.99950337410000001</v>
      </c>
      <c r="G3993">
        <f>VLOOKUP(Table1[[#This Row],[img_id2]],Table13[#All],4,FALSE)</f>
        <v>2</v>
      </c>
      <c r="H3993">
        <f>VLOOKUP(Table1[[#This Row],[img_id2]],Table13[#All],5,FALSE)</f>
        <v>2</v>
      </c>
      <c r="I3993" t="str">
        <f>IF(Table1[[#This Row],[score_abs]]&gt;0.99,"yes","no")</f>
        <v>yes</v>
      </c>
    </row>
    <row r="3994" spans="1:9" x14ac:dyDescent="0.25">
      <c r="A3994" t="str">
        <f>Table1[[#This Row],[img_id2]]&amp;"|"&amp;Table1[[#This Row],[rank]]</f>
        <v>794|3</v>
      </c>
      <c r="B3994">
        <v>794</v>
      </c>
      <c r="C3994">
        <v>3</v>
      </c>
      <c r="D3994" t="s">
        <v>848</v>
      </c>
      <c r="E3994">
        <v>3.6122687161000001E-3</v>
      </c>
      <c r="F3994">
        <v>0.99934798479099995</v>
      </c>
      <c r="G3994">
        <f>VLOOKUP(Table1[[#This Row],[img_id2]],Table13[#All],4,FALSE)</f>
        <v>2</v>
      </c>
      <c r="H3994">
        <f>VLOOKUP(Table1[[#This Row],[img_id2]],Table13[#All],5,FALSE)</f>
        <v>2</v>
      </c>
      <c r="I3994" t="str">
        <f>IF(Table1[[#This Row],[score_abs]]&gt;0.99,"yes","no")</f>
        <v>yes</v>
      </c>
    </row>
    <row r="3995" spans="1:9" x14ac:dyDescent="0.25">
      <c r="A3995" t="str">
        <f>Table1[[#This Row],[img_id2]]&amp;"|"&amp;Table1[[#This Row],[rank]]</f>
        <v>794|4</v>
      </c>
      <c r="B3995">
        <v>794</v>
      </c>
      <c r="C3995">
        <v>4</v>
      </c>
      <c r="D3995" t="s">
        <v>831</v>
      </c>
      <c r="E3995">
        <v>2.52590258606E-3</v>
      </c>
      <c r="F3995">
        <v>0.99906784295999995</v>
      </c>
      <c r="G3995">
        <f>VLOOKUP(Table1[[#This Row],[img_id2]],Table13[#All],4,FALSE)</f>
        <v>2</v>
      </c>
      <c r="H3995">
        <f>VLOOKUP(Table1[[#This Row],[img_id2]],Table13[#All],5,FALSE)</f>
        <v>2</v>
      </c>
      <c r="I3995" t="str">
        <f>IF(Table1[[#This Row],[score_abs]]&gt;0.99,"yes","no")</f>
        <v>yes</v>
      </c>
    </row>
    <row r="3996" spans="1:9" x14ac:dyDescent="0.25">
      <c r="A3996" t="str">
        <f>Table1[[#This Row],[img_id2]]&amp;"|"&amp;Table1[[#This Row],[rank]]</f>
        <v>794|5</v>
      </c>
      <c r="B3996">
        <v>794</v>
      </c>
      <c r="C3996">
        <v>5</v>
      </c>
      <c r="D3996" t="s">
        <v>854</v>
      </c>
      <c r="E3996">
        <v>2.4840068072100002E-3</v>
      </c>
      <c r="F3996">
        <v>0.99905210733399996</v>
      </c>
      <c r="G3996">
        <f>VLOOKUP(Table1[[#This Row],[img_id2]],Table13[#All],4,FALSE)</f>
        <v>2</v>
      </c>
      <c r="H3996">
        <f>VLOOKUP(Table1[[#This Row],[img_id2]],Table13[#All],5,FALSE)</f>
        <v>2</v>
      </c>
      <c r="I3996" t="str">
        <f>IF(Table1[[#This Row],[score_abs]]&gt;0.99,"yes","no")</f>
        <v>yes</v>
      </c>
    </row>
    <row r="3997" spans="1:9" x14ac:dyDescent="0.25">
      <c r="A3997" t="str">
        <f>Table1[[#This Row],[img_id2]]&amp;"|"&amp;Table1[[#This Row],[rank]]</f>
        <v>795|1</v>
      </c>
      <c r="B3997">
        <v>795</v>
      </c>
      <c r="C3997">
        <v>1</v>
      </c>
      <c r="D3997" t="s">
        <v>831</v>
      </c>
      <c r="E3997">
        <v>0.77614051103600001</v>
      </c>
      <c r="F3997">
        <v>0.99996256828300001</v>
      </c>
      <c r="G3997">
        <f>VLOOKUP(Table1[[#This Row],[img_id2]],Table13[#All],4,FALSE)</f>
        <v>3</v>
      </c>
      <c r="H3997">
        <f>VLOOKUP(Table1[[#This Row],[img_id2]],Table13[#All],5,FALSE)</f>
        <v>3</v>
      </c>
      <c r="I3997" t="str">
        <f>IF(Table1[[#This Row],[score_abs]]&gt;0.99,"yes","no")</f>
        <v>yes</v>
      </c>
    </row>
    <row r="3998" spans="1:9" x14ac:dyDescent="0.25">
      <c r="A3998" t="str">
        <f>Table1[[#This Row],[img_id2]]&amp;"|"&amp;Table1[[#This Row],[rank]]</f>
        <v>795|2</v>
      </c>
      <c r="B3998">
        <v>795</v>
      </c>
      <c r="C3998">
        <v>2</v>
      </c>
      <c r="D3998" t="s">
        <v>830</v>
      </c>
      <c r="E3998">
        <v>7.7928520739100005E-2</v>
      </c>
      <c r="F3998">
        <v>0.99962687492400004</v>
      </c>
      <c r="G3998">
        <f>VLOOKUP(Table1[[#This Row],[img_id2]],Table13[#All],4,FALSE)</f>
        <v>3</v>
      </c>
      <c r="H3998">
        <f>VLOOKUP(Table1[[#This Row],[img_id2]],Table13[#All],5,FALSE)</f>
        <v>3</v>
      </c>
      <c r="I3998" t="str">
        <f>IF(Table1[[#This Row],[score_abs]]&gt;0.99,"yes","no")</f>
        <v>yes</v>
      </c>
    </row>
    <row r="3999" spans="1:9" x14ac:dyDescent="0.25">
      <c r="A3999" t="str">
        <f>Table1[[#This Row],[img_id2]]&amp;"|"&amp;Table1[[#This Row],[rank]]</f>
        <v>795|3</v>
      </c>
      <c r="B3999">
        <v>795</v>
      </c>
      <c r="C3999">
        <v>3</v>
      </c>
      <c r="D3999" t="s">
        <v>829</v>
      </c>
      <c r="E3999">
        <v>5.8729253709300003E-2</v>
      </c>
      <c r="F3999">
        <v>0.99950492382</v>
      </c>
      <c r="G3999">
        <f>VLOOKUP(Table1[[#This Row],[img_id2]],Table13[#All],4,FALSE)</f>
        <v>3</v>
      </c>
      <c r="H3999">
        <f>VLOOKUP(Table1[[#This Row],[img_id2]],Table13[#All],5,FALSE)</f>
        <v>3</v>
      </c>
      <c r="I3999" t="str">
        <f>IF(Table1[[#This Row],[score_abs]]&gt;0.99,"yes","no")</f>
        <v>yes</v>
      </c>
    </row>
    <row r="4000" spans="1:9" x14ac:dyDescent="0.25">
      <c r="A4000" t="str">
        <f>Table1[[#This Row],[img_id2]]&amp;"|"&amp;Table1[[#This Row],[rank]]</f>
        <v>795|4</v>
      </c>
      <c r="B4000">
        <v>795</v>
      </c>
      <c r="C4000">
        <v>4</v>
      </c>
      <c r="D4000" t="s">
        <v>876</v>
      </c>
      <c r="E4000">
        <v>9.6918242052200006E-3</v>
      </c>
      <c r="F4000">
        <v>0.997007668018</v>
      </c>
      <c r="G4000">
        <f>VLOOKUP(Table1[[#This Row],[img_id2]],Table13[#All],4,FALSE)</f>
        <v>3</v>
      </c>
      <c r="H4000">
        <f>VLOOKUP(Table1[[#This Row],[img_id2]],Table13[#All],5,FALSE)</f>
        <v>3</v>
      </c>
      <c r="I4000" t="str">
        <f>IF(Table1[[#This Row],[score_abs]]&gt;0.99,"yes","no")</f>
        <v>yes</v>
      </c>
    </row>
    <row r="4001" spans="1:9" x14ac:dyDescent="0.25">
      <c r="A4001" t="str">
        <f>Table1[[#This Row],[img_id2]]&amp;"|"&amp;Table1[[#This Row],[rank]]</f>
        <v>795|5</v>
      </c>
      <c r="B4001">
        <v>795</v>
      </c>
      <c r="C4001">
        <v>5</v>
      </c>
      <c r="D4001" t="s">
        <v>846</v>
      </c>
      <c r="E4001">
        <v>9.31834522635E-3</v>
      </c>
      <c r="F4001">
        <v>0.99688810110100001</v>
      </c>
      <c r="G4001">
        <f>VLOOKUP(Table1[[#This Row],[img_id2]],Table13[#All],4,FALSE)</f>
        <v>3</v>
      </c>
      <c r="H4001">
        <f>VLOOKUP(Table1[[#This Row],[img_id2]],Table13[#All],5,FALSE)</f>
        <v>3</v>
      </c>
      <c r="I4001" t="str">
        <f>IF(Table1[[#This Row],[score_abs]]&gt;0.99,"yes","no")</f>
        <v>yes</v>
      </c>
    </row>
    <row r="4002" spans="1:9" x14ac:dyDescent="0.25">
      <c r="A4002" t="str">
        <f>Table1[[#This Row],[img_id2]]&amp;"|"&amp;Table1[[#This Row],[rank]]</f>
        <v>796|1</v>
      </c>
      <c r="B4002">
        <v>796</v>
      </c>
      <c r="C4002">
        <v>1</v>
      </c>
      <c r="D4002" t="s">
        <v>830</v>
      </c>
      <c r="E4002">
        <v>0.96379870176299998</v>
      </c>
      <c r="F4002">
        <v>0.99999678134900005</v>
      </c>
      <c r="G4002">
        <f>VLOOKUP(Table1[[#This Row],[img_id2]],Table13[#All],4,FALSE)</f>
        <v>2</v>
      </c>
      <c r="H4002">
        <f>VLOOKUP(Table1[[#This Row],[img_id2]],Table13[#All],5,FALSE)</f>
        <v>2</v>
      </c>
      <c r="I4002" t="str">
        <f>IF(Table1[[#This Row],[score_abs]]&gt;0.99,"yes","no")</f>
        <v>yes</v>
      </c>
    </row>
    <row r="4003" spans="1:9" x14ac:dyDescent="0.25">
      <c r="A4003" t="str">
        <f>Table1[[#This Row],[img_id2]]&amp;"|"&amp;Table1[[#This Row],[rank]]</f>
        <v>796|2</v>
      </c>
      <c r="B4003">
        <v>796</v>
      </c>
      <c r="C4003">
        <v>2</v>
      </c>
      <c r="D4003" t="s">
        <v>840</v>
      </c>
      <c r="E4003">
        <v>1.0539555922199999E-2</v>
      </c>
      <c r="F4003">
        <v>0.99970334768299995</v>
      </c>
      <c r="G4003">
        <f>VLOOKUP(Table1[[#This Row],[img_id2]],Table13[#All],4,FALSE)</f>
        <v>2</v>
      </c>
      <c r="H4003">
        <f>VLOOKUP(Table1[[#This Row],[img_id2]],Table13[#All],5,FALSE)</f>
        <v>2</v>
      </c>
      <c r="I4003" t="str">
        <f>IF(Table1[[#This Row],[score_abs]]&gt;0.99,"yes","no")</f>
        <v>yes</v>
      </c>
    </row>
    <row r="4004" spans="1:9" x14ac:dyDescent="0.25">
      <c r="A4004" t="str">
        <f>Table1[[#This Row],[img_id2]]&amp;"|"&amp;Table1[[#This Row],[rank]]</f>
        <v>796|3</v>
      </c>
      <c r="B4004">
        <v>796</v>
      </c>
      <c r="C4004">
        <v>3</v>
      </c>
      <c r="D4004" t="s">
        <v>832</v>
      </c>
      <c r="E4004">
        <v>4.5248172245899998E-3</v>
      </c>
      <c r="F4004">
        <v>0.99930930137600005</v>
      </c>
      <c r="G4004">
        <f>VLOOKUP(Table1[[#This Row],[img_id2]],Table13[#All],4,FALSE)</f>
        <v>2</v>
      </c>
      <c r="H4004">
        <f>VLOOKUP(Table1[[#This Row],[img_id2]],Table13[#All],5,FALSE)</f>
        <v>2</v>
      </c>
      <c r="I4004" t="str">
        <f>IF(Table1[[#This Row],[score_abs]]&gt;0.99,"yes","no")</f>
        <v>yes</v>
      </c>
    </row>
    <row r="4005" spans="1:9" x14ac:dyDescent="0.25">
      <c r="A4005" t="str">
        <f>Table1[[#This Row],[img_id2]]&amp;"|"&amp;Table1[[#This Row],[rank]]</f>
        <v>796|4</v>
      </c>
      <c r="B4005">
        <v>796</v>
      </c>
      <c r="C4005">
        <v>4</v>
      </c>
      <c r="D4005" t="s">
        <v>834</v>
      </c>
      <c r="E4005">
        <v>4.1006756946399998E-3</v>
      </c>
      <c r="F4005">
        <v>0.999237895012</v>
      </c>
      <c r="G4005">
        <f>VLOOKUP(Table1[[#This Row],[img_id2]],Table13[#All],4,FALSE)</f>
        <v>2</v>
      </c>
      <c r="H4005">
        <f>VLOOKUP(Table1[[#This Row],[img_id2]],Table13[#All],5,FALSE)</f>
        <v>2</v>
      </c>
      <c r="I4005" t="str">
        <f>IF(Table1[[#This Row],[score_abs]]&gt;0.99,"yes","no")</f>
        <v>yes</v>
      </c>
    </row>
    <row r="4006" spans="1:9" x14ac:dyDescent="0.25">
      <c r="A4006" t="str">
        <f>Table1[[#This Row],[img_id2]]&amp;"|"&amp;Table1[[#This Row],[rank]]</f>
        <v>796|5</v>
      </c>
      <c r="B4006">
        <v>796</v>
      </c>
      <c r="C4006">
        <v>5</v>
      </c>
      <c r="D4006" t="s">
        <v>835</v>
      </c>
      <c r="E4006">
        <v>2.66338139772E-3</v>
      </c>
      <c r="F4006">
        <v>0.99882704019500002</v>
      </c>
      <c r="G4006">
        <f>VLOOKUP(Table1[[#This Row],[img_id2]],Table13[#All],4,FALSE)</f>
        <v>2</v>
      </c>
      <c r="H4006">
        <f>VLOOKUP(Table1[[#This Row],[img_id2]],Table13[#All],5,FALSE)</f>
        <v>2</v>
      </c>
      <c r="I4006" t="str">
        <f>IF(Table1[[#This Row],[score_abs]]&gt;0.99,"yes","no")</f>
        <v>yes</v>
      </c>
    </row>
    <row r="4007" spans="1:9" x14ac:dyDescent="0.25">
      <c r="A4007" t="str">
        <f>Table1[[#This Row],[img_id2]]&amp;"|"&amp;Table1[[#This Row],[rank]]</f>
        <v>797|1</v>
      </c>
      <c r="B4007">
        <v>797</v>
      </c>
      <c r="C4007">
        <v>1</v>
      </c>
      <c r="D4007" t="s">
        <v>860</v>
      </c>
      <c r="E4007">
        <v>0.280244231224</v>
      </c>
      <c r="F4007">
        <v>0.99954968690900003</v>
      </c>
      <c r="G4007">
        <f>VLOOKUP(Table1[[#This Row],[img_id2]],Table13[#All],4,FALSE)</f>
        <v>3</v>
      </c>
      <c r="H4007">
        <f>VLOOKUP(Table1[[#This Row],[img_id2]],Table13[#All],5,FALSE)</f>
        <v>3</v>
      </c>
      <c r="I4007" t="str">
        <f>IF(Table1[[#This Row],[score_abs]]&gt;0.99,"yes","no")</f>
        <v>yes</v>
      </c>
    </row>
    <row r="4008" spans="1:9" x14ac:dyDescent="0.25">
      <c r="A4008" t="str">
        <f>Table1[[#This Row],[img_id2]]&amp;"|"&amp;Table1[[#This Row],[rank]]</f>
        <v>797|2</v>
      </c>
      <c r="B4008">
        <v>797</v>
      </c>
      <c r="C4008">
        <v>2</v>
      </c>
      <c r="D4008" t="s">
        <v>854</v>
      </c>
      <c r="E4008">
        <v>0.25310340523699998</v>
      </c>
      <c r="F4008">
        <v>0.99950146675100005</v>
      </c>
      <c r="G4008">
        <f>VLOOKUP(Table1[[#This Row],[img_id2]],Table13[#All],4,FALSE)</f>
        <v>3</v>
      </c>
      <c r="H4008">
        <f>VLOOKUP(Table1[[#This Row],[img_id2]],Table13[#All],5,FALSE)</f>
        <v>3</v>
      </c>
      <c r="I4008" t="str">
        <f>IF(Table1[[#This Row],[score_abs]]&gt;0.99,"yes","no")</f>
        <v>yes</v>
      </c>
    </row>
    <row r="4009" spans="1:9" x14ac:dyDescent="0.25">
      <c r="A4009" t="str">
        <f>Table1[[#This Row],[img_id2]]&amp;"|"&amp;Table1[[#This Row],[rank]]</f>
        <v>797|3</v>
      </c>
      <c r="B4009">
        <v>797</v>
      </c>
      <c r="C4009">
        <v>3</v>
      </c>
      <c r="D4009" t="s">
        <v>862</v>
      </c>
      <c r="E4009">
        <v>9.7151018679100004E-2</v>
      </c>
      <c r="F4009">
        <v>0.99870216846500004</v>
      </c>
      <c r="G4009">
        <f>VLOOKUP(Table1[[#This Row],[img_id2]],Table13[#All],4,FALSE)</f>
        <v>3</v>
      </c>
      <c r="H4009">
        <f>VLOOKUP(Table1[[#This Row],[img_id2]],Table13[#All],5,FALSE)</f>
        <v>3</v>
      </c>
      <c r="I4009" t="str">
        <f>IF(Table1[[#This Row],[score_abs]]&gt;0.99,"yes","no")</f>
        <v>yes</v>
      </c>
    </row>
    <row r="4010" spans="1:9" x14ac:dyDescent="0.25">
      <c r="A4010" t="str">
        <f>Table1[[#This Row],[img_id2]]&amp;"|"&amp;Table1[[#This Row],[rank]]</f>
        <v>797|4</v>
      </c>
      <c r="B4010">
        <v>797</v>
      </c>
      <c r="C4010">
        <v>4</v>
      </c>
      <c r="D4010" t="s">
        <v>831</v>
      </c>
      <c r="E4010">
        <v>8.8747598230800001E-2</v>
      </c>
      <c r="F4010">
        <v>0.99857950210599999</v>
      </c>
      <c r="G4010">
        <f>VLOOKUP(Table1[[#This Row],[img_id2]],Table13[#All],4,FALSE)</f>
        <v>3</v>
      </c>
      <c r="H4010">
        <f>VLOOKUP(Table1[[#This Row],[img_id2]],Table13[#All],5,FALSE)</f>
        <v>3</v>
      </c>
      <c r="I4010" t="str">
        <f>IF(Table1[[#This Row],[score_abs]]&gt;0.99,"yes","no")</f>
        <v>yes</v>
      </c>
    </row>
    <row r="4011" spans="1:9" x14ac:dyDescent="0.25">
      <c r="A4011" t="str">
        <f>Table1[[#This Row],[img_id2]]&amp;"|"&amp;Table1[[#This Row],[rank]]</f>
        <v>797|5</v>
      </c>
      <c r="B4011">
        <v>797</v>
      </c>
      <c r="C4011">
        <v>5</v>
      </c>
      <c r="D4011" t="s">
        <v>861</v>
      </c>
      <c r="E4011">
        <v>6.83156326413E-2</v>
      </c>
      <c r="F4011">
        <v>0.99815541505799998</v>
      </c>
      <c r="G4011">
        <f>VLOOKUP(Table1[[#This Row],[img_id2]],Table13[#All],4,FALSE)</f>
        <v>3</v>
      </c>
      <c r="H4011">
        <f>VLOOKUP(Table1[[#This Row],[img_id2]],Table13[#All],5,FALSE)</f>
        <v>3</v>
      </c>
      <c r="I4011" t="str">
        <f>IF(Table1[[#This Row],[score_abs]]&gt;0.99,"yes","no")</f>
        <v>yes</v>
      </c>
    </row>
    <row r="4012" spans="1:9" x14ac:dyDescent="0.25">
      <c r="A4012" t="str">
        <f>Table1[[#This Row],[img_id2]]&amp;"|"&amp;Table1[[#This Row],[rank]]</f>
        <v>798|1</v>
      </c>
      <c r="B4012">
        <v>798</v>
      </c>
      <c r="C4012">
        <v>1</v>
      </c>
      <c r="D4012" t="s">
        <v>862</v>
      </c>
      <c r="E4012">
        <v>0.54891490936300003</v>
      </c>
      <c r="F4012">
        <v>0.99979847669599997</v>
      </c>
      <c r="G4012">
        <f>VLOOKUP(Table1[[#This Row],[img_id2]],Table13[#All],4,FALSE)</f>
        <v>3</v>
      </c>
      <c r="H4012">
        <f>VLOOKUP(Table1[[#This Row],[img_id2]],Table13[#All],5,FALSE)</f>
        <v>3</v>
      </c>
      <c r="I4012" t="str">
        <f>IF(Table1[[#This Row],[score_abs]]&gt;0.99,"yes","no")</f>
        <v>yes</v>
      </c>
    </row>
    <row r="4013" spans="1:9" x14ac:dyDescent="0.25">
      <c r="A4013" t="str">
        <f>Table1[[#This Row],[img_id2]]&amp;"|"&amp;Table1[[#This Row],[rank]]</f>
        <v>798|2</v>
      </c>
      <c r="B4013">
        <v>798</v>
      </c>
      <c r="C4013">
        <v>2</v>
      </c>
      <c r="D4013" t="s">
        <v>864</v>
      </c>
      <c r="E4013">
        <v>0.193404346704</v>
      </c>
      <c r="F4013">
        <v>0.99942809343299999</v>
      </c>
      <c r="G4013">
        <f>VLOOKUP(Table1[[#This Row],[img_id2]],Table13[#All],4,FALSE)</f>
        <v>3</v>
      </c>
      <c r="H4013">
        <f>VLOOKUP(Table1[[#This Row],[img_id2]],Table13[#All],5,FALSE)</f>
        <v>3</v>
      </c>
      <c r="I4013" t="str">
        <f>IF(Table1[[#This Row],[score_abs]]&gt;0.99,"yes","no")</f>
        <v>yes</v>
      </c>
    </row>
    <row r="4014" spans="1:9" x14ac:dyDescent="0.25">
      <c r="A4014" t="str">
        <f>Table1[[#This Row],[img_id2]]&amp;"|"&amp;Table1[[#This Row],[rank]]</f>
        <v>798|3</v>
      </c>
      <c r="B4014">
        <v>798</v>
      </c>
      <c r="C4014">
        <v>3</v>
      </c>
      <c r="D4014" t="s">
        <v>877</v>
      </c>
      <c r="E4014">
        <v>3.1411368399899997E-2</v>
      </c>
      <c r="F4014">
        <v>0.99648916721299996</v>
      </c>
      <c r="G4014">
        <f>VLOOKUP(Table1[[#This Row],[img_id2]],Table13[#All],4,FALSE)</f>
        <v>3</v>
      </c>
      <c r="H4014">
        <f>VLOOKUP(Table1[[#This Row],[img_id2]],Table13[#All],5,FALSE)</f>
        <v>3</v>
      </c>
      <c r="I4014" t="str">
        <f>IF(Table1[[#This Row],[score_abs]]&gt;0.99,"yes","no")</f>
        <v>yes</v>
      </c>
    </row>
    <row r="4015" spans="1:9" x14ac:dyDescent="0.25">
      <c r="A4015" t="str">
        <f>Table1[[#This Row],[img_id2]]&amp;"|"&amp;Table1[[#This Row],[rank]]</f>
        <v>798|4</v>
      </c>
      <c r="B4015">
        <v>798</v>
      </c>
      <c r="C4015">
        <v>4</v>
      </c>
      <c r="D4015" t="s">
        <v>830</v>
      </c>
      <c r="E4015">
        <v>2.7904856950000001E-2</v>
      </c>
      <c r="F4015">
        <v>0.99604970216800004</v>
      </c>
      <c r="G4015">
        <f>VLOOKUP(Table1[[#This Row],[img_id2]],Table13[#All],4,FALSE)</f>
        <v>3</v>
      </c>
      <c r="H4015">
        <f>VLOOKUP(Table1[[#This Row],[img_id2]],Table13[#All],5,FALSE)</f>
        <v>3</v>
      </c>
      <c r="I4015" t="str">
        <f>IF(Table1[[#This Row],[score_abs]]&gt;0.99,"yes","no")</f>
        <v>yes</v>
      </c>
    </row>
    <row r="4016" spans="1:9" x14ac:dyDescent="0.25">
      <c r="A4016" t="str">
        <f>Table1[[#This Row],[img_id2]]&amp;"|"&amp;Table1[[#This Row],[rank]]</f>
        <v>798|5</v>
      </c>
      <c r="B4016">
        <v>798</v>
      </c>
      <c r="C4016">
        <v>5</v>
      </c>
      <c r="D4016" t="s">
        <v>831</v>
      </c>
      <c r="E4016">
        <v>2.7609519660500001E-2</v>
      </c>
      <c r="F4016">
        <v>0.99600756168399995</v>
      </c>
      <c r="G4016">
        <f>VLOOKUP(Table1[[#This Row],[img_id2]],Table13[#All],4,FALSE)</f>
        <v>3</v>
      </c>
      <c r="H4016">
        <f>VLOOKUP(Table1[[#This Row],[img_id2]],Table13[#All],5,FALSE)</f>
        <v>3</v>
      </c>
      <c r="I4016" t="str">
        <f>IF(Table1[[#This Row],[score_abs]]&gt;0.99,"yes","no")</f>
        <v>yes</v>
      </c>
    </row>
    <row r="4017" spans="1:9" x14ac:dyDescent="0.25">
      <c r="A4017" t="str">
        <f>Table1[[#This Row],[img_id2]]&amp;"|"&amp;Table1[[#This Row],[rank]]</f>
        <v>799|1</v>
      </c>
      <c r="B4017">
        <v>799</v>
      </c>
      <c r="C4017">
        <v>1</v>
      </c>
      <c r="D4017" t="s">
        <v>862</v>
      </c>
      <c r="E4017">
        <v>0.417273402214</v>
      </c>
      <c r="F4017">
        <v>0.99961590766899999</v>
      </c>
      <c r="G4017">
        <f>VLOOKUP(Table1[[#This Row],[img_id2]],Table13[#All],4,FALSE)</f>
        <v>4</v>
      </c>
      <c r="H4017">
        <f>VLOOKUP(Table1[[#This Row],[img_id2]],Table13[#All],5,FALSE)</f>
        <v>4</v>
      </c>
      <c r="I4017" t="str">
        <f>IF(Table1[[#This Row],[score_abs]]&gt;0.99,"yes","no")</f>
        <v>yes</v>
      </c>
    </row>
    <row r="4018" spans="1:9" x14ac:dyDescent="0.25">
      <c r="A4018" t="str">
        <f>Table1[[#This Row],[img_id2]]&amp;"|"&amp;Table1[[#This Row],[rank]]</f>
        <v>799|2</v>
      </c>
      <c r="B4018">
        <v>799</v>
      </c>
      <c r="C4018">
        <v>2</v>
      </c>
      <c r="D4018" t="s">
        <v>878</v>
      </c>
      <c r="E4018">
        <v>8.2358993589899995E-2</v>
      </c>
      <c r="F4018">
        <v>0.99805694818500001</v>
      </c>
      <c r="G4018">
        <f>VLOOKUP(Table1[[#This Row],[img_id2]],Table13[#All],4,FALSE)</f>
        <v>4</v>
      </c>
      <c r="H4018">
        <f>VLOOKUP(Table1[[#This Row],[img_id2]],Table13[#All],5,FALSE)</f>
        <v>4</v>
      </c>
      <c r="I4018" t="str">
        <f>IF(Table1[[#This Row],[score_abs]]&gt;0.99,"yes","no")</f>
        <v>yes</v>
      </c>
    </row>
    <row r="4019" spans="1:9" x14ac:dyDescent="0.25">
      <c r="A4019" t="str">
        <f>Table1[[#This Row],[img_id2]]&amp;"|"&amp;Table1[[#This Row],[rank]]</f>
        <v>799|3</v>
      </c>
      <c r="B4019">
        <v>799</v>
      </c>
      <c r="C4019">
        <v>3</v>
      </c>
      <c r="D4019" t="s">
        <v>877</v>
      </c>
      <c r="E4019">
        <v>5.5394232273100003E-2</v>
      </c>
      <c r="F4019">
        <v>0.99711382389100001</v>
      </c>
      <c r="G4019">
        <f>VLOOKUP(Table1[[#This Row],[img_id2]],Table13[#All],4,FALSE)</f>
        <v>4</v>
      </c>
      <c r="H4019">
        <f>VLOOKUP(Table1[[#This Row],[img_id2]],Table13[#All],5,FALSE)</f>
        <v>4</v>
      </c>
      <c r="I4019" t="str">
        <f>IF(Table1[[#This Row],[score_abs]]&gt;0.99,"yes","no")</f>
        <v>yes</v>
      </c>
    </row>
    <row r="4020" spans="1:9" x14ac:dyDescent="0.25">
      <c r="A4020" t="str">
        <f>Table1[[#This Row],[img_id2]]&amp;"|"&amp;Table1[[#This Row],[rank]]</f>
        <v>799|4</v>
      </c>
      <c r="B4020">
        <v>799</v>
      </c>
      <c r="C4020">
        <v>4</v>
      </c>
      <c r="D4020" t="s">
        <v>867</v>
      </c>
      <c r="E4020">
        <v>5.0617724657100002E-2</v>
      </c>
      <c r="F4020">
        <v>0.99684238433799999</v>
      </c>
      <c r="G4020">
        <f>VLOOKUP(Table1[[#This Row],[img_id2]],Table13[#All],4,FALSE)</f>
        <v>4</v>
      </c>
      <c r="H4020">
        <f>VLOOKUP(Table1[[#This Row],[img_id2]],Table13[#All],5,FALSE)</f>
        <v>4</v>
      </c>
      <c r="I4020" t="str">
        <f>IF(Table1[[#This Row],[score_abs]]&gt;0.99,"yes","no")</f>
        <v>yes</v>
      </c>
    </row>
    <row r="4021" spans="1:9" x14ac:dyDescent="0.25">
      <c r="A4021" t="str">
        <f>Table1[[#This Row],[img_id2]]&amp;"|"&amp;Table1[[#This Row],[rank]]</f>
        <v>799|5</v>
      </c>
      <c r="B4021">
        <v>799</v>
      </c>
      <c r="C4021">
        <v>5</v>
      </c>
      <c r="D4021" t="s">
        <v>861</v>
      </c>
      <c r="E4021">
        <v>4.7746937721999998E-2</v>
      </c>
      <c r="F4021">
        <v>0.99665313959099999</v>
      </c>
      <c r="G4021">
        <f>VLOOKUP(Table1[[#This Row],[img_id2]],Table13[#All],4,FALSE)</f>
        <v>4</v>
      </c>
      <c r="H4021">
        <f>VLOOKUP(Table1[[#This Row],[img_id2]],Table13[#All],5,FALSE)</f>
        <v>4</v>
      </c>
      <c r="I4021" t="str">
        <f>IF(Table1[[#This Row],[score_abs]]&gt;0.99,"yes","no")</f>
        <v>yes</v>
      </c>
    </row>
    <row r="4022" spans="1:9" x14ac:dyDescent="0.25">
      <c r="A4022" t="str">
        <f>Table1[[#This Row],[img_id2]]&amp;"|"&amp;Table1[[#This Row],[rank]]</f>
        <v>800|1</v>
      </c>
      <c r="B4022">
        <v>800</v>
      </c>
      <c r="C4022">
        <v>1</v>
      </c>
      <c r="D4022" t="s">
        <v>922</v>
      </c>
      <c r="E4022">
        <v>0.66752749681500001</v>
      </c>
      <c r="F4022">
        <v>0.99993610382099996</v>
      </c>
      <c r="G4022">
        <f>VLOOKUP(Table1[[#This Row],[img_id2]],Table13[#All],4,FALSE)</f>
        <v>4</v>
      </c>
      <c r="H4022">
        <f>VLOOKUP(Table1[[#This Row],[img_id2]],Table13[#All],5,FALSE)</f>
        <v>4</v>
      </c>
      <c r="I4022" t="str">
        <f>IF(Table1[[#This Row],[score_abs]]&gt;0.99,"yes","no")</f>
        <v>yes</v>
      </c>
    </row>
    <row r="4023" spans="1:9" x14ac:dyDescent="0.25">
      <c r="A4023" t="str">
        <f>Table1[[#This Row],[img_id2]]&amp;"|"&amp;Table1[[#This Row],[rank]]</f>
        <v>800|2</v>
      </c>
      <c r="B4023">
        <v>800</v>
      </c>
      <c r="C4023">
        <v>2</v>
      </c>
      <c r="D4023" t="s">
        <v>862</v>
      </c>
      <c r="E4023">
        <v>0.120122119784</v>
      </c>
      <c r="F4023">
        <v>0.999645233154</v>
      </c>
      <c r="G4023">
        <f>VLOOKUP(Table1[[#This Row],[img_id2]],Table13[#All],4,FALSE)</f>
        <v>4</v>
      </c>
      <c r="H4023">
        <f>VLOOKUP(Table1[[#This Row],[img_id2]],Table13[#All],5,FALSE)</f>
        <v>4</v>
      </c>
      <c r="I4023" t="str">
        <f>IF(Table1[[#This Row],[score_abs]]&gt;0.99,"yes","no")</f>
        <v>yes</v>
      </c>
    </row>
    <row r="4024" spans="1:9" x14ac:dyDescent="0.25">
      <c r="A4024" t="str">
        <f>Table1[[#This Row],[img_id2]]&amp;"|"&amp;Table1[[#This Row],[rank]]</f>
        <v>800|3</v>
      </c>
      <c r="B4024">
        <v>800</v>
      </c>
      <c r="C4024">
        <v>3</v>
      </c>
      <c r="D4024" t="s">
        <v>830</v>
      </c>
      <c r="E4024">
        <v>5.83776794374E-2</v>
      </c>
      <c r="F4024">
        <v>0.99927026033400002</v>
      </c>
      <c r="G4024">
        <f>VLOOKUP(Table1[[#This Row],[img_id2]],Table13[#All],4,FALSE)</f>
        <v>4</v>
      </c>
      <c r="H4024">
        <f>VLOOKUP(Table1[[#This Row],[img_id2]],Table13[#All],5,FALSE)</f>
        <v>4</v>
      </c>
      <c r="I4024" t="str">
        <f>IF(Table1[[#This Row],[score_abs]]&gt;0.99,"yes","no")</f>
        <v>yes</v>
      </c>
    </row>
    <row r="4025" spans="1:9" x14ac:dyDescent="0.25">
      <c r="A4025" t="str">
        <f>Table1[[#This Row],[img_id2]]&amp;"|"&amp;Table1[[#This Row],[rank]]</f>
        <v>800|4</v>
      </c>
      <c r="B4025">
        <v>800</v>
      </c>
      <c r="C4025">
        <v>4</v>
      </c>
      <c r="D4025" t="s">
        <v>846</v>
      </c>
      <c r="E4025">
        <v>4.1752986609899997E-2</v>
      </c>
      <c r="F4025">
        <v>0.99897998571400004</v>
      </c>
      <c r="G4025">
        <f>VLOOKUP(Table1[[#This Row],[img_id2]],Table13[#All],4,FALSE)</f>
        <v>4</v>
      </c>
      <c r="H4025">
        <f>VLOOKUP(Table1[[#This Row],[img_id2]],Table13[#All],5,FALSE)</f>
        <v>4</v>
      </c>
      <c r="I4025" t="str">
        <f>IF(Table1[[#This Row],[score_abs]]&gt;0.99,"yes","no")</f>
        <v>yes</v>
      </c>
    </row>
    <row r="4026" spans="1:9" x14ac:dyDescent="0.25">
      <c r="A4026" t="str">
        <f>Table1[[#This Row],[img_id2]]&amp;"|"&amp;Table1[[#This Row],[rank]]</f>
        <v>800|5</v>
      </c>
      <c r="B4026">
        <v>800</v>
      </c>
      <c r="C4026">
        <v>5</v>
      </c>
      <c r="D4026" t="s">
        <v>864</v>
      </c>
      <c r="E4026">
        <v>1.14262253046E-2</v>
      </c>
      <c r="F4026">
        <v>0.996283113956</v>
      </c>
      <c r="G4026">
        <f>VLOOKUP(Table1[[#This Row],[img_id2]],Table13[#All],4,FALSE)</f>
        <v>4</v>
      </c>
      <c r="H4026">
        <f>VLOOKUP(Table1[[#This Row],[img_id2]],Table13[#All],5,FALSE)</f>
        <v>4</v>
      </c>
      <c r="I4026" t="str">
        <f>IF(Table1[[#This Row],[score_abs]]&gt;0.99,"yes","no")</f>
        <v>yes</v>
      </c>
    </row>
    <row r="4027" spans="1:9" x14ac:dyDescent="0.25">
      <c r="E4027">
        <f>AVERAGE(Table1[score])</f>
        <v>0.14966452813781253</v>
      </c>
      <c r="G4027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7" workbookViewId="0">
      <selection activeCell="A4" sqref="A4:D118"/>
    </sheetView>
  </sheetViews>
  <sheetFormatPr defaultRowHeight="15" x14ac:dyDescent="0.25"/>
  <cols>
    <col min="1" max="1" width="24.5703125" bestFit="1" customWidth="1"/>
    <col min="2" max="2" width="16.28515625" bestFit="1" customWidth="1"/>
    <col min="3" max="3" width="5" bestFit="1" customWidth="1"/>
    <col min="4" max="4" width="4" bestFit="1" customWidth="1"/>
    <col min="5" max="5" width="11.28515625" bestFit="1" customWidth="1"/>
    <col min="6" max="6" width="2" bestFit="1" customWidth="1"/>
    <col min="7" max="7" width="11.28515625" bestFit="1" customWidth="1"/>
  </cols>
  <sheetData>
    <row r="1" spans="1:5" x14ac:dyDescent="0.25">
      <c r="A1" s="1" t="s">
        <v>952</v>
      </c>
      <c r="B1" t="s">
        <v>953</v>
      </c>
    </row>
    <row r="3" spans="1:5" x14ac:dyDescent="0.25">
      <c r="A3" s="1" t="s">
        <v>951</v>
      </c>
      <c r="B3" s="1" t="s">
        <v>6</v>
      </c>
    </row>
    <row r="4" spans="1:5" x14ac:dyDescent="0.25">
      <c r="A4" s="1" t="s">
        <v>4</v>
      </c>
      <c r="B4">
        <v>2</v>
      </c>
      <c r="C4">
        <v>3</v>
      </c>
      <c r="D4">
        <v>4</v>
      </c>
      <c r="E4" t="s">
        <v>5</v>
      </c>
    </row>
    <row r="5" spans="1:5" x14ac:dyDescent="0.25">
      <c r="A5" s="2" t="s">
        <v>916</v>
      </c>
      <c r="B5" s="4"/>
      <c r="C5" s="4">
        <v>1</v>
      </c>
      <c r="D5" s="4"/>
      <c r="E5" s="4">
        <v>1</v>
      </c>
    </row>
    <row r="6" spans="1:5" x14ac:dyDescent="0.25">
      <c r="A6" s="2" t="s">
        <v>858</v>
      </c>
      <c r="B6" s="4">
        <v>4</v>
      </c>
      <c r="C6" s="4"/>
      <c r="D6" s="4">
        <v>3</v>
      </c>
      <c r="E6" s="4">
        <v>7</v>
      </c>
    </row>
    <row r="7" spans="1:5" x14ac:dyDescent="0.25">
      <c r="A7" s="2" t="s">
        <v>874</v>
      </c>
      <c r="B7" s="4">
        <v>7</v>
      </c>
      <c r="C7" s="4">
        <v>10</v>
      </c>
      <c r="D7" s="4">
        <v>11</v>
      </c>
      <c r="E7" s="4">
        <v>28</v>
      </c>
    </row>
    <row r="8" spans="1:5" x14ac:dyDescent="0.25">
      <c r="A8" s="2" t="s">
        <v>881</v>
      </c>
      <c r="B8" s="4">
        <v>1</v>
      </c>
      <c r="C8" s="4"/>
      <c r="D8" s="4">
        <v>1</v>
      </c>
      <c r="E8" s="4">
        <v>2</v>
      </c>
    </row>
    <row r="9" spans="1:5" x14ac:dyDescent="0.25">
      <c r="A9" s="2" t="s">
        <v>861</v>
      </c>
      <c r="B9" s="4">
        <v>68</v>
      </c>
      <c r="C9" s="4">
        <v>110</v>
      </c>
      <c r="D9" s="4">
        <v>51</v>
      </c>
      <c r="E9" s="4">
        <v>229</v>
      </c>
    </row>
    <row r="10" spans="1:5" x14ac:dyDescent="0.25">
      <c r="A10" s="2" t="s">
        <v>942</v>
      </c>
      <c r="B10" s="4">
        <v>3</v>
      </c>
      <c r="C10" s="4"/>
      <c r="D10" s="4"/>
      <c r="E10" s="4">
        <v>3</v>
      </c>
    </row>
    <row r="11" spans="1:5" x14ac:dyDescent="0.25">
      <c r="A11" s="2" t="s">
        <v>907</v>
      </c>
      <c r="B11" s="4"/>
      <c r="C11" s="4">
        <v>3</v>
      </c>
      <c r="D11" s="4"/>
      <c r="E11" s="4">
        <v>3</v>
      </c>
    </row>
    <row r="12" spans="1:5" x14ac:dyDescent="0.25">
      <c r="A12" s="2" t="s">
        <v>935</v>
      </c>
      <c r="B12" s="4">
        <v>1</v>
      </c>
      <c r="C12" s="4"/>
      <c r="D12" s="4"/>
      <c r="E12" s="4">
        <v>1</v>
      </c>
    </row>
    <row r="13" spans="1:5" x14ac:dyDescent="0.25">
      <c r="A13" s="2" t="s">
        <v>920</v>
      </c>
      <c r="B13" s="4"/>
      <c r="C13" s="4">
        <v>1</v>
      </c>
      <c r="D13" s="4"/>
      <c r="E13" s="4">
        <v>1</v>
      </c>
    </row>
    <row r="14" spans="1:5" x14ac:dyDescent="0.25">
      <c r="A14" s="2" t="s">
        <v>859</v>
      </c>
      <c r="B14" s="4">
        <v>2</v>
      </c>
      <c r="C14" s="4">
        <v>1</v>
      </c>
      <c r="D14" s="4">
        <v>2</v>
      </c>
      <c r="E14" s="4">
        <v>5</v>
      </c>
    </row>
    <row r="15" spans="1:5" x14ac:dyDescent="0.25">
      <c r="A15" s="2" t="s">
        <v>929</v>
      </c>
      <c r="B15" s="4"/>
      <c r="C15" s="4">
        <v>1</v>
      </c>
      <c r="D15" s="4"/>
      <c r="E15" s="4">
        <v>1</v>
      </c>
    </row>
    <row r="16" spans="1:5" x14ac:dyDescent="0.25">
      <c r="A16" s="2" t="s">
        <v>836</v>
      </c>
      <c r="B16" s="4">
        <v>1</v>
      </c>
      <c r="C16" s="4">
        <v>6</v>
      </c>
      <c r="D16" s="4">
        <v>13</v>
      </c>
      <c r="E16" s="4">
        <v>20</v>
      </c>
    </row>
    <row r="17" spans="1:5" x14ac:dyDescent="0.25">
      <c r="A17" s="2" t="s">
        <v>843</v>
      </c>
      <c r="B17" s="4">
        <v>1</v>
      </c>
      <c r="C17" s="4"/>
      <c r="D17" s="4">
        <v>1</v>
      </c>
      <c r="E17" s="4">
        <v>2</v>
      </c>
    </row>
    <row r="18" spans="1:5" x14ac:dyDescent="0.25">
      <c r="A18" s="2" t="s">
        <v>885</v>
      </c>
      <c r="B18" s="4">
        <v>2</v>
      </c>
      <c r="C18" s="4">
        <v>1</v>
      </c>
      <c r="D18" s="4">
        <v>1</v>
      </c>
      <c r="E18" s="4">
        <v>4</v>
      </c>
    </row>
    <row r="19" spans="1:5" x14ac:dyDescent="0.25">
      <c r="A19" s="2" t="s">
        <v>870</v>
      </c>
      <c r="B19" s="4">
        <v>8</v>
      </c>
      <c r="C19" s="4">
        <v>6</v>
      </c>
      <c r="D19" s="4">
        <v>13</v>
      </c>
      <c r="E19" s="4">
        <v>27</v>
      </c>
    </row>
    <row r="20" spans="1:5" x14ac:dyDescent="0.25">
      <c r="A20" s="2" t="s">
        <v>849</v>
      </c>
      <c r="B20" s="4">
        <v>23</v>
      </c>
      <c r="C20" s="4">
        <v>5</v>
      </c>
      <c r="D20" s="4">
        <v>4</v>
      </c>
      <c r="E20" s="4">
        <v>32</v>
      </c>
    </row>
    <row r="21" spans="1:5" x14ac:dyDescent="0.25">
      <c r="A21" s="2" t="s">
        <v>856</v>
      </c>
      <c r="B21" s="4">
        <v>42</v>
      </c>
      <c r="C21" s="4">
        <v>39</v>
      </c>
      <c r="D21" s="4">
        <v>21</v>
      </c>
      <c r="E21" s="4">
        <v>102</v>
      </c>
    </row>
    <row r="22" spans="1:5" x14ac:dyDescent="0.25">
      <c r="A22" s="2" t="s">
        <v>890</v>
      </c>
      <c r="B22" s="4">
        <v>3</v>
      </c>
      <c r="C22" s="4">
        <v>1</v>
      </c>
      <c r="D22" s="4">
        <v>1</v>
      </c>
      <c r="E22" s="4">
        <v>5</v>
      </c>
    </row>
    <row r="23" spans="1:5" x14ac:dyDescent="0.25">
      <c r="A23" s="2" t="s">
        <v>844</v>
      </c>
      <c r="B23" s="4">
        <v>1</v>
      </c>
      <c r="C23" s="4"/>
      <c r="D23" s="4"/>
      <c r="E23" s="4">
        <v>1</v>
      </c>
    </row>
    <row r="24" spans="1:5" x14ac:dyDescent="0.25">
      <c r="A24" s="2" t="s">
        <v>911</v>
      </c>
      <c r="B24" s="4"/>
      <c r="C24" s="4"/>
      <c r="D24" s="4">
        <v>1</v>
      </c>
      <c r="E24" s="4">
        <v>1</v>
      </c>
    </row>
    <row r="25" spans="1:5" x14ac:dyDescent="0.25">
      <c r="A25" s="2" t="s">
        <v>901</v>
      </c>
      <c r="B25" s="4">
        <v>3</v>
      </c>
      <c r="C25" s="4"/>
      <c r="D25" s="4">
        <v>3</v>
      </c>
      <c r="E25" s="4">
        <v>6</v>
      </c>
    </row>
    <row r="26" spans="1:5" x14ac:dyDescent="0.25">
      <c r="A26" s="2" t="s">
        <v>871</v>
      </c>
      <c r="B26" s="4">
        <v>7</v>
      </c>
      <c r="C26" s="4">
        <v>6</v>
      </c>
      <c r="D26" s="4">
        <v>14</v>
      </c>
      <c r="E26" s="4">
        <v>27</v>
      </c>
    </row>
    <row r="27" spans="1:5" x14ac:dyDescent="0.25">
      <c r="A27" s="2" t="s">
        <v>872</v>
      </c>
      <c r="B27" s="4"/>
      <c r="C27" s="4"/>
      <c r="D27" s="4">
        <v>4</v>
      </c>
      <c r="E27" s="4">
        <v>4</v>
      </c>
    </row>
    <row r="28" spans="1:5" x14ac:dyDescent="0.25">
      <c r="A28" s="2" t="s">
        <v>903</v>
      </c>
      <c r="B28" s="4"/>
      <c r="C28" s="4">
        <v>1</v>
      </c>
      <c r="D28" s="4">
        <v>2</v>
      </c>
      <c r="E28" s="4">
        <v>3</v>
      </c>
    </row>
    <row r="29" spans="1:5" x14ac:dyDescent="0.25">
      <c r="A29" s="2" t="s">
        <v>919</v>
      </c>
      <c r="B29" s="4"/>
      <c r="C29" s="4">
        <v>1</v>
      </c>
      <c r="D29" s="4"/>
      <c r="E29" s="4">
        <v>1</v>
      </c>
    </row>
    <row r="30" spans="1:5" x14ac:dyDescent="0.25">
      <c r="A30" s="2" t="s">
        <v>891</v>
      </c>
      <c r="B30" s="4">
        <v>23</v>
      </c>
      <c r="C30" s="4">
        <v>8</v>
      </c>
      <c r="D30" s="4">
        <v>5</v>
      </c>
      <c r="E30" s="4">
        <v>36</v>
      </c>
    </row>
    <row r="31" spans="1:5" x14ac:dyDescent="0.25">
      <c r="A31" s="2" t="s">
        <v>910</v>
      </c>
      <c r="B31" s="4">
        <v>14</v>
      </c>
      <c r="C31" s="4">
        <v>5</v>
      </c>
      <c r="D31" s="4">
        <v>12</v>
      </c>
      <c r="E31" s="4">
        <v>31</v>
      </c>
    </row>
    <row r="32" spans="1:5" x14ac:dyDescent="0.25">
      <c r="A32" s="2" t="s">
        <v>888</v>
      </c>
      <c r="B32" s="4">
        <v>3</v>
      </c>
      <c r="C32" s="4">
        <v>3</v>
      </c>
      <c r="D32" s="4">
        <v>11</v>
      </c>
      <c r="E32" s="4">
        <v>17</v>
      </c>
    </row>
    <row r="33" spans="1:5" x14ac:dyDescent="0.25">
      <c r="A33" s="2" t="s">
        <v>912</v>
      </c>
      <c r="B33" s="4"/>
      <c r="C33" s="4">
        <v>5</v>
      </c>
      <c r="D33" s="4">
        <v>6</v>
      </c>
      <c r="E33" s="4">
        <v>11</v>
      </c>
    </row>
    <row r="34" spans="1:5" x14ac:dyDescent="0.25">
      <c r="A34" s="2" t="s">
        <v>886</v>
      </c>
      <c r="B34" s="4">
        <v>27</v>
      </c>
      <c r="C34" s="4">
        <v>30</v>
      </c>
      <c r="D34" s="4">
        <v>17</v>
      </c>
      <c r="E34" s="4">
        <v>74</v>
      </c>
    </row>
    <row r="35" spans="1:5" x14ac:dyDescent="0.25">
      <c r="A35" s="2" t="s">
        <v>923</v>
      </c>
      <c r="B35" s="4">
        <v>1</v>
      </c>
      <c r="C35" s="4">
        <v>1</v>
      </c>
      <c r="D35" s="4">
        <v>1</v>
      </c>
      <c r="E35" s="4">
        <v>3</v>
      </c>
    </row>
    <row r="36" spans="1:5" x14ac:dyDescent="0.25">
      <c r="A36" s="2" t="s">
        <v>846</v>
      </c>
      <c r="B36" s="4">
        <v>44</v>
      </c>
      <c r="C36" s="4">
        <v>59</v>
      </c>
      <c r="D36" s="4">
        <v>29</v>
      </c>
      <c r="E36" s="4">
        <v>132</v>
      </c>
    </row>
    <row r="37" spans="1:5" x14ac:dyDescent="0.25">
      <c r="A37" s="2" t="s">
        <v>889</v>
      </c>
      <c r="B37" s="4">
        <v>5</v>
      </c>
      <c r="C37" s="4"/>
      <c r="D37" s="4">
        <v>2</v>
      </c>
      <c r="E37" s="4">
        <v>7</v>
      </c>
    </row>
    <row r="38" spans="1:5" x14ac:dyDescent="0.25">
      <c r="A38" s="2" t="s">
        <v>895</v>
      </c>
      <c r="B38" s="4">
        <v>1</v>
      </c>
      <c r="C38" s="4">
        <v>2</v>
      </c>
      <c r="D38" s="4">
        <v>8</v>
      </c>
      <c r="E38" s="4">
        <v>11</v>
      </c>
    </row>
    <row r="39" spans="1:5" x14ac:dyDescent="0.25">
      <c r="A39" s="2" t="s">
        <v>906</v>
      </c>
      <c r="B39" s="4">
        <v>6</v>
      </c>
      <c r="C39" s="4">
        <v>6</v>
      </c>
      <c r="D39" s="4">
        <v>2</v>
      </c>
      <c r="E39" s="4">
        <v>14</v>
      </c>
    </row>
    <row r="40" spans="1:5" x14ac:dyDescent="0.25">
      <c r="A40" s="2" t="s">
        <v>864</v>
      </c>
      <c r="B40" s="4">
        <v>71</v>
      </c>
      <c r="C40" s="4">
        <v>96</v>
      </c>
      <c r="D40" s="4">
        <v>58</v>
      </c>
      <c r="E40" s="4">
        <v>225</v>
      </c>
    </row>
    <row r="41" spans="1:5" x14ac:dyDescent="0.25">
      <c r="A41" s="2" t="s">
        <v>927</v>
      </c>
      <c r="B41" s="4">
        <v>3</v>
      </c>
      <c r="C41" s="4">
        <v>1</v>
      </c>
      <c r="D41" s="4"/>
      <c r="E41" s="4">
        <v>4</v>
      </c>
    </row>
    <row r="42" spans="1:5" x14ac:dyDescent="0.25">
      <c r="A42" s="2" t="s">
        <v>898</v>
      </c>
      <c r="B42" s="4">
        <v>1</v>
      </c>
      <c r="C42" s="4">
        <v>1</v>
      </c>
      <c r="D42" s="4">
        <v>6</v>
      </c>
      <c r="E42" s="4">
        <v>8</v>
      </c>
    </row>
    <row r="43" spans="1:5" x14ac:dyDescent="0.25">
      <c r="A43" s="2" t="s">
        <v>869</v>
      </c>
      <c r="B43" s="4">
        <v>23</v>
      </c>
      <c r="C43" s="4">
        <v>28</v>
      </c>
      <c r="D43" s="4">
        <v>29</v>
      </c>
      <c r="E43" s="4">
        <v>80</v>
      </c>
    </row>
    <row r="44" spans="1:5" x14ac:dyDescent="0.25">
      <c r="A44" s="2" t="s">
        <v>876</v>
      </c>
      <c r="B44" s="4">
        <v>3</v>
      </c>
      <c r="C44" s="4">
        <v>5</v>
      </c>
      <c r="D44" s="4"/>
      <c r="E44" s="4">
        <v>8</v>
      </c>
    </row>
    <row r="45" spans="1:5" x14ac:dyDescent="0.25">
      <c r="A45" s="2" t="s">
        <v>892</v>
      </c>
      <c r="B45" s="4">
        <v>10</v>
      </c>
      <c r="C45" s="4">
        <v>9</v>
      </c>
      <c r="D45" s="4">
        <v>2</v>
      </c>
      <c r="E45" s="4">
        <v>21</v>
      </c>
    </row>
    <row r="46" spans="1:5" x14ac:dyDescent="0.25">
      <c r="A46" s="2" t="s">
        <v>863</v>
      </c>
      <c r="B46" s="4">
        <v>6</v>
      </c>
      <c r="C46" s="4">
        <v>9</v>
      </c>
      <c r="D46" s="4">
        <v>8</v>
      </c>
      <c r="E46" s="4">
        <v>23</v>
      </c>
    </row>
    <row r="47" spans="1:5" x14ac:dyDescent="0.25">
      <c r="A47" s="2" t="s">
        <v>840</v>
      </c>
      <c r="B47" s="4">
        <v>78</v>
      </c>
      <c r="C47" s="4">
        <v>54</v>
      </c>
      <c r="D47" s="4">
        <v>45</v>
      </c>
      <c r="E47" s="4">
        <v>177</v>
      </c>
    </row>
    <row r="48" spans="1:5" x14ac:dyDescent="0.25">
      <c r="A48" s="2" t="s">
        <v>887</v>
      </c>
      <c r="B48" s="4">
        <v>2</v>
      </c>
      <c r="C48" s="4">
        <v>3</v>
      </c>
      <c r="D48" s="4">
        <v>12</v>
      </c>
      <c r="E48" s="4">
        <v>17</v>
      </c>
    </row>
    <row r="49" spans="1:5" x14ac:dyDescent="0.25">
      <c r="A49" s="2" t="s">
        <v>902</v>
      </c>
      <c r="B49" s="4"/>
      <c r="C49" s="4">
        <v>1</v>
      </c>
      <c r="D49" s="4">
        <v>3</v>
      </c>
      <c r="E49" s="4">
        <v>4</v>
      </c>
    </row>
    <row r="50" spans="1:5" x14ac:dyDescent="0.25">
      <c r="A50" s="2" t="s">
        <v>921</v>
      </c>
      <c r="B50" s="4">
        <v>1</v>
      </c>
      <c r="C50" s="4">
        <v>2</v>
      </c>
      <c r="D50" s="4"/>
      <c r="E50" s="4">
        <v>3</v>
      </c>
    </row>
    <row r="51" spans="1:5" x14ac:dyDescent="0.25">
      <c r="A51" s="2" t="s">
        <v>882</v>
      </c>
      <c r="B51" s="4">
        <v>7</v>
      </c>
      <c r="C51" s="4">
        <v>4</v>
      </c>
      <c r="D51" s="4">
        <v>4</v>
      </c>
      <c r="E51" s="4">
        <v>15</v>
      </c>
    </row>
    <row r="52" spans="1:5" x14ac:dyDescent="0.25">
      <c r="A52" s="2" t="s">
        <v>899</v>
      </c>
      <c r="B52" s="4">
        <v>2</v>
      </c>
      <c r="C52" s="4">
        <v>2</v>
      </c>
      <c r="D52" s="4">
        <v>4</v>
      </c>
      <c r="E52" s="4">
        <v>8</v>
      </c>
    </row>
    <row r="53" spans="1:5" x14ac:dyDescent="0.25">
      <c r="A53" s="2" t="s">
        <v>897</v>
      </c>
      <c r="B53" s="4">
        <v>1</v>
      </c>
      <c r="C53" s="4"/>
      <c r="D53" s="4">
        <v>6</v>
      </c>
      <c r="E53" s="4">
        <v>7</v>
      </c>
    </row>
    <row r="54" spans="1:5" x14ac:dyDescent="0.25">
      <c r="A54" s="2" t="s">
        <v>925</v>
      </c>
      <c r="B54" s="4">
        <v>2</v>
      </c>
      <c r="C54" s="4">
        <v>1</v>
      </c>
      <c r="D54" s="4">
        <v>1</v>
      </c>
      <c r="E54" s="4">
        <v>4</v>
      </c>
    </row>
    <row r="55" spans="1:5" x14ac:dyDescent="0.25">
      <c r="A55" s="2" t="s">
        <v>830</v>
      </c>
      <c r="B55" s="4">
        <v>135</v>
      </c>
      <c r="C55" s="4">
        <v>112</v>
      </c>
      <c r="D55" s="4">
        <v>59</v>
      </c>
      <c r="E55" s="4">
        <v>306</v>
      </c>
    </row>
    <row r="56" spans="1:5" x14ac:dyDescent="0.25">
      <c r="A56" s="2" t="s">
        <v>854</v>
      </c>
      <c r="B56" s="4">
        <v>96</v>
      </c>
      <c r="C56" s="4">
        <v>100</v>
      </c>
      <c r="D56" s="4">
        <v>32</v>
      </c>
      <c r="E56" s="4">
        <v>228</v>
      </c>
    </row>
    <row r="57" spans="1:5" x14ac:dyDescent="0.25">
      <c r="A57" s="2" t="s">
        <v>884</v>
      </c>
      <c r="B57" s="4">
        <v>13</v>
      </c>
      <c r="C57" s="4">
        <v>8</v>
      </c>
      <c r="D57" s="4">
        <v>7</v>
      </c>
      <c r="E57" s="4">
        <v>28</v>
      </c>
    </row>
    <row r="58" spans="1:5" x14ac:dyDescent="0.25">
      <c r="A58" s="2" t="s">
        <v>941</v>
      </c>
      <c r="B58" s="4"/>
      <c r="C58" s="4"/>
      <c r="D58" s="4">
        <v>1</v>
      </c>
      <c r="E58" s="4">
        <v>1</v>
      </c>
    </row>
    <row r="59" spans="1:5" x14ac:dyDescent="0.25">
      <c r="A59" s="2" t="s">
        <v>873</v>
      </c>
      <c r="B59" s="4">
        <v>18</v>
      </c>
      <c r="C59" s="4">
        <v>38</v>
      </c>
      <c r="D59" s="4">
        <v>22</v>
      </c>
      <c r="E59" s="4">
        <v>78</v>
      </c>
    </row>
    <row r="60" spans="1:5" x14ac:dyDescent="0.25">
      <c r="A60" s="2" t="s">
        <v>932</v>
      </c>
      <c r="B60" s="4"/>
      <c r="C60" s="4"/>
      <c r="D60" s="4">
        <v>1</v>
      </c>
      <c r="E60" s="4">
        <v>1</v>
      </c>
    </row>
    <row r="61" spans="1:5" x14ac:dyDescent="0.25">
      <c r="A61" s="2" t="s">
        <v>943</v>
      </c>
      <c r="B61" s="4">
        <v>1</v>
      </c>
      <c r="C61" s="4"/>
      <c r="D61" s="4"/>
      <c r="E61" s="4">
        <v>1</v>
      </c>
    </row>
    <row r="62" spans="1:5" x14ac:dyDescent="0.25">
      <c r="A62" s="2" t="s">
        <v>878</v>
      </c>
      <c r="B62" s="4">
        <v>7</v>
      </c>
      <c r="C62" s="4">
        <v>26</v>
      </c>
      <c r="D62" s="4">
        <v>13</v>
      </c>
      <c r="E62" s="4">
        <v>46</v>
      </c>
    </row>
    <row r="63" spans="1:5" x14ac:dyDescent="0.25">
      <c r="A63" s="2" t="s">
        <v>837</v>
      </c>
      <c r="B63" s="4">
        <v>2</v>
      </c>
      <c r="C63" s="4">
        <v>8</v>
      </c>
      <c r="D63" s="4">
        <v>13</v>
      </c>
      <c r="E63" s="4">
        <v>23</v>
      </c>
    </row>
    <row r="64" spans="1:5" x14ac:dyDescent="0.25">
      <c r="A64" s="2" t="s">
        <v>850</v>
      </c>
      <c r="B64" s="4">
        <v>1</v>
      </c>
      <c r="C64" s="4">
        <v>2</v>
      </c>
      <c r="D64" s="4">
        <v>1</v>
      </c>
      <c r="E64" s="4">
        <v>4</v>
      </c>
    </row>
    <row r="65" spans="1:5" x14ac:dyDescent="0.25">
      <c r="A65" s="2" t="s">
        <v>860</v>
      </c>
      <c r="B65" s="4">
        <v>50</v>
      </c>
      <c r="C65" s="4">
        <v>65</v>
      </c>
      <c r="D65" s="4">
        <v>14</v>
      </c>
      <c r="E65" s="4">
        <v>129</v>
      </c>
    </row>
    <row r="66" spans="1:5" x14ac:dyDescent="0.25">
      <c r="A66" s="2" t="s">
        <v>938</v>
      </c>
      <c r="B66" s="4">
        <v>1</v>
      </c>
      <c r="C66" s="4"/>
      <c r="D66" s="4"/>
      <c r="E66" s="4">
        <v>1</v>
      </c>
    </row>
    <row r="67" spans="1:5" x14ac:dyDescent="0.25">
      <c r="A67" s="2" t="s">
        <v>937</v>
      </c>
      <c r="B67" s="4">
        <v>1</v>
      </c>
      <c r="C67" s="4"/>
      <c r="D67" s="4"/>
      <c r="E67" s="4">
        <v>1</v>
      </c>
    </row>
    <row r="68" spans="1:5" x14ac:dyDescent="0.25">
      <c r="A68" s="2" t="s">
        <v>904</v>
      </c>
      <c r="B68" s="4"/>
      <c r="C68" s="4">
        <v>1</v>
      </c>
      <c r="D68" s="4">
        <v>1</v>
      </c>
      <c r="E68" s="4">
        <v>2</v>
      </c>
    </row>
    <row r="69" spans="1:5" x14ac:dyDescent="0.25">
      <c r="A69" s="2" t="s">
        <v>848</v>
      </c>
      <c r="B69" s="4">
        <v>90</v>
      </c>
      <c r="C69" s="4">
        <v>101</v>
      </c>
      <c r="D69" s="4">
        <v>43</v>
      </c>
      <c r="E69" s="4">
        <v>234</v>
      </c>
    </row>
    <row r="70" spans="1:5" x14ac:dyDescent="0.25">
      <c r="A70" s="2" t="s">
        <v>867</v>
      </c>
      <c r="B70" s="4">
        <v>17</v>
      </c>
      <c r="C70" s="4">
        <v>22</v>
      </c>
      <c r="D70" s="4">
        <v>17</v>
      </c>
      <c r="E70" s="4">
        <v>56</v>
      </c>
    </row>
    <row r="71" spans="1:5" x14ac:dyDescent="0.25">
      <c r="A71" s="2" t="s">
        <v>928</v>
      </c>
      <c r="B71" s="4">
        <v>1</v>
      </c>
      <c r="C71" s="4"/>
      <c r="D71" s="4"/>
      <c r="E71" s="4">
        <v>1</v>
      </c>
    </row>
    <row r="72" spans="1:5" x14ac:dyDescent="0.25">
      <c r="A72" s="2" t="s">
        <v>851</v>
      </c>
      <c r="B72" s="4">
        <v>1</v>
      </c>
      <c r="C72" s="4">
        <v>3</v>
      </c>
      <c r="D72" s="4">
        <v>4</v>
      </c>
      <c r="E72" s="4">
        <v>8</v>
      </c>
    </row>
    <row r="73" spans="1:5" x14ac:dyDescent="0.25">
      <c r="A73" s="2" t="s">
        <v>831</v>
      </c>
      <c r="B73" s="4">
        <v>120</v>
      </c>
      <c r="C73" s="4">
        <v>135</v>
      </c>
      <c r="D73" s="4">
        <v>51</v>
      </c>
      <c r="E73" s="4">
        <v>306</v>
      </c>
    </row>
    <row r="74" spans="1:5" x14ac:dyDescent="0.25">
      <c r="A74" s="2" t="s">
        <v>900</v>
      </c>
      <c r="B74" s="4">
        <v>9</v>
      </c>
      <c r="C74" s="4">
        <v>10</v>
      </c>
      <c r="D74" s="4">
        <v>10</v>
      </c>
      <c r="E74" s="4">
        <v>29</v>
      </c>
    </row>
    <row r="75" spans="1:5" x14ac:dyDescent="0.25">
      <c r="A75" s="2" t="s">
        <v>917</v>
      </c>
      <c r="B75" s="4">
        <v>3</v>
      </c>
      <c r="C75" s="4">
        <v>3</v>
      </c>
      <c r="D75" s="4">
        <v>1</v>
      </c>
      <c r="E75" s="4">
        <v>7</v>
      </c>
    </row>
    <row r="76" spans="1:5" x14ac:dyDescent="0.25">
      <c r="A76" s="2" t="s">
        <v>879</v>
      </c>
      <c r="B76" s="4">
        <v>2</v>
      </c>
      <c r="C76" s="4">
        <v>2</v>
      </c>
      <c r="D76" s="4">
        <v>5</v>
      </c>
      <c r="E76" s="4">
        <v>9</v>
      </c>
    </row>
    <row r="77" spans="1:5" x14ac:dyDescent="0.25">
      <c r="A77" s="2" t="s">
        <v>922</v>
      </c>
      <c r="B77" s="4">
        <v>2</v>
      </c>
      <c r="C77" s="4">
        <v>1</v>
      </c>
      <c r="D77" s="4">
        <v>1</v>
      </c>
      <c r="E77" s="4">
        <v>4</v>
      </c>
    </row>
    <row r="78" spans="1:5" x14ac:dyDescent="0.25">
      <c r="A78" s="2" t="s">
        <v>880</v>
      </c>
      <c r="B78" s="4">
        <v>5</v>
      </c>
      <c r="C78" s="4">
        <v>11</v>
      </c>
      <c r="D78" s="4">
        <v>19</v>
      </c>
      <c r="E78" s="4">
        <v>35</v>
      </c>
    </row>
    <row r="79" spans="1:5" x14ac:dyDescent="0.25">
      <c r="A79" s="2" t="s">
        <v>883</v>
      </c>
      <c r="B79" s="4">
        <v>2</v>
      </c>
      <c r="C79" s="4">
        <v>3</v>
      </c>
      <c r="D79" s="4">
        <v>5</v>
      </c>
      <c r="E79" s="4">
        <v>10</v>
      </c>
    </row>
    <row r="80" spans="1:5" x14ac:dyDescent="0.25">
      <c r="A80" s="2" t="s">
        <v>855</v>
      </c>
      <c r="B80" s="4">
        <v>21</v>
      </c>
      <c r="C80" s="4">
        <v>40</v>
      </c>
      <c r="D80" s="4">
        <v>28</v>
      </c>
      <c r="E80" s="4">
        <v>89</v>
      </c>
    </row>
    <row r="81" spans="1:5" x14ac:dyDescent="0.25">
      <c r="A81" s="2" t="s">
        <v>838</v>
      </c>
      <c r="B81" s="4"/>
      <c r="C81" s="4">
        <v>6</v>
      </c>
      <c r="D81" s="4">
        <v>13</v>
      </c>
      <c r="E81" s="4">
        <v>19</v>
      </c>
    </row>
    <row r="82" spans="1:5" x14ac:dyDescent="0.25">
      <c r="A82" s="2" t="s">
        <v>833</v>
      </c>
      <c r="B82" s="4">
        <v>5</v>
      </c>
      <c r="C82" s="4">
        <v>4</v>
      </c>
      <c r="D82" s="4">
        <v>4</v>
      </c>
      <c r="E82" s="4">
        <v>13</v>
      </c>
    </row>
    <row r="83" spans="1:5" x14ac:dyDescent="0.25">
      <c r="A83" s="2" t="s">
        <v>934</v>
      </c>
      <c r="B83" s="4"/>
      <c r="C83" s="4"/>
      <c r="D83" s="4">
        <v>1</v>
      </c>
      <c r="E83" s="4">
        <v>1</v>
      </c>
    </row>
    <row r="84" spans="1:5" x14ac:dyDescent="0.25">
      <c r="A84" s="2" t="s">
        <v>842</v>
      </c>
      <c r="B84" s="4">
        <v>13</v>
      </c>
      <c r="C84" s="4">
        <v>3</v>
      </c>
      <c r="D84" s="4">
        <v>1</v>
      </c>
      <c r="E84" s="4">
        <v>17</v>
      </c>
    </row>
    <row r="85" spans="1:5" x14ac:dyDescent="0.25">
      <c r="A85" s="2" t="s">
        <v>865</v>
      </c>
      <c r="B85" s="4">
        <v>2</v>
      </c>
      <c r="C85" s="4"/>
      <c r="D85" s="4">
        <v>1</v>
      </c>
      <c r="E85" s="4">
        <v>3</v>
      </c>
    </row>
    <row r="86" spans="1:5" x14ac:dyDescent="0.25">
      <c r="A86" s="2" t="s">
        <v>862</v>
      </c>
      <c r="B86" s="4">
        <v>69</v>
      </c>
      <c r="C86" s="4">
        <v>157</v>
      </c>
      <c r="D86" s="4">
        <v>73</v>
      </c>
      <c r="E86" s="4">
        <v>299</v>
      </c>
    </row>
    <row r="87" spans="1:5" x14ac:dyDescent="0.25">
      <c r="A87" s="2" t="s">
        <v>875</v>
      </c>
      <c r="B87" s="4"/>
      <c r="C87" s="4">
        <v>5</v>
      </c>
      <c r="D87" s="4">
        <v>2</v>
      </c>
      <c r="E87" s="4">
        <v>7</v>
      </c>
    </row>
    <row r="88" spans="1:5" x14ac:dyDescent="0.25">
      <c r="A88" s="2" t="s">
        <v>926</v>
      </c>
      <c r="B88" s="4">
        <v>1</v>
      </c>
      <c r="C88" s="4">
        <v>3</v>
      </c>
      <c r="D88" s="4">
        <v>3</v>
      </c>
      <c r="E88" s="4">
        <v>7</v>
      </c>
    </row>
    <row r="89" spans="1:5" x14ac:dyDescent="0.25">
      <c r="A89" s="2" t="s">
        <v>839</v>
      </c>
      <c r="B89" s="4"/>
      <c r="C89" s="4">
        <v>7</v>
      </c>
      <c r="D89" s="4">
        <v>19</v>
      </c>
      <c r="E89" s="4">
        <v>26</v>
      </c>
    </row>
    <row r="90" spans="1:5" x14ac:dyDescent="0.25">
      <c r="A90" s="2" t="s">
        <v>829</v>
      </c>
      <c r="B90" s="4">
        <v>29</v>
      </c>
      <c r="C90" s="4">
        <v>13</v>
      </c>
      <c r="D90" s="4">
        <v>14</v>
      </c>
      <c r="E90" s="4">
        <v>56</v>
      </c>
    </row>
    <row r="91" spans="1:5" x14ac:dyDescent="0.25">
      <c r="A91" s="2" t="s">
        <v>915</v>
      </c>
      <c r="B91" s="4">
        <v>1</v>
      </c>
      <c r="C91" s="4">
        <v>3</v>
      </c>
      <c r="D91" s="4">
        <v>5</v>
      </c>
      <c r="E91" s="4">
        <v>9</v>
      </c>
    </row>
    <row r="92" spans="1:5" x14ac:dyDescent="0.25">
      <c r="A92" s="2" t="s">
        <v>894</v>
      </c>
      <c r="B92" s="4">
        <v>8</v>
      </c>
      <c r="C92" s="4">
        <v>1</v>
      </c>
      <c r="D92" s="4">
        <v>3</v>
      </c>
      <c r="E92" s="4">
        <v>12</v>
      </c>
    </row>
    <row r="93" spans="1:5" x14ac:dyDescent="0.25">
      <c r="A93" s="2" t="s">
        <v>908</v>
      </c>
      <c r="B93" s="4">
        <v>2</v>
      </c>
      <c r="C93" s="4">
        <v>4</v>
      </c>
      <c r="D93" s="4">
        <v>3</v>
      </c>
      <c r="E93" s="4">
        <v>9</v>
      </c>
    </row>
    <row r="94" spans="1:5" x14ac:dyDescent="0.25">
      <c r="A94" s="2" t="s">
        <v>832</v>
      </c>
      <c r="B94" s="4">
        <v>22</v>
      </c>
      <c r="C94" s="4">
        <v>7</v>
      </c>
      <c r="D94" s="4">
        <v>7</v>
      </c>
      <c r="E94" s="4">
        <v>36</v>
      </c>
    </row>
    <row r="95" spans="1:5" x14ac:dyDescent="0.25">
      <c r="A95" s="2" t="s">
        <v>847</v>
      </c>
      <c r="B95" s="4">
        <v>5</v>
      </c>
      <c r="C95" s="4">
        <v>1</v>
      </c>
      <c r="D95" s="4">
        <v>1</v>
      </c>
      <c r="E95" s="4">
        <v>7</v>
      </c>
    </row>
    <row r="96" spans="1:5" x14ac:dyDescent="0.25">
      <c r="A96" s="2" t="s">
        <v>857</v>
      </c>
      <c r="B96" s="4">
        <v>4</v>
      </c>
      <c r="C96" s="4">
        <v>1</v>
      </c>
      <c r="D96" s="4"/>
      <c r="E96" s="4">
        <v>5</v>
      </c>
    </row>
    <row r="97" spans="1:5" x14ac:dyDescent="0.25">
      <c r="A97" s="2" t="s">
        <v>845</v>
      </c>
      <c r="B97" s="4">
        <v>1</v>
      </c>
      <c r="C97" s="4"/>
      <c r="D97" s="4"/>
      <c r="E97" s="4">
        <v>1</v>
      </c>
    </row>
    <row r="98" spans="1:5" x14ac:dyDescent="0.25">
      <c r="A98" s="2" t="s">
        <v>939</v>
      </c>
      <c r="B98" s="4"/>
      <c r="C98" s="4"/>
      <c r="D98" s="4">
        <v>1</v>
      </c>
      <c r="E98" s="4">
        <v>1</v>
      </c>
    </row>
    <row r="99" spans="1:5" x14ac:dyDescent="0.25">
      <c r="A99" s="2" t="s">
        <v>841</v>
      </c>
      <c r="B99" s="4">
        <v>1</v>
      </c>
      <c r="C99" s="4"/>
      <c r="D99" s="4"/>
      <c r="E99" s="4">
        <v>1</v>
      </c>
    </row>
    <row r="100" spans="1:5" x14ac:dyDescent="0.25">
      <c r="A100" s="2" t="s">
        <v>866</v>
      </c>
      <c r="B100" s="4">
        <v>1</v>
      </c>
      <c r="C100" s="4">
        <v>2</v>
      </c>
      <c r="D100" s="4">
        <v>2</v>
      </c>
      <c r="E100" s="4">
        <v>5</v>
      </c>
    </row>
    <row r="101" spans="1:5" x14ac:dyDescent="0.25">
      <c r="A101" s="2" t="s">
        <v>940</v>
      </c>
      <c r="B101" s="4"/>
      <c r="C101" s="4"/>
      <c r="D101" s="4">
        <v>1</v>
      </c>
      <c r="E101" s="4">
        <v>1</v>
      </c>
    </row>
    <row r="102" spans="1:5" x14ac:dyDescent="0.25">
      <c r="A102" s="2" t="s">
        <v>918</v>
      </c>
      <c r="B102" s="4"/>
      <c r="C102" s="4">
        <v>1</v>
      </c>
      <c r="D102" s="4">
        <v>4</v>
      </c>
      <c r="E102" s="4">
        <v>5</v>
      </c>
    </row>
    <row r="103" spans="1:5" x14ac:dyDescent="0.25">
      <c r="A103" s="2" t="s">
        <v>933</v>
      </c>
      <c r="B103" s="4">
        <v>2</v>
      </c>
      <c r="C103" s="4"/>
      <c r="D103" s="4">
        <v>1</v>
      </c>
      <c r="E103" s="4">
        <v>3</v>
      </c>
    </row>
    <row r="104" spans="1:5" x14ac:dyDescent="0.25">
      <c r="A104" s="2" t="s">
        <v>936</v>
      </c>
      <c r="B104" s="4">
        <v>1</v>
      </c>
      <c r="C104" s="4">
        <v>1</v>
      </c>
      <c r="D104" s="4">
        <v>2</v>
      </c>
      <c r="E104" s="4">
        <v>4</v>
      </c>
    </row>
    <row r="105" spans="1:5" x14ac:dyDescent="0.25">
      <c r="A105" s="2" t="s">
        <v>852</v>
      </c>
      <c r="B105" s="4">
        <v>9</v>
      </c>
      <c r="C105" s="4">
        <v>1</v>
      </c>
      <c r="D105" s="4">
        <v>1</v>
      </c>
      <c r="E105" s="4">
        <v>11</v>
      </c>
    </row>
    <row r="106" spans="1:5" x14ac:dyDescent="0.25">
      <c r="A106" s="2" t="s">
        <v>853</v>
      </c>
      <c r="B106" s="4">
        <v>6</v>
      </c>
      <c r="C106" s="4"/>
      <c r="D106" s="4">
        <v>1</v>
      </c>
      <c r="E106" s="4">
        <v>7</v>
      </c>
    </row>
    <row r="107" spans="1:5" x14ac:dyDescent="0.25">
      <c r="A107" s="2" t="s">
        <v>868</v>
      </c>
      <c r="B107" s="4">
        <v>18</v>
      </c>
      <c r="C107" s="4">
        <v>22</v>
      </c>
      <c r="D107" s="4">
        <v>19</v>
      </c>
      <c r="E107" s="4">
        <v>59</v>
      </c>
    </row>
    <row r="108" spans="1:5" x14ac:dyDescent="0.25">
      <c r="A108" s="2" t="s">
        <v>931</v>
      </c>
      <c r="B108" s="4">
        <v>2</v>
      </c>
      <c r="C108" s="4"/>
      <c r="D108" s="4"/>
      <c r="E108" s="4">
        <v>2</v>
      </c>
    </row>
    <row r="109" spans="1:5" x14ac:dyDescent="0.25">
      <c r="A109" s="2" t="s">
        <v>930</v>
      </c>
      <c r="B109" s="4">
        <v>5</v>
      </c>
      <c r="C109" s="4">
        <v>1</v>
      </c>
      <c r="D109" s="4"/>
      <c r="E109" s="4">
        <v>6</v>
      </c>
    </row>
    <row r="110" spans="1:5" x14ac:dyDescent="0.25">
      <c r="A110" s="2" t="s">
        <v>924</v>
      </c>
      <c r="B110" s="4">
        <v>1</v>
      </c>
      <c r="C110" s="4">
        <v>1</v>
      </c>
      <c r="D110" s="4">
        <v>1</v>
      </c>
      <c r="E110" s="4">
        <v>3</v>
      </c>
    </row>
    <row r="111" spans="1:5" x14ac:dyDescent="0.25">
      <c r="A111" s="2" t="s">
        <v>893</v>
      </c>
      <c r="B111" s="4">
        <v>2</v>
      </c>
      <c r="C111" s="4">
        <v>4</v>
      </c>
      <c r="D111" s="4">
        <v>3</v>
      </c>
      <c r="E111" s="4">
        <v>9</v>
      </c>
    </row>
    <row r="112" spans="1:5" x14ac:dyDescent="0.25">
      <c r="A112" s="2" t="s">
        <v>913</v>
      </c>
      <c r="B112" s="4">
        <v>20</v>
      </c>
      <c r="C112" s="4">
        <v>2</v>
      </c>
      <c r="D112" s="4">
        <v>2</v>
      </c>
      <c r="E112" s="4">
        <v>24</v>
      </c>
    </row>
    <row r="113" spans="1:5" x14ac:dyDescent="0.25">
      <c r="A113" s="2" t="s">
        <v>905</v>
      </c>
      <c r="B113" s="4">
        <v>7</v>
      </c>
      <c r="C113" s="4">
        <v>2</v>
      </c>
      <c r="D113" s="4">
        <v>1</v>
      </c>
      <c r="E113" s="4">
        <v>10</v>
      </c>
    </row>
    <row r="114" spans="1:5" x14ac:dyDescent="0.25">
      <c r="A114" s="2" t="s">
        <v>896</v>
      </c>
      <c r="B114" s="4"/>
      <c r="C114" s="4">
        <v>1</v>
      </c>
      <c r="D114" s="4">
        <v>2</v>
      </c>
      <c r="E114" s="4">
        <v>3</v>
      </c>
    </row>
    <row r="115" spans="1:5" x14ac:dyDescent="0.25">
      <c r="A115" s="2" t="s">
        <v>909</v>
      </c>
      <c r="B115" s="4">
        <v>4</v>
      </c>
      <c r="C115" s="4"/>
      <c r="D115" s="4">
        <v>5</v>
      </c>
      <c r="E115" s="4">
        <v>9</v>
      </c>
    </row>
    <row r="116" spans="1:5" x14ac:dyDescent="0.25">
      <c r="A116" s="2" t="s">
        <v>834</v>
      </c>
      <c r="B116" s="4">
        <v>9</v>
      </c>
      <c r="C116" s="4">
        <v>4</v>
      </c>
      <c r="D116" s="4">
        <v>4</v>
      </c>
      <c r="E116" s="4">
        <v>17</v>
      </c>
    </row>
    <row r="117" spans="1:5" x14ac:dyDescent="0.25">
      <c r="A117" s="2" t="s">
        <v>835</v>
      </c>
      <c r="B117" s="4">
        <v>9</v>
      </c>
      <c r="C117" s="4">
        <v>2</v>
      </c>
      <c r="D117" s="4">
        <v>5</v>
      </c>
      <c r="E117" s="4">
        <v>16</v>
      </c>
    </row>
    <row r="118" spans="1:5" x14ac:dyDescent="0.25">
      <c r="A118" s="2" t="s">
        <v>877</v>
      </c>
      <c r="B118" s="4">
        <v>19</v>
      </c>
      <c r="C118" s="4">
        <v>20</v>
      </c>
      <c r="D118" s="4">
        <v>17</v>
      </c>
      <c r="E118" s="4">
        <v>56</v>
      </c>
    </row>
    <row r="119" spans="1:5" x14ac:dyDescent="0.25">
      <c r="A119" s="2" t="s">
        <v>5</v>
      </c>
      <c r="B119" s="4">
        <v>1387</v>
      </c>
      <c r="C119" s="4">
        <v>1498</v>
      </c>
      <c r="D119" s="4">
        <v>987</v>
      </c>
      <c r="E119" s="4">
        <v>3872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6"/>
  <sheetViews>
    <sheetView workbookViewId="0">
      <selection activeCell="F816" sqref="F816"/>
    </sheetView>
  </sheetViews>
  <sheetFormatPr defaultRowHeight="15" x14ac:dyDescent="0.25"/>
  <cols>
    <col min="2" max="2" width="26.28515625" bestFit="1" customWidth="1"/>
    <col min="4" max="4" width="15.85546875" bestFit="1" customWidth="1"/>
    <col min="5" max="5" width="12.140625" bestFit="1" customWidth="1"/>
    <col min="6" max="6" width="7" bestFit="1" customWidth="1"/>
    <col min="7" max="11" width="24.5703125" bestFit="1" customWidth="1"/>
  </cols>
  <sheetData>
    <row r="1" spans="1:21" x14ac:dyDescent="0.25">
      <c r="A1" s="5" t="s">
        <v>0</v>
      </c>
      <c r="B1" s="5" t="s">
        <v>7</v>
      </c>
      <c r="C1" s="6" t="s">
        <v>8</v>
      </c>
      <c r="D1" s="7" t="s">
        <v>815</v>
      </c>
      <c r="E1" s="7" t="s">
        <v>816</v>
      </c>
      <c r="F1" s="5" t="s">
        <v>9</v>
      </c>
      <c r="G1" t="s">
        <v>817</v>
      </c>
      <c r="H1" t="s">
        <v>818</v>
      </c>
      <c r="I1" t="s">
        <v>819</v>
      </c>
      <c r="J1" t="s">
        <v>820</v>
      </c>
      <c r="K1" t="s">
        <v>821</v>
      </c>
      <c r="L1" t="s">
        <v>822</v>
      </c>
      <c r="M1" t="s">
        <v>823</v>
      </c>
      <c r="N1" t="s">
        <v>824</v>
      </c>
      <c r="O1" t="s">
        <v>825</v>
      </c>
      <c r="P1" t="s">
        <v>826</v>
      </c>
      <c r="Q1" t="s">
        <v>946</v>
      </c>
      <c r="R1" t="s">
        <v>947</v>
      </c>
      <c r="S1" t="s">
        <v>948</v>
      </c>
      <c r="T1" t="s">
        <v>949</v>
      </c>
      <c r="U1" t="s">
        <v>950</v>
      </c>
    </row>
    <row r="2" spans="1:21" hidden="1" x14ac:dyDescent="0.25">
      <c r="A2" s="5">
        <v>1</v>
      </c>
      <c r="B2" s="5" t="s">
        <v>10</v>
      </c>
      <c r="C2" s="5">
        <v>13</v>
      </c>
      <c r="D2" s="5">
        <v>4</v>
      </c>
      <c r="E2" s="5">
        <f>IF(Table13[[#This Row],[attractiveness]]=1,2,IF(Table13[[#This Row],[attractiveness]]=5,4,Table13[[#This Row],[attractiveness]]))</f>
        <v>4</v>
      </c>
      <c r="F2" s="5">
        <v>0.96</v>
      </c>
      <c r="G2" t="s">
        <v>829</v>
      </c>
      <c r="H2" t="s">
        <v>830</v>
      </c>
      <c r="I2" t="s">
        <v>831</v>
      </c>
      <c r="J2" t="s">
        <v>832</v>
      </c>
      <c r="K2" t="s">
        <v>833</v>
      </c>
      <c r="L2" s="9">
        <v>0.88994145393400004</v>
      </c>
      <c r="M2" s="9">
        <v>3.3151768147900003E-2</v>
      </c>
      <c r="N2" s="9">
        <v>1.5624097548400001E-2</v>
      </c>
      <c r="O2" s="9">
        <v>1.5624097548400001E-2</v>
      </c>
      <c r="P2" s="9">
        <v>4.4609750621000003E-3</v>
      </c>
      <c r="Q2" s="4">
        <f>VLOOKUP(Table13[[#This Row],[img_id]]&amp;"|"&amp;1,Table1[[#Headers],[#Data]],6,FALSE)</f>
        <v>0.99997961521099998</v>
      </c>
      <c r="R2" s="4">
        <f>VLOOKUP(Table13[[#This Row],[img_id]]&amp;"|"&amp;2,Table1[[#Headers],[#Data]],6,FALSE)</f>
        <v>0.99945217370999995</v>
      </c>
      <c r="S2" s="4">
        <f>VLOOKUP(Table13[[#This Row],[img_id]]&amp;"|"&amp;3,Table1[[#Headers],[#Data]],6,FALSE)</f>
        <v>0.99883824586900005</v>
      </c>
      <c r="T2" s="4">
        <f>VLOOKUP(Table13[[#This Row],[img_id]]&amp;"|"&amp;4,Table1[[#Headers],[#Data]],6,FALSE)</f>
        <v>0.99834656715400005</v>
      </c>
      <c r="U2" s="4">
        <f>VLOOKUP(Table13[[#This Row],[img_id]]&amp;"|"&amp;5,Table1[[#Headers],[#Data]],6,FALSE)</f>
        <v>0.99594289064399999</v>
      </c>
    </row>
    <row r="3" spans="1:21" hidden="1" x14ac:dyDescent="0.25">
      <c r="A3" s="5">
        <v>2</v>
      </c>
      <c r="B3" s="5" t="s">
        <v>11</v>
      </c>
      <c r="C3" s="5">
        <v>13</v>
      </c>
      <c r="D3" s="5">
        <v>2</v>
      </c>
      <c r="E3" s="5">
        <f>IF(Table13[[#This Row],[attractiveness]]=1,2,IF(Table13[[#This Row],[attractiveness]]=5,4,Table13[[#This Row],[attractiveness]]))</f>
        <v>2</v>
      </c>
      <c r="F3" s="5">
        <v>0</v>
      </c>
      <c r="G3" t="s">
        <v>829</v>
      </c>
      <c r="H3" t="s">
        <v>830</v>
      </c>
      <c r="I3" t="s">
        <v>834</v>
      </c>
      <c r="J3" t="s">
        <v>835</v>
      </c>
      <c r="K3" t="s">
        <v>832</v>
      </c>
      <c r="L3" s="9">
        <v>0.54402464628199998</v>
      </c>
      <c r="M3" s="9">
        <v>0.35548979044000001</v>
      </c>
      <c r="N3" s="9">
        <v>3.0397301539800001E-2</v>
      </c>
      <c r="O3" s="9">
        <v>3.0397301539800001E-2</v>
      </c>
      <c r="P3" s="9">
        <v>1.9715493544900001E-2</v>
      </c>
      <c r="Q3" s="4">
        <f>VLOOKUP(Table13[[#This Row],[img_id]]&amp;"|"&amp;1,Table1[[#Headers],[#Data]],6,FALSE)</f>
        <v>0.999992609024</v>
      </c>
      <c r="R3" s="4">
        <f>VLOOKUP(Table13[[#This Row],[img_id]]&amp;"|"&amp;2,Table1[[#Headers],[#Data]],6,FALSE)</f>
        <v>0.99998867511699996</v>
      </c>
      <c r="S3" s="4">
        <f>VLOOKUP(Table13[[#This Row],[img_id]]&amp;"|"&amp;3,Table1[[#Headers],[#Data]],6,FALSE)</f>
        <v>0.999867200851</v>
      </c>
      <c r="T3" s="4">
        <f>VLOOKUP(Table13[[#This Row],[img_id]]&amp;"|"&amp;4,Table1[[#Headers],[#Data]],6,FALSE)</f>
        <v>0.999836802483</v>
      </c>
      <c r="U3" s="4">
        <f>VLOOKUP(Table13[[#This Row],[img_id]]&amp;"|"&amp;5,Table1[[#Headers],[#Data]],6,FALSE)</f>
        <v>0.99979525804500002</v>
      </c>
    </row>
    <row r="4" spans="1:21" hidden="1" x14ac:dyDescent="0.25">
      <c r="A4" s="5">
        <v>3</v>
      </c>
      <c r="B4" s="5" t="s">
        <v>12</v>
      </c>
      <c r="C4" s="5">
        <v>13</v>
      </c>
      <c r="D4" s="5">
        <v>3</v>
      </c>
      <c r="E4" s="5">
        <f>IF(Table13[[#This Row],[attractiveness]]=1,2,IF(Table13[[#This Row],[attractiveness]]=5,4,Table13[[#This Row],[attractiveness]]))</f>
        <v>3</v>
      </c>
      <c r="F4" s="5">
        <v>0.4</v>
      </c>
      <c r="G4" t="s">
        <v>834</v>
      </c>
      <c r="H4" t="s">
        <v>836</v>
      </c>
      <c r="I4" t="s">
        <v>837</v>
      </c>
      <c r="J4" t="s">
        <v>838</v>
      </c>
      <c r="K4" t="s">
        <v>839</v>
      </c>
      <c r="L4" s="9">
        <v>0.24007660150499999</v>
      </c>
      <c r="M4" s="9">
        <v>0.14577457308799999</v>
      </c>
      <c r="N4" s="9">
        <v>0.14392703771599999</v>
      </c>
      <c r="O4" s="9">
        <v>0.14392703771599999</v>
      </c>
      <c r="P4" s="9">
        <v>5.2992530167099997E-2</v>
      </c>
      <c r="Q4" s="4">
        <f>VLOOKUP(Table13[[#This Row],[img_id]]&amp;"|"&amp;1,Table1[[#Headers],[#Data]],6,FALSE)</f>
        <v>0.99922823905900005</v>
      </c>
      <c r="R4" s="4">
        <f>VLOOKUP(Table13[[#This Row],[img_id]]&amp;"|"&amp;2,Table1[[#Headers],[#Data]],6,FALSE)</f>
        <v>0.99872964620600002</v>
      </c>
      <c r="S4" s="4">
        <f>VLOOKUP(Table13[[#This Row],[img_id]]&amp;"|"&amp;3,Table1[[#Headers],[#Data]],6,FALSE)</f>
        <v>0.99871337413799999</v>
      </c>
      <c r="T4" s="4">
        <f>VLOOKUP(Table13[[#This Row],[img_id]]&amp;"|"&amp;4,Table1[[#Headers],[#Data]],6,FALSE)</f>
        <v>0.99824237823499995</v>
      </c>
      <c r="U4" s="4">
        <f>VLOOKUP(Table13[[#This Row],[img_id]]&amp;"|"&amp;5,Table1[[#Headers],[#Data]],6,FALSE)</f>
        <v>0.99651342630399997</v>
      </c>
    </row>
    <row r="5" spans="1:21" hidden="1" x14ac:dyDescent="0.25">
      <c r="A5" s="5">
        <v>4</v>
      </c>
      <c r="B5" s="5" t="s">
        <v>13</v>
      </c>
      <c r="C5" s="5">
        <v>13</v>
      </c>
      <c r="D5" s="5">
        <v>3</v>
      </c>
      <c r="E5" s="5">
        <f>IF(Table13[[#This Row],[attractiveness]]=1,2,IF(Table13[[#This Row],[attractiveness]]=5,4,Table13[[#This Row],[attractiveness]]))</f>
        <v>3</v>
      </c>
      <c r="F5" s="5">
        <v>0.159999999999999</v>
      </c>
      <c r="G5" t="s">
        <v>830</v>
      </c>
      <c r="H5" t="s">
        <v>840</v>
      </c>
      <c r="I5" t="s">
        <v>829</v>
      </c>
      <c r="J5" t="s">
        <v>832</v>
      </c>
      <c r="K5" t="s">
        <v>834</v>
      </c>
      <c r="L5" s="9">
        <v>0.93638521432900002</v>
      </c>
      <c r="M5" s="9">
        <v>3.1251884996900001E-2</v>
      </c>
      <c r="N5" s="9">
        <v>8.9183682575800002E-3</v>
      </c>
      <c r="O5" s="9">
        <v>8.9183682575800002E-3</v>
      </c>
      <c r="P5" s="9">
        <v>2.5547847617400001E-3</v>
      </c>
      <c r="Q5" s="4">
        <f>VLOOKUP(Table13[[#This Row],[img_id]]&amp;"|"&amp;1,Table1[[#Headers],[#Data]],6,FALSE)</f>
        <v>0.99999487400099996</v>
      </c>
      <c r="R5" s="4">
        <f>VLOOKUP(Table13[[#This Row],[img_id]]&amp;"|"&amp;2,Table1[[#Headers],[#Data]],6,FALSE)</f>
        <v>0.99984669685399996</v>
      </c>
      <c r="S5" s="4">
        <f>VLOOKUP(Table13[[#This Row],[img_id]]&amp;"|"&amp;3,Table1[[#Headers],[#Data]],6,FALSE)</f>
        <v>0.99946302175500001</v>
      </c>
      <c r="T5" s="4">
        <f>VLOOKUP(Table13[[#This Row],[img_id]]&amp;"|"&amp;4,Table1[[#Headers],[#Data]],6,FALSE)</f>
        <v>0.99898773431800003</v>
      </c>
      <c r="U5" s="4">
        <f>VLOOKUP(Table13[[#This Row],[img_id]]&amp;"|"&amp;5,Table1[[#Headers],[#Data]],6,FALSE)</f>
        <v>0.99812811613100005</v>
      </c>
    </row>
    <row r="6" spans="1:21" hidden="1" x14ac:dyDescent="0.25">
      <c r="A6" s="5">
        <v>5</v>
      </c>
      <c r="B6" s="5" t="s">
        <v>14</v>
      </c>
      <c r="C6" s="5">
        <v>15</v>
      </c>
      <c r="D6" s="5">
        <v>2</v>
      </c>
      <c r="E6" s="5">
        <f>IF(Table13[[#This Row],[attractiveness]]=1,2,IF(Table13[[#This Row],[attractiveness]]=5,4,Table13[[#This Row],[attractiveness]]))</f>
        <v>2</v>
      </c>
      <c r="F6" s="5">
        <v>0.16</v>
      </c>
      <c r="G6" t="s">
        <v>841</v>
      </c>
      <c r="H6" t="s">
        <v>842</v>
      </c>
      <c r="I6" t="s">
        <v>843</v>
      </c>
      <c r="J6" t="s">
        <v>844</v>
      </c>
      <c r="K6" t="s">
        <v>845</v>
      </c>
      <c r="L6" s="9">
        <v>0.25376734137500001</v>
      </c>
      <c r="M6" s="9">
        <v>0.246829986572</v>
      </c>
      <c r="N6" s="9">
        <v>6.8915389478200001E-2</v>
      </c>
      <c r="O6" s="9">
        <v>6.8915389478200001E-2</v>
      </c>
      <c r="P6" s="9">
        <v>5.1899131387499998E-2</v>
      </c>
      <c r="Q6" s="4">
        <f>VLOOKUP(Table13[[#This Row],[img_id]]&amp;"|"&amp;1,Table1[[#Headers],[#Data]],6,FALSE)</f>
        <v>0.99934548139599999</v>
      </c>
      <c r="R6" s="4">
        <f>VLOOKUP(Table13[[#This Row],[img_id]]&amp;"|"&amp;2,Table1[[#Headers],[#Data]],6,FALSE)</f>
        <v>0.99932706356000001</v>
      </c>
      <c r="S6" s="4">
        <f>VLOOKUP(Table13[[#This Row],[img_id]]&amp;"|"&amp;3,Table1[[#Headers],[#Data]],6,FALSE)</f>
        <v>0.99759405851399996</v>
      </c>
      <c r="T6" s="4">
        <f>VLOOKUP(Table13[[#This Row],[img_id]]&amp;"|"&amp;4,Table1[[#Headers],[#Data]],6,FALSE)</f>
        <v>0.99740135669700003</v>
      </c>
      <c r="U6" s="4">
        <f>VLOOKUP(Table13[[#This Row],[img_id]]&amp;"|"&amp;5,Table1[[#Headers],[#Data]],6,FALSE)</f>
        <v>0.99680769443499995</v>
      </c>
    </row>
    <row r="7" spans="1:21" hidden="1" x14ac:dyDescent="0.25">
      <c r="A7" s="5">
        <v>6</v>
      </c>
      <c r="B7" s="5" t="s">
        <v>15</v>
      </c>
      <c r="C7" s="5">
        <v>15</v>
      </c>
      <c r="D7" s="5">
        <v>2</v>
      </c>
      <c r="E7" s="5">
        <f>IF(Table13[[#This Row],[attractiveness]]=1,2,IF(Table13[[#This Row],[attractiveness]]=5,4,Table13[[#This Row],[attractiveness]]))</f>
        <v>2</v>
      </c>
      <c r="F7" s="5">
        <v>0.16</v>
      </c>
      <c r="G7" t="s">
        <v>830</v>
      </c>
      <c r="H7" t="s">
        <v>846</v>
      </c>
      <c r="I7" t="s">
        <v>847</v>
      </c>
      <c r="J7" t="s">
        <v>848</v>
      </c>
      <c r="K7" t="s">
        <v>849</v>
      </c>
      <c r="L7" s="9">
        <v>0.74451470375100004</v>
      </c>
      <c r="M7" s="9">
        <v>8.99138897657E-2</v>
      </c>
      <c r="N7" s="9">
        <v>1.55429588631E-2</v>
      </c>
      <c r="O7" s="9">
        <v>1.55429588631E-2</v>
      </c>
      <c r="P7" s="9">
        <v>1.4343658462199999E-2</v>
      </c>
      <c r="Q7" s="4">
        <f>VLOOKUP(Table13[[#This Row],[img_id]]&amp;"|"&amp;1,Table1[[#Headers],[#Data]],6,FALSE)</f>
        <v>0.99989902973199996</v>
      </c>
      <c r="R7" s="4">
        <f>VLOOKUP(Table13[[#This Row],[img_id]]&amp;"|"&amp;2,Table1[[#Headers],[#Data]],6,FALSE)</f>
        <v>0.999164223671</v>
      </c>
      <c r="S7" s="4">
        <f>VLOOKUP(Table13[[#This Row],[img_id]]&amp;"|"&amp;3,Table1[[#Headers],[#Data]],6,FALSE)</f>
        <v>0.99518424272499995</v>
      </c>
      <c r="T7" s="4">
        <f>VLOOKUP(Table13[[#This Row],[img_id]]&amp;"|"&amp;4,Table1[[#Headers],[#Data]],6,FALSE)</f>
        <v>0.99488985538499997</v>
      </c>
      <c r="U7" s="4">
        <f>VLOOKUP(Table13[[#This Row],[img_id]]&amp;"|"&amp;5,Table1[[#Headers],[#Data]],6,FALSE)</f>
        <v>0.99478369951199996</v>
      </c>
    </row>
    <row r="8" spans="1:21" hidden="1" x14ac:dyDescent="0.25">
      <c r="A8" s="5">
        <v>7</v>
      </c>
      <c r="B8" s="5" t="s">
        <v>16</v>
      </c>
      <c r="C8" s="5">
        <v>15</v>
      </c>
      <c r="D8" s="5">
        <v>3</v>
      </c>
      <c r="E8" s="5">
        <f>IF(Table13[[#This Row],[attractiveness]]=1,2,IF(Table13[[#This Row],[attractiveness]]=5,4,Table13[[#This Row],[attractiveness]]))</f>
        <v>3</v>
      </c>
      <c r="F8" s="5">
        <v>0.4</v>
      </c>
      <c r="G8" t="s">
        <v>829</v>
      </c>
      <c r="H8" t="s">
        <v>846</v>
      </c>
      <c r="I8" t="s">
        <v>850</v>
      </c>
      <c r="J8" t="s">
        <v>851</v>
      </c>
      <c r="K8" t="s">
        <v>848</v>
      </c>
      <c r="L8" s="9">
        <v>0.41877952218100001</v>
      </c>
      <c r="M8" s="9">
        <v>9.1801546513999993E-2</v>
      </c>
      <c r="N8" s="9">
        <v>8.6273714900000006E-2</v>
      </c>
      <c r="O8" s="9">
        <v>8.6273714900000006E-2</v>
      </c>
      <c r="P8" s="9">
        <v>4.4479731470300002E-2</v>
      </c>
      <c r="Q8" s="4">
        <f>VLOOKUP(Table13[[#This Row],[img_id]]&amp;"|"&amp;1,Table1[[#Headers],[#Data]],6,FALSE)</f>
        <v>0.99928659200699999</v>
      </c>
      <c r="R8" s="4">
        <f>VLOOKUP(Table13[[#This Row],[img_id]]&amp;"|"&amp;2,Table1[[#Headers],[#Data]],6,FALSE)</f>
        <v>0.99675387144100003</v>
      </c>
      <c r="S8" s="4">
        <f>VLOOKUP(Table13[[#This Row],[img_id]]&amp;"|"&amp;3,Table1[[#Headers],[#Data]],6,FALSE)</f>
        <v>0.99654656648600004</v>
      </c>
      <c r="T8" s="4">
        <f>VLOOKUP(Table13[[#This Row],[img_id]]&amp;"|"&amp;4,Table1[[#Headers],[#Data]],6,FALSE)</f>
        <v>0.99424463510500005</v>
      </c>
      <c r="U8" s="4">
        <f>VLOOKUP(Table13[[#This Row],[img_id]]&amp;"|"&amp;5,Table1[[#Headers],[#Data]],6,FALSE)</f>
        <v>0.99332338571500001</v>
      </c>
    </row>
    <row r="9" spans="1:21" hidden="1" x14ac:dyDescent="0.25">
      <c r="A9" s="5">
        <v>8</v>
      </c>
      <c r="B9" s="5" t="s">
        <v>17</v>
      </c>
      <c r="C9" s="5">
        <v>15</v>
      </c>
      <c r="D9" s="5">
        <v>2</v>
      </c>
      <c r="E9" s="5">
        <f>IF(Table13[[#This Row],[attractiveness]]=1,2,IF(Table13[[#This Row],[attractiveness]]=5,4,Table13[[#This Row],[attractiveness]]))</f>
        <v>2</v>
      </c>
      <c r="F9" s="5">
        <v>0.4</v>
      </c>
      <c r="G9" t="s">
        <v>830</v>
      </c>
      <c r="H9" t="s">
        <v>842</v>
      </c>
      <c r="I9" t="s">
        <v>846</v>
      </c>
      <c r="J9" t="s">
        <v>852</v>
      </c>
      <c r="K9" t="s">
        <v>853</v>
      </c>
      <c r="L9" s="9">
        <v>0.32159522175799998</v>
      </c>
      <c r="M9" s="9">
        <v>0.21240726113300001</v>
      </c>
      <c r="N9" s="9">
        <v>0.124225325882</v>
      </c>
      <c r="O9" s="9">
        <v>0.124225325882</v>
      </c>
      <c r="P9" s="9">
        <v>7.5687795877500005E-2</v>
      </c>
      <c r="Q9" s="4">
        <f>VLOOKUP(Table13[[#This Row],[img_id]]&amp;"|"&amp;1,Table1[[#Headers],[#Data]],6,FALSE)</f>
        <v>0.99966669082600002</v>
      </c>
      <c r="R9" s="4">
        <f>VLOOKUP(Table13[[#This Row],[img_id]]&amp;"|"&amp;2,Table1[[#Headers],[#Data]],6,FALSE)</f>
        <v>0.99949538707700003</v>
      </c>
      <c r="S9" s="4">
        <f>VLOOKUP(Table13[[#This Row],[img_id]]&amp;"|"&amp;3,Table1[[#Headers],[#Data]],6,FALSE)</f>
        <v>0.99913752078999996</v>
      </c>
      <c r="T9" s="4">
        <f>VLOOKUP(Table13[[#This Row],[img_id]]&amp;"|"&amp;4,Table1[[#Headers],[#Data]],6,FALSE)</f>
        <v>0.99864381551699999</v>
      </c>
      <c r="U9" s="4">
        <f>VLOOKUP(Table13[[#This Row],[img_id]]&amp;"|"&amp;5,Table1[[#Headers],[#Data]],6,FALSE)</f>
        <v>0.99858522415200002</v>
      </c>
    </row>
    <row r="10" spans="1:21" hidden="1" x14ac:dyDescent="0.25">
      <c r="A10" s="5">
        <v>9</v>
      </c>
      <c r="B10" s="5" t="s">
        <v>18</v>
      </c>
      <c r="C10" s="5">
        <v>2</v>
      </c>
      <c r="D10" s="5">
        <v>3</v>
      </c>
      <c r="E10" s="5">
        <f>IF(Table13[[#This Row],[attractiveness]]=1,2,IF(Table13[[#This Row],[attractiveness]]=5,4,Table13[[#This Row],[attractiveness]]))</f>
        <v>3</v>
      </c>
      <c r="F10" s="5">
        <v>0.55999999999999905</v>
      </c>
      <c r="G10" t="s">
        <v>848</v>
      </c>
      <c r="H10" t="s">
        <v>854</v>
      </c>
      <c r="I10" t="s">
        <v>846</v>
      </c>
      <c r="J10" t="s">
        <v>855</v>
      </c>
      <c r="K10" t="s">
        <v>830</v>
      </c>
      <c r="L10" s="9">
        <v>0.41605964302999998</v>
      </c>
      <c r="M10" s="9">
        <v>0.19856961071500001</v>
      </c>
      <c r="N10" s="9">
        <v>0.118774481118</v>
      </c>
      <c r="O10" s="9">
        <v>0.118774481118</v>
      </c>
      <c r="P10" s="9">
        <v>3.1492777168800001E-2</v>
      </c>
      <c r="Q10" s="4">
        <f>VLOOKUP(Table13[[#This Row],[img_id]]&amp;"|"&amp;1,Table1[[#Headers],[#Data]],6,FALSE)</f>
        <v>0.999866008759</v>
      </c>
      <c r="R10" s="4">
        <f>VLOOKUP(Table13[[#This Row],[img_id]]&amp;"|"&amp;2,Table1[[#Headers],[#Data]],6,FALSE)</f>
        <v>0.99971920251799995</v>
      </c>
      <c r="S10" s="4">
        <f>VLOOKUP(Table13[[#This Row],[img_id]]&amp;"|"&amp;3,Table1[[#Headers],[#Data]],6,FALSE)</f>
        <v>0.99953079223600005</v>
      </c>
      <c r="T10" s="4">
        <f>VLOOKUP(Table13[[#This Row],[img_id]]&amp;"|"&amp;4,Table1[[#Headers],[#Data]],6,FALSE)</f>
        <v>0.99823403358499996</v>
      </c>
      <c r="U10" s="4">
        <f>VLOOKUP(Table13[[#This Row],[img_id]]&amp;"|"&amp;5,Table1[[#Headers],[#Data]],6,FALSE)</f>
        <v>0.99823254346800006</v>
      </c>
    </row>
    <row r="11" spans="1:21" hidden="1" x14ac:dyDescent="0.25">
      <c r="A11" s="5">
        <v>10</v>
      </c>
      <c r="B11" s="5" t="s">
        <v>19</v>
      </c>
      <c r="C11" s="5">
        <v>2</v>
      </c>
      <c r="D11" s="5">
        <v>3</v>
      </c>
      <c r="E11" s="5">
        <f>IF(Table13[[#This Row],[attractiveness]]=1,2,IF(Table13[[#This Row],[attractiveness]]=5,4,Table13[[#This Row],[attractiveness]]))</f>
        <v>3</v>
      </c>
      <c r="F11" s="5">
        <v>0.55999999999999905</v>
      </c>
      <c r="G11" t="s">
        <v>854</v>
      </c>
      <c r="H11" t="s">
        <v>848</v>
      </c>
      <c r="I11" t="s">
        <v>831</v>
      </c>
      <c r="J11" t="s">
        <v>856</v>
      </c>
      <c r="K11" t="s">
        <v>855</v>
      </c>
      <c r="L11" s="9">
        <v>0.86988985538499997</v>
      </c>
      <c r="M11" s="9">
        <v>7.9390063881899994E-2</v>
      </c>
      <c r="N11" s="9">
        <v>3.51912193E-2</v>
      </c>
      <c r="O11" s="9">
        <v>3.51912193E-2</v>
      </c>
      <c r="P11" s="9">
        <v>3.05874180049E-3</v>
      </c>
      <c r="Q11" s="4">
        <f>VLOOKUP(Table13[[#This Row],[img_id]]&amp;"|"&amp;1,Table1[[#Headers],[#Data]],6,FALSE)</f>
        <v>0.99999761581400004</v>
      </c>
      <c r="R11" s="4">
        <f>VLOOKUP(Table13[[#This Row],[img_id]]&amp;"|"&amp;2,Table1[[#Headers],[#Data]],6,FALSE)</f>
        <v>0.99997341632799996</v>
      </c>
      <c r="S11" s="4">
        <f>VLOOKUP(Table13[[#This Row],[img_id]]&amp;"|"&amp;3,Table1[[#Headers],[#Data]],6,FALSE)</f>
        <v>0.99994003772700002</v>
      </c>
      <c r="T11" s="4">
        <f>VLOOKUP(Table13[[#This Row],[img_id]]&amp;"|"&amp;4,Table1[[#Headers],[#Data]],6,FALSE)</f>
        <v>0.99948042631099998</v>
      </c>
      <c r="U11" s="4">
        <f>VLOOKUP(Table13[[#This Row],[img_id]]&amp;"|"&amp;5,Table1[[#Headers],[#Data]],6,FALSE)</f>
        <v>0.99931097030600002</v>
      </c>
    </row>
    <row r="12" spans="1:21" hidden="1" x14ac:dyDescent="0.25">
      <c r="A12" s="5">
        <v>11</v>
      </c>
      <c r="B12" s="5" t="s">
        <v>20</v>
      </c>
      <c r="C12" s="5">
        <v>2</v>
      </c>
      <c r="D12" s="5">
        <v>2</v>
      </c>
      <c r="E12" s="5">
        <f>IF(Table13[[#This Row],[attractiveness]]=1,2,IF(Table13[[#This Row],[attractiveness]]=5,4,Table13[[#This Row],[attractiveness]]))</f>
        <v>2</v>
      </c>
      <c r="F12" s="5">
        <v>0.55999999999999905</v>
      </c>
      <c r="G12" t="s">
        <v>831</v>
      </c>
      <c r="H12" t="s">
        <v>830</v>
      </c>
      <c r="I12" t="s">
        <v>854</v>
      </c>
      <c r="J12" t="s">
        <v>848</v>
      </c>
      <c r="K12" t="s">
        <v>846</v>
      </c>
      <c r="L12" s="9">
        <v>0.43230509758000002</v>
      </c>
      <c r="M12" s="9">
        <v>0.178952798247</v>
      </c>
      <c r="N12" s="9">
        <v>0.12165209651</v>
      </c>
      <c r="O12" s="9">
        <v>0.12165209651</v>
      </c>
      <c r="P12" s="9">
        <v>4.2867075651899997E-2</v>
      </c>
      <c r="Q12" s="4">
        <f>VLOOKUP(Table13[[#This Row],[img_id]]&amp;"|"&amp;1,Table1[[#Headers],[#Data]],6,FALSE)</f>
        <v>0.99990260601000003</v>
      </c>
      <c r="R12" s="4">
        <f>VLOOKUP(Table13[[#This Row],[img_id]]&amp;"|"&amp;2,Table1[[#Headers],[#Data]],6,FALSE)</f>
        <v>0.99976474046700003</v>
      </c>
      <c r="S12" s="4">
        <f>VLOOKUP(Table13[[#This Row],[img_id]]&amp;"|"&amp;3,Table1[[#Headers],[#Data]],6,FALSE)</f>
        <v>0.99965405464199997</v>
      </c>
      <c r="T12" s="4">
        <f>VLOOKUP(Table13[[#This Row],[img_id]]&amp;"|"&amp;4,Table1[[#Headers],[#Data]],6,FALSE)</f>
        <v>0.99935895204500003</v>
      </c>
      <c r="U12" s="4">
        <f>VLOOKUP(Table13[[#This Row],[img_id]]&amp;"|"&amp;5,Table1[[#Headers],[#Data]],6,FALSE)</f>
        <v>0.99901878833799995</v>
      </c>
    </row>
    <row r="13" spans="1:21" hidden="1" x14ac:dyDescent="0.25">
      <c r="A13" s="5">
        <v>12</v>
      </c>
      <c r="B13" s="5" t="s">
        <v>21</v>
      </c>
      <c r="C13" s="5">
        <v>2</v>
      </c>
      <c r="D13" s="5">
        <v>2</v>
      </c>
      <c r="E13" s="5">
        <f>IF(Table13[[#This Row],[attractiveness]]=1,2,IF(Table13[[#This Row],[attractiveness]]=5,4,Table13[[#This Row],[attractiveness]]))</f>
        <v>2</v>
      </c>
      <c r="F13" s="5">
        <v>0.64</v>
      </c>
      <c r="G13" t="s">
        <v>857</v>
      </c>
      <c r="H13" t="s">
        <v>857</v>
      </c>
      <c r="I13" t="s">
        <v>858</v>
      </c>
      <c r="J13" t="s">
        <v>859</v>
      </c>
      <c r="K13" t="s">
        <v>855</v>
      </c>
      <c r="L13" s="9">
        <v>0.11184543371199999</v>
      </c>
      <c r="M13" s="9">
        <v>0.111451148987</v>
      </c>
      <c r="N13" s="9">
        <v>0.10006063431499999</v>
      </c>
      <c r="O13" s="9">
        <v>0.10006063431499999</v>
      </c>
      <c r="P13" s="9">
        <v>6.4095720648799995E-2</v>
      </c>
      <c r="Q13" s="4">
        <f>VLOOKUP(Table13[[#This Row],[img_id]]&amp;"|"&amp;1,Table1[[#Headers],[#Data]],6,FALSE)</f>
        <v>0.99612218141599995</v>
      </c>
      <c r="R13" s="4">
        <f>VLOOKUP(Table13[[#This Row],[img_id]]&amp;"|"&amp;2,Table1[[#Headers],[#Data]],6,FALSE)</f>
        <v>0.99610847234699995</v>
      </c>
      <c r="S13" s="4">
        <f>VLOOKUP(Table13[[#This Row],[img_id]]&amp;"|"&amp;3,Table1[[#Headers],[#Data]],6,FALSE)</f>
        <v>0.99566745758099995</v>
      </c>
      <c r="T13" s="4">
        <f>VLOOKUP(Table13[[#This Row],[img_id]]&amp;"|"&amp;4,Table1[[#Headers],[#Data]],6,FALSE)</f>
        <v>0.99501001834900005</v>
      </c>
      <c r="U13" s="4">
        <f>VLOOKUP(Table13[[#This Row],[img_id]]&amp;"|"&amp;5,Table1[[#Headers],[#Data]],6,FALSE)</f>
        <v>0.99325281381599995</v>
      </c>
    </row>
    <row r="14" spans="1:21" hidden="1" x14ac:dyDescent="0.25">
      <c r="A14" s="5">
        <v>13</v>
      </c>
      <c r="B14" s="5" t="s">
        <v>22</v>
      </c>
      <c r="C14" s="5">
        <v>21</v>
      </c>
      <c r="D14" s="5">
        <v>2</v>
      </c>
      <c r="E14" s="5">
        <f>IF(Table13[[#This Row],[attractiveness]]=1,2,IF(Table13[[#This Row],[attractiveness]]=5,4,Table13[[#This Row],[attractiveness]]))</f>
        <v>2</v>
      </c>
      <c r="F14" s="5">
        <v>0.16</v>
      </c>
      <c r="G14" t="s">
        <v>831</v>
      </c>
      <c r="H14" t="s">
        <v>854</v>
      </c>
      <c r="I14" t="s">
        <v>848</v>
      </c>
      <c r="J14" t="s">
        <v>860</v>
      </c>
      <c r="K14" t="s">
        <v>861</v>
      </c>
      <c r="L14" s="9">
        <v>0.835287094116</v>
      </c>
      <c r="M14" s="9">
        <v>3.7011612206699997E-2</v>
      </c>
      <c r="N14" s="9">
        <v>2.31921430677E-2</v>
      </c>
      <c r="O14" s="9">
        <v>2.31921430677E-2</v>
      </c>
      <c r="P14" s="9">
        <v>1.9953371956900001E-2</v>
      </c>
      <c r="Q14" s="4">
        <f>VLOOKUP(Table13[[#This Row],[img_id]]&amp;"|"&amp;1,Table1[[#Headers],[#Data]],6,FALSE)</f>
        <v>0.99998140335100005</v>
      </c>
      <c r="R14" s="4">
        <f>VLOOKUP(Table13[[#This Row],[img_id]]&amp;"|"&amp;2,Table1[[#Headers],[#Data]],6,FALSE)</f>
        <v>0.999581754208</v>
      </c>
      <c r="S14" s="4">
        <f>VLOOKUP(Table13[[#This Row],[img_id]]&amp;"|"&amp;3,Table1[[#Headers],[#Data]],6,FALSE)</f>
        <v>0.99933260679199998</v>
      </c>
      <c r="T14" s="4">
        <f>VLOOKUP(Table13[[#This Row],[img_id]]&amp;"|"&amp;4,Table1[[#Headers],[#Data]],6,FALSE)</f>
        <v>0.99933248758299997</v>
      </c>
      <c r="U14" s="4">
        <f>VLOOKUP(Table13[[#This Row],[img_id]]&amp;"|"&amp;5,Table1[[#Headers],[#Data]],6,FALSE)</f>
        <v>0.99922442436199999</v>
      </c>
    </row>
    <row r="15" spans="1:21" hidden="1" x14ac:dyDescent="0.25">
      <c r="A15" s="5">
        <v>14</v>
      </c>
      <c r="B15" s="5" t="s">
        <v>23</v>
      </c>
      <c r="C15" s="5">
        <v>21</v>
      </c>
      <c r="D15" s="5">
        <v>2</v>
      </c>
      <c r="E15" s="5">
        <f>IF(Table13[[#This Row],[attractiveness]]=1,2,IF(Table13[[#This Row],[attractiveness]]=5,4,Table13[[#This Row],[attractiveness]]))</f>
        <v>2</v>
      </c>
      <c r="F15" s="5">
        <v>0.24</v>
      </c>
      <c r="G15" t="s">
        <v>831</v>
      </c>
      <c r="H15" t="s">
        <v>862</v>
      </c>
      <c r="I15" t="s">
        <v>861</v>
      </c>
      <c r="J15" t="s">
        <v>854</v>
      </c>
      <c r="K15" t="s">
        <v>848</v>
      </c>
      <c r="L15" s="9">
        <v>0.37104162573799998</v>
      </c>
      <c r="M15" s="9">
        <v>0.28459224104899999</v>
      </c>
      <c r="N15" s="9">
        <v>0.123710803688</v>
      </c>
      <c r="O15" s="9">
        <v>0.123710803688</v>
      </c>
      <c r="P15" s="9">
        <v>2.8718914836599999E-2</v>
      </c>
      <c r="Q15" s="4">
        <f>VLOOKUP(Table13[[#This Row],[img_id]]&amp;"|"&amp;1,Table1[[#Headers],[#Data]],6,FALSE)</f>
        <v>0.99990057945300004</v>
      </c>
      <c r="R15" s="4">
        <f>VLOOKUP(Table13[[#This Row],[img_id]]&amp;"|"&amp;2,Table1[[#Headers],[#Data]],6,FALSE)</f>
        <v>0.99987030029299995</v>
      </c>
      <c r="S15" s="4">
        <f>VLOOKUP(Table13[[#This Row],[img_id]]&amp;"|"&amp;3,Table1[[#Headers],[#Data]],6,FALSE)</f>
        <v>0.99970179796199998</v>
      </c>
      <c r="T15" s="4">
        <f>VLOOKUP(Table13[[#This Row],[img_id]]&amp;"|"&amp;4,Table1[[#Headers],[#Data]],6,FALSE)</f>
        <v>0.99889922141999998</v>
      </c>
      <c r="U15" s="4">
        <f>VLOOKUP(Table13[[#This Row],[img_id]]&amp;"|"&amp;5,Table1[[#Headers],[#Data]],6,FALSE)</f>
        <v>0.99871671199800005</v>
      </c>
    </row>
    <row r="16" spans="1:21" hidden="1" x14ac:dyDescent="0.25">
      <c r="A16" s="5">
        <v>15</v>
      </c>
      <c r="B16" s="5" t="s">
        <v>24</v>
      </c>
      <c r="C16" s="5">
        <v>21</v>
      </c>
      <c r="D16" s="5">
        <v>2</v>
      </c>
      <c r="E16" s="5">
        <f>IF(Table13[[#This Row],[attractiveness]]=1,2,IF(Table13[[#This Row],[attractiveness]]=5,4,Table13[[#This Row],[attractiveness]]))</f>
        <v>2</v>
      </c>
      <c r="F16" s="5">
        <v>0</v>
      </c>
      <c r="G16" t="s">
        <v>831</v>
      </c>
      <c r="H16" t="s">
        <v>861</v>
      </c>
      <c r="I16" t="s">
        <v>860</v>
      </c>
      <c r="J16" t="s">
        <v>862</v>
      </c>
      <c r="K16" t="s">
        <v>848</v>
      </c>
      <c r="L16" s="9">
        <v>0.48594769835500001</v>
      </c>
      <c r="M16" s="9">
        <v>0.249287813902</v>
      </c>
      <c r="N16" s="9">
        <v>7.5299695134199998E-2</v>
      </c>
      <c r="O16" s="9">
        <v>7.5299695134199998E-2</v>
      </c>
      <c r="P16" s="9">
        <v>2.7172802016099999E-2</v>
      </c>
      <c r="Q16" s="4">
        <f>VLOOKUP(Table13[[#This Row],[img_id]]&amp;"|"&amp;1,Table1[[#Headers],[#Data]],6,FALSE)</f>
        <v>0.99998700618699998</v>
      </c>
      <c r="R16" s="4">
        <f>VLOOKUP(Table13[[#This Row],[img_id]]&amp;"|"&amp;2,Table1[[#Headers],[#Data]],6,FALSE)</f>
        <v>0.99997460842100006</v>
      </c>
      <c r="S16" s="4">
        <f>VLOOKUP(Table13[[#This Row],[img_id]]&amp;"|"&amp;3,Table1[[#Headers],[#Data]],6,FALSE)</f>
        <v>0.99991595745100004</v>
      </c>
      <c r="T16" s="4">
        <f>VLOOKUP(Table13[[#This Row],[img_id]]&amp;"|"&amp;4,Table1[[#Headers],[#Data]],6,FALSE)</f>
        <v>0.99990248680100002</v>
      </c>
      <c r="U16" s="4">
        <f>VLOOKUP(Table13[[#This Row],[img_id]]&amp;"|"&amp;5,Table1[[#Headers],[#Data]],6,FALSE)</f>
        <v>0.99976700544399999</v>
      </c>
    </row>
    <row r="17" spans="1:21" hidden="1" x14ac:dyDescent="0.25">
      <c r="A17" s="5">
        <v>16</v>
      </c>
      <c r="B17" s="5" t="s">
        <v>25</v>
      </c>
      <c r="C17" s="5">
        <v>21</v>
      </c>
      <c r="D17" s="5">
        <v>2</v>
      </c>
      <c r="E17" s="5">
        <f>IF(Table13[[#This Row],[attractiveness]]=1,2,IF(Table13[[#This Row],[attractiveness]]=5,4,Table13[[#This Row],[attractiveness]]))</f>
        <v>2</v>
      </c>
      <c r="F17" s="5">
        <v>0.159999999999999</v>
      </c>
      <c r="G17" t="s">
        <v>831</v>
      </c>
      <c r="H17" t="s">
        <v>848</v>
      </c>
      <c r="I17" t="s">
        <v>862</v>
      </c>
      <c r="J17" t="s">
        <v>854</v>
      </c>
      <c r="K17" t="s">
        <v>861</v>
      </c>
      <c r="L17" s="9">
        <v>0.64984452724499997</v>
      </c>
      <c r="M17" s="9">
        <v>8.73844847083E-2</v>
      </c>
      <c r="N17" s="9">
        <v>5.48691600561E-2</v>
      </c>
      <c r="O17" s="9">
        <v>5.48691600561E-2</v>
      </c>
      <c r="P17" s="9">
        <v>3.2649148255600002E-2</v>
      </c>
      <c r="Q17" s="4">
        <f>VLOOKUP(Table13[[#This Row],[img_id]]&amp;"|"&amp;1,Table1[[#Headers],[#Data]],6,FALSE)</f>
        <v>0.99995589256299999</v>
      </c>
      <c r="R17" s="4">
        <f>VLOOKUP(Table13[[#This Row],[img_id]]&amp;"|"&amp;2,Table1[[#Headers],[#Data]],6,FALSE)</f>
        <v>0.99967169761700003</v>
      </c>
      <c r="S17" s="4">
        <f>VLOOKUP(Table13[[#This Row],[img_id]]&amp;"|"&amp;3,Table1[[#Headers],[#Data]],6,FALSE)</f>
        <v>0.99947720766100001</v>
      </c>
      <c r="T17" s="4">
        <f>VLOOKUP(Table13[[#This Row],[img_id]]&amp;"|"&amp;4,Table1[[#Headers],[#Data]],6,FALSE)</f>
        <v>0.99933558702500003</v>
      </c>
      <c r="U17" s="4">
        <f>VLOOKUP(Table13[[#This Row],[img_id]]&amp;"|"&amp;5,Table1[[#Headers],[#Data]],6,FALSE)</f>
        <v>0.99912172555900003</v>
      </c>
    </row>
    <row r="18" spans="1:21" hidden="1" x14ac:dyDescent="0.25">
      <c r="A18" s="5">
        <v>17</v>
      </c>
      <c r="B18" s="5" t="s">
        <v>26</v>
      </c>
      <c r="C18" s="5">
        <v>25</v>
      </c>
      <c r="D18" s="5">
        <v>4</v>
      </c>
      <c r="E18" s="5">
        <f>IF(Table13[[#This Row],[attractiveness]]=1,2,IF(Table13[[#This Row],[attractiveness]]=5,4,Table13[[#This Row],[attractiveness]]))</f>
        <v>4</v>
      </c>
      <c r="F18" s="5">
        <v>0.64</v>
      </c>
      <c r="G18" t="s">
        <v>840</v>
      </c>
      <c r="H18" t="s">
        <v>863</v>
      </c>
      <c r="I18" t="s">
        <v>864</v>
      </c>
      <c r="J18" t="s">
        <v>865</v>
      </c>
      <c r="K18" t="s">
        <v>866</v>
      </c>
      <c r="L18" s="9">
        <v>0.47845691442499999</v>
      </c>
      <c r="M18" s="9">
        <v>0.42974373698200002</v>
      </c>
      <c r="N18" s="9">
        <v>1.5650833025600001E-2</v>
      </c>
      <c r="O18" s="9">
        <v>1.5650833025600001E-2</v>
      </c>
      <c r="P18" s="9">
        <v>1.4427843503699999E-2</v>
      </c>
      <c r="Q18" s="4">
        <f>VLOOKUP(Table13[[#This Row],[img_id]]&amp;"|"&amp;1,Table1[[#Headers],[#Data]],6,FALSE)</f>
        <v>0.99998772144299997</v>
      </c>
      <c r="R18" s="4">
        <f>VLOOKUP(Table13[[#This Row],[img_id]]&amp;"|"&amp;2,Table1[[#Headers],[#Data]],6,FALSE)</f>
        <v>0.99998641014099998</v>
      </c>
      <c r="S18" s="4">
        <f>VLOOKUP(Table13[[#This Row],[img_id]]&amp;"|"&amp;3,Table1[[#Headers],[#Data]],6,FALSE)</f>
        <v>0.99962544441199996</v>
      </c>
      <c r="T18" s="4">
        <f>VLOOKUP(Table13[[#This Row],[img_id]]&amp;"|"&amp;4,Table1[[#Headers],[#Data]],6,FALSE)</f>
        <v>0.99962139129600003</v>
      </c>
      <c r="U18" s="4">
        <f>VLOOKUP(Table13[[#This Row],[img_id]]&amp;"|"&amp;5,Table1[[#Headers],[#Data]],6,FALSE)</f>
        <v>0.99959367513700004</v>
      </c>
    </row>
    <row r="19" spans="1:21" hidden="1" x14ac:dyDescent="0.25">
      <c r="A19" s="5">
        <v>18</v>
      </c>
      <c r="B19" s="5" t="s">
        <v>27</v>
      </c>
      <c r="C19" s="5">
        <v>25</v>
      </c>
      <c r="D19" s="5">
        <v>3</v>
      </c>
      <c r="E19" s="5">
        <f>IF(Table13[[#This Row],[attractiveness]]=1,2,IF(Table13[[#This Row],[attractiveness]]=5,4,Table13[[#This Row],[attractiveness]]))</f>
        <v>3</v>
      </c>
      <c r="F19" s="5">
        <v>0.8</v>
      </c>
      <c r="G19" t="s">
        <v>867</v>
      </c>
      <c r="H19" t="s">
        <v>863</v>
      </c>
      <c r="I19" t="s">
        <v>868</v>
      </c>
      <c r="J19" t="s">
        <v>869</v>
      </c>
      <c r="K19" t="s">
        <v>870</v>
      </c>
      <c r="L19" s="9">
        <v>0.420160382986</v>
      </c>
      <c r="M19" s="9">
        <v>9.1650456190099996E-2</v>
      </c>
      <c r="N19" s="9">
        <v>5.5739652365400003E-2</v>
      </c>
      <c r="O19" s="9">
        <v>5.5739652365400003E-2</v>
      </c>
      <c r="P19" s="9">
        <v>4.7171562910100003E-2</v>
      </c>
      <c r="Q19" s="4">
        <f>VLOOKUP(Table13[[#This Row],[img_id]]&amp;"|"&amp;1,Table1[[#Headers],[#Data]],6,FALSE)</f>
        <v>0.999715387821</v>
      </c>
      <c r="R19" s="4">
        <f>VLOOKUP(Table13[[#This Row],[img_id]]&amp;"|"&amp;2,Table1[[#Headers],[#Data]],6,FALSE)</f>
        <v>0.99869650602299997</v>
      </c>
      <c r="S19" s="4">
        <f>VLOOKUP(Table13[[#This Row],[img_id]]&amp;"|"&amp;3,Table1[[#Headers],[#Data]],6,FALSE)</f>
        <v>0.99785846471799999</v>
      </c>
      <c r="T19" s="4">
        <f>VLOOKUP(Table13[[#This Row],[img_id]]&amp;"|"&amp;4,Table1[[#Headers],[#Data]],6,FALSE)</f>
        <v>0.99778407812100001</v>
      </c>
      <c r="U19" s="4">
        <f>VLOOKUP(Table13[[#This Row],[img_id]]&amp;"|"&amp;5,Table1[[#Headers],[#Data]],6,FALSE)</f>
        <v>0.99747049808499999</v>
      </c>
    </row>
    <row r="20" spans="1:21" hidden="1" x14ac:dyDescent="0.25">
      <c r="A20" s="5">
        <v>19</v>
      </c>
      <c r="B20" s="5" t="s">
        <v>28</v>
      </c>
      <c r="C20" s="5">
        <v>25</v>
      </c>
      <c r="D20" s="5">
        <v>4</v>
      </c>
      <c r="E20" s="5">
        <f>IF(Table13[[#This Row],[attractiveness]]=1,2,IF(Table13[[#This Row],[attractiveness]]=5,4,Table13[[#This Row],[attractiveness]]))</f>
        <v>4</v>
      </c>
      <c r="F20" s="5">
        <v>0.64</v>
      </c>
      <c r="G20" t="s">
        <v>840</v>
      </c>
      <c r="H20" t="s">
        <v>863</v>
      </c>
      <c r="I20" t="s">
        <v>864</v>
      </c>
      <c r="J20" t="s">
        <v>830</v>
      </c>
      <c r="K20" t="s">
        <v>869</v>
      </c>
      <c r="L20" s="9">
        <v>0.63353300094599996</v>
      </c>
      <c r="M20" s="9">
        <v>0.19659993052499999</v>
      </c>
      <c r="N20" s="9">
        <v>3.3468663692499998E-2</v>
      </c>
      <c r="O20" s="9">
        <v>3.3468663692499998E-2</v>
      </c>
      <c r="P20" s="9">
        <v>2.72553861141E-2</v>
      </c>
      <c r="Q20" s="4">
        <f>VLOOKUP(Table13[[#This Row],[img_id]]&amp;"|"&amp;1,Table1[[#Headers],[#Data]],6,FALSE)</f>
        <v>0.99998283386200004</v>
      </c>
      <c r="R20" s="4">
        <f>VLOOKUP(Table13[[#This Row],[img_id]]&amp;"|"&amp;2,Table1[[#Headers],[#Data]],6,FALSE)</f>
        <v>0.99994468689000005</v>
      </c>
      <c r="S20" s="4">
        <f>VLOOKUP(Table13[[#This Row],[img_id]]&amp;"|"&amp;3,Table1[[#Headers],[#Data]],6,FALSE)</f>
        <v>0.99967527389499999</v>
      </c>
      <c r="T20" s="4">
        <f>VLOOKUP(Table13[[#This Row],[img_id]]&amp;"|"&amp;4,Table1[[#Headers],[#Data]],6,FALSE)</f>
        <v>0.99964630603799998</v>
      </c>
      <c r="U20" s="4">
        <f>VLOOKUP(Table13[[#This Row],[img_id]]&amp;"|"&amp;5,Table1[[#Headers],[#Data]],6,FALSE)</f>
        <v>0.99960130453100005</v>
      </c>
    </row>
    <row r="21" spans="1:21" hidden="1" x14ac:dyDescent="0.25">
      <c r="A21" s="5">
        <v>20</v>
      </c>
      <c r="B21" s="5" t="s">
        <v>29</v>
      </c>
      <c r="C21" s="5">
        <v>25</v>
      </c>
      <c r="D21" s="5">
        <v>3</v>
      </c>
      <c r="E21" s="5">
        <f>IF(Table13[[#This Row],[attractiveness]]=1,2,IF(Table13[[#This Row],[attractiveness]]=5,4,Table13[[#This Row],[attractiveness]]))</f>
        <v>3</v>
      </c>
      <c r="F21" s="5">
        <v>1.3599999999999901</v>
      </c>
      <c r="G21" t="s">
        <v>869</v>
      </c>
      <c r="H21" t="s">
        <v>863</v>
      </c>
      <c r="I21" t="s">
        <v>840</v>
      </c>
      <c r="J21" t="s">
        <v>867</v>
      </c>
      <c r="K21" t="s">
        <v>869</v>
      </c>
      <c r="L21" s="9">
        <v>0.25587525963800001</v>
      </c>
      <c r="M21" s="9">
        <v>0.20122683048199999</v>
      </c>
      <c r="N21" s="9">
        <v>0.16362075507599999</v>
      </c>
      <c r="O21" s="9">
        <v>0.16362075507599999</v>
      </c>
      <c r="P21" s="9">
        <v>5.1545906811999997E-2</v>
      </c>
      <c r="Q21" s="4">
        <f>VLOOKUP(Table13[[#This Row],[img_id]]&amp;"|"&amp;1,Table1[[#Headers],[#Data]],6,FALSE)</f>
        <v>0.999896764755</v>
      </c>
      <c r="R21" s="4">
        <f>VLOOKUP(Table13[[#This Row],[img_id]]&amp;"|"&amp;2,Table1[[#Headers],[#Data]],6,FALSE)</f>
        <v>0.99986875057199998</v>
      </c>
      <c r="S21" s="4">
        <f>VLOOKUP(Table13[[#This Row],[img_id]]&amp;"|"&amp;3,Table1[[#Headers],[#Data]],6,FALSE)</f>
        <v>0.99983859062199998</v>
      </c>
      <c r="T21" s="4">
        <f>VLOOKUP(Table13[[#This Row],[img_id]]&amp;"|"&amp;4,Table1[[#Headers],[#Data]],6,FALSE)</f>
        <v>0.99971228838000004</v>
      </c>
      <c r="U21" s="4">
        <f>VLOOKUP(Table13[[#This Row],[img_id]]&amp;"|"&amp;5,Table1[[#Headers],[#Data]],6,FALSE)</f>
        <v>0.99948799610100003</v>
      </c>
    </row>
    <row r="22" spans="1:21" hidden="1" x14ac:dyDescent="0.25">
      <c r="A22" s="5">
        <v>21</v>
      </c>
      <c r="B22" s="5" t="s">
        <v>30</v>
      </c>
      <c r="C22" s="5">
        <v>26</v>
      </c>
      <c r="D22" s="5">
        <v>5</v>
      </c>
      <c r="E22" s="5">
        <f>IF(Table13[[#This Row],[attractiveness]]=1,2,IF(Table13[[#This Row],[attractiveness]]=5,4,Table13[[#This Row],[attractiveness]]))</f>
        <v>4</v>
      </c>
      <c r="F22" s="5">
        <v>0.24</v>
      </c>
      <c r="G22" t="s">
        <v>871</v>
      </c>
      <c r="H22" t="s">
        <v>831</v>
      </c>
      <c r="I22" t="s">
        <v>862</v>
      </c>
      <c r="J22" t="s">
        <v>872</v>
      </c>
      <c r="K22" t="s">
        <v>873</v>
      </c>
      <c r="L22" s="9">
        <v>0.13532382249800001</v>
      </c>
      <c r="M22" s="9">
        <v>0.11232244223399999</v>
      </c>
      <c r="N22" s="9">
        <v>8.1482313573399995E-2</v>
      </c>
      <c r="O22" s="9">
        <v>8.1482313573399995E-2</v>
      </c>
      <c r="P22" s="9">
        <v>5.22581525147E-2</v>
      </c>
      <c r="Q22" s="4">
        <f>VLOOKUP(Table13[[#This Row],[img_id]]&amp;"|"&amp;1,Table1[[#Headers],[#Data]],6,FALSE)</f>
        <v>0.99558591842699995</v>
      </c>
      <c r="R22" s="4">
        <f>VLOOKUP(Table13[[#This Row],[img_id]]&amp;"|"&amp;2,Table1[[#Headers],[#Data]],6,FALSE)</f>
        <v>0.99468684196500001</v>
      </c>
      <c r="S22" s="4">
        <f>VLOOKUP(Table13[[#This Row],[img_id]]&amp;"|"&amp;3,Table1[[#Headers],[#Data]],6,FALSE)</f>
        <v>0.99269062280700004</v>
      </c>
      <c r="T22" s="4">
        <f>VLOOKUP(Table13[[#This Row],[img_id]]&amp;"|"&amp;4,Table1[[#Headers],[#Data]],6,FALSE)</f>
        <v>0.99009156227100004</v>
      </c>
      <c r="U22" s="4">
        <f>VLOOKUP(Table13[[#This Row],[img_id]]&amp;"|"&amp;5,Table1[[#Headers],[#Data]],6,FALSE)</f>
        <v>0.98864936828600003</v>
      </c>
    </row>
    <row r="23" spans="1:21" hidden="1" x14ac:dyDescent="0.25">
      <c r="A23" s="5">
        <v>22</v>
      </c>
      <c r="B23" s="5" t="s">
        <v>31</v>
      </c>
      <c r="C23" s="5">
        <v>26</v>
      </c>
      <c r="D23" s="5">
        <v>4</v>
      </c>
      <c r="E23" s="5">
        <f>IF(Table13[[#This Row],[attractiveness]]=1,2,IF(Table13[[#This Row],[attractiveness]]=5,4,Table13[[#This Row],[attractiveness]]))</f>
        <v>4</v>
      </c>
      <c r="F23" s="5">
        <v>0.55999999999999905</v>
      </c>
      <c r="G23" t="s">
        <v>874</v>
      </c>
      <c r="H23" t="s">
        <v>862</v>
      </c>
      <c r="I23" t="s">
        <v>846</v>
      </c>
      <c r="J23" t="s">
        <v>861</v>
      </c>
      <c r="K23" t="s">
        <v>848</v>
      </c>
      <c r="L23" s="9">
        <v>0.20517399907100001</v>
      </c>
      <c r="M23" s="9">
        <v>0.16903029382199999</v>
      </c>
      <c r="N23" s="9">
        <v>0.15128047764300001</v>
      </c>
      <c r="O23" s="9">
        <v>0.15128047764300001</v>
      </c>
      <c r="P23" s="9">
        <v>7.5892195105599997E-2</v>
      </c>
      <c r="Q23" s="4">
        <f>VLOOKUP(Table13[[#This Row],[img_id]]&amp;"|"&amp;1,Table1[[#Headers],[#Data]],6,FALSE)</f>
        <v>0.99926298856700002</v>
      </c>
      <c r="R23" s="4">
        <f>VLOOKUP(Table13[[#This Row],[img_id]]&amp;"|"&amp;2,Table1[[#Headers],[#Data]],6,FALSE)</f>
        <v>0.99910551309600004</v>
      </c>
      <c r="S23" s="4">
        <f>VLOOKUP(Table13[[#This Row],[img_id]]&amp;"|"&amp;3,Table1[[#Headers],[#Data]],6,FALSE)</f>
        <v>0.99900060892099996</v>
      </c>
      <c r="T23" s="4">
        <f>VLOOKUP(Table13[[#This Row],[img_id]]&amp;"|"&amp;4,Table1[[#Headers],[#Data]],6,FALSE)</f>
        <v>0.99873310327499998</v>
      </c>
      <c r="U23" s="4">
        <f>VLOOKUP(Table13[[#This Row],[img_id]]&amp;"|"&amp;5,Table1[[#Headers],[#Data]],6,FALSE)</f>
        <v>0.99800986051600005</v>
      </c>
    </row>
    <row r="24" spans="1:21" hidden="1" x14ac:dyDescent="0.25">
      <c r="A24" s="5">
        <v>23</v>
      </c>
      <c r="B24" s="5" t="s">
        <v>32</v>
      </c>
      <c r="C24" s="5">
        <v>26</v>
      </c>
      <c r="D24" s="5">
        <v>4</v>
      </c>
      <c r="E24" s="5">
        <f>IF(Table13[[#This Row],[attractiveness]]=1,2,IF(Table13[[#This Row],[attractiveness]]=5,4,Table13[[#This Row],[attractiveness]]))</f>
        <v>4</v>
      </c>
      <c r="F24" s="5">
        <v>0.64</v>
      </c>
      <c r="G24" t="s">
        <v>862</v>
      </c>
      <c r="H24" t="s">
        <v>861</v>
      </c>
      <c r="I24" t="s">
        <v>846</v>
      </c>
      <c r="J24" t="s">
        <v>848</v>
      </c>
      <c r="K24" t="s">
        <v>855</v>
      </c>
      <c r="L24" s="9">
        <v>0.19130885601</v>
      </c>
      <c r="M24" s="9">
        <v>0.17011913657200001</v>
      </c>
      <c r="N24" s="9">
        <v>9.8383814096500002E-2</v>
      </c>
      <c r="O24" s="9">
        <v>9.8383814096500002E-2</v>
      </c>
      <c r="P24" s="9">
        <v>7.7501334249999998E-2</v>
      </c>
      <c r="Q24" s="4">
        <f>VLOOKUP(Table13[[#This Row],[img_id]]&amp;"|"&amp;1,Table1[[#Headers],[#Data]],6,FALSE)</f>
        <v>0.99887603521299995</v>
      </c>
      <c r="R24" s="4">
        <f>VLOOKUP(Table13[[#This Row],[img_id]]&amp;"|"&amp;2,Table1[[#Headers],[#Data]],6,FALSE)</f>
        <v>0.99873620271700003</v>
      </c>
      <c r="S24" s="4">
        <f>VLOOKUP(Table13[[#This Row],[img_id]]&amp;"|"&amp;3,Table1[[#Headers],[#Data]],6,FALSE)</f>
        <v>0.99781680107100001</v>
      </c>
      <c r="T24" s="4">
        <f>VLOOKUP(Table13[[#This Row],[img_id]]&amp;"|"&amp;4,Table1[[#Headers],[#Data]],6,FALSE)</f>
        <v>0.99753344059000004</v>
      </c>
      <c r="U24" s="4">
        <f>VLOOKUP(Table13[[#This Row],[img_id]]&amp;"|"&amp;5,Table1[[#Headers],[#Data]],6,FALSE)</f>
        <v>0.99723011255299998</v>
      </c>
    </row>
    <row r="25" spans="1:21" hidden="1" x14ac:dyDescent="0.25">
      <c r="A25" s="5">
        <v>24</v>
      </c>
      <c r="B25" s="5" t="s">
        <v>33</v>
      </c>
      <c r="C25" s="5">
        <v>26</v>
      </c>
      <c r="D25" s="5">
        <v>4</v>
      </c>
      <c r="E25" s="5">
        <f>IF(Table13[[#This Row],[attractiveness]]=1,2,IF(Table13[[#This Row],[attractiveness]]=5,4,Table13[[#This Row],[attractiveness]]))</f>
        <v>4</v>
      </c>
      <c r="F25" s="5">
        <v>0.55999999999999905</v>
      </c>
      <c r="G25" t="s">
        <v>846</v>
      </c>
      <c r="H25" t="s">
        <v>831</v>
      </c>
      <c r="I25" t="s">
        <v>862</v>
      </c>
      <c r="J25" t="s">
        <v>875</v>
      </c>
      <c r="K25" t="s">
        <v>855</v>
      </c>
      <c r="L25" s="9">
        <v>0.155516117811</v>
      </c>
      <c r="M25" s="9">
        <v>0.13005375862099999</v>
      </c>
      <c r="N25" s="9">
        <v>0.113854333758</v>
      </c>
      <c r="O25" s="9">
        <v>0.113854333758</v>
      </c>
      <c r="P25" s="9">
        <v>7.0500798523399993E-2</v>
      </c>
      <c r="Q25" s="4">
        <f>VLOOKUP(Table13[[#This Row],[img_id]]&amp;"|"&amp;1,Table1[[#Headers],[#Data]],6,FALSE)</f>
        <v>0.99813145399100001</v>
      </c>
      <c r="R25" s="4">
        <f>VLOOKUP(Table13[[#This Row],[img_id]]&amp;"|"&amp;2,Table1[[#Headers],[#Data]],6,FALSE)</f>
        <v>0.99776649475099999</v>
      </c>
      <c r="S25" s="4">
        <f>VLOOKUP(Table13[[#This Row],[img_id]]&amp;"|"&amp;3,Table1[[#Headers],[#Data]],6,FALSE)</f>
        <v>0.99744945764500004</v>
      </c>
      <c r="T25" s="4">
        <f>VLOOKUP(Table13[[#This Row],[img_id]]&amp;"|"&amp;4,Table1[[#Headers],[#Data]],6,FALSE)</f>
        <v>0.99683111906099997</v>
      </c>
      <c r="U25" s="4">
        <f>VLOOKUP(Table13[[#This Row],[img_id]]&amp;"|"&amp;5,Table1[[#Headers],[#Data]],6,FALSE)</f>
        <v>0.99588745832400005</v>
      </c>
    </row>
    <row r="26" spans="1:21" hidden="1" x14ac:dyDescent="0.25">
      <c r="A26" s="5">
        <v>25</v>
      </c>
      <c r="B26" s="5" t="s">
        <v>34</v>
      </c>
      <c r="C26" s="5">
        <v>28</v>
      </c>
      <c r="D26" s="5">
        <v>2</v>
      </c>
      <c r="E26" s="5">
        <f>IF(Table13[[#This Row],[attractiveness]]=1,2,IF(Table13[[#This Row],[attractiveness]]=5,4,Table13[[#This Row],[attractiveness]]))</f>
        <v>2</v>
      </c>
      <c r="F26" s="5">
        <v>0.159999999999999</v>
      </c>
      <c r="G26" t="s">
        <v>876</v>
      </c>
      <c r="H26" t="s">
        <v>860</v>
      </c>
      <c r="I26" t="s">
        <v>877</v>
      </c>
      <c r="J26" t="s">
        <v>856</v>
      </c>
      <c r="K26" t="s">
        <v>878</v>
      </c>
      <c r="L26" s="9">
        <v>0.19677172601199999</v>
      </c>
      <c r="M26" s="9">
        <v>0.189364492893</v>
      </c>
      <c r="N26" s="9">
        <v>6.3444890081900004E-2</v>
      </c>
      <c r="O26" s="9">
        <v>6.3444890081900004E-2</v>
      </c>
      <c r="P26" s="9">
        <v>4.37336154282E-2</v>
      </c>
      <c r="Q26" s="4">
        <f>VLOOKUP(Table13[[#This Row],[img_id]]&amp;"|"&amp;1,Table1[[#Headers],[#Data]],6,FALSE)</f>
        <v>0.99727112054800005</v>
      </c>
      <c r="R26" s="4">
        <f>VLOOKUP(Table13[[#This Row],[img_id]]&amp;"|"&amp;2,Table1[[#Headers],[#Data]],6,FALSE)</f>
        <v>0.99716466665299996</v>
      </c>
      <c r="S26" s="4">
        <f>VLOOKUP(Table13[[#This Row],[img_id]]&amp;"|"&amp;3,Table1[[#Headers],[#Data]],6,FALSE)</f>
        <v>0.99158477783200005</v>
      </c>
      <c r="T26" s="4">
        <f>VLOOKUP(Table13[[#This Row],[img_id]]&amp;"|"&amp;4,Table1[[#Headers],[#Data]],6,FALSE)</f>
        <v>0.99134629964800003</v>
      </c>
      <c r="U26" s="4">
        <f>VLOOKUP(Table13[[#This Row],[img_id]]&amp;"|"&amp;5,Table1[[#Headers],[#Data]],6,FALSE)</f>
        <v>0.987838029861</v>
      </c>
    </row>
    <row r="27" spans="1:21" hidden="1" x14ac:dyDescent="0.25">
      <c r="A27" s="5">
        <v>26</v>
      </c>
      <c r="B27" s="5" t="s">
        <v>35</v>
      </c>
      <c r="C27" s="5">
        <v>28</v>
      </c>
      <c r="D27" s="5">
        <v>2</v>
      </c>
      <c r="E27" s="5">
        <f>IF(Table13[[#This Row],[attractiveness]]=1,2,IF(Table13[[#This Row],[attractiveness]]=5,4,Table13[[#This Row],[attractiveness]]))</f>
        <v>2</v>
      </c>
      <c r="F27" s="5">
        <v>0.64</v>
      </c>
      <c r="G27" t="s">
        <v>862</v>
      </c>
      <c r="H27" t="s">
        <v>831</v>
      </c>
      <c r="I27" t="s">
        <v>861</v>
      </c>
      <c r="J27" t="s">
        <v>848</v>
      </c>
      <c r="K27" t="s">
        <v>856</v>
      </c>
      <c r="L27" s="9">
        <v>0.51421296596499999</v>
      </c>
      <c r="M27" s="9">
        <v>0.14847840368699999</v>
      </c>
      <c r="N27" s="9">
        <v>7.9113185405700004E-2</v>
      </c>
      <c r="O27" s="9">
        <v>7.9113185405700004E-2</v>
      </c>
      <c r="P27" s="9">
        <v>3.3099140971899997E-2</v>
      </c>
      <c r="Q27" s="4">
        <f>VLOOKUP(Table13[[#This Row],[img_id]]&amp;"|"&amp;1,Table1[[#Headers],[#Data]],6,FALSE)</f>
        <v>0.99994492530800005</v>
      </c>
      <c r="R27" s="4">
        <f>VLOOKUP(Table13[[#This Row],[img_id]]&amp;"|"&amp;2,Table1[[#Headers],[#Data]],6,FALSE)</f>
        <v>0.99980944395100002</v>
      </c>
      <c r="S27" s="4">
        <f>VLOOKUP(Table13[[#This Row],[img_id]]&amp;"|"&amp;3,Table1[[#Headers],[#Data]],6,FALSE)</f>
        <v>0.99964237213100005</v>
      </c>
      <c r="T27" s="4">
        <f>VLOOKUP(Table13[[#This Row],[img_id]]&amp;"|"&amp;4,Table1[[#Headers],[#Data]],6,FALSE)</f>
        <v>0.99921584129300001</v>
      </c>
      <c r="U27" s="4">
        <f>VLOOKUP(Table13[[#This Row],[img_id]]&amp;"|"&amp;5,Table1[[#Headers],[#Data]],6,FALSE)</f>
        <v>0.99914550781199996</v>
      </c>
    </row>
    <row r="28" spans="1:21" hidden="1" x14ac:dyDescent="0.25">
      <c r="A28" s="5">
        <v>27</v>
      </c>
      <c r="B28" s="5" t="s">
        <v>36</v>
      </c>
      <c r="C28" s="5">
        <v>28</v>
      </c>
      <c r="D28" s="5">
        <v>3</v>
      </c>
      <c r="E28" s="5">
        <f>IF(Table13[[#This Row],[attractiveness]]=1,2,IF(Table13[[#This Row],[attractiveness]]=5,4,Table13[[#This Row],[attractiveness]]))</f>
        <v>3</v>
      </c>
      <c r="F28" s="5">
        <v>0.24</v>
      </c>
      <c r="G28" t="s">
        <v>864</v>
      </c>
      <c r="H28" t="s">
        <v>861</v>
      </c>
      <c r="I28" t="s">
        <v>831</v>
      </c>
      <c r="J28" t="s">
        <v>860</v>
      </c>
      <c r="K28" t="s">
        <v>862</v>
      </c>
      <c r="L28" s="9">
        <v>0.21829645335699999</v>
      </c>
      <c r="M28" s="9">
        <v>0.159120738506</v>
      </c>
      <c r="N28" s="9">
        <v>0.15842287242399999</v>
      </c>
      <c r="O28" s="9">
        <v>0.15842287242399999</v>
      </c>
      <c r="P28" s="9">
        <v>0.105796642601</v>
      </c>
      <c r="Q28" s="4">
        <f>VLOOKUP(Table13[[#This Row],[img_id]]&amp;"|"&amp;1,Table1[[#Headers],[#Data]],6,FALSE)</f>
        <v>0.99981790781000002</v>
      </c>
      <c r="R28" s="4">
        <f>VLOOKUP(Table13[[#This Row],[img_id]]&amp;"|"&amp;2,Table1[[#Headers],[#Data]],6,FALSE)</f>
        <v>0.99975019693400002</v>
      </c>
      <c r="S28" s="4">
        <f>VLOOKUP(Table13[[#This Row],[img_id]]&amp;"|"&amp;3,Table1[[#Headers],[#Data]],6,FALSE)</f>
        <v>0.99974912405000005</v>
      </c>
      <c r="T28" s="4">
        <f>VLOOKUP(Table13[[#This Row],[img_id]]&amp;"|"&amp;4,Table1[[#Headers],[#Data]],6,FALSE)</f>
        <v>0.99966537952400003</v>
      </c>
      <c r="U28" s="4">
        <f>VLOOKUP(Table13[[#This Row],[img_id]]&amp;"|"&amp;5,Table1[[#Headers],[#Data]],6,FALSE)</f>
        <v>0.99962437152899997</v>
      </c>
    </row>
    <row r="29" spans="1:21" hidden="1" x14ac:dyDescent="0.25">
      <c r="A29" s="5">
        <v>28</v>
      </c>
      <c r="B29" s="5" t="s">
        <v>37</v>
      </c>
      <c r="C29" s="5">
        <v>28</v>
      </c>
      <c r="D29" s="5">
        <v>3</v>
      </c>
      <c r="E29" s="5">
        <f>IF(Table13[[#This Row],[attractiveness]]=1,2,IF(Table13[[#This Row],[attractiveness]]=5,4,Table13[[#This Row],[attractiveness]]))</f>
        <v>3</v>
      </c>
      <c r="F29" s="5">
        <v>0.4</v>
      </c>
      <c r="G29" t="s">
        <v>831</v>
      </c>
      <c r="H29" t="s">
        <v>854</v>
      </c>
      <c r="I29" t="s">
        <v>848</v>
      </c>
      <c r="J29" t="s">
        <v>855</v>
      </c>
      <c r="K29" t="s">
        <v>830</v>
      </c>
      <c r="L29" s="9">
        <v>0.36154738068600001</v>
      </c>
      <c r="M29" s="9">
        <v>0.21506124734900001</v>
      </c>
      <c r="N29" s="9">
        <v>9.4251252710799996E-2</v>
      </c>
      <c r="O29" s="9">
        <v>9.4251252710799996E-2</v>
      </c>
      <c r="P29" s="9">
        <v>5.7472471147799999E-2</v>
      </c>
      <c r="Q29" s="4">
        <f>VLOOKUP(Table13[[#This Row],[img_id]]&amp;"|"&amp;1,Table1[[#Headers],[#Data]],6,FALSE)</f>
        <v>0.99985027313200003</v>
      </c>
      <c r="R29" s="4">
        <f>VLOOKUP(Table13[[#This Row],[img_id]]&amp;"|"&amp;2,Table1[[#Headers],[#Data]],6,FALSE)</f>
        <v>0.99974840879399995</v>
      </c>
      <c r="S29" s="4">
        <f>VLOOKUP(Table13[[#This Row],[img_id]]&amp;"|"&amp;3,Table1[[#Headers],[#Data]],6,FALSE)</f>
        <v>0.99942600727099995</v>
      </c>
      <c r="T29" s="4">
        <f>VLOOKUP(Table13[[#This Row],[img_id]]&amp;"|"&amp;4,Table1[[#Headers],[#Data]],6,FALSE)</f>
        <v>0.99933224916499996</v>
      </c>
      <c r="U29" s="4">
        <f>VLOOKUP(Table13[[#This Row],[img_id]]&amp;"|"&amp;5,Table1[[#Headers],[#Data]],6,FALSE)</f>
        <v>0.99905902147299996</v>
      </c>
    </row>
    <row r="30" spans="1:21" hidden="1" x14ac:dyDescent="0.25">
      <c r="A30" s="5">
        <v>29</v>
      </c>
      <c r="B30" s="5" t="s">
        <v>38</v>
      </c>
      <c r="C30" s="5">
        <v>30</v>
      </c>
      <c r="D30" s="5">
        <v>4</v>
      </c>
      <c r="E30" s="5">
        <f>IF(Table13[[#This Row],[attractiveness]]=1,2,IF(Table13[[#This Row],[attractiveness]]=5,4,Table13[[#This Row],[attractiveness]]))</f>
        <v>4</v>
      </c>
      <c r="F30" s="5">
        <v>0.159999999999999</v>
      </c>
      <c r="G30" t="s">
        <v>879</v>
      </c>
      <c r="H30" t="s">
        <v>880</v>
      </c>
      <c r="I30" t="s">
        <v>881</v>
      </c>
      <c r="J30" t="s">
        <v>882</v>
      </c>
      <c r="K30" t="s">
        <v>883</v>
      </c>
      <c r="L30" s="9">
        <v>0.71499276161199998</v>
      </c>
      <c r="M30" s="9">
        <v>0.27675771713300001</v>
      </c>
      <c r="N30" s="9">
        <v>2.0160258282000002E-3</v>
      </c>
      <c r="O30" s="9">
        <v>2.0160258282000002E-3</v>
      </c>
      <c r="P30" s="9">
        <v>6.8564189132299996E-4</v>
      </c>
      <c r="Q30" s="4">
        <f>VLOOKUP(Table13[[#This Row],[img_id]]&amp;"|"&amp;1,Table1[[#Headers],[#Data]],6,FALSE)</f>
        <v>0.99999856948900001</v>
      </c>
      <c r="R30" s="4">
        <f>VLOOKUP(Table13[[#This Row],[img_id]]&amp;"|"&amp;2,Table1[[#Headers],[#Data]],6,FALSE)</f>
        <v>0.99999642372099995</v>
      </c>
      <c r="S30" s="4">
        <f>VLOOKUP(Table13[[#This Row],[img_id]]&amp;"|"&amp;3,Table1[[#Headers],[#Data]],6,FALSE)</f>
        <v>0.99951136112200001</v>
      </c>
      <c r="T30" s="4">
        <f>VLOOKUP(Table13[[#This Row],[img_id]]&amp;"|"&amp;4,Table1[[#Headers],[#Data]],6,FALSE)</f>
        <v>0.99948221445100005</v>
      </c>
      <c r="U30" s="4">
        <f>VLOOKUP(Table13[[#This Row],[img_id]]&amp;"|"&amp;5,Table1[[#Headers],[#Data]],6,FALSE)</f>
        <v>0.99856466054899995</v>
      </c>
    </row>
    <row r="31" spans="1:21" hidden="1" x14ac:dyDescent="0.25">
      <c r="A31" s="5">
        <v>30</v>
      </c>
      <c r="B31" s="5" t="s">
        <v>39</v>
      </c>
      <c r="C31" s="5">
        <v>30</v>
      </c>
      <c r="D31" s="5">
        <v>4</v>
      </c>
      <c r="E31" s="5">
        <f>IF(Table13[[#This Row],[attractiveness]]=1,2,IF(Table13[[#This Row],[attractiveness]]=5,4,Table13[[#This Row],[attractiveness]]))</f>
        <v>4</v>
      </c>
      <c r="F31" s="5">
        <v>0.64</v>
      </c>
      <c r="G31" t="s">
        <v>864</v>
      </c>
      <c r="H31" t="s">
        <v>840</v>
      </c>
      <c r="I31" t="s">
        <v>830</v>
      </c>
      <c r="J31" t="s">
        <v>868</v>
      </c>
      <c r="K31" t="s">
        <v>870</v>
      </c>
      <c r="L31" s="9">
        <v>0.45403602719300001</v>
      </c>
      <c r="M31" s="9">
        <v>0.16909857094299999</v>
      </c>
      <c r="N31" s="9">
        <v>6.4378231763800003E-2</v>
      </c>
      <c r="O31" s="9">
        <v>6.4378231763800003E-2</v>
      </c>
      <c r="P31" s="9">
        <v>2.56652329117E-2</v>
      </c>
      <c r="Q31" s="4">
        <f>VLOOKUP(Table13[[#This Row],[img_id]]&amp;"|"&amp;1,Table1[[#Headers],[#Data]],6,FALSE)</f>
        <v>0.99953234195700003</v>
      </c>
      <c r="R31" s="4">
        <f>VLOOKUP(Table13[[#This Row],[img_id]]&amp;"|"&amp;2,Table1[[#Headers],[#Data]],6,FALSE)</f>
        <v>0.99874520301799996</v>
      </c>
      <c r="S31" s="4">
        <f>VLOOKUP(Table13[[#This Row],[img_id]]&amp;"|"&amp;3,Table1[[#Headers],[#Data]],6,FALSE)</f>
        <v>0.99671089649199995</v>
      </c>
      <c r="T31" s="4">
        <f>VLOOKUP(Table13[[#This Row],[img_id]]&amp;"|"&amp;4,Table1[[#Headers],[#Data]],6,FALSE)</f>
        <v>0.99372875690499995</v>
      </c>
      <c r="U31" s="4">
        <f>VLOOKUP(Table13[[#This Row],[img_id]]&amp;"|"&amp;5,Table1[[#Headers],[#Data]],6,FALSE)</f>
        <v>0.99179053306599996</v>
      </c>
    </row>
    <row r="32" spans="1:21" hidden="1" x14ac:dyDescent="0.25">
      <c r="A32" s="5">
        <v>31</v>
      </c>
      <c r="B32" s="5" t="s">
        <v>40</v>
      </c>
      <c r="C32" s="5">
        <v>30</v>
      </c>
      <c r="D32" s="5">
        <v>4</v>
      </c>
      <c r="E32" s="5">
        <f>IF(Table13[[#This Row],[attractiveness]]=1,2,IF(Table13[[#This Row],[attractiveness]]=5,4,Table13[[#This Row],[attractiveness]]))</f>
        <v>4</v>
      </c>
      <c r="F32" s="5">
        <v>0.159999999999999</v>
      </c>
      <c r="G32" t="s">
        <v>880</v>
      </c>
      <c r="H32" t="s">
        <v>879</v>
      </c>
      <c r="I32" t="s">
        <v>840</v>
      </c>
      <c r="J32" t="s">
        <v>863</v>
      </c>
      <c r="K32" t="s">
        <v>870</v>
      </c>
      <c r="L32" s="9">
        <v>0.71758258342699999</v>
      </c>
      <c r="M32" s="9">
        <v>6.9749489426600003E-2</v>
      </c>
      <c r="N32" s="9">
        <v>3.0829600989800001E-2</v>
      </c>
      <c r="O32" s="9">
        <v>3.0829600989800001E-2</v>
      </c>
      <c r="P32" s="9">
        <v>2.1087797358599999E-2</v>
      </c>
      <c r="Q32" s="4">
        <f>VLOOKUP(Table13[[#This Row],[img_id]]&amp;"|"&amp;1,Table1[[#Headers],[#Data]],6,FALSE)</f>
        <v>0.99993193149600001</v>
      </c>
      <c r="R32" s="4">
        <f>VLOOKUP(Table13[[#This Row],[img_id]]&amp;"|"&amp;2,Table1[[#Headers],[#Data]],6,FALSE)</f>
        <v>0.99929988384199997</v>
      </c>
      <c r="S32" s="4">
        <f>VLOOKUP(Table13[[#This Row],[img_id]]&amp;"|"&amp;3,Table1[[#Headers],[#Data]],6,FALSE)</f>
        <v>0.99841737747199999</v>
      </c>
      <c r="T32" s="4">
        <f>VLOOKUP(Table13[[#This Row],[img_id]]&amp;"|"&amp;4,Table1[[#Headers],[#Data]],6,FALSE)</f>
        <v>0.99799191951800004</v>
      </c>
      <c r="U32" s="4">
        <f>VLOOKUP(Table13[[#This Row],[img_id]]&amp;"|"&amp;5,Table1[[#Headers],[#Data]],6,FALSE)</f>
        <v>0.99768793582899995</v>
      </c>
    </row>
    <row r="33" spans="1:21" hidden="1" x14ac:dyDescent="0.25">
      <c r="A33" s="5">
        <v>32</v>
      </c>
      <c r="B33" s="5" t="s">
        <v>41</v>
      </c>
      <c r="C33" s="5">
        <v>30</v>
      </c>
      <c r="D33" s="5">
        <v>4</v>
      </c>
      <c r="E33" s="5">
        <f>IF(Table13[[#This Row],[attractiveness]]=1,2,IF(Table13[[#This Row],[attractiveness]]=5,4,Table13[[#This Row],[attractiveness]]))</f>
        <v>4</v>
      </c>
      <c r="F33" s="5">
        <v>0</v>
      </c>
      <c r="G33" t="s">
        <v>840</v>
      </c>
      <c r="H33" t="s">
        <v>864</v>
      </c>
      <c r="I33" t="s">
        <v>880</v>
      </c>
      <c r="J33" t="s">
        <v>863</v>
      </c>
      <c r="K33" t="s">
        <v>830</v>
      </c>
      <c r="L33" s="9">
        <v>0.32943049073199998</v>
      </c>
      <c r="M33" s="9">
        <v>0.17075884342200001</v>
      </c>
      <c r="N33" s="9">
        <v>8.4112070500899999E-2</v>
      </c>
      <c r="O33" s="9">
        <v>8.4112070500899999E-2</v>
      </c>
      <c r="P33" s="9">
        <v>6.4463719725599999E-2</v>
      </c>
      <c r="Q33" s="4">
        <f>VLOOKUP(Table13[[#This Row],[img_id]]&amp;"|"&amp;1,Table1[[#Headers],[#Data]],6,FALSE)</f>
        <v>0.99973326921500005</v>
      </c>
      <c r="R33" s="4">
        <f>VLOOKUP(Table13[[#This Row],[img_id]]&amp;"|"&amp;2,Table1[[#Headers],[#Data]],6,FALSE)</f>
        <v>0.99948549270599996</v>
      </c>
      <c r="S33" s="4">
        <f>VLOOKUP(Table13[[#This Row],[img_id]]&amp;"|"&amp;3,Table1[[#Headers],[#Data]],6,FALSE)</f>
        <v>0.99895608425100002</v>
      </c>
      <c r="T33" s="4">
        <f>VLOOKUP(Table13[[#This Row],[img_id]]&amp;"|"&amp;4,Table1[[#Headers],[#Data]],6,FALSE)</f>
        <v>0.99871504306799996</v>
      </c>
      <c r="U33" s="4">
        <f>VLOOKUP(Table13[[#This Row],[img_id]]&amp;"|"&amp;5,Table1[[#Headers],[#Data]],6,FALSE)</f>
        <v>0.99863833188999995</v>
      </c>
    </row>
    <row r="34" spans="1:21" hidden="1" x14ac:dyDescent="0.25">
      <c r="A34" s="5">
        <v>33</v>
      </c>
      <c r="B34" s="5" t="s">
        <v>42</v>
      </c>
      <c r="C34" s="5">
        <v>34</v>
      </c>
      <c r="D34" s="5">
        <v>2</v>
      </c>
      <c r="E34" s="5">
        <f>IF(Table13[[#This Row],[attractiveness]]=1,2,IF(Table13[[#This Row],[attractiveness]]=5,4,Table13[[#This Row],[attractiveness]]))</f>
        <v>2</v>
      </c>
      <c r="F34" s="5">
        <v>0</v>
      </c>
      <c r="G34" t="s">
        <v>831</v>
      </c>
      <c r="H34" t="s">
        <v>830</v>
      </c>
      <c r="I34" t="s">
        <v>862</v>
      </c>
      <c r="J34" t="s">
        <v>846</v>
      </c>
      <c r="K34" t="s">
        <v>864</v>
      </c>
      <c r="L34" s="9">
        <v>0.86322623491299999</v>
      </c>
      <c r="M34" s="9">
        <v>7.9925686120999997E-2</v>
      </c>
      <c r="N34" s="9">
        <v>1.61648225039E-2</v>
      </c>
      <c r="O34" s="9">
        <v>1.61648225039E-2</v>
      </c>
      <c r="P34" s="9">
        <v>4.9602831713899996E-3</v>
      </c>
      <c r="Q34" s="4">
        <f>VLOOKUP(Table13[[#This Row],[img_id]]&amp;"|"&amp;1,Table1[[#Headers],[#Data]],6,FALSE)</f>
        <v>0.99997508525800005</v>
      </c>
      <c r="R34" s="4">
        <f>VLOOKUP(Table13[[#This Row],[img_id]]&amp;"|"&amp;2,Table1[[#Headers],[#Data]],6,FALSE)</f>
        <v>0.99973124265699997</v>
      </c>
      <c r="S34" s="4">
        <f>VLOOKUP(Table13[[#This Row],[img_id]]&amp;"|"&amp;3,Table1[[#Headers],[#Data]],6,FALSE)</f>
        <v>0.99867272377000005</v>
      </c>
      <c r="T34" s="4">
        <f>VLOOKUP(Table13[[#This Row],[img_id]]&amp;"|"&amp;4,Table1[[#Headers],[#Data]],6,FALSE)</f>
        <v>0.99853348732000002</v>
      </c>
      <c r="U34" s="4">
        <f>VLOOKUP(Table13[[#This Row],[img_id]]&amp;"|"&amp;5,Table1[[#Headers],[#Data]],6,FALSE)</f>
        <v>0.99568754434600004</v>
      </c>
    </row>
    <row r="35" spans="1:21" hidden="1" x14ac:dyDescent="0.25">
      <c r="A35" s="5">
        <v>34</v>
      </c>
      <c r="B35" s="5" t="s">
        <v>43</v>
      </c>
      <c r="C35" s="5">
        <v>34</v>
      </c>
      <c r="D35" s="5">
        <v>2</v>
      </c>
      <c r="E35" s="5">
        <f>IF(Table13[[#This Row],[attractiveness]]=1,2,IF(Table13[[#This Row],[attractiveness]]=5,4,Table13[[#This Row],[attractiveness]]))</f>
        <v>2</v>
      </c>
      <c r="F35" s="5">
        <v>0.4</v>
      </c>
      <c r="G35" t="s">
        <v>862</v>
      </c>
      <c r="H35" t="s">
        <v>861</v>
      </c>
      <c r="I35" t="s">
        <v>876</v>
      </c>
      <c r="J35" t="s">
        <v>860</v>
      </c>
      <c r="K35" t="s">
        <v>831</v>
      </c>
      <c r="L35" s="9">
        <v>0.32499405741699999</v>
      </c>
      <c r="M35" s="9">
        <v>0.27196487784399997</v>
      </c>
      <c r="N35" s="9">
        <v>0.105804495513</v>
      </c>
      <c r="O35" s="9">
        <v>0.105804495513</v>
      </c>
      <c r="P35" s="9">
        <v>3.0443344265200002E-2</v>
      </c>
      <c r="Q35" s="4">
        <f>VLOOKUP(Table13[[#This Row],[img_id]]&amp;"|"&amp;1,Table1[[#Headers],[#Data]],6,FALSE)</f>
        <v>0.999751985073</v>
      </c>
      <c r="R35" s="4">
        <f>VLOOKUP(Table13[[#This Row],[img_id]]&amp;"|"&amp;2,Table1[[#Headers],[#Data]],6,FALSE)</f>
        <v>0.99970358610200005</v>
      </c>
      <c r="S35" s="4">
        <f>VLOOKUP(Table13[[#This Row],[img_id]]&amp;"|"&amp;3,Table1[[#Headers],[#Data]],6,FALSE)</f>
        <v>0.999238491058</v>
      </c>
      <c r="T35" s="4">
        <f>VLOOKUP(Table13[[#This Row],[img_id]]&amp;"|"&amp;4,Table1[[#Headers],[#Data]],6,FALSE)</f>
        <v>0.99901318550100005</v>
      </c>
      <c r="U35" s="4">
        <f>VLOOKUP(Table13[[#This Row],[img_id]]&amp;"|"&amp;5,Table1[[#Headers],[#Data]],6,FALSE)</f>
        <v>0.99735826253899995</v>
      </c>
    </row>
    <row r="36" spans="1:21" hidden="1" x14ac:dyDescent="0.25">
      <c r="A36" s="5">
        <v>35</v>
      </c>
      <c r="B36" s="5" t="s">
        <v>44</v>
      </c>
      <c r="C36" s="5">
        <v>34</v>
      </c>
      <c r="D36" s="5">
        <v>2</v>
      </c>
      <c r="E36" s="5">
        <f>IF(Table13[[#This Row],[attractiveness]]=1,2,IF(Table13[[#This Row],[attractiveness]]=5,4,Table13[[#This Row],[attractiveness]]))</f>
        <v>2</v>
      </c>
      <c r="F36" s="5">
        <v>0</v>
      </c>
      <c r="G36" t="s">
        <v>862</v>
      </c>
      <c r="H36" t="s">
        <v>861</v>
      </c>
      <c r="I36" t="s">
        <v>874</v>
      </c>
      <c r="J36" t="s">
        <v>884</v>
      </c>
      <c r="K36" t="s">
        <v>873</v>
      </c>
      <c r="L36" s="9">
        <v>0.35731497407000001</v>
      </c>
      <c r="M36" s="9">
        <v>0.20423153042799999</v>
      </c>
      <c r="N36" s="9">
        <v>0.10912113636699999</v>
      </c>
      <c r="O36" s="9">
        <v>0.10912113636699999</v>
      </c>
      <c r="P36" s="9">
        <v>4.49294373393E-2</v>
      </c>
      <c r="Q36" s="4">
        <f>VLOOKUP(Table13[[#This Row],[img_id]]&amp;"|"&amp;1,Table1[[#Headers],[#Data]],6,FALSE)</f>
        <v>0.99964916706100004</v>
      </c>
      <c r="R36" s="4">
        <f>VLOOKUP(Table13[[#This Row],[img_id]]&amp;"|"&amp;2,Table1[[#Headers],[#Data]],6,FALSE)</f>
        <v>0.999386310577</v>
      </c>
      <c r="S36" s="4">
        <f>VLOOKUP(Table13[[#This Row],[img_id]]&amp;"|"&amp;3,Table1[[#Headers],[#Data]],6,FALSE)</f>
        <v>0.99885201454200001</v>
      </c>
      <c r="T36" s="4">
        <f>VLOOKUP(Table13[[#This Row],[img_id]]&amp;"|"&amp;4,Table1[[#Headers],[#Data]],6,FALSE)</f>
        <v>0.99725842475899995</v>
      </c>
      <c r="U36" s="4">
        <f>VLOOKUP(Table13[[#This Row],[img_id]]&amp;"|"&amp;5,Table1[[#Headers],[#Data]],6,FALSE)</f>
        <v>0.99721634388000002</v>
      </c>
    </row>
    <row r="37" spans="1:21" hidden="1" x14ac:dyDescent="0.25">
      <c r="A37" s="5">
        <v>36</v>
      </c>
      <c r="B37" s="5" t="s">
        <v>45</v>
      </c>
      <c r="C37" s="5">
        <v>34</v>
      </c>
      <c r="D37" s="5">
        <v>2</v>
      </c>
      <c r="E37" s="5">
        <f>IF(Table13[[#This Row],[attractiveness]]=1,2,IF(Table13[[#This Row],[attractiveness]]=5,4,Table13[[#This Row],[attractiveness]]))</f>
        <v>2</v>
      </c>
      <c r="F37" s="5">
        <v>0</v>
      </c>
      <c r="G37" t="s">
        <v>831</v>
      </c>
      <c r="H37" t="s">
        <v>864</v>
      </c>
      <c r="I37" t="s">
        <v>830</v>
      </c>
      <c r="J37" t="s">
        <v>885</v>
      </c>
      <c r="K37" t="s">
        <v>882</v>
      </c>
      <c r="L37" s="9">
        <v>0.81052964925799997</v>
      </c>
      <c r="M37" s="9">
        <v>4.7235231846600001E-2</v>
      </c>
      <c r="N37" s="9">
        <v>1.9039927050500002E-2</v>
      </c>
      <c r="O37" s="9">
        <v>1.9039927050500002E-2</v>
      </c>
      <c r="P37" s="9">
        <v>1.20665347204E-2</v>
      </c>
      <c r="Q37" s="4">
        <f>VLOOKUP(Table13[[#This Row],[img_id]]&amp;"|"&amp;1,Table1[[#Headers],[#Data]],6,FALSE)</f>
        <v>0.99986732006099999</v>
      </c>
      <c r="R37" s="4">
        <f>VLOOKUP(Table13[[#This Row],[img_id]]&amp;"|"&amp;2,Table1[[#Headers],[#Data]],6,FALSE)</f>
        <v>0.99772876501100005</v>
      </c>
      <c r="S37" s="4">
        <f>VLOOKUP(Table13[[#This Row],[img_id]]&amp;"|"&amp;3,Table1[[#Headers],[#Data]],6,FALSE)</f>
        <v>0.99438440799700001</v>
      </c>
      <c r="T37" s="4">
        <f>VLOOKUP(Table13[[#This Row],[img_id]]&amp;"|"&amp;4,Table1[[#Headers],[#Data]],6,FALSE)</f>
        <v>0.99241721630099999</v>
      </c>
      <c r="U37" s="4">
        <f>VLOOKUP(Table13[[#This Row],[img_id]]&amp;"|"&amp;5,Table1[[#Headers],[#Data]],6,FALSE)</f>
        <v>0.99116766452799998</v>
      </c>
    </row>
    <row r="38" spans="1:21" hidden="1" x14ac:dyDescent="0.25">
      <c r="A38" s="5">
        <v>37</v>
      </c>
      <c r="B38" s="5" t="s">
        <v>46</v>
      </c>
      <c r="C38" s="5">
        <v>35</v>
      </c>
      <c r="D38" s="5">
        <v>4</v>
      </c>
      <c r="E38" s="5">
        <f>IF(Table13[[#This Row],[attractiveness]]=1,2,IF(Table13[[#This Row],[attractiveness]]=5,4,Table13[[#This Row],[attractiveness]]))</f>
        <v>4</v>
      </c>
      <c r="F38" s="5">
        <v>0.24</v>
      </c>
      <c r="G38" t="s">
        <v>877</v>
      </c>
      <c r="H38" t="s">
        <v>886</v>
      </c>
      <c r="I38" t="s">
        <v>864</v>
      </c>
      <c r="J38" t="s">
        <v>887</v>
      </c>
      <c r="K38" t="s">
        <v>888</v>
      </c>
      <c r="L38" s="9">
        <v>0.38900765776599999</v>
      </c>
      <c r="M38" s="9">
        <v>0.176793083549</v>
      </c>
      <c r="N38" s="9">
        <v>0.155110493302</v>
      </c>
      <c r="O38" s="9">
        <v>0.155110493302</v>
      </c>
      <c r="P38" s="9">
        <v>3.94108109176E-2</v>
      </c>
      <c r="Q38" s="4">
        <f>VLOOKUP(Table13[[#This Row],[img_id]]&amp;"|"&amp;1,Table1[[#Headers],[#Data]],6,FALSE)</f>
        <v>0.99988234043099999</v>
      </c>
      <c r="R38" s="4">
        <f>VLOOKUP(Table13[[#This Row],[img_id]]&amp;"|"&amp;2,Table1[[#Headers],[#Data]],6,FALSE)</f>
        <v>0.99974125623700005</v>
      </c>
      <c r="S38" s="4">
        <f>VLOOKUP(Table13[[#This Row],[img_id]]&amp;"|"&amp;3,Table1[[#Headers],[#Data]],6,FALSE)</f>
        <v>0.99970501661300004</v>
      </c>
      <c r="T38" s="4">
        <f>VLOOKUP(Table13[[#This Row],[img_id]]&amp;"|"&amp;4,Table1[[#Headers],[#Data]],6,FALSE)</f>
        <v>0.99928420782100003</v>
      </c>
      <c r="U38" s="4">
        <f>VLOOKUP(Table13[[#This Row],[img_id]]&amp;"|"&amp;5,Table1[[#Headers],[#Data]],6,FALSE)</f>
        <v>0.99884015321700004</v>
      </c>
    </row>
    <row r="39" spans="1:21" hidden="1" x14ac:dyDescent="0.25">
      <c r="A39" s="5">
        <v>38</v>
      </c>
      <c r="B39" s="5" t="s">
        <v>47</v>
      </c>
      <c r="C39" s="5">
        <v>35</v>
      </c>
      <c r="D39" s="5">
        <v>4</v>
      </c>
      <c r="E39" s="5">
        <f>IF(Table13[[#This Row],[attractiveness]]=1,2,IF(Table13[[#This Row],[attractiveness]]=5,4,Table13[[#This Row],[attractiveness]]))</f>
        <v>4</v>
      </c>
      <c r="F39" s="5">
        <v>1.2</v>
      </c>
      <c r="G39" t="s">
        <v>830</v>
      </c>
      <c r="H39" t="s">
        <v>839</v>
      </c>
      <c r="I39" t="s">
        <v>836</v>
      </c>
      <c r="J39" t="s">
        <v>849</v>
      </c>
      <c r="K39" t="s">
        <v>889</v>
      </c>
      <c r="L39" s="9">
        <v>0.46409812569600001</v>
      </c>
      <c r="M39" s="9">
        <v>0.17913457751299999</v>
      </c>
      <c r="N39" s="9">
        <v>0.118926897645</v>
      </c>
      <c r="O39" s="9">
        <v>0.118926897645</v>
      </c>
      <c r="P39" s="9">
        <v>3.15930582583E-2</v>
      </c>
      <c r="Q39" s="4">
        <f>VLOOKUP(Table13[[#This Row],[img_id]]&amp;"|"&amp;1,Table1[[#Headers],[#Data]],6,FALSE)</f>
        <v>0.99987530708299999</v>
      </c>
      <c r="R39" s="4">
        <f>VLOOKUP(Table13[[#This Row],[img_id]]&amp;"|"&amp;2,Table1[[#Headers],[#Data]],6,FALSE)</f>
        <v>0.99967706203499995</v>
      </c>
      <c r="S39" s="4">
        <f>VLOOKUP(Table13[[#This Row],[img_id]]&amp;"|"&amp;3,Table1[[#Headers],[#Data]],6,FALSE)</f>
        <v>0.99951362609899996</v>
      </c>
      <c r="T39" s="4">
        <f>VLOOKUP(Table13[[#This Row],[img_id]]&amp;"|"&amp;4,Table1[[#Headers],[#Data]],6,FALSE)</f>
        <v>0.99868232011799996</v>
      </c>
      <c r="U39" s="4">
        <f>VLOOKUP(Table13[[#This Row],[img_id]]&amp;"|"&amp;5,Table1[[#Headers],[#Data]],6,FALSE)</f>
        <v>0.99817132949800003</v>
      </c>
    </row>
    <row r="40" spans="1:21" hidden="1" x14ac:dyDescent="0.25">
      <c r="A40" s="5">
        <v>39</v>
      </c>
      <c r="B40" s="5" t="s">
        <v>48</v>
      </c>
      <c r="C40" s="5">
        <v>35</v>
      </c>
      <c r="D40" s="5">
        <v>4</v>
      </c>
      <c r="E40" s="5">
        <f>IF(Table13[[#This Row],[attractiveness]]=1,2,IF(Table13[[#This Row],[attractiveness]]=5,4,Table13[[#This Row],[attractiveness]]))</f>
        <v>4</v>
      </c>
      <c r="F40" s="5">
        <v>0.159999999999999</v>
      </c>
      <c r="G40" t="s">
        <v>830</v>
      </c>
      <c r="H40" t="s">
        <v>839</v>
      </c>
      <c r="I40" t="s">
        <v>831</v>
      </c>
      <c r="J40" t="s">
        <v>840</v>
      </c>
      <c r="K40" t="s">
        <v>864</v>
      </c>
      <c r="L40" s="9">
        <v>0.24666959047299999</v>
      </c>
      <c r="M40" s="9">
        <v>0.183381482959</v>
      </c>
      <c r="N40" s="9">
        <v>9.6475854516000006E-2</v>
      </c>
      <c r="O40" s="9">
        <v>9.6475854516000006E-2</v>
      </c>
      <c r="P40" s="9">
        <v>5.1840212196100001E-2</v>
      </c>
      <c r="Q40" s="4">
        <f>VLOOKUP(Table13[[#This Row],[img_id]]&amp;"|"&amp;1,Table1[[#Headers],[#Data]],6,FALSE)</f>
        <v>0.99941194057500005</v>
      </c>
      <c r="R40" s="4">
        <f>VLOOKUP(Table13[[#This Row],[img_id]]&amp;"|"&amp;2,Table1[[#Headers],[#Data]],6,FALSE)</f>
        <v>0.99920910596800006</v>
      </c>
      <c r="S40" s="4">
        <f>VLOOKUP(Table13[[#This Row],[img_id]]&amp;"|"&amp;3,Table1[[#Headers],[#Data]],6,FALSE)</f>
        <v>0.99849772453300001</v>
      </c>
      <c r="T40" s="4">
        <f>VLOOKUP(Table13[[#This Row],[img_id]]&amp;"|"&amp;4,Table1[[#Headers],[#Data]],6,FALSE)</f>
        <v>0.99846798181499996</v>
      </c>
      <c r="U40" s="4">
        <f>VLOOKUP(Table13[[#This Row],[img_id]]&amp;"|"&amp;5,Table1[[#Headers],[#Data]],6,FALSE)</f>
        <v>0.997207820415</v>
      </c>
    </row>
    <row r="41" spans="1:21" hidden="1" x14ac:dyDescent="0.25">
      <c r="A41" s="5">
        <v>40</v>
      </c>
      <c r="B41" s="5" t="s">
        <v>49</v>
      </c>
      <c r="C41" s="5">
        <v>35</v>
      </c>
      <c r="D41" s="5">
        <v>2</v>
      </c>
      <c r="E41" s="5">
        <f>IF(Table13[[#This Row],[attractiveness]]=1,2,IF(Table13[[#This Row],[attractiveness]]=5,4,Table13[[#This Row],[attractiveness]]))</f>
        <v>2</v>
      </c>
      <c r="F41" s="5">
        <v>1.3599999999999901</v>
      </c>
      <c r="G41" t="s">
        <v>890</v>
      </c>
      <c r="H41" t="s">
        <v>871</v>
      </c>
      <c r="I41" t="s">
        <v>877</v>
      </c>
      <c r="J41" t="s">
        <v>840</v>
      </c>
      <c r="K41" t="s">
        <v>862</v>
      </c>
      <c r="L41" s="9">
        <v>0.35850045084999999</v>
      </c>
      <c r="M41" s="9">
        <v>0.19261136650999999</v>
      </c>
      <c r="N41" s="9">
        <v>8.4249414503600004E-2</v>
      </c>
      <c r="O41" s="9">
        <v>8.4249414503600004E-2</v>
      </c>
      <c r="P41" s="9">
        <v>5.1064778119299999E-2</v>
      </c>
      <c r="Q41" s="4">
        <f>VLOOKUP(Table13[[#This Row],[img_id]]&amp;"|"&amp;1,Table1[[#Headers],[#Data]],6,FALSE)</f>
        <v>0.99971622228599999</v>
      </c>
      <c r="R41" s="4">
        <f>VLOOKUP(Table13[[#This Row],[img_id]]&amp;"|"&amp;2,Table1[[#Headers],[#Data]],6,FALSE)</f>
        <v>0.99947196245199998</v>
      </c>
      <c r="S41" s="4">
        <f>VLOOKUP(Table13[[#This Row],[img_id]]&amp;"|"&amp;3,Table1[[#Headers],[#Data]],6,FALSE)</f>
        <v>0.99879360199</v>
      </c>
      <c r="T41" s="4">
        <f>VLOOKUP(Table13[[#This Row],[img_id]]&amp;"|"&amp;4,Table1[[#Headers],[#Data]],6,FALSE)</f>
        <v>0.99825412035000005</v>
      </c>
      <c r="U41" s="4">
        <f>VLOOKUP(Table13[[#This Row],[img_id]]&amp;"|"&amp;5,Table1[[#Headers],[#Data]],6,FALSE)</f>
        <v>0.99801111221299998</v>
      </c>
    </row>
    <row r="42" spans="1:21" hidden="1" x14ac:dyDescent="0.25">
      <c r="A42" s="5">
        <v>41</v>
      </c>
      <c r="B42" s="5" t="s">
        <v>50</v>
      </c>
      <c r="C42" s="5">
        <v>40</v>
      </c>
      <c r="D42" s="5">
        <v>2</v>
      </c>
      <c r="E42" s="5">
        <f>IF(Table13[[#This Row],[attractiveness]]=1,2,IF(Table13[[#This Row],[attractiveness]]=5,4,Table13[[#This Row],[attractiveness]]))</f>
        <v>2</v>
      </c>
      <c r="F42" s="5">
        <v>0.24</v>
      </c>
      <c r="G42" t="s">
        <v>854</v>
      </c>
      <c r="H42" t="s">
        <v>861</v>
      </c>
      <c r="I42" t="s">
        <v>848</v>
      </c>
      <c r="J42" t="s">
        <v>862</v>
      </c>
      <c r="K42" t="s">
        <v>860</v>
      </c>
      <c r="L42" s="9">
        <v>0.30102783441499997</v>
      </c>
      <c r="M42" s="9">
        <v>0.20609840750700001</v>
      </c>
      <c r="N42" s="9">
        <v>0.13509047031400001</v>
      </c>
      <c r="O42" s="9">
        <v>0.13509047031400001</v>
      </c>
      <c r="P42" s="9">
        <v>6.0754019766999998E-2</v>
      </c>
      <c r="Q42" s="4">
        <f>VLOOKUP(Table13[[#This Row],[img_id]]&amp;"|"&amp;1,Table1[[#Headers],[#Data]],6,FALSE)</f>
        <v>0.99996197223700001</v>
      </c>
      <c r="R42" s="4">
        <f>VLOOKUP(Table13[[#This Row],[img_id]]&amp;"|"&amp;2,Table1[[#Headers],[#Data]],6,FALSE)</f>
        <v>0.99994444847099995</v>
      </c>
      <c r="S42" s="4">
        <f>VLOOKUP(Table13[[#This Row],[img_id]]&amp;"|"&amp;3,Table1[[#Headers],[#Data]],6,FALSE)</f>
        <v>0.99991524219500005</v>
      </c>
      <c r="T42" s="4">
        <f>VLOOKUP(Table13[[#This Row],[img_id]]&amp;"|"&amp;4,Table1[[#Headers],[#Data]],6,FALSE)</f>
        <v>0.99988949298899998</v>
      </c>
      <c r="U42" s="4">
        <f>VLOOKUP(Table13[[#This Row],[img_id]]&amp;"|"&amp;5,Table1[[#Headers],[#Data]],6,FALSE)</f>
        <v>0.99981158971799999</v>
      </c>
    </row>
    <row r="43" spans="1:21" hidden="1" x14ac:dyDescent="0.25">
      <c r="A43" s="5">
        <v>42</v>
      </c>
      <c r="B43" s="5" t="s">
        <v>51</v>
      </c>
      <c r="C43" s="5">
        <v>40</v>
      </c>
      <c r="D43" s="5">
        <v>2</v>
      </c>
      <c r="E43" s="5">
        <f>IF(Table13[[#This Row],[attractiveness]]=1,2,IF(Table13[[#This Row],[attractiveness]]=5,4,Table13[[#This Row],[attractiveness]]))</f>
        <v>2</v>
      </c>
      <c r="F43" s="5">
        <v>0.159999999999999</v>
      </c>
      <c r="G43" t="s">
        <v>831</v>
      </c>
      <c r="H43" t="s">
        <v>848</v>
      </c>
      <c r="I43" t="s">
        <v>854</v>
      </c>
      <c r="J43" t="s">
        <v>862</v>
      </c>
      <c r="K43" t="s">
        <v>861</v>
      </c>
      <c r="L43" s="9">
        <v>0.22508448362399999</v>
      </c>
      <c r="M43" s="9">
        <v>0.192926645279</v>
      </c>
      <c r="N43" s="9">
        <v>0.15359230339499999</v>
      </c>
      <c r="O43" s="9">
        <v>0.15359230339499999</v>
      </c>
      <c r="P43" s="9">
        <v>8.9752644300500006E-2</v>
      </c>
      <c r="Q43" s="4">
        <f>VLOOKUP(Table13[[#This Row],[img_id]]&amp;"|"&amp;1,Table1[[#Headers],[#Data]],6,FALSE)</f>
        <v>0.99966132640799998</v>
      </c>
      <c r="R43" s="4">
        <f>VLOOKUP(Table13[[#This Row],[img_id]]&amp;"|"&amp;2,Table1[[#Headers],[#Data]],6,FALSE)</f>
        <v>0.99960500001899999</v>
      </c>
      <c r="S43" s="4">
        <f>VLOOKUP(Table13[[#This Row],[img_id]]&amp;"|"&amp;3,Table1[[#Headers],[#Data]],6,FALSE)</f>
        <v>0.999503850937</v>
      </c>
      <c r="T43" s="4">
        <f>VLOOKUP(Table13[[#This Row],[img_id]]&amp;"|"&amp;4,Table1[[#Headers],[#Data]],6,FALSE)</f>
        <v>0.99923431873299995</v>
      </c>
      <c r="U43" s="4">
        <f>VLOOKUP(Table13[[#This Row],[img_id]]&amp;"|"&amp;5,Table1[[#Headers],[#Data]],6,FALSE)</f>
        <v>0.99915122985799998</v>
      </c>
    </row>
    <row r="44" spans="1:21" hidden="1" x14ac:dyDescent="0.25">
      <c r="A44" s="5">
        <v>43</v>
      </c>
      <c r="B44" s="5" t="s">
        <v>52</v>
      </c>
      <c r="C44" s="5">
        <v>40</v>
      </c>
      <c r="D44" s="5">
        <v>2</v>
      </c>
      <c r="E44" s="5">
        <f>IF(Table13[[#This Row],[attractiveness]]=1,2,IF(Table13[[#This Row],[attractiveness]]=5,4,Table13[[#This Row],[attractiveness]]))</f>
        <v>2</v>
      </c>
      <c r="F44" s="5">
        <v>0.24</v>
      </c>
      <c r="G44" t="s">
        <v>848</v>
      </c>
      <c r="H44" t="s">
        <v>854</v>
      </c>
      <c r="I44" t="s">
        <v>861</v>
      </c>
      <c r="J44" t="s">
        <v>856</v>
      </c>
      <c r="K44" t="s">
        <v>891</v>
      </c>
      <c r="L44" s="9">
        <v>0.283647239208</v>
      </c>
      <c r="M44" s="9">
        <v>0.13450832665000001</v>
      </c>
      <c r="N44" s="9">
        <v>9.5921576023100003E-2</v>
      </c>
      <c r="O44" s="9">
        <v>9.5921576023100003E-2</v>
      </c>
      <c r="P44" s="9">
        <v>5.3403038531499997E-2</v>
      </c>
      <c r="Q44" s="4">
        <f>VLOOKUP(Table13[[#This Row],[img_id]]&amp;"|"&amp;1,Table1[[#Headers],[#Data]],6,FALSE)</f>
        <v>0.999248683453</v>
      </c>
      <c r="R44" s="4">
        <f>VLOOKUP(Table13[[#This Row],[img_id]]&amp;"|"&amp;2,Table1[[#Headers],[#Data]],6,FALSE)</f>
        <v>0.998417139053</v>
      </c>
      <c r="S44" s="4">
        <f>VLOOKUP(Table13[[#This Row],[img_id]]&amp;"|"&amp;3,Table1[[#Headers],[#Data]],6,FALSE)</f>
        <v>0.99778181314500003</v>
      </c>
      <c r="T44" s="4">
        <f>VLOOKUP(Table13[[#This Row],[img_id]]&amp;"|"&amp;4,Table1[[#Headers],[#Data]],6,FALSE)</f>
        <v>0.99747806787500004</v>
      </c>
      <c r="U44" s="4">
        <f>VLOOKUP(Table13[[#This Row],[img_id]]&amp;"|"&amp;5,Table1[[#Headers],[#Data]],6,FALSE)</f>
        <v>0.99602270126299997</v>
      </c>
    </row>
    <row r="45" spans="1:21" hidden="1" x14ac:dyDescent="0.25">
      <c r="A45" s="5">
        <v>44</v>
      </c>
      <c r="B45" s="5" t="s">
        <v>53</v>
      </c>
      <c r="C45" s="5">
        <v>40</v>
      </c>
      <c r="D45" s="5">
        <v>2</v>
      </c>
      <c r="E45" s="5">
        <f>IF(Table13[[#This Row],[attractiveness]]=1,2,IF(Table13[[#This Row],[attractiveness]]=5,4,Table13[[#This Row],[attractiveness]]))</f>
        <v>2</v>
      </c>
      <c r="F45" s="5">
        <v>0.64</v>
      </c>
      <c r="G45" t="s">
        <v>848</v>
      </c>
      <c r="H45" t="s">
        <v>854</v>
      </c>
      <c r="I45" t="s">
        <v>861</v>
      </c>
      <c r="J45" t="s">
        <v>831</v>
      </c>
      <c r="K45" t="s">
        <v>891</v>
      </c>
      <c r="L45" s="9">
        <v>0.40122532844499997</v>
      </c>
      <c r="M45" s="9">
        <v>0.168732583523</v>
      </c>
      <c r="N45" s="9">
        <v>0.11885192245200001</v>
      </c>
      <c r="O45" s="9">
        <v>0.11885192245200001</v>
      </c>
      <c r="P45" s="9">
        <v>4.96403425932E-2</v>
      </c>
      <c r="Q45" s="4">
        <f>VLOOKUP(Table13[[#This Row],[img_id]]&amp;"|"&amp;1,Table1[[#Headers],[#Data]],6,FALSE)</f>
        <v>0.99985146522500001</v>
      </c>
      <c r="R45" s="4">
        <f>VLOOKUP(Table13[[#This Row],[img_id]]&amp;"|"&amp;2,Table1[[#Headers],[#Data]],6,FALSE)</f>
        <v>0.99964678287499997</v>
      </c>
      <c r="S45" s="4">
        <f>VLOOKUP(Table13[[#This Row],[img_id]]&amp;"|"&amp;3,Table1[[#Headers],[#Data]],6,FALSE)</f>
        <v>0.99949860572799998</v>
      </c>
      <c r="T45" s="4">
        <f>VLOOKUP(Table13[[#This Row],[img_id]]&amp;"|"&amp;4,Table1[[#Headers],[#Data]],6,FALSE)</f>
        <v>0.999245405197</v>
      </c>
      <c r="U45" s="4">
        <f>VLOOKUP(Table13[[#This Row],[img_id]]&amp;"|"&amp;5,Table1[[#Headers],[#Data]],6,FALSE)</f>
        <v>0.99880039691900002</v>
      </c>
    </row>
    <row r="46" spans="1:21" hidden="1" x14ac:dyDescent="0.25">
      <c r="A46" s="5">
        <v>45</v>
      </c>
      <c r="B46" s="5" t="s">
        <v>54</v>
      </c>
      <c r="C46" s="5">
        <v>43</v>
      </c>
      <c r="D46" s="5">
        <v>3</v>
      </c>
      <c r="E46" s="5">
        <f>IF(Table13[[#This Row],[attractiveness]]=1,2,IF(Table13[[#This Row],[attractiveness]]=5,4,Table13[[#This Row],[attractiveness]]))</f>
        <v>3</v>
      </c>
      <c r="F46" s="5">
        <v>0.24</v>
      </c>
      <c r="G46" t="s">
        <v>860</v>
      </c>
      <c r="H46" t="s">
        <v>861</v>
      </c>
      <c r="I46" t="s">
        <v>873</v>
      </c>
      <c r="J46" t="s">
        <v>854</v>
      </c>
      <c r="K46" t="s">
        <v>831</v>
      </c>
      <c r="L46" s="9">
        <v>0.61698591709100004</v>
      </c>
      <c r="M46" s="9">
        <v>8.1886447966100007E-2</v>
      </c>
      <c r="N46" s="9">
        <v>6.6897511482199995E-2</v>
      </c>
      <c r="O46" s="9">
        <v>6.6897511482199995E-2</v>
      </c>
      <c r="P46" s="9">
        <v>3.80210243165E-2</v>
      </c>
      <c r="Q46" s="4">
        <f>VLOOKUP(Table13[[#This Row],[img_id]]&amp;"|"&amp;1,Table1[[#Headers],[#Data]],6,FALSE)</f>
        <v>0.99995207786600004</v>
      </c>
      <c r="R46" s="4">
        <f>VLOOKUP(Table13[[#This Row],[img_id]]&amp;"|"&amp;2,Table1[[#Headers],[#Data]],6,FALSE)</f>
        <v>0.99963915348099996</v>
      </c>
      <c r="S46" s="4">
        <f>VLOOKUP(Table13[[#This Row],[img_id]]&amp;"|"&amp;3,Table1[[#Headers],[#Data]],6,FALSE)</f>
        <v>0.99955826997800001</v>
      </c>
      <c r="T46" s="4">
        <f>VLOOKUP(Table13[[#This Row],[img_id]]&amp;"|"&amp;4,Table1[[#Headers],[#Data]],6,FALSE)</f>
        <v>0.999526619911</v>
      </c>
      <c r="U46" s="4">
        <f>VLOOKUP(Table13[[#This Row],[img_id]]&amp;"|"&amp;5,Table1[[#Headers],[#Data]],6,FALSE)</f>
        <v>0.99922311306</v>
      </c>
    </row>
    <row r="47" spans="1:21" hidden="1" x14ac:dyDescent="0.25">
      <c r="A47" s="5">
        <v>46</v>
      </c>
      <c r="B47" s="5" t="s">
        <v>55</v>
      </c>
      <c r="C47" s="5">
        <v>43</v>
      </c>
      <c r="D47" s="5">
        <v>2</v>
      </c>
      <c r="E47" s="5">
        <f>IF(Table13[[#This Row],[attractiveness]]=1,2,IF(Table13[[#This Row],[attractiveness]]=5,4,Table13[[#This Row],[attractiveness]]))</f>
        <v>2</v>
      </c>
      <c r="F47" s="5">
        <v>0.64</v>
      </c>
      <c r="G47" t="s">
        <v>830</v>
      </c>
      <c r="H47" t="s">
        <v>862</v>
      </c>
      <c r="I47" t="s">
        <v>846</v>
      </c>
      <c r="J47" t="s">
        <v>840</v>
      </c>
      <c r="K47" t="s">
        <v>831</v>
      </c>
      <c r="L47" s="9">
        <v>0.368911683559</v>
      </c>
      <c r="M47" s="9">
        <v>0.32194852828999998</v>
      </c>
      <c r="N47" s="9">
        <v>5.0694987177800001E-2</v>
      </c>
      <c r="O47" s="9">
        <v>5.0694987177800001E-2</v>
      </c>
      <c r="P47" s="9">
        <v>2.89622973651E-2</v>
      </c>
      <c r="Q47" s="4">
        <f>VLOOKUP(Table13[[#This Row],[img_id]]&amp;"|"&amp;1,Table1[[#Headers],[#Data]],6,FALSE)</f>
        <v>0.99960511922799999</v>
      </c>
      <c r="R47" s="4">
        <f>VLOOKUP(Table13[[#This Row],[img_id]]&amp;"|"&amp;2,Table1[[#Headers],[#Data]],6,FALSE)</f>
        <v>0.99954754114199995</v>
      </c>
      <c r="S47" s="4">
        <f>VLOOKUP(Table13[[#This Row],[img_id]]&amp;"|"&amp;3,Table1[[#Headers],[#Data]],6,FALSE)</f>
        <v>0.99713337421399995</v>
      </c>
      <c r="T47" s="4">
        <f>VLOOKUP(Table13[[#This Row],[img_id]]&amp;"|"&amp;4,Table1[[#Headers],[#Data]],6,FALSE)</f>
        <v>0.99711334705400001</v>
      </c>
      <c r="U47" s="4">
        <f>VLOOKUP(Table13[[#This Row],[img_id]]&amp;"|"&amp;5,Table1[[#Headers],[#Data]],6,FALSE)</f>
        <v>0.99499315023400003</v>
      </c>
    </row>
    <row r="48" spans="1:21" hidden="1" x14ac:dyDescent="0.25">
      <c r="A48" s="5">
        <v>47</v>
      </c>
      <c r="B48" s="5" t="s">
        <v>56</v>
      </c>
      <c r="C48" s="5">
        <v>43</v>
      </c>
      <c r="D48" s="5">
        <v>3</v>
      </c>
      <c r="E48" s="5">
        <f>IF(Table13[[#This Row],[attractiveness]]=1,2,IF(Table13[[#This Row],[attractiveness]]=5,4,Table13[[#This Row],[attractiveness]]))</f>
        <v>3</v>
      </c>
      <c r="F48" s="5">
        <v>0.24</v>
      </c>
      <c r="G48" t="s">
        <v>862</v>
      </c>
      <c r="H48" t="s">
        <v>864</v>
      </c>
      <c r="I48" t="s">
        <v>860</v>
      </c>
      <c r="J48" t="s">
        <v>873</v>
      </c>
      <c r="K48" t="s">
        <v>878</v>
      </c>
      <c r="L48" s="9">
        <v>0.41391992569000002</v>
      </c>
      <c r="M48" s="9">
        <v>0.171702772379</v>
      </c>
      <c r="N48" s="9">
        <v>8.2865178585099994E-2</v>
      </c>
      <c r="O48" s="9">
        <v>8.2865178585099994E-2</v>
      </c>
      <c r="P48" s="9">
        <v>3.8977440446600002E-2</v>
      </c>
      <c r="Q48" s="4">
        <f>VLOOKUP(Table13[[#This Row],[img_id]]&amp;"|"&amp;1,Table1[[#Headers],[#Data]],6,FALSE)</f>
        <v>0.99977010488499995</v>
      </c>
      <c r="R48" s="4">
        <f>VLOOKUP(Table13[[#This Row],[img_id]]&amp;"|"&amp;2,Table1[[#Headers],[#Data]],6,FALSE)</f>
        <v>0.99944597482700004</v>
      </c>
      <c r="S48" s="4">
        <f>VLOOKUP(Table13[[#This Row],[img_id]]&amp;"|"&amp;3,Table1[[#Headers],[#Data]],6,FALSE)</f>
        <v>0.998852849007</v>
      </c>
      <c r="T48" s="4">
        <f>VLOOKUP(Table13[[#This Row],[img_id]]&amp;"|"&amp;4,Table1[[#Headers],[#Data]],6,FALSE)</f>
        <v>0.99793326854700004</v>
      </c>
      <c r="U48" s="4">
        <f>VLOOKUP(Table13[[#This Row],[img_id]]&amp;"|"&amp;5,Table1[[#Headers],[#Data]],6,FALSE)</f>
        <v>0.99756431579600002</v>
      </c>
    </row>
    <row r="49" spans="1:21" hidden="1" x14ac:dyDescent="0.25">
      <c r="A49" s="5">
        <v>48</v>
      </c>
      <c r="B49" s="5" t="s">
        <v>57</v>
      </c>
      <c r="C49" s="5">
        <v>43</v>
      </c>
      <c r="D49" s="5">
        <v>3</v>
      </c>
      <c r="E49" s="5">
        <f>IF(Table13[[#This Row],[attractiveness]]=1,2,IF(Table13[[#This Row],[attractiveness]]=5,4,Table13[[#This Row],[attractiveness]]))</f>
        <v>3</v>
      </c>
      <c r="F49" s="5">
        <v>0.55999999999999905</v>
      </c>
      <c r="G49" t="s">
        <v>862</v>
      </c>
      <c r="H49" t="s">
        <v>830</v>
      </c>
      <c r="I49" t="s">
        <v>864</v>
      </c>
      <c r="J49" t="s">
        <v>831</v>
      </c>
      <c r="K49" t="s">
        <v>846</v>
      </c>
      <c r="L49" s="9">
        <v>0.28953963518100001</v>
      </c>
      <c r="M49" s="9">
        <v>0.21559780836100001</v>
      </c>
      <c r="N49" s="9">
        <v>8.5695110261400004E-2</v>
      </c>
      <c r="O49" s="9">
        <v>8.5695110261400004E-2</v>
      </c>
      <c r="P49" s="9">
        <v>2.9791194945600001E-2</v>
      </c>
      <c r="Q49" s="4">
        <f>VLOOKUP(Table13[[#This Row],[img_id]]&amp;"|"&amp;1,Table1[[#Headers],[#Data]],6,FALSE)</f>
        <v>0.99907279014600003</v>
      </c>
      <c r="R49" s="4">
        <f>VLOOKUP(Table13[[#This Row],[img_id]]&amp;"|"&amp;2,Table1[[#Headers],[#Data]],6,FALSE)</f>
        <v>0.99875521659900002</v>
      </c>
      <c r="S49" s="4">
        <f>VLOOKUP(Table13[[#This Row],[img_id]]&amp;"|"&amp;3,Table1[[#Headers],[#Data]],6,FALSE)</f>
        <v>0.99687421321900005</v>
      </c>
      <c r="T49" s="4">
        <f>VLOOKUP(Table13[[#This Row],[img_id]]&amp;"|"&amp;4,Table1[[#Headers],[#Data]],6,FALSE)</f>
        <v>0.99531435966500004</v>
      </c>
      <c r="U49" s="4">
        <f>VLOOKUP(Table13[[#This Row],[img_id]]&amp;"|"&amp;5,Table1[[#Headers],[#Data]],6,FALSE)</f>
        <v>0.99106127023699997</v>
      </c>
    </row>
    <row r="50" spans="1:21" hidden="1" x14ac:dyDescent="0.25">
      <c r="A50" s="5">
        <v>49</v>
      </c>
      <c r="B50" s="5" t="s">
        <v>58</v>
      </c>
      <c r="C50" s="5">
        <v>51</v>
      </c>
      <c r="D50" s="5">
        <v>2</v>
      </c>
      <c r="E50" s="5">
        <f>IF(Table13[[#This Row],[attractiveness]]=1,2,IF(Table13[[#This Row],[attractiveness]]=5,4,Table13[[#This Row],[attractiveness]]))</f>
        <v>2</v>
      </c>
      <c r="F50" s="5">
        <v>0.24</v>
      </c>
      <c r="G50" t="s">
        <v>860</v>
      </c>
      <c r="H50" t="s">
        <v>831</v>
      </c>
      <c r="I50" t="s">
        <v>892</v>
      </c>
      <c r="J50" t="s">
        <v>874</v>
      </c>
      <c r="K50" t="s">
        <v>854</v>
      </c>
      <c r="L50" s="9">
        <v>0.25265708565700001</v>
      </c>
      <c r="M50" s="9">
        <v>0.203285366297</v>
      </c>
      <c r="N50" s="9">
        <v>7.9796992242299997E-2</v>
      </c>
      <c r="O50" s="9">
        <v>7.9796992242299997E-2</v>
      </c>
      <c r="P50" s="9">
        <v>6.4229793846600006E-2</v>
      </c>
      <c r="Q50" s="4">
        <f>VLOOKUP(Table13[[#This Row],[img_id]]&amp;"|"&amp;1,Table1[[#Headers],[#Data]],6,FALSE)</f>
        <v>0.99949157237999997</v>
      </c>
      <c r="R50" s="4">
        <f>VLOOKUP(Table13[[#This Row],[img_id]]&amp;"|"&amp;2,Table1[[#Headers],[#Data]],6,FALSE)</f>
        <v>0.99936825036999999</v>
      </c>
      <c r="S50" s="4">
        <f>VLOOKUP(Table13[[#This Row],[img_id]]&amp;"|"&amp;3,Table1[[#Headers],[#Data]],6,FALSE)</f>
        <v>0.99839204549799998</v>
      </c>
      <c r="T50" s="4">
        <f>VLOOKUP(Table13[[#This Row],[img_id]]&amp;"|"&amp;4,Table1[[#Headers],[#Data]],6,FALSE)</f>
        <v>0.99830162525199995</v>
      </c>
      <c r="U50" s="4">
        <f>VLOOKUP(Table13[[#This Row],[img_id]]&amp;"|"&amp;5,Table1[[#Headers],[#Data]],6,FALSE)</f>
        <v>0.99800306558600005</v>
      </c>
    </row>
    <row r="51" spans="1:21" hidden="1" x14ac:dyDescent="0.25">
      <c r="A51" s="5">
        <v>50</v>
      </c>
      <c r="B51" s="5" t="s">
        <v>59</v>
      </c>
      <c r="C51" s="5">
        <v>51</v>
      </c>
      <c r="D51" s="5">
        <v>2</v>
      </c>
      <c r="E51" s="5">
        <f>IF(Table13[[#This Row],[attractiveness]]=1,2,IF(Table13[[#This Row],[attractiveness]]=5,4,Table13[[#This Row],[attractiveness]]))</f>
        <v>2</v>
      </c>
      <c r="F51" s="5">
        <v>0.159999999999999</v>
      </c>
      <c r="G51" t="s">
        <v>892</v>
      </c>
      <c r="H51" t="s">
        <v>848</v>
      </c>
      <c r="I51" t="s">
        <v>856</v>
      </c>
      <c r="J51" t="s">
        <v>854</v>
      </c>
      <c r="K51" t="s">
        <v>861</v>
      </c>
      <c r="L51" s="9">
        <v>0.153483480215</v>
      </c>
      <c r="M51" s="9">
        <v>0.111633181572</v>
      </c>
      <c r="N51" s="9">
        <v>8.4833115339300005E-2</v>
      </c>
      <c r="O51" s="9">
        <v>8.4833115339300005E-2</v>
      </c>
      <c r="P51" s="9">
        <v>6.9199264049499998E-2</v>
      </c>
      <c r="Q51" s="4">
        <f>VLOOKUP(Table13[[#This Row],[img_id]]&amp;"|"&amp;1,Table1[[#Headers],[#Data]],6,FALSE)</f>
        <v>0.99797719717</v>
      </c>
      <c r="R51" s="4">
        <f>VLOOKUP(Table13[[#This Row],[img_id]]&amp;"|"&amp;2,Table1[[#Headers],[#Data]],6,FALSE)</f>
        <v>0.99722099304199996</v>
      </c>
      <c r="S51" s="4">
        <f>VLOOKUP(Table13[[#This Row],[img_id]]&amp;"|"&amp;3,Table1[[#Headers],[#Data]],6,FALSE)</f>
        <v>0.99634629488000004</v>
      </c>
      <c r="T51" s="4">
        <f>VLOOKUP(Table13[[#This Row],[img_id]]&amp;"|"&amp;4,Table1[[#Headers],[#Data]],6,FALSE)</f>
        <v>0.99622321128799995</v>
      </c>
      <c r="U51" s="4">
        <f>VLOOKUP(Table13[[#This Row],[img_id]]&amp;"|"&amp;5,Table1[[#Headers],[#Data]],6,FALSE)</f>
        <v>0.995524525642</v>
      </c>
    </row>
    <row r="52" spans="1:21" hidden="1" x14ac:dyDescent="0.25">
      <c r="A52" s="5">
        <v>51</v>
      </c>
      <c r="B52" s="5" t="s">
        <v>60</v>
      </c>
      <c r="C52" s="5">
        <v>51</v>
      </c>
      <c r="D52" s="5">
        <v>3</v>
      </c>
      <c r="E52" s="5">
        <f>IF(Table13[[#This Row],[attractiveness]]=1,2,IF(Table13[[#This Row],[attractiveness]]=5,4,Table13[[#This Row],[attractiveness]]))</f>
        <v>3</v>
      </c>
      <c r="F52" s="5">
        <v>0.24</v>
      </c>
      <c r="G52" t="s">
        <v>854</v>
      </c>
      <c r="H52" t="s">
        <v>848</v>
      </c>
      <c r="I52" t="s">
        <v>856</v>
      </c>
      <c r="J52" t="s">
        <v>830</v>
      </c>
      <c r="K52" t="s">
        <v>892</v>
      </c>
      <c r="L52" s="9">
        <v>0.105389364064</v>
      </c>
      <c r="M52" s="9">
        <v>0.103354990482</v>
      </c>
      <c r="N52" s="9">
        <v>9.4256684184100006E-2</v>
      </c>
      <c r="O52" s="9">
        <v>9.4256684184100006E-2</v>
      </c>
      <c r="P52" s="9">
        <v>7.1437433361999994E-2</v>
      </c>
      <c r="Q52" s="4">
        <f>VLOOKUP(Table13[[#This Row],[img_id]]&amp;"|"&amp;1,Table1[[#Headers],[#Data]],6,FALSE)</f>
        <v>0.99766111373900002</v>
      </c>
      <c r="R52" s="4">
        <f>VLOOKUP(Table13[[#This Row],[img_id]]&amp;"|"&amp;2,Table1[[#Headers],[#Data]],6,FALSE)</f>
        <v>0.99761521816300003</v>
      </c>
      <c r="S52" s="4">
        <f>VLOOKUP(Table13[[#This Row],[img_id]]&amp;"|"&amp;3,Table1[[#Headers],[#Data]],6,FALSE)</f>
        <v>0.99738556146599999</v>
      </c>
      <c r="T52" s="4">
        <f>VLOOKUP(Table13[[#This Row],[img_id]]&amp;"|"&amp;4,Table1[[#Headers],[#Data]],6,FALSE)</f>
        <v>0.99712675809899998</v>
      </c>
      <c r="U52" s="4">
        <f>VLOOKUP(Table13[[#This Row],[img_id]]&amp;"|"&amp;5,Table1[[#Headers],[#Data]],6,FALSE)</f>
        <v>0.99655330181099999</v>
      </c>
    </row>
    <row r="53" spans="1:21" hidden="1" x14ac:dyDescent="0.25">
      <c r="A53" s="5">
        <v>52</v>
      </c>
      <c r="B53" s="5" t="s">
        <v>61</v>
      </c>
      <c r="C53" s="5">
        <v>51</v>
      </c>
      <c r="D53" s="5">
        <v>2</v>
      </c>
      <c r="E53" s="5">
        <f>IF(Table13[[#This Row],[attractiveness]]=1,2,IF(Table13[[#This Row],[attractiveness]]=5,4,Table13[[#This Row],[attractiveness]]))</f>
        <v>2</v>
      </c>
      <c r="F53" s="5">
        <v>0.16</v>
      </c>
      <c r="G53" t="s">
        <v>861</v>
      </c>
      <c r="H53" t="s">
        <v>862</v>
      </c>
      <c r="I53" t="s">
        <v>848</v>
      </c>
      <c r="J53" t="s">
        <v>854</v>
      </c>
      <c r="K53" t="s">
        <v>856</v>
      </c>
      <c r="L53" s="9">
        <v>0.53673005104100002</v>
      </c>
      <c r="M53" s="9">
        <v>0.16532094776600001</v>
      </c>
      <c r="N53" s="9">
        <v>7.63378888369E-2</v>
      </c>
      <c r="O53" s="9">
        <v>7.63378888369E-2</v>
      </c>
      <c r="P53" s="9">
        <v>5.7035941630600002E-2</v>
      </c>
      <c r="Q53" s="4">
        <f>VLOOKUP(Table13[[#This Row],[img_id]]&amp;"|"&amp;1,Table1[[#Headers],[#Data]],6,FALSE)</f>
        <v>0.99997162818899998</v>
      </c>
      <c r="R53" s="4">
        <f>VLOOKUP(Table13[[#This Row],[img_id]]&amp;"|"&amp;2,Table1[[#Headers],[#Data]],6,FALSE)</f>
        <v>0.99990773201000005</v>
      </c>
      <c r="S53" s="4">
        <f>VLOOKUP(Table13[[#This Row],[img_id]]&amp;"|"&amp;3,Table1[[#Headers],[#Data]],6,FALSE)</f>
        <v>0.99980014562599995</v>
      </c>
      <c r="T53" s="4">
        <f>VLOOKUP(Table13[[#This Row],[img_id]]&amp;"|"&amp;4,Table1[[#Headers],[#Data]],6,FALSE)</f>
        <v>0.99979966878899995</v>
      </c>
      <c r="U53" s="4">
        <f>VLOOKUP(Table13[[#This Row],[img_id]]&amp;"|"&amp;5,Table1[[#Headers],[#Data]],6,FALSE)</f>
        <v>0.99973255395899996</v>
      </c>
    </row>
    <row r="54" spans="1:21" hidden="1" x14ac:dyDescent="0.25">
      <c r="A54" s="5">
        <v>53</v>
      </c>
      <c r="B54" s="5" t="s">
        <v>62</v>
      </c>
      <c r="C54" s="5">
        <v>52</v>
      </c>
      <c r="D54" s="5">
        <v>2</v>
      </c>
      <c r="E54" s="5">
        <f>IF(Table13[[#This Row],[attractiveness]]=1,2,IF(Table13[[#This Row],[attractiveness]]=5,4,Table13[[#This Row],[attractiveness]]))</f>
        <v>2</v>
      </c>
      <c r="F54" s="5">
        <v>0.64</v>
      </c>
      <c r="G54" t="s">
        <v>831</v>
      </c>
      <c r="H54" t="s">
        <v>854</v>
      </c>
      <c r="I54" t="s">
        <v>848</v>
      </c>
      <c r="J54" t="s">
        <v>856</v>
      </c>
      <c r="K54" t="s">
        <v>864</v>
      </c>
      <c r="L54" s="9">
        <v>0.17356285452799999</v>
      </c>
      <c r="M54" s="9">
        <v>0.16601830720899999</v>
      </c>
      <c r="N54" s="9">
        <v>0.14633274078399999</v>
      </c>
      <c r="O54" s="9">
        <v>0.14633274078399999</v>
      </c>
      <c r="P54" s="9">
        <v>4.45739030838E-2</v>
      </c>
      <c r="Q54" s="4">
        <f>VLOOKUP(Table13[[#This Row],[img_id]]&amp;"|"&amp;1,Table1[[#Headers],[#Data]],6,FALSE)</f>
        <v>0.99732154607800005</v>
      </c>
      <c r="R54" s="4">
        <f>VLOOKUP(Table13[[#This Row],[img_id]]&amp;"|"&amp;2,Table1[[#Headers],[#Data]],6,FALSE)</f>
        <v>0.99720013141599995</v>
      </c>
      <c r="S54" s="4">
        <f>VLOOKUP(Table13[[#This Row],[img_id]]&amp;"|"&amp;3,Table1[[#Headers],[#Data]],6,FALSE)</f>
        <v>0.99682474136400001</v>
      </c>
      <c r="T54" s="4">
        <f>VLOOKUP(Table13[[#This Row],[img_id]]&amp;"|"&amp;4,Table1[[#Headers],[#Data]],6,FALSE)</f>
        <v>0.99539256095899997</v>
      </c>
      <c r="U54" s="4">
        <f>VLOOKUP(Table13[[#This Row],[img_id]]&amp;"|"&amp;5,Table1[[#Headers],[#Data]],6,FALSE)</f>
        <v>0.989650726318</v>
      </c>
    </row>
    <row r="55" spans="1:21" hidden="1" x14ac:dyDescent="0.25">
      <c r="A55" s="5">
        <v>54</v>
      </c>
      <c r="B55" s="5" t="s">
        <v>63</v>
      </c>
      <c r="C55" s="5">
        <v>52</v>
      </c>
      <c r="D55" s="5">
        <v>3</v>
      </c>
      <c r="E55" s="5">
        <f>IF(Table13[[#This Row],[attractiveness]]=1,2,IF(Table13[[#This Row],[attractiveness]]=5,4,Table13[[#This Row],[attractiveness]]))</f>
        <v>3</v>
      </c>
      <c r="F55" s="5">
        <v>0.24</v>
      </c>
      <c r="G55" t="s">
        <v>830</v>
      </c>
      <c r="H55" t="s">
        <v>831</v>
      </c>
      <c r="I55" t="s">
        <v>840</v>
      </c>
      <c r="J55" t="s">
        <v>862</v>
      </c>
      <c r="K55" t="s">
        <v>842</v>
      </c>
      <c r="L55" s="9">
        <v>0.78910428285599998</v>
      </c>
      <c r="M55" s="9">
        <v>4.9370855093000002E-2</v>
      </c>
      <c r="N55" s="9">
        <v>4.2787913232999998E-2</v>
      </c>
      <c r="O55" s="9">
        <v>4.2787913232999998E-2</v>
      </c>
      <c r="P55" s="9">
        <v>1.1133386753500001E-2</v>
      </c>
      <c r="Q55" s="4">
        <f>VLOOKUP(Table13[[#This Row],[img_id]]&amp;"|"&amp;1,Table1[[#Headers],[#Data]],6,FALSE)</f>
        <v>0.99992024898499998</v>
      </c>
      <c r="R55" s="4">
        <f>VLOOKUP(Table13[[#This Row],[img_id]]&amp;"|"&amp;2,Table1[[#Headers],[#Data]],6,FALSE)</f>
        <v>0.99872654676399997</v>
      </c>
      <c r="S55" s="4">
        <f>VLOOKUP(Table13[[#This Row],[img_id]]&amp;"|"&amp;3,Table1[[#Headers],[#Data]],6,FALSE)</f>
        <v>0.99853086471600006</v>
      </c>
      <c r="T55" s="4">
        <f>VLOOKUP(Table13[[#This Row],[img_id]]&amp;"|"&amp;4,Table1[[#Headers],[#Data]],6,FALSE)</f>
        <v>0.99835509061799999</v>
      </c>
      <c r="U55" s="4">
        <f>VLOOKUP(Table13[[#This Row],[img_id]]&amp;"|"&amp;5,Table1[[#Headers],[#Data]],6,FALSE)</f>
        <v>0.99437731504399995</v>
      </c>
    </row>
    <row r="56" spans="1:21" hidden="1" x14ac:dyDescent="0.25">
      <c r="A56" s="5">
        <v>55</v>
      </c>
      <c r="B56" s="5" t="s">
        <v>64</v>
      </c>
      <c r="C56" s="5">
        <v>52</v>
      </c>
      <c r="D56" s="5">
        <v>3</v>
      </c>
      <c r="E56" s="5">
        <f>IF(Table13[[#This Row],[attractiveness]]=1,2,IF(Table13[[#This Row],[attractiveness]]=5,4,Table13[[#This Row],[attractiveness]]))</f>
        <v>3</v>
      </c>
      <c r="F56" s="5">
        <v>0.8</v>
      </c>
      <c r="G56" t="s">
        <v>831</v>
      </c>
      <c r="H56" t="s">
        <v>830</v>
      </c>
      <c r="I56" t="s">
        <v>862</v>
      </c>
      <c r="J56" t="s">
        <v>860</v>
      </c>
      <c r="K56" t="s">
        <v>864</v>
      </c>
      <c r="L56" s="9">
        <v>0.87457394599899996</v>
      </c>
      <c r="M56" s="9">
        <v>7.6419934630400005E-2</v>
      </c>
      <c r="N56" s="9">
        <v>1.42641048878E-2</v>
      </c>
      <c r="O56" s="9">
        <v>1.42641048878E-2</v>
      </c>
      <c r="P56" s="9">
        <v>5.4134083911799996E-3</v>
      </c>
      <c r="Q56" s="4">
        <f>VLOOKUP(Table13[[#This Row],[img_id]]&amp;"|"&amp;1,Table1[[#Headers],[#Data]],6,FALSE)</f>
        <v>0.99999058246600003</v>
      </c>
      <c r="R56" s="4">
        <f>VLOOKUP(Table13[[#This Row],[img_id]]&amp;"|"&amp;2,Table1[[#Headers],[#Data]],6,FALSE)</f>
        <v>0.99989283084900005</v>
      </c>
      <c r="S56" s="4">
        <f>VLOOKUP(Table13[[#This Row],[img_id]]&amp;"|"&amp;3,Table1[[#Headers],[#Data]],6,FALSE)</f>
        <v>0.99942612647999995</v>
      </c>
      <c r="T56" s="4">
        <f>VLOOKUP(Table13[[#This Row],[img_id]]&amp;"|"&amp;4,Table1[[#Headers],[#Data]],6,FALSE)</f>
        <v>0.99935609102199996</v>
      </c>
      <c r="U56" s="4">
        <f>VLOOKUP(Table13[[#This Row],[img_id]]&amp;"|"&amp;5,Table1[[#Headers],[#Data]],6,FALSE)</f>
        <v>0.99848937988300002</v>
      </c>
    </row>
    <row r="57" spans="1:21" hidden="1" x14ac:dyDescent="0.25">
      <c r="A57" s="5">
        <v>56</v>
      </c>
      <c r="B57" s="5" t="s">
        <v>65</v>
      </c>
      <c r="C57" s="5">
        <v>52</v>
      </c>
      <c r="D57" s="5">
        <v>3</v>
      </c>
      <c r="E57" s="5">
        <f>IF(Table13[[#This Row],[attractiveness]]=1,2,IF(Table13[[#This Row],[attractiveness]]=5,4,Table13[[#This Row],[attractiveness]]))</f>
        <v>3</v>
      </c>
      <c r="F57" s="5">
        <v>0.55999999999999905</v>
      </c>
      <c r="G57" t="s">
        <v>830</v>
      </c>
      <c r="H57" t="s">
        <v>862</v>
      </c>
      <c r="I57" t="s">
        <v>846</v>
      </c>
      <c r="J57" t="s">
        <v>875</v>
      </c>
      <c r="K57" t="s">
        <v>893</v>
      </c>
      <c r="L57" s="9">
        <v>0.26000934839200002</v>
      </c>
      <c r="M57" s="9">
        <v>0.22803184390100001</v>
      </c>
      <c r="N57" s="9">
        <v>5.8848813176199999E-2</v>
      </c>
      <c r="O57" s="9">
        <v>5.8848813176199999E-2</v>
      </c>
      <c r="P57" s="9">
        <v>3.4948114305700002E-2</v>
      </c>
      <c r="Q57" s="4">
        <f>VLOOKUP(Table13[[#This Row],[img_id]]&amp;"|"&amp;1,Table1[[#Headers],[#Data]],6,FALSE)</f>
        <v>0.99875187873799998</v>
      </c>
      <c r="R57" s="4">
        <f>VLOOKUP(Table13[[#This Row],[img_id]]&amp;"|"&amp;2,Table1[[#Headers],[#Data]],6,FALSE)</f>
        <v>0.99857711792000003</v>
      </c>
      <c r="S57" s="4">
        <f>VLOOKUP(Table13[[#This Row],[img_id]]&amp;"|"&amp;3,Table1[[#Headers],[#Data]],6,FALSE)</f>
        <v>0.99450904130899997</v>
      </c>
      <c r="T57" s="4">
        <f>VLOOKUP(Table13[[#This Row],[img_id]]&amp;"|"&amp;4,Table1[[#Headers],[#Data]],6,FALSE)</f>
        <v>0.99423062801399997</v>
      </c>
      <c r="U57" s="4">
        <f>VLOOKUP(Table13[[#This Row],[img_id]]&amp;"|"&amp;5,Table1[[#Headers],[#Data]],6,FALSE)</f>
        <v>0.99078828096399996</v>
      </c>
    </row>
    <row r="58" spans="1:21" hidden="1" x14ac:dyDescent="0.25">
      <c r="A58" s="5">
        <v>57</v>
      </c>
      <c r="B58" s="5" t="s">
        <v>66</v>
      </c>
      <c r="C58" s="5">
        <v>6</v>
      </c>
      <c r="D58" s="5">
        <v>3</v>
      </c>
      <c r="E58" s="5">
        <f>IF(Table13[[#This Row],[attractiveness]]=1,2,IF(Table13[[#This Row],[attractiveness]]=5,4,Table13[[#This Row],[attractiveness]]))</f>
        <v>3</v>
      </c>
      <c r="F58" s="5">
        <v>0.159999999999999</v>
      </c>
      <c r="G58" t="s">
        <v>831</v>
      </c>
      <c r="H58" t="s">
        <v>862</v>
      </c>
      <c r="I58" t="s">
        <v>846</v>
      </c>
      <c r="J58" t="s">
        <v>830</v>
      </c>
      <c r="K58" t="s">
        <v>855</v>
      </c>
      <c r="L58" s="9">
        <v>0.34118330478699999</v>
      </c>
      <c r="M58" s="9">
        <v>0.23182822763899999</v>
      </c>
      <c r="N58" s="9">
        <v>0.21688792109499999</v>
      </c>
      <c r="O58" s="9">
        <v>0.21688792109499999</v>
      </c>
      <c r="P58" s="9">
        <v>1.9722968339900001E-2</v>
      </c>
      <c r="Q58" s="4">
        <f>VLOOKUP(Table13[[#This Row],[img_id]]&amp;"|"&amp;1,Table1[[#Headers],[#Data]],6,FALSE)</f>
        <v>0.99993765354200004</v>
      </c>
      <c r="R58" s="4">
        <f>VLOOKUP(Table13[[#This Row],[img_id]]&amp;"|"&amp;2,Table1[[#Headers],[#Data]],6,FALSE)</f>
        <v>0.99990820884700005</v>
      </c>
      <c r="S58" s="4">
        <f>VLOOKUP(Table13[[#This Row],[img_id]]&amp;"|"&amp;3,Table1[[#Headers],[#Data]],6,FALSE)</f>
        <v>0.99990189075500002</v>
      </c>
      <c r="T58" s="4">
        <f>VLOOKUP(Table13[[#This Row],[img_id]]&amp;"|"&amp;4,Table1[[#Headers],[#Data]],6,FALSE)</f>
        <v>0.99981480836900005</v>
      </c>
      <c r="U58" s="4">
        <f>VLOOKUP(Table13[[#This Row],[img_id]]&amp;"|"&amp;5,Table1[[#Headers],[#Data]],6,FALSE)</f>
        <v>0.99892210960399996</v>
      </c>
    </row>
    <row r="59" spans="1:21" hidden="1" x14ac:dyDescent="0.25">
      <c r="A59" s="5">
        <v>58</v>
      </c>
      <c r="B59" s="5" t="s">
        <v>67</v>
      </c>
      <c r="C59" s="5">
        <v>6</v>
      </c>
      <c r="D59" s="5">
        <v>3</v>
      </c>
      <c r="E59" s="5">
        <f>IF(Table13[[#This Row],[attractiveness]]=1,2,IF(Table13[[#This Row],[attractiveness]]=5,4,Table13[[#This Row],[attractiveness]]))</f>
        <v>3</v>
      </c>
      <c r="F59" s="5">
        <v>0.24</v>
      </c>
      <c r="G59" t="s">
        <v>831</v>
      </c>
      <c r="H59" t="s">
        <v>864</v>
      </c>
      <c r="I59" t="s">
        <v>862</v>
      </c>
      <c r="J59" t="s">
        <v>860</v>
      </c>
      <c r="K59" t="s">
        <v>830</v>
      </c>
      <c r="L59" s="9">
        <v>0.54232704639399998</v>
      </c>
      <c r="M59" s="9">
        <v>0.209227919579</v>
      </c>
      <c r="N59" s="9">
        <v>0.16691368818300001</v>
      </c>
      <c r="O59" s="9">
        <v>0.16691368818300001</v>
      </c>
      <c r="P59" s="9">
        <v>1.62616036832E-2</v>
      </c>
      <c r="Q59" s="4">
        <f>VLOOKUP(Table13[[#This Row],[img_id]]&amp;"|"&amp;1,Table1[[#Headers],[#Data]],6,FALSE)</f>
        <v>0.99995696544599999</v>
      </c>
      <c r="R59" s="4">
        <f>VLOOKUP(Table13[[#This Row],[img_id]]&amp;"|"&amp;2,Table1[[#Headers],[#Data]],6,FALSE)</f>
        <v>0.999888300896</v>
      </c>
      <c r="S59" s="4">
        <f>VLOOKUP(Table13[[#This Row],[img_id]]&amp;"|"&amp;3,Table1[[#Headers],[#Data]],6,FALSE)</f>
        <v>0.99986004829399999</v>
      </c>
      <c r="T59" s="4">
        <f>VLOOKUP(Table13[[#This Row],[img_id]]&amp;"|"&amp;4,Table1[[#Headers],[#Data]],6,FALSE)</f>
        <v>0.99866950511899999</v>
      </c>
      <c r="U59" s="4">
        <f>VLOOKUP(Table13[[#This Row],[img_id]]&amp;"|"&amp;5,Table1[[#Headers],[#Data]],6,FALSE)</f>
        <v>0.99856537580500004</v>
      </c>
    </row>
    <row r="60" spans="1:21" hidden="1" x14ac:dyDescent="0.25">
      <c r="A60" s="5">
        <v>59</v>
      </c>
      <c r="B60" s="5" t="s">
        <v>68</v>
      </c>
      <c r="C60" s="5">
        <v>6</v>
      </c>
      <c r="D60" s="5">
        <v>3</v>
      </c>
      <c r="E60" s="5">
        <f>IF(Table13[[#This Row],[attractiveness]]=1,2,IF(Table13[[#This Row],[attractiveness]]=5,4,Table13[[#This Row],[attractiveness]]))</f>
        <v>3</v>
      </c>
      <c r="F60" s="5">
        <v>0.24</v>
      </c>
      <c r="G60" t="s">
        <v>862</v>
      </c>
      <c r="H60" t="s">
        <v>831</v>
      </c>
      <c r="I60" t="s">
        <v>874</v>
      </c>
      <c r="J60" t="s">
        <v>861</v>
      </c>
      <c r="K60" t="s">
        <v>864</v>
      </c>
      <c r="L60" s="9">
        <v>0.26396378874799997</v>
      </c>
      <c r="M60" s="9">
        <v>0.115722224116</v>
      </c>
      <c r="N60" s="9">
        <v>0.105520233512</v>
      </c>
      <c r="O60" s="9">
        <v>0.105520233512</v>
      </c>
      <c r="P60" s="9">
        <v>5.7146552950100002E-2</v>
      </c>
      <c r="Q60" s="4">
        <f>VLOOKUP(Table13[[#This Row],[img_id]]&amp;"|"&amp;1,Table1[[#Headers],[#Data]],6,FALSE)</f>
        <v>0.99914443492899996</v>
      </c>
      <c r="R60" s="4">
        <f>VLOOKUP(Table13[[#This Row],[img_id]]&amp;"|"&amp;2,Table1[[#Headers],[#Data]],6,FALSE)</f>
        <v>0.99805057048800006</v>
      </c>
      <c r="S60" s="4">
        <f>VLOOKUP(Table13[[#This Row],[img_id]]&amp;"|"&amp;3,Table1[[#Headers],[#Data]],6,FALSE)</f>
        <v>0.99786251783400004</v>
      </c>
      <c r="T60" s="4">
        <f>VLOOKUP(Table13[[#This Row],[img_id]]&amp;"|"&amp;4,Table1[[#Headers],[#Data]],6,FALSE)</f>
        <v>0.99670249223700003</v>
      </c>
      <c r="U60" s="4">
        <f>VLOOKUP(Table13[[#This Row],[img_id]]&amp;"|"&amp;5,Table1[[#Headers],[#Data]],6,FALSE)</f>
        <v>0.996060192585</v>
      </c>
    </row>
    <row r="61" spans="1:21" hidden="1" x14ac:dyDescent="0.25">
      <c r="A61" s="5">
        <v>60</v>
      </c>
      <c r="B61" s="5" t="s">
        <v>69</v>
      </c>
      <c r="C61" s="5">
        <v>6</v>
      </c>
      <c r="D61" s="5">
        <v>2</v>
      </c>
      <c r="E61" s="5">
        <f>IF(Table13[[#This Row],[attractiveness]]=1,2,IF(Table13[[#This Row],[attractiveness]]=5,4,Table13[[#This Row],[attractiveness]]))</f>
        <v>2</v>
      </c>
      <c r="F61" s="5">
        <v>0.159999999999999</v>
      </c>
      <c r="G61" t="s">
        <v>846</v>
      </c>
      <c r="H61" t="s">
        <v>831</v>
      </c>
      <c r="I61" t="s">
        <v>829</v>
      </c>
      <c r="J61" t="s">
        <v>830</v>
      </c>
      <c r="K61" t="s">
        <v>882</v>
      </c>
      <c r="L61" s="9">
        <v>0.58657729625699995</v>
      </c>
      <c r="M61" s="9">
        <v>0.183618500829</v>
      </c>
      <c r="N61" s="9">
        <v>4.6154223382499998E-2</v>
      </c>
      <c r="O61" s="9">
        <v>4.6154223382499998E-2</v>
      </c>
      <c r="P61" s="9">
        <v>2.4737466126700001E-2</v>
      </c>
      <c r="Q61" s="4">
        <f>VLOOKUP(Table13[[#This Row],[img_id]]&amp;"|"&amp;1,Table1[[#Headers],[#Data]],6,FALSE)</f>
        <v>0.999825537205</v>
      </c>
      <c r="R61" s="4">
        <f>VLOOKUP(Table13[[#This Row],[img_id]]&amp;"|"&amp;2,Table1[[#Headers],[#Data]],6,FALSE)</f>
        <v>0.99944287538499998</v>
      </c>
      <c r="S61" s="4">
        <f>VLOOKUP(Table13[[#This Row],[img_id]]&amp;"|"&amp;3,Table1[[#Headers],[#Data]],6,FALSE)</f>
        <v>0.99778711795800001</v>
      </c>
      <c r="T61" s="4">
        <f>VLOOKUP(Table13[[#This Row],[img_id]]&amp;"|"&amp;4,Table1[[#Headers],[#Data]],6,FALSE)</f>
        <v>0.99752861261400005</v>
      </c>
      <c r="U61" s="4">
        <f>VLOOKUP(Table13[[#This Row],[img_id]]&amp;"|"&amp;5,Table1[[#Headers],[#Data]],6,FALSE)</f>
        <v>0.995879292488</v>
      </c>
    </row>
    <row r="62" spans="1:21" hidden="1" x14ac:dyDescent="0.25">
      <c r="A62" s="5">
        <v>61</v>
      </c>
      <c r="B62" s="5" t="s">
        <v>70</v>
      </c>
      <c r="C62" s="5">
        <v>61</v>
      </c>
      <c r="D62" s="5">
        <v>4</v>
      </c>
      <c r="E62" s="5">
        <f>IF(Table13[[#This Row],[attractiveness]]=1,2,IF(Table13[[#This Row],[attractiveness]]=5,4,Table13[[#This Row],[attractiveness]]))</f>
        <v>4</v>
      </c>
      <c r="F62" s="5">
        <v>0.24</v>
      </c>
      <c r="G62" t="s">
        <v>862</v>
      </c>
      <c r="H62" t="s">
        <v>864</v>
      </c>
      <c r="I62" t="s">
        <v>878</v>
      </c>
      <c r="J62" t="s">
        <v>839</v>
      </c>
      <c r="K62" t="s">
        <v>877</v>
      </c>
      <c r="L62" s="9">
        <v>0.179443791509</v>
      </c>
      <c r="M62" s="9">
        <v>0.107274033129</v>
      </c>
      <c r="N62" s="9">
        <v>5.4419238120300001E-2</v>
      </c>
      <c r="O62" s="9">
        <v>5.4419238120300001E-2</v>
      </c>
      <c r="P62" s="9">
        <v>3.8043811917299997E-2</v>
      </c>
      <c r="Q62" s="4">
        <f>VLOOKUP(Table13[[#This Row],[img_id]]&amp;"|"&amp;1,Table1[[#Headers],[#Data]],6,FALSE)</f>
        <v>0.99506783485399997</v>
      </c>
      <c r="R62" s="4">
        <f>VLOOKUP(Table13[[#This Row],[img_id]]&amp;"|"&amp;2,Table1[[#Headers],[#Data]],6,FALSE)</f>
        <v>0.99177706241600005</v>
      </c>
      <c r="S62" s="4">
        <f>VLOOKUP(Table13[[#This Row],[img_id]]&amp;"|"&amp;3,Table1[[#Headers],[#Data]],6,FALSE)</f>
        <v>0.98391896486300001</v>
      </c>
      <c r="T62" s="4">
        <f>VLOOKUP(Table13[[#This Row],[img_id]]&amp;"|"&amp;4,Table1[[#Headers],[#Data]],6,FALSE)</f>
        <v>0.98243606090500002</v>
      </c>
      <c r="U62" s="4">
        <f>VLOOKUP(Table13[[#This Row],[img_id]]&amp;"|"&amp;5,Table1[[#Headers],[#Data]],6,FALSE)</f>
        <v>0.97715520858799998</v>
      </c>
    </row>
    <row r="63" spans="1:21" hidden="1" x14ac:dyDescent="0.25">
      <c r="A63" s="5">
        <v>62</v>
      </c>
      <c r="B63" s="5" t="s">
        <v>71</v>
      </c>
      <c r="C63" s="5">
        <v>61</v>
      </c>
      <c r="D63" s="5">
        <v>4</v>
      </c>
      <c r="E63" s="5">
        <f>IF(Table13[[#This Row],[attractiveness]]=1,2,IF(Table13[[#This Row],[attractiveness]]=5,4,Table13[[#This Row],[attractiveness]]))</f>
        <v>4</v>
      </c>
      <c r="F63" s="5">
        <v>0.159999999999999</v>
      </c>
      <c r="G63" t="s">
        <v>871</v>
      </c>
      <c r="H63" t="s">
        <v>888</v>
      </c>
      <c r="I63" t="s">
        <v>877</v>
      </c>
      <c r="J63" t="s">
        <v>894</v>
      </c>
      <c r="K63" t="s">
        <v>838</v>
      </c>
      <c r="L63" s="9">
        <v>0.289637595415</v>
      </c>
      <c r="M63" s="9">
        <v>0.11339342594100001</v>
      </c>
      <c r="N63" s="9">
        <v>0.11179065704299999</v>
      </c>
      <c r="O63" s="9">
        <v>0.11179065704299999</v>
      </c>
      <c r="P63" s="9">
        <v>5.7527117431200002E-2</v>
      </c>
      <c r="Q63" s="4">
        <f>VLOOKUP(Table13[[#This Row],[img_id]]&amp;"|"&amp;1,Table1[[#Headers],[#Data]],6,FALSE)</f>
        <v>0.99919575452800002</v>
      </c>
      <c r="R63" s="4">
        <f>VLOOKUP(Table13[[#This Row],[img_id]]&amp;"|"&amp;2,Table1[[#Headers],[#Data]],6,FALSE)</f>
        <v>0.99794822931299998</v>
      </c>
      <c r="S63" s="4">
        <f>VLOOKUP(Table13[[#This Row],[img_id]]&amp;"|"&amp;3,Table1[[#Headers],[#Data]],6,FALSE)</f>
        <v>0.99791890382799997</v>
      </c>
      <c r="T63" s="4">
        <f>VLOOKUP(Table13[[#This Row],[img_id]]&amp;"|"&amp;4,Table1[[#Headers],[#Data]],6,FALSE)</f>
        <v>0.99706405401200005</v>
      </c>
      <c r="U63" s="4">
        <f>VLOOKUP(Table13[[#This Row],[img_id]]&amp;"|"&amp;5,Table1[[#Headers],[#Data]],6,FALSE)</f>
        <v>0.99596369266499996</v>
      </c>
    </row>
    <row r="64" spans="1:21" hidden="1" x14ac:dyDescent="0.25">
      <c r="A64" s="5">
        <v>63</v>
      </c>
      <c r="B64" s="5" t="s">
        <v>72</v>
      </c>
      <c r="C64" s="5">
        <v>61</v>
      </c>
      <c r="D64" s="5">
        <v>4</v>
      </c>
      <c r="E64" s="5">
        <f>IF(Table13[[#This Row],[attractiveness]]=1,2,IF(Table13[[#This Row],[attractiveness]]=5,4,Table13[[#This Row],[attractiveness]]))</f>
        <v>4</v>
      </c>
      <c r="F64" s="5">
        <v>0.4</v>
      </c>
      <c r="G64" t="s">
        <v>840</v>
      </c>
      <c r="H64" t="s">
        <v>830</v>
      </c>
      <c r="I64" t="s">
        <v>868</v>
      </c>
      <c r="J64" t="s">
        <v>864</v>
      </c>
      <c r="K64" t="s">
        <v>839</v>
      </c>
      <c r="L64" s="9">
        <v>0.33953356742899998</v>
      </c>
      <c r="M64" s="9">
        <v>0.15011313557600001</v>
      </c>
      <c r="N64" s="9">
        <v>7.4190974235500001E-2</v>
      </c>
      <c r="O64" s="9">
        <v>7.4190974235500001E-2</v>
      </c>
      <c r="P64" s="9">
        <v>4.2789872735700001E-2</v>
      </c>
      <c r="Q64" s="4">
        <f>VLOOKUP(Table13[[#This Row],[img_id]]&amp;"|"&amp;1,Table1[[#Headers],[#Data]],6,FALSE)</f>
        <v>0.99955409765199998</v>
      </c>
      <c r="R64" s="4">
        <f>VLOOKUP(Table13[[#This Row],[img_id]]&amp;"|"&amp;2,Table1[[#Headers],[#Data]],6,FALSE)</f>
        <v>0.99899202585199998</v>
      </c>
      <c r="S64" s="4">
        <f>VLOOKUP(Table13[[#This Row],[img_id]]&amp;"|"&amp;3,Table1[[#Headers],[#Data]],6,FALSE)</f>
        <v>0.99796271324200003</v>
      </c>
      <c r="T64" s="4">
        <f>VLOOKUP(Table13[[#This Row],[img_id]]&amp;"|"&amp;4,Table1[[#Headers],[#Data]],6,FALSE)</f>
        <v>0.99767643213299995</v>
      </c>
      <c r="U64" s="4">
        <f>VLOOKUP(Table13[[#This Row],[img_id]]&amp;"|"&amp;5,Table1[[#Headers],[#Data]],6,FALSE)</f>
        <v>0.99647289514500004</v>
      </c>
    </row>
    <row r="65" spans="1:21" hidden="1" x14ac:dyDescent="0.25">
      <c r="A65" s="5">
        <v>64</v>
      </c>
      <c r="B65" s="5" t="s">
        <v>73</v>
      </c>
      <c r="C65" s="5">
        <v>61</v>
      </c>
      <c r="D65" s="5">
        <v>4</v>
      </c>
      <c r="E65" s="5">
        <f>IF(Table13[[#This Row],[attractiveness]]=1,2,IF(Table13[[#This Row],[attractiveness]]=5,4,Table13[[#This Row],[attractiveness]]))</f>
        <v>4</v>
      </c>
      <c r="F65" s="5">
        <v>0.24</v>
      </c>
      <c r="G65" t="s">
        <v>895</v>
      </c>
      <c r="H65" t="s">
        <v>838</v>
      </c>
      <c r="I65" t="s">
        <v>837</v>
      </c>
      <c r="J65" t="s">
        <v>896</v>
      </c>
      <c r="K65" t="s">
        <v>839</v>
      </c>
      <c r="L65" s="9">
        <v>0.48117667436599998</v>
      </c>
      <c r="M65" s="9">
        <v>0.19640424847599999</v>
      </c>
      <c r="N65" s="9">
        <v>5.3094170987599998E-2</v>
      </c>
      <c r="O65" s="9">
        <v>5.3094170987599998E-2</v>
      </c>
      <c r="P65" s="9">
        <v>3.3103007823199998E-2</v>
      </c>
      <c r="Q65" s="4">
        <f>VLOOKUP(Table13[[#This Row],[img_id]]&amp;"|"&amp;1,Table1[[#Headers],[#Data]],6,FALSE)</f>
        <v>0.99961405992499996</v>
      </c>
      <c r="R65" s="4">
        <f>VLOOKUP(Table13[[#This Row],[img_id]]&amp;"|"&amp;2,Table1[[#Headers],[#Data]],6,FALSE)</f>
        <v>0.99905484914800002</v>
      </c>
      <c r="S65" s="4">
        <f>VLOOKUP(Table13[[#This Row],[img_id]]&amp;"|"&amp;3,Table1[[#Headers],[#Data]],6,FALSE)</f>
        <v>0.99651247262999998</v>
      </c>
      <c r="T65" s="4">
        <f>VLOOKUP(Table13[[#This Row],[img_id]]&amp;"|"&amp;4,Table1[[#Headers],[#Data]],6,FALSE)</f>
        <v>0.99567657709099999</v>
      </c>
      <c r="U65" s="4">
        <f>VLOOKUP(Table13[[#This Row],[img_id]]&amp;"|"&amp;5,Table1[[#Headers],[#Data]],6,FALSE)</f>
        <v>0.99441814422599994</v>
      </c>
    </row>
    <row r="66" spans="1:21" hidden="1" x14ac:dyDescent="0.25">
      <c r="A66" s="5">
        <v>65</v>
      </c>
      <c r="B66" s="5" t="s">
        <v>74</v>
      </c>
      <c r="C66" s="5">
        <v>64</v>
      </c>
      <c r="D66" s="5">
        <v>2</v>
      </c>
      <c r="E66" s="5">
        <f>IF(Table13[[#This Row],[attractiveness]]=1,2,IF(Table13[[#This Row],[attractiveness]]=5,4,Table13[[#This Row],[attractiveness]]))</f>
        <v>2</v>
      </c>
      <c r="F66" s="5">
        <v>0.24</v>
      </c>
      <c r="G66" t="s">
        <v>862</v>
      </c>
      <c r="H66" t="s">
        <v>861</v>
      </c>
      <c r="I66" t="s">
        <v>846</v>
      </c>
      <c r="J66" t="s">
        <v>831</v>
      </c>
      <c r="K66" t="s">
        <v>848</v>
      </c>
      <c r="L66" s="9">
        <v>0.248412325978</v>
      </c>
      <c r="M66" s="9">
        <v>0.16615779697899999</v>
      </c>
      <c r="N66" s="9">
        <v>0.12396517395999999</v>
      </c>
      <c r="O66" s="9">
        <v>0.12396517395999999</v>
      </c>
      <c r="P66" s="9">
        <v>6.2938772141899996E-2</v>
      </c>
      <c r="Q66" s="4">
        <f>VLOOKUP(Table13[[#This Row],[img_id]]&amp;"|"&amp;1,Table1[[#Headers],[#Data]],6,FALSE)</f>
        <v>0.99940979480699998</v>
      </c>
      <c r="R66" s="4">
        <f>VLOOKUP(Table13[[#This Row],[img_id]]&amp;"|"&amp;2,Table1[[#Headers],[#Data]],6,FALSE)</f>
        <v>0.99911779165299996</v>
      </c>
      <c r="S66" s="4">
        <f>VLOOKUP(Table13[[#This Row],[img_id]]&amp;"|"&amp;3,Table1[[#Headers],[#Data]],6,FALSE)</f>
        <v>0.99881798028900004</v>
      </c>
      <c r="T66" s="4">
        <f>VLOOKUP(Table13[[#This Row],[img_id]]&amp;"|"&amp;4,Table1[[#Headers],[#Data]],6,FALSE)</f>
        <v>0.99771654605899995</v>
      </c>
      <c r="U66" s="4">
        <f>VLOOKUP(Table13[[#This Row],[img_id]]&amp;"|"&amp;5,Table1[[#Headers],[#Data]],6,FALSE)</f>
        <v>0.99767452478399998</v>
      </c>
    </row>
    <row r="67" spans="1:21" hidden="1" x14ac:dyDescent="0.25">
      <c r="A67" s="5">
        <v>66</v>
      </c>
      <c r="B67" s="5" t="s">
        <v>75</v>
      </c>
      <c r="C67" s="5">
        <v>64</v>
      </c>
      <c r="D67" s="5">
        <v>3</v>
      </c>
      <c r="E67" s="5">
        <f>IF(Table13[[#This Row],[attractiveness]]=1,2,IF(Table13[[#This Row],[attractiveness]]=5,4,Table13[[#This Row],[attractiveness]]))</f>
        <v>3</v>
      </c>
      <c r="F67" s="5">
        <v>0.159999999999999</v>
      </c>
      <c r="G67" t="s">
        <v>831</v>
      </c>
      <c r="H67" t="s">
        <v>862</v>
      </c>
      <c r="I67" t="s">
        <v>860</v>
      </c>
      <c r="J67" t="s">
        <v>861</v>
      </c>
      <c r="K67" t="s">
        <v>846</v>
      </c>
      <c r="L67" s="9">
        <v>0.256884872913</v>
      </c>
      <c r="M67" s="9">
        <v>0.188943967223</v>
      </c>
      <c r="N67" s="9">
        <v>0.124312661588</v>
      </c>
      <c r="O67" s="9">
        <v>0.124312661588</v>
      </c>
      <c r="P67" s="9">
        <v>5.7318434119199999E-2</v>
      </c>
      <c r="Q67" s="4">
        <f>VLOOKUP(Table13[[#This Row],[img_id]]&amp;"|"&amp;1,Table1[[#Headers],[#Data]],6,FALSE)</f>
        <v>0.99975699186300004</v>
      </c>
      <c r="R67" s="4">
        <f>VLOOKUP(Table13[[#This Row],[img_id]]&amp;"|"&amp;2,Table1[[#Headers],[#Data]],6,FALSE)</f>
        <v>0.99966955184899997</v>
      </c>
      <c r="S67" s="4">
        <f>VLOOKUP(Table13[[#This Row],[img_id]]&amp;"|"&amp;3,Table1[[#Headers],[#Data]],6,FALSE)</f>
        <v>0.99949789047199999</v>
      </c>
      <c r="T67" s="4">
        <f>VLOOKUP(Table13[[#This Row],[img_id]]&amp;"|"&amp;4,Table1[[#Headers],[#Data]],6,FALSE)</f>
        <v>0.99926108121900004</v>
      </c>
      <c r="U67" s="4">
        <f>VLOOKUP(Table13[[#This Row],[img_id]]&amp;"|"&amp;5,Table1[[#Headers],[#Data]],6,FALSE)</f>
        <v>0.99891161918600002</v>
      </c>
    </row>
    <row r="68" spans="1:21" hidden="1" x14ac:dyDescent="0.25">
      <c r="A68" s="5">
        <v>67</v>
      </c>
      <c r="B68" s="5" t="s">
        <v>76</v>
      </c>
      <c r="C68" s="5">
        <v>64</v>
      </c>
      <c r="D68" s="5">
        <v>3</v>
      </c>
      <c r="E68" s="5">
        <f>IF(Table13[[#This Row],[attractiveness]]=1,2,IF(Table13[[#This Row],[attractiveness]]=5,4,Table13[[#This Row],[attractiveness]]))</f>
        <v>3</v>
      </c>
      <c r="F68" s="5">
        <v>0.4</v>
      </c>
      <c r="G68" t="s">
        <v>831</v>
      </c>
      <c r="H68" t="s">
        <v>854</v>
      </c>
      <c r="I68" t="s">
        <v>855</v>
      </c>
      <c r="J68" t="s">
        <v>848</v>
      </c>
      <c r="K68" t="s">
        <v>862</v>
      </c>
      <c r="L68" s="9">
        <v>0.18192908167800001</v>
      </c>
      <c r="M68" s="9">
        <v>0.152488693595</v>
      </c>
      <c r="N68" s="9">
        <v>0.112965941429</v>
      </c>
      <c r="O68" s="9">
        <v>0.112965941429</v>
      </c>
      <c r="P68" s="9">
        <v>5.0079096108699997E-2</v>
      </c>
      <c r="Q68" s="4">
        <f>VLOOKUP(Table13[[#This Row],[img_id]]&amp;"|"&amp;1,Table1[[#Headers],[#Data]],6,FALSE)</f>
        <v>0.99682801961900003</v>
      </c>
      <c r="R68" s="4">
        <f>VLOOKUP(Table13[[#This Row],[img_id]]&amp;"|"&amp;2,Table1[[#Headers],[#Data]],6,FALSE)</f>
        <v>0.99621790647499997</v>
      </c>
      <c r="S68" s="4">
        <f>VLOOKUP(Table13[[#This Row],[img_id]]&amp;"|"&amp;3,Table1[[#Headers],[#Data]],6,FALSE)</f>
        <v>0.99490141868600002</v>
      </c>
      <c r="T68" s="4">
        <f>VLOOKUP(Table13[[#This Row],[img_id]]&amp;"|"&amp;4,Table1[[#Headers],[#Data]],6,FALSE)</f>
        <v>0.990145325661</v>
      </c>
      <c r="U68" s="4">
        <f>VLOOKUP(Table13[[#This Row],[img_id]]&amp;"|"&amp;5,Table1[[#Headers],[#Data]],6,FALSE)</f>
        <v>0.98857212066699995</v>
      </c>
    </row>
    <row r="69" spans="1:21" hidden="1" x14ac:dyDescent="0.25">
      <c r="A69" s="5">
        <v>68</v>
      </c>
      <c r="B69" s="5" t="s">
        <v>77</v>
      </c>
      <c r="C69" s="5">
        <v>64</v>
      </c>
      <c r="D69" s="5">
        <v>3</v>
      </c>
      <c r="E69" s="5">
        <f>IF(Table13[[#This Row],[attractiveness]]=1,2,IF(Table13[[#This Row],[attractiveness]]=5,4,Table13[[#This Row],[attractiveness]]))</f>
        <v>3</v>
      </c>
      <c r="F69" s="5">
        <v>0.55999999999999905</v>
      </c>
      <c r="G69" t="s">
        <v>864</v>
      </c>
      <c r="H69" t="s">
        <v>860</v>
      </c>
      <c r="I69" t="s">
        <v>873</v>
      </c>
      <c r="J69" t="s">
        <v>886</v>
      </c>
      <c r="K69" t="s">
        <v>877</v>
      </c>
      <c r="L69" s="9">
        <v>0.14795820414999999</v>
      </c>
      <c r="M69" s="9">
        <v>0.11865878105200001</v>
      </c>
      <c r="N69" s="9">
        <v>0.11798095703100001</v>
      </c>
      <c r="O69" s="9">
        <v>0.11798095703100001</v>
      </c>
      <c r="P69" s="9">
        <v>7.4485734105099996E-2</v>
      </c>
      <c r="Q69" s="4">
        <f>VLOOKUP(Table13[[#This Row],[img_id]]&amp;"|"&amp;1,Table1[[#Headers],[#Data]],6,FALSE)</f>
        <v>0.99881434440600003</v>
      </c>
      <c r="R69" s="4">
        <f>VLOOKUP(Table13[[#This Row],[img_id]]&amp;"|"&amp;2,Table1[[#Headers],[#Data]],6,FALSE)</f>
        <v>0.99852198362400002</v>
      </c>
      <c r="S69" s="4">
        <f>VLOOKUP(Table13[[#This Row],[img_id]]&amp;"|"&amp;3,Table1[[#Headers],[#Data]],6,FALSE)</f>
        <v>0.99851340055500004</v>
      </c>
      <c r="T69" s="4">
        <f>VLOOKUP(Table13[[#This Row],[img_id]]&amp;"|"&amp;4,Table1[[#Headers],[#Data]],6,FALSE)</f>
        <v>0.99777895212199996</v>
      </c>
      <c r="U69" s="4">
        <f>VLOOKUP(Table13[[#This Row],[img_id]]&amp;"|"&amp;5,Table1[[#Headers],[#Data]],6,FALSE)</f>
        <v>0.99764746427499995</v>
      </c>
    </row>
    <row r="70" spans="1:21" hidden="1" x14ac:dyDescent="0.25">
      <c r="A70" s="5">
        <v>69</v>
      </c>
      <c r="B70" s="5" t="s">
        <v>78</v>
      </c>
      <c r="C70" s="5">
        <v>75</v>
      </c>
      <c r="D70" s="5">
        <v>2</v>
      </c>
      <c r="E70" s="5">
        <f>IF(Table13[[#This Row],[attractiveness]]=1,2,IF(Table13[[#This Row],[attractiveness]]=5,4,Table13[[#This Row],[attractiveness]]))</f>
        <v>2</v>
      </c>
      <c r="F70" s="5">
        <v>1.04</v>
      </c>
      <c r="G70" t="s">
        <v>854</v>
      </c>
      <c r="H70" t="s">
        <v>861</v>
      </c>
      <c r="I70" t="s">
        <v>856</v>
      </c>
      <c r="J70" t="s">
        <v>862</v>
      </c>
      <c r="K70" t="s">
        <v>848</v>
      </c>
      <c r="L70" s="9">
        <v>0.20288656652000001</v>
      </c>
      <c r="M70" s="9">
        <v>0.181182965636</v>
      </c>
      <c r="N70" s="9">
        <v>0.12665919959499999</v>
      </c>
      <c r="O70" s="9">
        <v>0.12665919959499999</v>
      </c>
      <c r="P70" s="9">
        <v>0.108619309962</v>
      </c>
      <c r="Q70" s="4">
        <f>VLOOKUP(Table13[[#This Row],[img_id]]&amp;"|"&amp;1,Table1[[#Headers],[#Data]],6,FALSE)</f>
        <v>0.99941837787599996</v>
      </c>
      <c r="R70" s="4">
        <f>VLOOKUP(Table13[[#This Row],[img_id]]&amp;"|"&amp;2,Table1[[#Headers],[#Data]],6,FALSE)</f>
        <v>0.99934870004700005</v>
      </c>
      <c r="S70" s="4">
        <f>VLOOKUP(Table13[[#This Row],[img_id]]&amp;"|"&amp;3,Table1[[#Headers],[#Data]],6,FALSE)</f>
        <v>0.99906855821600005</v>
      </c>
      <c r="T70" s="4">
        <f>VLOOKUP(Table13[[#This Row],[img_id]]&amp;"|"&amp;4,Table1[[#Headers],[#Data]],6,FALSE)</f>
        <v>0.99894613027599999</v>
      </c>
      <c r="U70" s="4">
        <f>VLOOKUP(Table13[[#This Row],[img_id]]&amp;"|"&amp;5,Table1[[#Headers],[#Data]],6,FALSE)</f>
        <v>0.99891400337199998</v>
      </c>
    </row>
    <row r="71" spans="1:21" hidden="1" x14ac:dyDescent="0.25">
      <c r="A71" s="5">
        <v>70</v>
      </c>
      <c r="B71" s="5" t="s">
        <v>79</v>
      </c>
      <c r="C71" s="5">
        <v>75</v>
      </c>
      <c r="D71" s="5">
        <v>2</v>
      </c>
      <c r="E71" s="5">
        <f>IF(Table13[[#This Row],[attractiveness]]=1,2,IF(Table13[[#This Row],[attractiveness]]=5,4,Table13[[#This Row],[attractiveness]]))</f>
        <v>2</v>
      </c>
      <c r="F71" s="5">
        <v>0.159999999999999</v>
      </c>
      <c r="G71" t="s">
        <v>862</v>
      </c>
      <c r="H71" t="s">
        <v>848</v>
      </c>
      <c r="I71" t="s">
        <v>846</v>
      </c>
      <c r="J71" t="s">
        <v>861</v>
      </c>
      <c r="K71" t="s">
        <v>855</v>
      </c>
      <c r="L71" s="9">
        <v>0.45421987772</v>
      </c>
      <c r="M71" s="9">
        <v>9.8211564123600006E-2</v>
      </c>
      <c r="N71" s="9">
        <v>8.3820745348899994E-2</v>
      </c>
      <c r="O71" s="9">
        <v>8.3820745348899994E-2</v>
      </c>
      <c r="P71" s="9">
        <v>7.0236012339600001E-2</v>
      </c>
      <c r="Q71" s="4">
        <f>VLOOKUP(Table13[[#This Row],[img_id]]&amp;"|"&amp;1,Table1[[#Headers],[#Data]],6,FALSE)</f>
        <v>0.99990499019599999</v>
      </c>
      <c r="R71" s="4">
        <f>VLOOKUP(Table13[[#This Row],[img_id]]&amp;"|"&amp;2,Table1[[#Headers],[#Data]],6,FALSE)</f>
        <v>0.99956101179099999</v>
      </c>
      <c r="S71" s="4">
        <f>VLOOKUP(Table13[[#This Row],[img_id]]&amp;"|"&amp;3,Table1[[#Headers],[#Data]],6,FALSE)</f>
        <v>0.99948561191600005</v>
      </c>
      <c r="T71" s="4">
        <f>VLOOKUP(Table13[[#This Row],[img_id]]&amp;"|"&amp;4,Table1[[#Headers],[#Data]],6,FALSE)</f>
        <v>0.99948102235799996</v>
      </c>
      <c r="U71" s="4">
        <f>VLOOKUP(Table13[[#This Row],[img_id]]&amp;"|"&amp;5,Table1[[#Headers],[#Data]],6,FALSE)</f>
        <v>0.999386191368</v>
      </c>
    </row>
    <row r="72" spans="1:21" hidden="1" x14ac:dyDescent="0.25">
      <c r="A72" s="5">
        <v>71</v>
      </c>
      <c r="B72" s="5" t="s">
        <v>80</v>
      </c>
      <c r="C72" s="5">
        <v>75</v>
      </c>
      <c r="D72" s="5">
        <v>4</v>
      </c>
      <c r="E72" s="5">
        <f>IF(Table13[[#This Row],[attractiveness]]=1,2,IF(Table13[[#This Row],[attractiveness]]=5,4,Table13[[#This Row],[attractiveness]]))</f>
        <v>4</v>
      </c>
      <c r="F72" s="5">
        <v>0.159999999999999</v>
      </c>
      <c r="G72" t="s">
        <v>897</v>
      </c>
      <c r="H72" t="s">
        <v>895</v>
      </c>
      <c r="I72" t="s">
        <v>839</v>
      </c>
      <c r="J72" t="s">
        <v>885</v>
      </c>
      <c r="K72" t="s">
        <v>861</v>
      </c>
      <c r="L72" s="9">
        <v>0.51135396957400003</v>
      </c>
      <c r="M72" s="9">
        <v>0.18327917158599999</v>
      </c>
      <c r="N72" s="9">
        <v>8.5796505212799995E-2</v>
      </c>
      <c r="O72" s="9">
        <v>8.5796505212799995E-2</v>
      </c>
      <c r="P72" s="9">
        <v>1.3795020058799999E-2</v>
      </c>
      <c r="Q72" s="4">
        <f>VLOOKUP(Table13[[#This Row],[img_id]]&amp;"|"&amp;1,Table1[[#Headers],[#Data]],6,FALSE)</f>
        <v>0.99984705448199995</v>
      </c>
      <c r="R72" s="4">
        <f>VLOOKUP(Table13[[#This Row],[img_id]]&amp;"|"&amp;2,Table1[[#Headers],[#Data]],6,FALSE)</f>
        <v>0.99957352876700001</v>
      </c>
      <c r="S72" s="4">
        <f>VLOOKUP(Table13[[#This Row],[img_id]]&amp;"|"&amp;3,Table1[[#Headers],[#Data]],6,FALSE)</f>
        <v>0.99908936023700001</v>
      </c>
      <c r="T72" s="4">
        <f>VLOOKUP(Table13[[#This Row],[img_id]]&amp;"|"&amp;4,Table1[[#Headers],[#Data]],6,FALSE)</f>
        <v>0.998931586742</v>
      </c>
      <c r="U72" s="4">
        <f>VLOOKUP(Table13[[#This Row],[img_id]]&amp;"|"&amp;5,Table1[[#Headers],[#Data]],6,FALSE)</f>
        <v>0.99436330795299999</v>
      </c>
    </row>
    <row r="73" spans="1:21" hidden="1" x14ac:dyDescent="0.25">
      <c r="A73" s="5">
        <v>72</v>
      </c>
      <c r="B73" s="5" t="s">
        <v>81</v>
      </c>
      <c r="C73" s="5">
        <v>75</v>
      </c>
      <c r="D73" s="5">
        <v>4</v>
      </c>
      <c r="E73" s="5">
        <f>IF(Table13[[#This Row],[attractiveness]]=1,2,IF(Table13[[#This Row],[attractiveness]]=5,4,Table13[[#This Row],[attractiveness]]))</f>
        <v>4</v>
      </c>
      <c r="F73" s="5">
        <v>0.55999999999999905</v>
      </c>
      <c r="G73" t="s">
        <v>861</v>
      </c>
      <c r="H73" t="s">
        <v>884</v>
      </c>
      <c r="I73" t="s">
        <v>873</v>
      </c>
      <c r="J73" t="s">
        <v>862</v>
      </c>
      <c r="K73" t="s">
        <v>878</v>
      </c>
      <c r="L73" s="9">
        <v>0.127282112837</v>
      </c>
      <c r="M73" s="9">
        <v>0.11753296852099999</v>
      </c>
      <c r="N73" s="9">
        <v>0.101637810469</v>
      </c>
      <c r="O73" s="9">
        <v>0.101637810469</v>
      </c>
      <c r="P73" s="9">
        <v>6.7769818007899996E-2</v>
      </c>
      <c r="Q73" s="4">
        <f>VLOOKUP(Table13[[#This Row],[img_id]]&amp;"|"&amp;1,Table1[[#Headers],[#Data]],6,FALSE)</f>
        <v>0.99564063549000004</v>
      </c>
      <c r="R73" s="4">
        <f>VLOOKUP(Table13[[#This Row],[img_id]]&amp;"|"&amp;2,Table1[[#Headers],[#Data]],6,FALSE)</f>
        <v>0.99528068304100004</v>
      </c>
      <c r="S73" s="4">
        <f>VLOOKUP(Table13[[#This Row],[img_id]]&amp;"|"&amp;3,Table1[[#Headers],[#Data]],6,FALSE)</f>
        <v>0.99454665184000002</v>
      </c>
      <c r="T73" s="4">
        <f>VLOOKUP(Table13[[#This Row],[img_id]]&amp;"|"&amp;4,Table1[[#Headers],[#Data]],6,FALSE)</f>
        <v>0.99305212497700002</v>
      </c>
      <c r="U73" s="4">
        <f>VLOOKUP(Table13[[#This Row],[img_id]]&amp;"|"&amp;5,Table1[[#Headers],[#Data]],6,FALSE)</f>
        <v>0.991843640804</v>
      </c>
    </row>
    <row r="74" spans="1:21" hidden="1" x14ac:dyDescent="0.25">
      <c r="A74" s="5">
        <v>73</v>
      </c>
      <c r="B74" s="5" t="s">
        <v>82</v>
      </c>
      <c r="C74" s="5">
        <v>8</v>
      </c>
      <c r="D74" s="5">
        <v>3</v>
      </c>
      <c r="E74" s="5">
        <f>IF(Table13[[#This Row],[attractiveness]]=1,2,IF(Table13[[#This Row],[attractiveness]]=5,4,Table13[[#This Row],[attractiveness]]))</f>
        <v>3</v>
      </c>
      <c r="F74" s="5">
        <v>0.55999999999999905</v>
      </c>
      <c r="G74" t="s">
        <v>831</v>
      </c>
      <c r="H74" t="s">
        <v>862</v>
      </c>
      <c r="I74" t="s">
        <v>846</v>
      </c>
      <c r="J74" t="s">
        <v>830</v>
      </c>
      <c r="K74" t="s">
        <v>864</v>
      </c>
      <c r="L74" s="9">
        <v>0.76696538925199997</v>
      </c>
      <c r="M74" s="9">
        <v>9.7071096301100002E-2</v>
      </c>
      <c r="N74" s="9">
        <v>2.90201362222E-2</v>
      </c>
      <c r="O74" s="9">
        <v>2.90201362222E-2</v>
      </c>
      <c r="P74" s="9">
        <v>2.1963167935599999E-2</v>
      </c>
      <c r="Q74" s="4">
        <f>VLOOKUP(Table13[[#This Row],[img_id]]&amp;"|"&amp;1,Table1[[#Headers],[#Data]],6,FALSE)</f>
        <v>0.99991512298600005</v>
      </c>
      <c r="R74" s="4">
        <f>VLOOKUP(Table13[[#This Row],[img_id]]&amp;"|"&amp;2,Table1[[#Headers],[#Data]],6,FALSE)</f>
        <v>0.99932992458299996</v>
      </c>
      <c r="S74" s="4">
        <f>VLOOKUP(Table13[[#This Row],[img_id]]&amp;"|"&amp;3,Table1[[#Headers],[#Data]],6,FALSE)</f>
        <v>0.99776196479799995</v>
      </c>
      <c r="T74" s="4">
        <f>VLOOKUP(Table13[[#This Row],[img_id]]&amp;"|"&amp;4,Table1[[#Headers],[#Data]],6,FALSE)</f>
        <v>0.99768996238700003</v>
      </c>
      <c r="U74" s="4">
        <f>VLOOKUP(Table13[[#This Row],[img_id]]&amp;"|"&amp;5,Table1[[#Headers],[#Data]],6,FALSE)</f>
        <v>0.99704498052599999</v>
      </c>
    </row>
    <row r="75" spans="1:21" hidden="1" x14ac:dyDescent="0.25">
      <c r="A75" s="5">
        <v>74</v>
      </c>
      <c r="B75" s="5" t="s">
        <v>83</v>
      </c>
      <c r="C75" s="5">
        <v>8</v>
      </c>
      <c r="D75" s="5">
        <v>4</v>
      </c>
      <c r="E75" s="5">
        <f>IF(Table13[[#This Row],[attractiveness]]=1,2,IF(Table13[[#This Row],[attractiveness]]=5,4,Table13[[#This Row],[attractiveness]]))</f>
        <v>4</v>
      </c>
      <c r="F75" s="5">
        <v>0.64</v>
      </c>
      <c r="G75" t="s">
        <v>878</v>
      </c>
      <c r="H75" t="s">
        <v>886</v>
      </c>
      <c r="I75" t="s">
        <v>873</v>
      </c>
      <c r="J75" t="s">
        <v>861</v>
      </c>
      <c r="K75" t="s">
        <v>884</v>
      </c>
      <c r="L75" s="9">
        <v>0.246707603335</v>
      </c>
      <c r="M75" s="9">
        <v>0.113570429385</v>
      </c>
      <c r="N75" s="9">
        <v>0.101191498339</v>
      </c>
      <c r="O75" s="9">
        <v>0.101191498339</v>
      </c>
      <c r="P75" s="9">
        <v>4.7426503151700002E-2</v>
      </c>
      <c r="Q75" s="4">
        <f>VLOOKUP(Table13[[#This Row],[img_id]]&amp;"|"&amp;1,Table1[[#Headers],[#Data]],6,FALSE)</f>
        <v>0.99885582923899996</v>
      </c>
      <c r="R75" s="4">
        <f>VLOOKUP(Table13[[#This Row],[img_id]]&amp;"|"&amp;2,Table1[[#Headers],[#Data]],6,FALSE)</f>
        <v>0.99751794338199995</v>
      </c>
      <c r="S75" s="4">
        <f>VLOOKUP(Table13[[#This Row],[img_id]]&amp;"|"&amp;3,Table1[[#Headers],[#Data]],6,FALSE)</f>
        <v>0.99721515178700004</v>
      </c>
      <c r="T75" s="4">
        <f>VLOOKUP(Table13[[#This Row],[img_id]]&amp;"|"&amp;4,Table1[[#Headers],[#Data]],6,FALSE)</f>
        <v>0.99508225917799997</v>
      </c>
      <c r="U75" s="4">
        <f>VLOOKUP(Table13[[#This Row],[img_id]]&amp;"|"&amp;5,Table1[[#Headers],[#Data]],6,FALSE)</f>
        <v>0.99407684802999996</v>
      </c>
    </row>
    <row r="76" spans="1:21" hidden="1" x14ac:dyDescent="0.25">
      <c r="A76" s="5">
        <v>75</v>
      </c>
      <c r="B76" s="5" t="s">
        <v>84</v>
      </c>
      <c r="C76" s="5">
        <v>8</v>
      </c>
      <c r="D76" s="5">
        <v>4</v>
      </c>
      <c r="E76" s="5">
        <f>IF(Table13[[#This Row],[attractiveness]]=1,2,IF(Table13[[#This Row],[attractiveness]]=5,4,Table13[[#This Row],[attractiveness]]))</f>
        <v>4</v>
      </c>
      <c r="F76" s="5">
        <v>0.159999999999999</v>
      </c>
      <c r="G76" t="s">
        <v>880</v>
      </c>
      <c r="H76" t="s">
        <v>877</v>
      </c>
      <c r="I76" t="s">
        <v>898</v>
      </c>
      <c r="J76" t="s">
        <v>899</v>
      </c>
      <c r="K76" t="s">
        <v>900</v>
      </c>
      <c r="L76" s="9">
        <v>0.27251482009900002</v>
      </c>
      <c r="M76" s="9">
        <v>0.25857630372000001</v>
      </c>
      <c r="N76" s="9">
        <v>8.7230235338199999E-2</v>
      </c>
      <c r="O76" s="9">
        <v>8.7230235338199999E-2</v>
      </c>
      <c r="P76" s="9">
        <v>3.3259231597199998E-2</v>
      </c>
      <c r="Q76" s="4">
        <f>VLOOKUP(Table13[[#This Row],[img_id]]&amp;"|"&amp;1,Table1[[#Headers],[#Data]],6,FALSE)</f>
        <v>0.99927359819399997</v>
      </c>
      <c r="R76" s="4">
        <f>VLOOKUP(Table13[[#This Row],[img_id]]&amp;"|"&amp;2,Table1[[#Headers],[#Data]],6,FALSE)</f>
        <v>0.99923455715200005</v>
      </c>
      <c r="S76" s="4">
        <f>VLOOKUP(Table13[[#This Row],[img_id]]&amp;"|"&amp;3,Table1[[#Headers],[#Data]],6,FALSE)</f>
        <v>0.99773418903400002</v>
      </c>
      <c r="T76" s="4">
        <f>VLOOKUP(Table13[[#This Row],[img_id]]&amp;"|"&amp;4,Table1[[#Headers],[#Data]],6,FALSE)</f>
        <v>0.99765717983199997</v>
      </c>
      <c r="U76" s="4">
        <f>VLOOKUP(Table13[[#This Row],[img_id]]&amp;"|"&amp;5,Table1[[#Headers],[#Data]],6,FALSE)</f>
        <v>0.99407923221600003</v>
      </c>
    </row>
    <row r="77" spans="1:21" hidden="1" x14ac:dyDescent="0.25">
      <c r="A77" s="5">
        <v>76</v>
      </c>
      <c r="B77" s="5" t="s">
        <v>85</v>
      </c>
      <c r="C77" s="5">
        <v>8</v>
      </c>
      <c r="D77" s="5">
        <v>2</v>
      </c>
      <c r="E77" s="5">
        <f>IF(Table13[[#This Row],[attractiveness]]=1,2,IF(Table13[[#This Row],[attractiveness]]=5,4,Table13[[#This Row],[attractiveness]]))</f>
        <v>2</v>
      </c>
      <c r="F77" s="5">
        <v>0.159999999999999</v>
      </c>
      <c r="G77" t="s">
        <v>831</v>
      </c>
      <c r="H77" t="s">
        <v>862</v>
      </c>
      <c r="I77" t="s">
        <v>873</v>
      </c>
      <c r="J77" t="s">
        <v>860</v>
      </c>
      <c r="K77" t="s">
        <v>878</v>
      </c>
      <c r="L77" s="9">
        <v>0.23928239941599999</v>
      </c>
      <c r="M77" s="9">
        <v>0.14521905779800001</v>
      </c>
      <c r="N77" s="9">
        <v>0.118323870003</v>
      </c>
      <c r="O77" s="9">
        <v>0.118323870003</v>
      </c>
      <c r="P77" s="9">
        <v>7.1110978722599999E-2</v>
      </c>
      <c r="Q77" s="4">
        <f>VLOOKUP(Table13[[#This Row],[img_id]]&amp;"|"&amp;1,Table1[[#Headers],[#Data]],6,FALSE)</f>
        <v>0.99990200996400003</v>
      </c>
      <c r="R77" s="4">
        <f>VLOOKUP(Table13[[#This Row],[img_id]]&amp;"|"&amp;2,Table1[[#Headers],[#Data]],6,FALSE)</f>
        <v>0.99983859062199998</v>
      </c>
      <c r="S77" s="4">
        <f>VLOOKUP(Table13[[#This Row],[img_id]]&amp;"|"&amp;3,Table1[[#Headers],[#Data]],6,FALSE)</f>
        <v>0.99980193376500004</v>
      </c>
      <c r="T77" s="4">
        <f>VLOOKUP(Table13[[#This Row],[img_id]]&amp;"|"&amp;4,Table1[[#Headers],[#Data]],6,FALSE)</f>
        <v>0.99973088502899998</v>
      </c>
      <c r="U77" s="4">
        <f>VLOOKUP(Table13[[#This Row],[img_id]]&amp;"|"&amp;5,Table1[[#Headers],[#Data]],6,FALSE)</f>
        <v>0.99967038631399996</v>
      </c>
    </row>
    <row r="78" spans="1:21" hidden="1" x14ac:dyDescent="0.25">
      <c r="A78" s="5">
        <v>77</v>
      </c>
      <c r="B78" s="5" t="s">
        <v>86</v>
      </c>
      <c r="C78" s="5">
        <v>93</v>
      </c>
      <c r="D78" s="5">
        <v>4</v>
      </c>
      <c r="E78" s="5">
        <f>IF(Table13[[#This Row],[attractiveness]]=1,2,IF(Table13[[#This Row],[attractiveness]]=5,4,Table13[[#This Row],[attractiveness]]))</f>
        <v>4</v>
      </c>
      <c r="F78" s="5">
        <v>0.24</v>
      </c>
      <c r="G78" t="s">
        <v>838</v>
      </c>
      <c r="H78" t="s">
        <v>900</v>
      </c>
      <c r="I78" t="s">
        <v>839</v>
      </c>
      <c r="J78" t="s">
        <v>868</v>
      </c>
      <c r="K78" t="s">
        <v>896</v>
      </c>
      <c r="L78" s="9">
        <v>0.55180740356400004</v>
      </c>
      <c r="M78" s="9">
        <v>6.2517948448699998E-2</v>
      </c>
      <c r="N78" s="9">
        <v>5.5015090853E-2</v>
      </c>
      <c r="O78" s="9">
        <v>5.5015090853E-2</v>
      </c>
      <c r="P78" s="9">
        <v>3.51859889925E-2</v>
      </c>
      <c r="Q78" s="4">
        <f>VLOOKUP(Table13[[#This Row],[img_id]]&amp;"|"&amp;1,Table1[[#Headers],[#Data]],6,FALSE)</f>
        <v>0.99982672929799998</v>
      </c>
      <c r="R78" s="4">
        <f>VLOOKUP(Table13[[#This Row],[img_id]]&amp;"|"&amp;2,Table1[[#Headers],[#Data]],6,FALSE)</f>
        <v>0.998471915722</v>
      </c>
      <c r="S78" s="4">
        <f>VLOOKUP(Table13[[#This Row],[img_id]]&amp;"|"&amp;3,Table1[[#Headers],[#Data]],6,FALSE)</f>
        <v>0.99826389551200001</v>
      </c>
      <c r="T78" s="4">
        <f>VLOOKUP(Table13[[#This Row],[img_id]]&amp;"|"&amp;4,Table1[[#Headers],[#Data]],6,FALSE)</f>
        <v>0.99796438217200001</v>
      </c>
      <c r="U78" s="4">
        <f>VLOOKUP(Table13[[#This Row],[img_id]]&amp;"|"&amp;5,Table1[[#Headers],[#Data]],6,FALSE)</f>
        <v>0.99728822708099996</v>
      </c>
    </row>
    <row r="79" spans="1:21" hidden="1" x14ac:dyDescent="0.25">
      <c r="A79" s="5">
        <v>78</v>
      </c>
      <c r="B79" s="5" t="s">
        <v>87</v>
      </c>
      <c r="C79" s="5">
        <v>93</v>
      </c>
      <c r="D79" s="5">
        <v>4</v>
      </c>
      <c r="E79" s="5">
        <f>IF(Table13[[#This Row],[attractiveness]]=1,2,IF(Table13[[#This Row],[attractiveness]]=5,4,Table13[[#This Row],[attractiveness]]))</f>
        <v>4</v>
      </c>
      <c r="F79" s="5">
        <v>0</v>
      </c>
      <c r="G79" t="s">
        <v>880</v>
      </c>
      <c r="H79" t="s">
        <v>898</v>
      </c>
      <c r="I79" t="s">
        <v>899</v>
      </c>
      <c r="J79" t="s">
        <v>840</v>
      </c>
      <c r="K79" t="s">
        <v>870</v>
      </c>
      <c r="L79" s="9">
        <v>0.38123932480799999</v>
      </c>
      <c r="M79" s="9">
        <v>0.14831238985100001</v>
      </c>
      <c r="N79" s="9">
        <v>0.14232842624200001</v>
      </c>
      <c r="O79" s="9">
        <v>0.14232842624200001</v>
      </c>
      <c r="P79" s="9">
        <v>4.34838943183E-2</v>
      </c>
      <c r="Q79" s="4">
        <f>VLOOKUP(Table13[[#This Row],[img_id]]&amp;"|"&amp;1,Table1[[#Headers],[#Data]],6,FALSE)</f>
        <v>0.99958389997499997</v>
      </c>
      <c r="R79" s="4">
        <f>VLOOKUP(Table13[[#This Row],[img_id]]&amp;"|"&amp;2,Table1[[#Headers],[#Data]],6,FALSE)</f>
        <v>0.99893122911499999</v>
      </c>
      <c r="S79" s="4">
        <f>VLOOKUP(Table13[[#This Row],[img_id]]&amp;"|"&amp;3,Table1[[#Headers],[#Data]],6,FALSE)</f>
        <v>0.99888628721200001</v>
      </c>
      <c r="T79" s="4">
        <f>VLOOKUP(Table13[[#This Row],[img_id]]&amp;"|"&amp;4,Table1[[#Headers],[#Data]],6,FALSE)</f>
        <v>0.99732685089100004</v>
      </c>
      <c r="U79" s="4">
        <f>VLOOKUP(Table13[[#This Row],[img_id]]&amp;"|"&amp;5,Table1[[#Headers],[#Data]],6,FALSE)</f>
        <v>0.996364057064</v>
      </c>
    </row>
    <row r="80" spans="1:21" hidden="1" x14ac:dyDescent="0.25">
      <c r="A80" s="5">
        <v>79</v>
      </c>
      <c r="B80" s="5" t="s">
        <v>88</v>
      </c>
      <c r="C80" s="5">
        <v>93</v>
      </c>
      <c r="D80" s="5">
        <v>4</v>
      </c>
      <c r="E80" s="5">
        <f>IF(Table13[[#This Row],[attractiveness]]=1,2,IF(Table13[[#This Row],[attractiveness]]=5,4,Table13[[#This Row],[attractiveness]]))</f>
        <v>4</v>
      </c>
      <c r="F80" s="5">
        <v>0.159999999999999</v>
      </c>
      <c r="G80" t="s">
        <v>901</v>
      </c>
      <c r="H80" t="s">
        <v>870</v>
      </c>
      <c r="I80" t="s">
        <v>880</v>
      </c>
      <c r="J80" t="s">
        <v>902</v>
      </c>
      <c r="K80" t="s">
        <v>898</v>
      </c>
      <c r="L80" s="9">
        <v>0.23482707142799999</v>
      </c>
      <c r="M80" s="9">
        <v>0.13614597916599999</v>
      </c>
      <c r="N80" s="9">
        <v>0.10270077735200001</v>
      </c>
      <c r="O80" s="9">
        <v>0.10270077735200001</v>
      </c>
      <c r="P80" s="9">
        <v>7.2003670036799999E-2</v>
      </c>
      <c r="Q80" s="4">
        <f>VLOOKUP(Table13[[#This Row],[img_id]]&amp;"|"&amp;1,Table1[[#Headers],[#Data]],6,FALSE)</f>
        <v>0.99915254116100005</v>
      </c>
      <c r="R80" s="4">
        <f>VLOOKUP(Table13[[#This Row],[img_id]]&amp;"|"&amp;2,Table1[[#Headers],[#Data]],6,FALSE)</f>
        <v>0.99853920936600005</v>
      </c>
      <c r="S80" s="4">
        <f>VLOOKUP(Table13[[#This Row],[img_id]]&amp;"|"&amp;3,Table1[[#Headers],[#Data]],6,FALSE)</f>
        <v>0.99806433916100001</v>
      </c>
      <c r="T80" s="4">
        <f>VLOOKUP(Table13[[#This Row],[img_id]]&amp;"|"&amp;4,Table1[[#Headers],[#Data]],6,FALSE)</f>
        <v>0.997858703136</v>
      </c>
      <c r="U80" s="4">
        <f>VLOOKUP(Table13[[#This Row],[img_id]]&amp;"|"&amp;5,Table1[[#Headers],[#Data]],6,FALSE)</f>
        <v>0.99724149703999998</v>
      </c>
    </row>
    <row r="81" spans="1:21" hidden="1" x14ac:dyDescent="0.25">
      <c r="A81" s="5">
        <v>80</v>
      </c>
      <c r="B81" s="5" t="s">
        <v>89</v>
      </c>
      <c r="C81" s="5">
        <v>93</v>
      </c>
      <c r="D81" s="5">
        <v>4</v>
      </c>
      <c r="E81" s="5">
        <f>IF(Table13[[#This Row],[attractiveness]]=1,2,IF(Table13[[#This Row],[attractiveness]]=5,4,Table13[[#This Row],[attractiveness]]))</f>
        <v>4</v>
      </c>
      <c r="F81" s="5">
        <v>0</v>
      </c>
      <c r="G81" t="s">
        <v>838</v>
      </c>
      <c r="H81" t="s">
        <v>901</v>
      </c>
      <c r="I81" t="s">
        <v>836</v>
      </c>
      <c r="J81" t="s">
        <v>880</v>
      </c>
      <c r="K81" t="s">
        <v>870</v>
      </c>
      <c r="L81" s="9">
        <v>0.16374100744699999</v>
      </c>
      <c r="M81" s="9">
        <v>0.14784412086000001</v>
      </c>
      <c r="N81" s="9">
        <v>7.5878962874400005E-2</v>
      </c>
      <c r="O81" s="9">
        <v>7.5878962874400005E-2</v>
      </c>
      <c r="P81" s="9">
        <v>4.8385158181199997E-2</v>
      </c>
      <c r="Q81" s="4">
        <f>VLOOKUP(Table13[[#This Row],[img_id]]&amp;"|"&amp;1,Table1[[#Headers],[#Data]],6,FALSE)</f>
        <v>0.99818217754399996</v>
      </c>
      <c r="R81" s="4">
        <f>VLOOKUP(Table13[[#This Row],[img_id]]&amp;"|"&amp;2,Table1[[#Headers],[#Data]],6,FALSE)</f>
        <v>0.99798715114600001</v>
      </c>
      <c r="S81" s="4">
        <f>VLOOKUP(Table13[[#This Row],[img_id]]&amp;"|"&amp;3,Table1[[#Headers],[#Data]],6,FALSE)</f>
        <v>0.99608552455900001</v>
      </c>
      <c r="T81" s="4">
        <f>VLOOKUP(Table13[[#This Row],[img_id]]&amp;"|"&amp;4,Table1[[#Headers],[#Data]],6,FALSE)</f>
        <v>0.99396353959999995</v>
      </c>
      <c r="U81" s="4">
        <f>VLOOKUP(Table13[[#This Row],[img_id]]&amp;"|"&amp;5,Table1[[#Headers],[#Data]],6,FALSE)</f>
        <v>0.99387484788900005</v>
      </c>
    </row>
    <row r="82" spans="1:21" hidden="1" x14ac:dyDescent="0.25">
      <c r="A82" s="5">
        <v>81</v>
      </c>
      <c r="B82" s="5" t="s">
        <v>90</v>
      </c>
      <c r="C82" s="5">
        <v>201</v>
      </c>
      <c r="D82" s="5">
        <v>3</v>
      </c>
      <c r="E82" s="5">
        <f>IF(Table13[[#This Row],[attractiveness]]=1,2,IF(Table13[[#This Row],[attractiveness]]=5,4,Table13[[#This Row],[attractiveness]]))</f>
        <v>3</v>
      </c>
      <c r="F82" s="5">
        <v>0.24</v>
      </c>
      <c r="G82" t="s">
        <v>830</v>
      </c>
      <c r="H82" t="s">
        <v>862</v>
      </c>
      <c r="I82" t="s">
        <v>854</v>
      </c>
      <c r="J82" t="s">
        <v>848</v>
      </c>
      <c r="K82" t="s">
        <v>855</v>
      </c>
      <c r="L82" s="9">
        <v>0.27641454338999999</v>
      </c>
      <c r="M82" s="9">
        <v>9.6450410783299995E-2</v>
      </c>
      <c r="N82" s="9">
        <v>8.0598443746599996E-2</v>
      </c>
      <c r="O82" s="9">
        <v>8.0598443746599996E-2</v>
      </c>
      <c r="P82" s="9">
        <v>5.2554856985800001E-2</v>
      </c>
      <c r="Q82" s="4">
        <f>VLOOKUP(Table13[[#This Row],[img_id]]&amp;"|"&amp;1,Table1[[#Headers],[#Data]],6,FALSE)</f>
        <v>0.99871051311500003</v>
      </c>
      <c r="R82" s="4">
        <f>VLOOKUP(Table13[[#This Row],[img_id]]&amp;"|"&amp;2,Table1[[#Headers],[#Data]],6,FALSE)</f>
        <v>0.99631351232499998</v>
      </c>
      <c r="S82" s="4">
        <f>VLOOKUP(Table13[[#This Row],[img_id]]&amp;"|"&amp;3,Table1[[#Headers],[#Data]],6,FALSE)</f>
        <v>0.99559158086800004</v>
      </c>
      <c r="T82" s="4">
        <f>VLOOKUP(Table13[[#This Row],[img_id]]&amp;"|"&amp;4,Table1[[#Headers],[#Data]],6,FALSE)</f>
        <v>0.99352264404299995</v>
      </c>
      <c r="U82" s="4">
        <f>VLOOKUP(Table13[[#This Row],[img_id]]&amp;"|"&amp;5,Table1[[#Headers],[#Data]],6,FALSE)</f>
        <v>0.99325513839699997</v>
      </c>
    </row>
    <row r="83" spans="1:21" hidden="1" x14ac:dyDescent="0.25">
      <c r="A83" s="5">
        <v>82</v>
      </c>
      <c r="B83" s="5" t="s">
        <v>91</v>
      </c>
      <c r="C83" s="5">
        <v>201</v>
      </c>
      <c r="D83" s="5">
        <v>3</v>
      </c>
      <c r="E83" s="5">
        <f>IF(Table13[[#This Row],[attractiveness]]=1,2,IF(Table13[[#This Row],[attractiveness]]=5,4,Table13[[#This Row],[attractiveness]]))</f>
        <v>3</v>
      </c>
      <c r="F83" s="5">
        <v>0.55999999999999905</v>
      </c>
      <c r="G83" t="s">
        <v>862</v>
      </c>
      <c r="H83" t="s">
        <v>831</v>
      </c>
      <c r="I83" t="s">
        <v>846</v>
      </c>
      <c r="J83" t="s">
        <v>854</v>
      </c>
      <c r="K83" t="s">
        <v>848</v>
      </c>
      <c r="L83" s="9">
        <v>0.24653346836600001</v>
      </c>
      <c r="M83" s="9">
        <v>0.105898626149</v>
      </c>
      <c r="N83" s="9">
        <v>8.9327007532100003E-2</v>
      </c>
      <c r="O83" s="9">
        <v>8.9327007532100003E-2</v>
      </c>
      <c r="P83" s="9">
        <v>7.5036130845499996E-2</v>
      </c>
      <c r="Q83" s="4">
        <f>VLOOKUP(Table13[[#This Row],[img_id]]&amp;"|"&amp;1,Table1[[#Headers],[#Data]],6,FALSE)</f>
        <v>0.99969768524199998</v>
      </c>
      <c r="R83" s="4">
        <f>VLOOKUP(Table13[[#This Row],[img_id]]&amp;"|"&amp;2,Table1[[#Headers],[#Data]],6,FALSE)</f>
        <v>0.99929654598200002</v>
      </c>
      <c r="S83" s="4">
        <f>VLOOKUP(Table13[[#This Row],[img_id]]&amp;"|"&amp;3,Table1[[#Headers],[#Data]],6,FALSE)</f>
        <v>0.99916613101999996</v>
      </c>
      <c r="T83" s="4">
        <f>VLOOKUP(Table13[[#This Row],[img_id]]&amp;"|"&amp;4,Table1[[#Headers],[#Data]],6,FALSE)</f>
        <v>0.99908590316799994</v>
      </c>
      <c r="U83" s="4">
        <f>VLOOKUP(Table13[[#This Row],[img_id]]&amp;"|"&amp;5,Table1[[#Headers],[#Data]],6,FALSE)</f>
        <v>0.99900752305999996</v>
      </c>
    </row>
    <row r="84" spans="1:21" hidden="1" x14ac:dyDescent="0.25">
      <c r="A84" s="5">
        <v>83</v>
      </c>
      <c r="B84" s="5" t="s">
        <v>92</v>
      </c>
      <c r="C84" s="5">
        <v>201</v>
      </c>
      <c r="D84" s="5">
        <v>4</v>
      </c>
      <c r="E84" s="5">
        <f>IF(Table13[[#This Row],[attractiveness]]=1,2,IF(Table13[[#This Row],[attractiveness]]=5,4,Table13[[#This Row],[attractiveness]]))</f>
        <v>4</v>
      </c>
      <c r="F84" s="5">
        <v>0.24</v>
      </c>
      <c r="G84" t="s">
        <v>830</v>
      </c>
      <c r="H84" t="s">
        <v>848</v>
      </c>
      <c r="I84" t="s">
        <v>846</v>
      </c>
      <c r="J84" t="s">
        <v>861</v>
      </c>
      <c r="K84" t="s">
        <v>860</v>
      </c>
      <c r="L84" s="9">
        <v>0.16885519027699999</v>
      </c>
      <c r="M84" s="9">
        <v>0.167375698686</v>
      </c>
      <c r="N84" s="9">
        <v>0.149090439081</v>
      </c>
      <c r="O84" s="9">
        <v>0.149090439081</v>
      </c>
      <c r="P84" s="9">
        <v>8.1510387360999997E-2</v>
      </c>
      <c r="Q84" s="4">
        <f>VLOOKUP(Table13[[#This Row],[img_id]]&amp;"|"&amp;1,Table1[[#Headers],[#Data]],6,FALSE)</f>
        <v>0.99904996156699999</v>
      </c>
      <c r="R84" s="4">
        <f>VLOOKUP(Table13[[#This Row],[img_id]]&amp;"|"&amp;2,Table1[[#Headers],[#Data]],6,FALSE)</f>
        <v>0.99904149770700001</v>
      </c>
      <c r="S84" s="4">
        <f>VLOOKUP(Table13[[#This Row],[img_id]]&amp;"|"&amp;3,Table1[[#Headers],[#Data]],6,FALSE)</f>
        <v>0.998924076557</v>
      </c>
      <c r="T84" s="4">
        <f>VLOOKUP(Table13[[#This Row],[img_id]]&amp;"|"&amp;4,Table1[[#Headers],[#Data]],6,FALSE)</f>
        <v>0.99816626310300005</v>
      </c>
      <c r="U84" s="4">
        <f>VLOOKUP(Table13[[#This Row],[img_id]]&amp;"|"&amp;5,Table1[[#Headers],[#Data]],6,FALSE)</f>
        <v>0.99803394079200003</v>
      </c>
    </row>
    <row r="85" spans="1:21" hidden="1" x14ac:dyDescent="0.25">
      <c r="A85" s="5">
        <v>84</v>
      </c>
      <c r="B85" s="5" t="s">
        <v>93</v>
      </c>
      <c r="C85" s="5">
        <v>201</v>
      </c>
      <c r="D85" s="5">
        <v>4</v>
      </c>
      <c r="E85" s="5">
        <f>IF(Table13[[#This Row],[attractiveness]]=1,2,IF(Table13[[#This Row],[attractiveness]]=5,4,Table13[[#This Row],[attractiveness]]))</f>
        <v>4</v>
      </c>
      <c r="F85" s="5">
        <v>0.55999999999999905</v>
      </c>
      <c r="G85" t="s">
        <v>831</v>
      </c>
      <c r="H85" t="s">
        <v>830</v>
      </c>
      <c r="I85" t="s">
        <v>846</v>
      </c>
      <c r="J85" t="s">
        <v>862</v>
      </c>
      <c r="K85" t="s">
        <v>864</v>
      </c>
      <c r="L85" s="9">
        <v>0.71067035198200001</v>
      </c>
      <c r="M85" s="9">
        <v>0.14619360864200001</v>
      </c>
      <c r="N85" s="9">
        <v>5.5345900356800003E-2</v>
      </c>
      <c r="O85" s="9">
        <v>5.5345900356800003E-2</v>
      </c>
      <c r="P85" s="9">
        <v>1.2534616514999999E-2</v>
      </c>
      <c r="Q85" s="4">
        <f>VLOOKUP(Table13[[#This Row],[img_id]]&amp;"|"&amp;1,Table1[[#Headers],[#Data]],6,FALSE)</f>
        <v>0.99995052814499996</v>
      </c>
      <c r="R85" s="4">
        <f>VLOOKUP(Table13[[#This Row],[img_id]]&amp;"|"&amp;2,Table1[[#Headers],[#Data]],6,FALSE)</f>
        <v>0.999759376049</v>
      </c>
      <c r="S85" s="4">
        <f>VLOOKUP(Table13[[#This Row],[img_id]]&amp;"|"&amp;3,Table1[[#Headers],[#Data]],6,FALSE)</f>
        <v>0.99936467409100005</v>
      </c>
      <c r="T85" s="4">
        <f>VLOOKUP(Table13[[#This Row],[img_id]]&amp;"|"&amp;4,Table1[[#Headers],[#Data]],6,FALSE)</f>
        <v>0.99883443117100001</v>
      </c>
      <c r="U85" s="4">
        <f>VLOOKUP(Table13[[#This Row],[img_id]]&amp;"|"&amp;5,Table1[[#Headers],[#Data]],6,FALSE)</f>
        <v>0.99720072746300004</v>
      </c>
    </row>
    <row r="86" spans="1:21" hidden="1" x14ac:dyDescent="0.25">
      <c r="A86" s="5">
        <v>85</v>
      </c>
      <c r="B86" s="5" t="s">
        <v>94</v>
      </c>
      <c r="C86" s="5">
        <v>202</v>
      </c>
      <c r="D86" s="5">
        <v>3</v>
      </c>
      <c r="E86" s="5">
        <f>IF(Table13[[#This Row],[attractiveness]]=1,2,IF(Table13[[#This Row],[attractiveness]]=5,4,Table13[[#This Row],[attractiveness]]))</f>
        <v>3</v>
      </c>
      <c r="F86" s="5">
        <v>0.4</v>
      </c>
      <c r="G86" t="s">
        <v>860</v>
      </c>
      <c r="H86" t="s">
        <v>855</v>
      </c>
      <c r="I86" t="s">
        <v>873</v>
      </c>
      <c r="J86" t="s">
        <v>862</v>
      </c>
      <c r="K86" t="s">
        <v>861</v>
      </c>
      <c r="L86" s="9">
        <v>0.24581770598899999</v>
      </c>
      <c r="M86" s="9">
        <v>9.8056353628600004E-2</v>
      </c>
      <c r="N86" s="9">
        <v>8.2433372736000002E-2</v>
      </c>
      <c r="O86" s="9">
        <v>8.2433372736000002E-2</v>
      </c>
      <c r="P86" s="9">
        <v>6.5935216844100003E-2</v>
      </c>
      <c r="Q86" s="4">
        <f>VLOOKUP(Table13[[#This Row],[img_id]]&amp;"|"&amp;1,Table1[[#Headers],[#Data]],6,FALSE)</f>
        <v>0.999189913273</v>
      </c>
      <c r="R86" s="4">
        <f>VLOOKUP(Table13[[#This Row],[img_id]]&amp;"|"&amp;2,Table1[[#Headers],[#Data]],6,FALSE)</f>
        <v>0.99797159433399996</v>
      </c>
      <c r="S86" s="4">
        <f>VLOOKUP(Table13[[#This Row],[img_id]]&amp;"|"&amp;3,Table1[[#Headers],[#Data]],6,FALSE)</f>
        <v>0.997588157654</v>
      </c>
      <c r="T86" s="4">
        <f>VLOOKUP(Table13[[#This Row],[img_id]]&amp;"|"&amp;4,Table1[[#Headers],[#Data]],6,FALSE)</f>
        <v>0.99721139669400005</v>
      </c>
      <c r="U86" s="4">
        <f>VLOOKUP(Table13[[#This Row],[img_id]]&amp;"|"&amp;5,Table1[[#Headers],[#Data]],6,FALSE)</f>
        <v>0.99698644876499998</v>
      </c>
    </row>
    <row r="87" spans="1:21" hidden="1" x14ac:dyDescent="0.25">
      <c r="A87" s="5">
        <v>86</v>
      </c>
      <c r="B87" s="5" t="s">
        <v>95</v>
      </c>
      <c r="C87" s="5">
        <v>202</v>
      </c>
      <c r="D87" s="5">
        <v>3</v>
      </c>
      <c r="E87" s="5">
        <f>IF(Table13[[#This Row],[attractiveness]]=1,2,IF(Table13[[#This Row],[attractiveness]]=5,4,Table13[[#This Row],[attractiveness]]))</f>
        <v>3</v>
      </c>
      <c r="F87" s="5">
        <v>1.3599999999999901</v>
      </c>
      <c r="G87" t="s">
        <v>874</v>
      </c>
      <c r="H87" t="s">
        <v>856</v>
      </c>
      <c r="I87" t="s">
        <v>862</v>
      </c>
      <c r="J87" t="s">
        <v>848</v>
      </c>
      <c r="K87" t="s">
        <v>861</v>
      </c>
      <c r="L87" s="9">
        <v>0.49139475822399997</v>
      </c>
      <c r="M87" s="9">
        <v>0.12774631381000001</v>
      </c>
      <c r="N87" s="9">
        <v>0.101413495839</v>
      </c>
      <c r="O87" s="9">
        <v>0.101413495839</v>
      </c>
      <c r="P87" s="9">
        <v>4.3239627033499997E-2</v>
      </c>
      <c r="Q87" s="4">
        <f>VLOOKUP(Table13[[#This Row],[img_id]]&amp;"|"&amp;1,Table1[[#Headers],[#Data]],6,FALSE)</f>
        <v>0.99991452693899996</v>
      </c>
      <c r="R87" s="4">
        <f>VLOOKUP(Table13[[#This Row],[img_id]]&amp;"|"&amp;2,Table1[[#Headers],[#Data]],6,FALSE)</f>
        <v>0.99967145919800005</v>
      </c>
      <c r="S87" s="4">
        <f>VLOOKUP(Table13[[#This Row],[img_id]]&amp;"|"&amp;3,Table1[[#Headers],[#Data]],6,FALSE)</f>
        <v>0.99958616495099994</v>
      </c>
      <c r="T87" s="4">
        <f>VLOOKUP(Table13[[#This Row],[img_id]]&amp;"|"&amp;4,Table1[[#Headers],[#Data]],6,FALSE)</f>
        <v>0.99934679269799997</v>
      </c>
      <c r="U87" s="4">
        <f>VLOOKUP(Table13[[#This Row],[img_id]]&amp;"|"&amp;5,Table1[[#Headers],[#Data]],6,FALSE)</f>
        <v>0.99902999401100001</v>
      </c>
    </row>
    <row r="88" spans="1:21" hidden="1" x14ac:dyDescent="0.25">
      <c r="A88" s="5">
        <v>87</v>
      </c>
      <c r="B88" s="5" t="s">
        <v>96</v>
      </c>
      <c r="C88" s="5">
        <v>202</v>
      </c>
      <c r="D88" s="5">
        <v>3</v>
      </c>
      <c r="E88" s="5">
        <f>IF(Table13[[#This Row],[attractiveness]]=1,2,IF(Table13[[#This Row],[attractiveness]]=5,4,Table13[[#This Row],[attractiveness]]))</f>
        <v>3</v>
      </c>
      <c r="F88" s="5">
        <v>0.96</v>
      </c>
      <c r="G88" t="s">
        <v>906</v>
      </c>
      <c r="H88" t="s">
        <v>856</v>
      </c>
      <c r="I88" t="s">
        <v>861</v>
      </c>
      <c r="J88" t="s">
        <v>907</v>
      </c>
      <c r="K88" t="s">
        <v>878</v>
      </c>
      <c r="L88" s="9">
        <v>0.17540422081900001</v>
      </c>
      <c r="M88" s="9">
        <v>0.17118093371400001</v>
      </c>
      <c r="N88" s="9">
        <v>0.13050681352599999</v>
      </c>
      <c r="O88" s="9">
        <v>0.13050681352599999</v>
      </c>
      <c r="P88" s="9">
        <v>6.6188059747200004E-2</v>
      </c>
      <c r="Q88" s="4">
        <f>VLOOKUP(Table13[[#This Row],[img_id]]&amp;"|"&amp;1,Table1[[#Headers],[#Data]],6,FALSE)</f>
        <v>0.99985241889999998</v>
      </c>
      <c r="R88" s="4">
        <f>VLOOKUP(Table13[[#This Row],[img_id]]&amp;"|"&amp;2,Table1[[#Headers],[#Data]],6,FALSE)</f>
        <v>0.99984872341200004</v>
      </c>
      <c r="S88" s="4">
        <f>VLOOKUP(Table13[[#This Row],[img_id]]&amp;"|"&amp;3,Table1[[#Headers],[#Data]],6,FALSE)</f>
        <v>0.99980169534700003</v>
      </c>
      <c r="T88" s="4">
        <f>VLOOKUP(Table13[[#This Row],[img_id]]&amp;"|"&amp;4,Table1[[#Headers],[#Data]],6,FALSE)</f>
        <v>0.99975341558499997</v>
      </c>
      <c r="U88" s="4">
        <f>VLOOKUP(Table13[[#This Row],[img_id]]&amp;"|"&amp;5,Table1[[#Headers],[#Data]],6,FALSE)</f>
        <v>0.99960893392600003</v>
      </c>
    </row>
    <row r="89" spans="1:21" hidden="1" x14ac:dyDescent="0.25">
      <c r="A89" s="5">
        <v>88</v>
      </c>
      <c r="B89" s="5" t="s">
        <v>97</v>
      </c>
      <c r="C89" s="5">
        <v>202</v>
      </c>
      <c r="D89" s="5">
        <v>3</v>
      </c>
      <c r="E89" s="5">
        <f>IF(Table13[[#This Row],[attractiveness]]=1,2,IF(Table13[[#This Row],[attractiveness]]=5,4,Table13[[#This Row],[attractiveness]]))</f>
        <v>3</v>
      </c>
      <c r="F89" s="5">
        <v>0.55999999999999905</v>
      </c>
      <c r="G89" t="s">
        <v>862</v>
      </c>
      <c r="H89" t="s">
        <v>855</v>
      </c>
      <c r="I89" t="s">
        <v>861</v>
      </c>
      <c r="J89" t="s">
        <v>848</v>
      </c>
      <c r="K89" t="s">
        <v>846</v>
      </c>
      <c r="L89" s="9">
        <v>0.23984754085500001</v>
      </c>
      <c r="M89" s="9">
        <v>0.209917113185</v>
      </c>
      <c r="N89" s="9">
        <v>0.109638750553</v>
      </c>
      <c r="O89" s="9">
        <v>0.109638750553</v>
      </c>
      <c r="P89" s="9">
        <v>4.0730703622099997E-2</v>
      </c>
      <c r="Q89" s="4">
        <f>VLOOKUP(Table13[[#This Row],[img_id]]&amp;"|"&amp;1,Table1[[#Headers],[#Data]],6,FALSE)</f>
        <v>0.99961709976199997</v>
      </c>
      <c r="R89" s="4">
        <f>VLOOKUP(Table13[[#This Row],[img_id]]&amp;"|"&amp;2,Table1[[#Headers],[#Data]],6,FALSE)</f>
        <v>0.99956256151199996</v>
      </c>
      <c r="S89" s="4">
        <f>VLOOKUP(Table13[[#This Row],[img_id]]&amp;"|"&amp;3,Table1[[#Headers],[#Data]],6,FALSE)</f>
        <v>0.99916279315900003</v>
      </c>
      <c r="T89" s="4">
        <f>VLOOKUP(Table13[[#This Row],[img_id]]&amp;"|"&amp;4,Table1[[#Headers],[#Data]],6,FALSE)</f>
        <v>0.99845743179299995</v>
      </c>
      <c r="U89" s="4">
        <f>VLOOKUP(Table13[[#This Row],[img_id]]&amp;"|"&amp;5,Table1[[#Headers],[#Data]],6,FALSE)</f>
        <v>0.99774938821799997</v>
      </c>
    </row>
    <row r="90" spans="1:21" hidden="1" x14ac:dyDescent="0.25">
      <c r="A90" s="5">
        <v>89</v>
      </c>
      <c r="B90" s="5" t="s">
        <v>98</v>
      </c>
      <c r="C90" s="5">
        <v>203</v>
      </c>
      <c r="D90" s="5">
        <v>2</v>
      </c>
      <c r="E90" s="5">
        <f>IF(Table13[[#This Row],[attractiveness]]=1,2,IF(Table13[[#This Row],[attractiveness]]=5,4,Table13[[#This Row],[attractiveness]]))</f>
        <v>2</v>
      </c>
      <c r="F90" s="5">
        <v>1.04</v>
      </c>
      <c r="G90" t="s">
        <v>848</v>
      </c>
      <c r="H90" t="s">
        <v>856</v>
      </c>
      <c r="I90" t="s">
        <v>860</v>
      </c>
      <c r="J90" t="s">
        <v>855</v>
      </c>
      <c r="K90" t="s">
        <v>861</v>
      </c>
      <c r="L90" s="9">
        <v>0.192587047815</v>
      </c>
      <c r="M90" s="9">
        <v>0.17279987037200001</v>
      </c>
      <c r="N90" s="9">
        <v>0.114719159901</v>
      </c>
      <c r="O90" s="9">
        <v>0.114719159901</v>
      </c>
      <c r="P90" s="9">
        <v>9.6196092665200003E-2</v>
      </c>
      <c r="Q90" s="4">
        <f>VLOOKUP(Table13[[#This Row],[img_id]]&amp;"|"&amp;1,Table1[[#Headers],[#Data]],6,FALSE)</f>
        <v>0.99941504001600001</v>
      </c>
      <c r="R90" s="4">
        <f>VLOOKUP(Table13[[#This Row],[img_id]]&amp;"|"&amp;2,Table1[[#Headers],[#Data]],6,FALSE)</f>
        <v>0.99934798479099995</v>
      </c>
      <c r="S90" s="4">
        <f>VLOOKUP(Table13[[#This Row],[img_id]]&amp;"|"&amp;3,Table1[[#Headers],[#Data]],6,FALSE)</f>
        <v>0.99901819229099997</v>
      </c>
      <c r="T90" s="4">
        <f>VLOOKUP(Table13[[#This Row],[img_id]]&amp;"|"&amp;4,Table1[[#Headers],[#Data]],6,FALSE)</f>
        <v>0.998963594437</v>
      </c>
      <c r="U90" s="4">
        <f>VLOOKUP(Table13[[#This Row],[img_id]]&amp;"|"&amp;5,Table1[[#Headers],[#Data]],6,FALSE)</f>
        <v>0.99882942438099998</v>
      </c>
    </row>
    <row r="91" spans="1:21" hidden="1" x14ac:dyDescent="0.25">
      <c r="A91" s="5">
        <v>90</v>
      </c>
      <c r="B91" s="5" t="s">
        <v>99</v>
      </c>
      <c r="C91" s="5">
        <v>203</v>
      </c>
      <c r="D91" s="5">
        <v>2</v>
      </c>
      <c r="E91" s="5">
        <f>IF(Table13[[#This Row],[attractiveness]]=1,2,IF(Table13[[#This Row],[attractiveness]]=5,4,Table13[[#This Row],[attractiveness]]))</f>
        <v>2</v>
      </c>
      <c r="F91" s="5">
        <v>0.4</v>
      </c>
      <c r="G91" t="s">
        <v>854</v>
      </c>
      <c r="H91" t="s">
        <v>886</v>
      </c>
      <c r="I91" t="s">
        <v>848</v>
      </c>
      <c r="J91" t="s">
        <v>860</v>
      </c>
      <c r="K91" t="s">
        <v>831</v>
      </c>
      <c r="L91" s="9">
        <v>0.651300907135</v>
      </c>
      <c r="M91" s="9">
        <v>9.6660554408999996E-2</v>
      </c>
      <c r="N91" s="9">
        <v>7.8290127217800001E-2</v>
      </c>
      <c r="O91" s="9">
        <v>7.8290127217800001E-2</v>
      </c>
      <c r="P91" s="9">
        <v>2.4206448346400001E-2</v>
      </c>
      <c r="Q91" s="4">
        <f>VLOOKUP(Table13[[#This Row],[img_id]]&amp;"|"&amp;1,Table1[[#Headers],[#Data]],6,FALSE)</f>
        <v>0.99996626377099995</v>
      </c>
      <c r="R91" s="4">
        <f>VLOOKUP(Table13[[#This Row],[img_id]]&amp;"|"&amp;2,Table1[[#Headers],[#Data]],6,FALSE)</f>
        <v>0.99977248907100003</v>
      </c>
      <c r="S91" s="4">
        <f>VLOOKUP(Table13[[#This Row],[img_id]]&amp;"|"&amp;3,Table1[[#Headers],[#Data]],6,FALSE)</f>
        <v>0.99971908330899995</v>
      </c>
      <c r="T91" s="4">
        <f>VLOOKUP(Table13[[#This Row],[img_id]]&amp;"|"&amp;4,Table1[[#Headers],[#Data]],6,FALSE)</f>
        <v>0.999596655369</v>
      </c>
      <c r="U91" s="4">
        <f>VLOOKUP(Table13[[#This Row],[img_id]]&amp;"|"&amp;5,Table1[[#Headers],[#Data]],6,FALSE)</f>
        <v>0.99909210205099996</v>
      </c>
    </row>
    <row r="92" spans="1:21" hidden="1" x14ac:dyDescent="0.25">
      <c r="A92" s="5">
        <v>91</v>
      </c>
      <c r="B92" s="5" t="s">
        <v>100</v>
      </c>
      <c r="C92" s="5">
        <v>203</v>
      </c>
      <c r="D92" s="5">
        <v>3</v>
      </c>
      <c r="E92" s="5">
        <f>IF(Table13[[#This Row],[attractiveness]]=1,2,IF(Table13[[#This Row],[attractiveness]]=5,4,Table13[[#This Row],[attractiveness]]))</f>
        <v>3</v>
      </c>
      <c r="F92" s="5">
        <v>0.64</v>
      </c>
      <c r="G92" t="s">
        <v>862</v>
      </c>
      <c r="H92" t="s">
        <v>854</v>
      </c>
      <c r="I92" t="s">
        <v>848</v>
      </c>
      <c r="J92" t="s">
        <v>861</v>
      </c>
      <c r="K92" t="s">
        <v>878</v>
      </c>
      <c r="L92" s="9">
        <v>0.23234610259499999</v>
      </c>
      <c r="M92" s="9">
        <v>0.16164046526</v>
      </c>
      <c r="N92" s="9">
        <v>0.14404679834799999</v>
      </c>
      <c r="O92" s="9">
        <v>0.14404679834799999</v>
      </c>
      <c r="P92" s="9">
        <v>5.4282031953300003E-2</v>
      </c>
      <c r="Q92" s="4">
        <f>VLOOKUP(Table13[[#This Row],[img_id]]&amp;"|"&amp;1,Table1[[#Headers],[#Data]],6,FALSE)</f>
        <v>0.99957770109199995</v>
      </c>
      <c r="R92" s="4">
        <f>VLOOKUP(Table13[[#This Row],[img_id]]&amp;"|"&amp;2,Table1[[#Headers],[#Data]],6,FALSE)</f>
        <v>0.999393105507</v>
      </c>
      <c r="S92" s="4">
        <f>VLOOKUP(Table13[[#This Row],[img_id]]&amp;"|"&amp;3,Table1[[#Headers],[#Data]],6,FALSE)</f>
        <v>0.99931907653800001</v>
      </c>
      <c r="T92" s="4">
        <f>VLOOKUP(Table13[[#This Row],[img_id]]&amp;"|"&amp;4,Table1[[#Headers],[#Data]],6,FALSE)</f>
        <v>0.99878865480400003</v>
      </c>
      <c r="U92" s="4">
        <f>VLOOKUP(Table13[[#This Row],[img_id]]&amp;"|"&amp;5,Table1[[#Headers],[#Data]],6,FALSE)</f>
        <v>0.99819511175200004</v>
      </c>
    </row>
    <row r="93" spans="1:21" hidden="1" x14ac:dyDescent="0.25">
      <c r="A93" s="5">
        <v>92</v>
      </c>
      <c r="B93" s="5" t="s">
        <v>101</v>
      </c>
      <c r="C93" s="5">
        <v>203</v>
      </c>
      <c r="D93" s="5">
        <v>2</v>
      </c>
      <c r="E93" s="5">
        <f>IF(Table13[[#This Row],[attractiveness]]=1,2,IF(Table13[[#This Row],[attractiveness]]=5,4,Table13[[#This Row],[attractiveness]]))</f>
        <v>2</v>
      </c>
      <c r="F93" s="5">
        <v>0.24</v>
      </c>
      <c r="G93" t="s">
        <v>854</v>
      </c>
      <c r="H93" t="s">
        <v>831</v>
      </c>
      <c r="I93" t="s">
        <v>848</v>
      </c>
      <c r="J93" t="s">
        <v>860</v>
      </c>
      <c r="K93" t="s">
        <v>862</v>
      </c>
      <c r="L93" s="9">
        <v>0.44727182388300002</v>
      </c>
      <c r="M93" s="9">
        <v>0.17373384535299999</v>
      </c>
      <c r="N93" s="9">
        <v>0.14214837551100001</v>
      </c>
      <c r="O93" s="9">
        <v>0.14214837551100001</v>
      </c>
      <c r="P93" s="9">
        <v>3.6140244454100003E-2</v>
      </c>
      <c r="Q93" s="4">
        <f>VLOOKUP(Table13[[#This Row],[img_id]]&amp;"|"&amp;1,Table1[[#Headers],[#Data]],6,FALSE)</f>
        <v>0.999851703644</v>
      </c>
      <c r="R93" s="4">
        <f>VLOOKUP(Table13[[#This Row],[img_id]]&amp;"|"&amp;2,Table1[[#Headers],[#Data]],6,FALSE)</f>
        <v>0.99961853027299996</v>
      </c>
      <c r="S93" s="4">
        <f>VLOOKUP(Table13[[#This Row],[img_id]]&amp;"|"&amp;3,Table1[[#Headers],[#Data]],6,FALSE)</f>
        <v>0.99953377246899999</v>
      </c>
      <c r="T93" s="4">
        <f>VLOOKUP(Table13[[#This Row],[img_id]]&amp;"|"&amp;4,Table1[[#Headers],[#Data]],6,FALSE)</f>
        <v>0.99834406375899998</v>
      </c>
      <c r="U93" s="4">
        <f>VLOOKUP(Table13[[#This Row],[img_id]]&amp;"|"&amp;5,Table1[[#Headers],[#Data]],6,FALSE)</f>
        <v>0.99816870689399995</v>
      </c>
    </row>
    <row r="94" spans="1:21" hidden="1" x14ac:dyDescent="0.25">
      <c r="A94" s="5">
        <v>93</v>
      </c>
      <c r="B94" s="5" t="s">
        <v>102</v>
      </c>
      <c r="C94" s="5">
        <v>205</v>
      </c>
      <c r="D94" s="5">
        <v>1</v>
      </c>
      <c r="E94" s="5">
        <f>IF(Table13[[#This Row],[attractiveness]]=1,2,IF(Table13[[#This Row],[attractiveness]]=5,4,Table13[[#This Row],[attractiveness]]))</f>
        <v>2</v>
      </c>
      <c r="F94" s="5">
        <v>0.96</v>
      </c>
      <c r="G94" t="s">
        <v>908</v>
      </c>
      <c r="H94" t="s">
        <v>856</v>
      </c>
      <c r="I94" t="s">
        <v>846</v>
      </c>
      <c r="J94" t="s">
        <v>874</v>
      </c>
      <c r="K94" t="s">
        <v>848</v>
      </c>
      <c r="L94" s="9">
        <v>0.31977501511599998</v>
      </c>
      <c r="M94" s="9">
        <v>0.16343259811399999</v>
      </c>
      <c r="N94" s="9">
        <v>9.2664860188999998E-2</v>
      </c>
      <c r="O94" s="9">
        <v>9.2664860188999998E-2</v>
      </c>
      <c r="P94" s="9">
        <v>5.9380799531900001E-2</v>
      </c>
      <c r="Q94" s="4">
        <f>VLOOKUP(Table13[[#This Row],[img_id]]&amp;"|"&amp;1,Table1[[#Headers],[#Data]],6,FALSE)</f>
        <v>0.99959152936899998</v>
      </c>
      <c r="R94" s="4">
        <f>VLOOKUP(Table13[[#This Row],[img_id]]&amp;"|"&amp;2,Table1[[#Headers],[#Data]],6,FALSE)</f>
        <v>0.99920099973700005</v>
      </c>
      <c r="S94" s="4">
        <f>VLOOKUP(Table13[[#This Row],[img_id]]&amp;"|"&amp;3,Table1[[#Headers],[#Data]],6,FALSE)</f>
        <v>0.99859160184899998</v>
      </c>
      <c r="T94" s="4">
        <f>VLOOKUP(Table13[[#This Row],[img_id]]&amp;"|"&amp;4,Table1[[#Headers],[#Data]],6,FALSE)</f>
        <v>0.99825435876799995</v>
      </c>
      <c r="U94" s="4">
        <f>VLOOKUP(Table13[[#This Row],[img_id]]&amp;"|"&amp;5,Table1[[#Headers],[#Data]],6,FALSE)</f>
        <v>0.99780386686300004</v>
      </c>
    </row>
    <row r="95" spans="1:21" hidden="1" x14ac:dyDescent="0.25">
      <c r="A95" s="5">
        <v>94</v>
      </c>
      <c r="B95" s="5" t="s">
        <v>103</v>
      </c>
      <c r="C95" s="5">
        <v>205</v>
      </c>
      <c r="D95" s="5">
        <v>4</v>
      </c>
      <c r="E95" s="5">
        <f>IF(Table13[[#This Row],[attractiveness]]=1,2,IF(Table13[[#This Row],[attractiveness]]=5,4,Table13[[#This Row],[attractiveness]]))</f>
        <v>4</v>
      </c>
      <c r="F95" s="5">
        <v>0.64</v>
      </c>
      <c r="G95" t="s">
        <v>846</v>
      </c>
      <c r="H95" t="s">
        <v>848</v>
      </c>
      <c r="I95" t="s">
        <v>830</v>
      </c>
      <c r="J95" t="s">
        <v>856</v>
      </c>
      <c r="K95" t="s">
        <v>891</v>
      </c>
      <c r="L95" s="9">
        <v>0.154315143824</v>
      </c>
      <c r="M95" s="9">
        <v>0.147037133574</v>
      </c>
      <c r="N95" s="9">
        <v>7.8201577067399997E-2</v>
      </c>
      <c r="O95" s="9">
        <v>7.8201577067399997E-2</v>
      </c>
      <c r="P95" s="9">
        <v>5.4005626589099999E-2</v>
      </c>
      <c r="Q95" s="4">
        <f>VLOOKUP(Table13[[#This Row],[img_id]]&amp;"|"&amp;1,Table1[[#Headers],[#Data]],6,FALSE)</f>
        <v>0.99764329195000001</v>
      </c>
      <c r="R95" s="4">
        <f>VLOOKUP(Table13[[#This Row],[img_id]]&amp;"|"&amp;2,Table1[[#Headers],[#Data]],6,FALSE)</f>
        <v>0.99752706289299997</v>
      </c>
      <c r="S95" s="4">
        <f>VLOOKUP(Table13[[#This Row],[img_id]]&amp;"|"&amp;3,Table1[[#Headers],[#Data]],6,FALSE)</f>
        <v>0.99536031484599996</v>
      </c>
      <c r="T95" s="4">
        <f>VLOOKUP(Table13[[#This Row],[img_id]]&amp;"|"&amp;4,Table1[[#Headers],[#Data]],6,FALSE)</f>
        <v>0.99434185028099997</v>
      </c>
      <c r="U95" s="4">
        <f>VLOOKUP(Table13[[#This Row],[img_id]]&amp;"|"&amp;5,Table1[[#Headers],[#Data]],6,FALSE)</f>
        <v>0.99329549074199996</v>
      </c>
    </row>
    <row r="96" spans="1:21" hidden="1" x14ac:dyDescent="0.25">
      <c r="A96" s="5">
        <v>95</v>
      </c>
      <c r="B96" s="5" t="s">
        <v>104</v>
      </c>
      <c r="C96" s="5">
        <v>205</v>
      </c>
      <c r="D96" s="5">
        <v>3</v>
      </c>
      <c r="E96" s="5">
        <f>IF(Table13[[#This Row],[attractiveness]]=1,2,IF(Table13[[#This Row],[attractiveness]]=5,4,Table13[[#This Row],[attractiveness]]))</f>
        <v>3</v>
      </c>
      <c r="F96" s="5">
        <v>0.55999999999999905</v>
      </c>
      <c r="G96" t="s">
        <v>848</v>
      </c>
      <c r="H96" t="s">
        <v>856</v>
      </c>
      <c r="I96" t="s">
        <v>861</v>
      </c>
      <c r="J96" t="s">
        <v>854</v>
      </c>
      <c r="K96" t="s">
        <v>846</v>
      </c>
      <c r="L96" s="9">
        <v>0.25428086519199999</v>
      </c>
      <c r="M96" s="9">
        <v>0.13320435583599999</v>
      </c>
      <c r="N96" s="9">
        <v>0.118989214301</v>
      </c>
      <c r="O96" s="9">
        <v>0.118989214301</v>
      </c>
      <c r="P96" s="9">
        <v>0.110955104232</v>
      </c>
      <c r="Q96" s="4">
        <f>VLOOKUP(Table13[[#This Row],[img_id]]&amp;"|"&amp;1,Table1[[#Headers],[#Data]],6,FALSE)</f>
        <v>0.99978381395299998</v>
      </c>
      <c r="R96" s="4">
        <f>VLOOKUP(Table13[[#This Row],[img_id]]&amp;"|"&amp;2,Table1[[#Headers],[#Data]],6,FALSE)</f>
        <v>0.99958747625400002</v>
      </c>
      <c r="S96" s="4">
        <f>VLOOKUP(Table13[[#This Row],[img_id]]&amp;"|"&amp;3,Table1[[#Headers],[#Data]],6,FALSE)</f>
        <v>0.99953818321200005</v>
      </c>
      <c r="T96" s="4">
        <f>VLOOKUP(Table13[[#This Row],[img_id]]&amp;"|"&amp;4,Table1[[#Headers],[#Data]],6,FALSE)</f>
        <v>0.99952387809800003</v>
      </c>
      <c r="U96" s="4">
        <f>VLOOKUP(Table13[[#This Row],[img_id]]&amp;"|"&amp;5,Table1[[#Headers],[#Data]],6,FALSE)</f>
        <v>0.999504804611</v>
      </c>
    </row>
    <row r="97" spans="1:21" hidden="1" x14ac:dyDescent="0.25">
      <c r="A97" s="5">
        <v>96</v>
      </c>
      <c r="B97" s="5" t="s">
        <v>105</v>
      </c>
      <c r="C97" s="5">
        <v>205</v>
      </c>
      <c r="D97" s="5">
        <v>3</v>
      </c>
      <c r="E97" s="5">
        <f>IF(Table13[[#This Row],[attractiveness]]=1,2,IF(Table13[[#This Row],[attractiveness]]=5,4,Table13[[#This Row],[attractiveness]]))</f>
        <v>3</v>
      </c>
      <c r="F97" s="5">
        <v>0.55999999999999905</v>
      </c>
      <c r="G97" t="s">
        <v>848</v>
      </c>
      <c r="H97" t="s">
        <v>846</v>
      </c>
      <c r="I97" t="s">
        <v>856</v>
      </c>
      <c r="J97" t="s">
        <v>851</v>
      </c>
      <c r="K97" t="s">
        <v>861</v>
      </c>
      <c r="L97" s="9">
        <v>0.29901400208500001</v>
      </c>
      <c r="M97" s="9">
        <v>0.13841155171399999</v>
      </c>
      <c r="N97" s="9">
        <v>0.13242404162900001</v>
      </c>
      <c r="O97" s="9">
        <v>0.13242404162900001</v>
      </c>
      <c r="P97" s="9">
        <v>7.3368623852700002E-2</v>
      </c>
      <c r="Q97" s="4">
        <f>VLOOKUP(Table13[[#This Row],[img_id]]&amp;"|"&amp;1,Table1[[#Headers],[#Data]],6,FALSE)</f>
        <v>0.99982798099500003</v>
      </c>
      <c r="R97" s="4">
        <f>VLOOKUP(Table13[[#This Row],[img_id]]&amp;"|"&amp;2,Table1[[#Headers],[#Data]],6,FALSE)</f>
        <v>0.99962866306300002</v>
      </c>
      <c r="S97" s="4">
        <f>VLOOKUP(Table13[[#This Row],[img_id]]&amp;"|"&amp;3,Table1[[#Headers],[#Data]],6,FALSE)</f>
        <v>0.99961191415799999</v>
      </c>
      <c r="T97" s="4">
        <f>VLOOKUP(Table13[[#This Row],[img_id]]&amp;"|"&amp;4,Table1[[#Headers],[#Data]],6,FALSE)</f>
        <v>0.99936383962599995</v>
      </c>
      <c r="U97" s="4">
        <f>VLOOKUP(Table13[[#This Row],[img_id]]&amp;"|"&amp;5,Table1[[#Headers],[#Data]],6,FALSE)</f>
        <v>0.99929964542399996</v>
      </c>
    </row>
    <row r="98" spans="1:21" hidden="1" x14ac:dyDescent="0.25">
      <c r="A98" s="5">
        <v>97</v>
      </c>
      <c r="B98" s="5" t="s">
        <v>106</v>
      </c>
      <c r="C98" s="5">
        <v>206</v>
      </c>
      <c r="D98" s="5">
        <v>4</v>
      </c>
      <c r="E98" s="5">
        <f>IF(Table13[[#This Row],[attractiveness]]=1,2,IF(Table13[[#This Row],[attractiveness]]=5,4,Table13[[#This Row],[attractiveness]]))</f>
        <v>4</v>
      </c>
      <c r="F98" s="5">
        <v>0.96</v>
      </c>
      <c r="G98" t="s">
        <v>909</v>
      </c>
      <c r="H98" t="s">
        <v>910</v>
      </c>
      <c r="I98" t="s">
        <v>869</v>
      </c>
      <c r="J98" t="s">
        <v>869</v>
      </c>
      <c r="K98" t="s">
        <v>900</v>
      </c>
      <c r="L98" s="9">
        <v>0.63147145509699998</v>
      </c>
      <c r="M98" s="9">
        <v>0.29899004101799997</v>
      </c>
      <c r="N98" s="9">
        <v>3.1976595520999997E-2</v>
      </c>
      <c r="O98" s="9">
        <v>3.1976595520999997E-2</v>
      </c>
      <c r="P98" s="9">
        <v>8.1345560029099998E-3</v>
      </c>
      <c r="Q98" s="4">
        <f>VLOOKUP(Table13[[#This Row],[img_id]]&amp;"|"&amp;1,Table1[[#Headers],[#Data]],6,FALSE)</f>
        <v>0.99999773502300005</v>
      </c>
      <c r="R98" s="4">
        <f>VLOOKUP(Table13[[#This Row],[img_id]]&amp;"|"&amp;2,Table1[[#Headers],[#Data]],6,FALSE)</f>
        <v>0.99999523162799997</v>
      </c>
      <c r="S98" s="4">
        <f>VLOOKUP(Table13[[#This Row],[img_id]]&amp;"|"&amp;3,Table1[[#Headers],[#Data]],6,FALSE)</f>
        <v>0.999955415726</v>
      </c>
      <c r="T98" s="4">
        <f>VLOOKUP(Table13[[#This Row],[img_id]]&amp;"|"&amp;4,Table1[[#Headers],[#Data]],6,FALSE)</f>
        <v>0.99992012977599998</v>
      </c>
      <c r="U98" s="4">
        <f>VLOOKUP(Table13[[#This Row],[img_id]]&amp;"|"&amp;5,Table1[[#Headers],[#Data]],6,FALSE)</f>
        <v>0.99982506036800001</v>
      </c>
    </row>
    <row r="99" spans="1:21" hidden="1" x14ac:dyDescent="0.25">
      <c r="A99" s="5">
        <v>98</v>
      </c>
      <c r="B99" s="5" t="s">
        <v>107</v>
      </c>
      <c r="C99" s="5">
        <v>206</v>
      </c>
      <c r="D99" s="5">
        <v>4</v>
      </c>
      <c r="E99" s="5">
        <f>IF(Table13[[#This Row],[attractiveness]]=1,2,IF(Table13[[#This Row],[attractiveness]]=5,4,Table13[[#This Row],[attractiveness]]))</f>
        <v>4</v>
      </c>
      <c r="F99" s="5">
        <v>0</v>
      </c>
      <c r="G99" t="s">
        <v>840</v>
      </c>
      <c r="H99" t="s">
        <v>830</v>
      </c>
      <c r="I99" t="s">
        <v>864</v>
      </c>
      <c r="J99" t="s">
        <v>829</v>
      </c>
      <c r="K99" t="s">
        <v>910</v>
      </c>
      <c r="L99" s="9">
        <v>0.38386231660800002</v>
      </c>
      <c r="M99" s="9">
        <v>0.33462199568700002</v>
      </c>
      <c r="N99" s="9">
        <v>8.2375161349799997E-2</v>
      </c>
      <c r="O99" s="9">
        <v>8.2375161349799997E-2</v>
      </c>
      <c r="P99" s="9">
        <v>3.9028245955700001E-2</v>
      </c>
      <c r="Q99" s="4">
        <f>VLOOKUP(Table13[[#This Row],[img_id]]&amp;"|"&amp;1,Table1[[#Headers],[#Data]],6,FALSE)</f>
        <v>0.99992620944999999</v>
      </c>
      <c r="R99" s="4">
        <f>VLOOKUP(Table13[[#This Row],[img_id]]&amp;"|"&amp;2,Table1[[#Headers],[#Data]],6,FALSE)</f>
        <v>0.99991536140399995</v>
      </c>
      <c r="S99" s="4">
        <f>VLOOKUP(Table13[[#This Row],[img_id]]&amp;"|"&amp;3,Table1[[#Headers],[#Data]],6,FALSE)</f>
        <v>0.99965631961800006</v>
      </c>
      <c r="T99" s="4">
        <f>VLOOKUP(Table13[[#This Row],[img_id]]&amp;"|"&amp;4,Table1[[#Headers],[#Data]],6,FALSE)</f>
        <v>0.99937915801999999</v>
      </c>
      <c r="U99" s="4">
        <f>VLOOKUP(Table13[[#This Row],[img_id]]&amp;"|"&amp;5,Table1[[#Headers],[#Data]],6,FALSE)</f>
        <v>0.99927490949599995</v>
      </c>
    </row>
    <row r="100" spans="1:21" hidden="1" x14ac:dyDescent="0.25">
      <c r="A100" s="5">
        <v>99</v>
      </c>
      <c r="B100" s="5" t="s">
        <v>108</v>
      </c>
      <c r="C100" s="5">
        <v>206</v>
      </c>
      <c r="D100" s="5">
        <v>4</v>
      </c>
      <c r="E100" s="5">
        <f>IF(Table13[[#This Row],[attractiveness]]=1,2,IF(Table13[[#This Row],[attractiveness]]=5,4,Table13[[#This Row],[attractiveness]]))</f>
        <v>4</v>
      </c>
      <c r="F100" s="5">
        <v>0.55999999999999905</v>
      </c>
      <c r="G100" t="s">
        <v>910</v>
      </c>
      <c r="H100" t="s">
        <v>909</v>
      </c>
      <c r="I100" t="s">
        <v>869</v>
      </c>
      <c r="J100" t="s">
        <v>869</v>
      </c>
      <c r="K100" t="s">
        <v>900</v>
      </c>
      <c r="L100" s="9">
        <v>0.67452996969199996</v>
      </c>
      <c r="M100" s="9">
        <v>0.131247475743</v>
      </c>
      <c r="N100" s="9">
        <v>6.6822044551400006E-2</v>
      </c>
      <c r="O100" s="9">
        <v>6.6822044551400006E-2</v>
      </c>
      <c r="P100" s="9">
        <v>2.3262606933700001E-2</v>
      </c>
      <c r="Q100" s="4">
        <f>VLOOKUP(Table13[[#This Row],[img_id]]&amp;"|"&amp;1,Table1[[#Headers],[#Data]],6,FALSE)</f>
        <v>0.99997520446800003</v>
      </c>
      <c r="R100" s="4">
        <f>VLOOKUP(Table13[[#This Row],[img_id]]&amp;"|"&amp;2,Table1[[#Headers],[#Data]],6,FALSE)</f>
        <v>0.99987256526900004</v>
      </c>
      <c r="S100" s="4">
        <f>VLOOKUP(Table13[[#This Row],[img_id]]&amp;"|"&amp;3,Table1[[#Headers],[#Data]],6,FALSE)</f>
        <v>0.99974960088700005</v>
      </c>
      <c r="T100" s="4">
        <f>VLOOKUP(Table13[[#This Row],[img_id]]&amp;"|"&amp;4,Table1[[#Headers],[#Data]],6,FALSE)</f>
        <v>0.99959927797299997</v>
      </c>
      <c r="U100" s="4">
        <f>VLOOKUP(Table13[[#This Row],[img_id]]&amp;"|"&amp;5,Table1[[#Headers],[#Data]],6,FALSE)</f>
        <v>0.99928122758899995</v>
      </c>
    </row>
    <row r="101" spans="1:21" hidden="1" x14ac:dyDescent="0.25">
      <c r="A101" s="5">
        <v>100</v>
      </c>
      <c r="B101" s="5" t="s">
        <v>109</v>
      </c>
      <c r="C101" s="5">
        <v>206</v>
      </c>
      <c r="D101" s="5">
        <v>4</v>
      </c>
      <c r="E101" s="5">
        <f>IF(Table13[[#This Row],[attractiveness]]=1,2,IF(Table13[[#This Row],[attractiveness]]=5,4,Table13[[#This Row],[attractiveness]]))</f>
        <v>4</v>
      </c>
      <c r="F101" s="5">
        <v>0.4</v>
      </c>
      <c r="G101" t="s">
        <v>909</v>
      </c>
      <c r="H101" t="s">
        <v>910</v>
      </c>
      <c r="I101" t="s">
        <v>869</v>
      </c>
      <c r="J101" t="s">
        <v>868</v>
      </c>
      <c r="K101" t="s">
        <v>830</v>
      </c>
      <c r="L101" s="9">
        <v>0.47901749610900002</v>
      </c>
      <c r="M101" s="9">
        <v>0.207399845123</v>
      </c>
      <c r="N101" s="9">
        <v>8.6064063012600001E-2</v>
      </c>
      <c r="O101" s="9">
        <v>8.6064063012600001E-2</v>
      </c>
      <c r="P101" s="9">
        <v>4.3955877423299997E-2</v>
      </c>
      <c r="Q101" s="4">
        <f>VLOOKUP(Table13[[#This Row],[img_id]]&amp;"|"&amp;1,Table1[[#Headers],[#Data]],6,FALSE)</f>
        <v>0.99996376037599999</v>
      </c>
      <c r="R101" s="4">
        <f>VLOOKUP(Table13[[#This Row],[img_id]]&amp;"|"&amp;2,Table1[[#Headers],[#Data]],6,FALSE)</f>
        <v>0.99991643428800003</v>
      </c>
      <c r="S101" s="4">
        <f>VLOOKUP(Table13[[#This Row],[img_id]]&amp;"|"&amp;3,Table1[[#Headers],[#Data]],6,FALSE)</f>
        <v>0.99979859590499998</v>
      </c>
      <c r="T101" s="4">
        <f>VLOOKUP(Table13[[#This Row],[img_id]]&amp;"|"&amp;4,Table1[[#Headers],[#Data]],6,FALSE)</f>
        <v>0.99971193075200004</v>
      </c>
      <c r="U101" s="4">
        <f>VLOOKUP(Table13[[#This Row],[img_id]]&amp;"|"&amp;5,Table1[[#Headers],[#Data]],6,FALSE)</f>
        <v>0.99960559606599997</v>
      </c>
    </row>
    <row r="102" spans="1:21" hidden="1" x14ac:dyDescent="0.25">
      <c r="A102" s="5">
        <v>101</v>
      </c>
      <c r="B102" s="5" t="s">
        <v>110</v>
      </c>
      <c r="C102" s="5">
        <v>208</v>
      </c>
      <c r="D102" s="5">
        <v>3</v>
      </c>
      <c r="E102" s="5">
        <f>IF(Table13[[#This Row],[attractiveness]]=1,2,IF(Table13[[#This Row],[attractiveness]]=5,4,Table13[[#This Row],[attractiveness]]))</f>
        <v>3</v>
      </c>
      <c r="F102" s="5">
        <v>1.04</v>
      </c>
      <c r="G102" t="s">
        <v>854</v>
      </c>
      <c r="H102" t="s">
        <v>846</v>
      </c>
      <c r="I102" t="s">
        <v>848</v>
      </c>
      <c r="J102" t="s">
        <v>862</v>
      </c>
      <c r="K102" t="s">
        <v>855</v>
      </c>
      <c r="L102" s="9">
        <v>0.28570541739499999</v>
      </c>
      <c r="M102" s="9">
        <v>0.118462376297</v>
      </c>
      <c r="N102" s="9">
        <v>6.9421485066400002E-2</v>
      </c>
      <c r="O102" s="9">
        <v>6.9421485066400002E-2</v>
      </c>
      <c r="P102" s="9">
        <v>5.2431952208299999E-2</v>
      </c>
      <c r="Q102" s="4">
        <f>VLOOKUP(Table13[[#This Row],[img_id]]&amp;"|"&amp;1,Table1[[#Headers],[#Data]],6,FALSE)</f>
        <v>0.99878245592100001</v>
      </c>
      <c r="R102" s="4">
        <f>VLOOKUP(Table13[[#This Row],[img_id]]&amp;"|"&amp;2,Table1[[#Headers],[#Data]],6,FALSE)</f>
        <v>0.99706870317499996</v>
      </c>
      <c r="S102" s="4">
        <f>VLOOKUP(Table13[[#This Row],[img_id]]&amp;"|"&amp;3,Table1[[#Headers],[#Data]],6,FALSE)</f>
        <v>0.99500823020899998</v>
      </c>
      <c r="T102" s="4">
        <f>VLOOKUP(Table13[[#This Row],[img_id]]&amp;"|"&amp;4,Table1[[#Headers],[#Data]],6,FALSE)</f>
        <v>0.99470722675300005</v>
      </c>
      <c r="U102" s="4">
        <f>VLOOKUP(Table13[[#This Row],[img_id]]&amp;"|"&amp;5,Table1[[#Headers],[#Data]],6,FALSE)</f>
        <v>0.99340146780000005</v>
      </c>
    </row>
    <row r="103" spans="1:21" hidden="1" x14ac:dyDescent="0.25">
      <c r="A103" s="5">
        <v>102</v>
      </c>
      <c r="B103" s="5" t="s">
        <v>111</v>
      </c>
      <c r="C103" s="5">
        <v>208</v>
      </c>
      <c r="D103" s="5">
        <v>4</v>
      </c>
      <c r="E103" s="5">
        <f>IF(Table13[[#This Row],[attractiveness]]=1,2,IF(Table13[[#This Row],[attractiveness]]=5,4,Table13[[#This Row],[attractiveness]]))</f>
        <v>4</v>
      </c>
      <c r="F103" s="5">
        <v>0.159999999999999</v>
      </c>
      <c r="G103" t="s">
        <v>830</v>
      </c>
      <c r="H103" t="s">
        <v>872</v>
      </c>
      <c r="I103" t="s">
        <v>862</v>
      </c>
      <c r="J103" t="s">
        <v>848</v>
      </c>
      <c r="K103" t="s">
        <v>850</v>
      </c>
      <c r="L103" s="9">
        <v>0.19945681095100001</v>
      </c>
      <c r="M103" s="9">
        <v>8.8495172560199994E-2</v>
      </c>
      <c r="N103" s="9">
        <v>5.3376901894800002E-2</v>
      </c>
      <c r="O103" s="9">
        <v>5.3376901894800002E-2</v>
      </c>
      <c r="P103" s="9">
        <v>3.2164137810500003E-2</v>
      </c>
      <c r="Q103" s="4">
        <f>VLOOKUP(Table13[[#This Row],[img_id]]&amp;"|"&amp;1,Table1[[#Headers],[#Data]],6,FALSE)</f>
        <v>0.99727457761799998</v>
      </c>
      <c r="R103" s="4">
        <f>VLOOKUP(Table13[[#This Row],[img_id]]&amp;"|"&amp;2,Table1[[#Headers],[#Data]],6,FALSE)</f>
        <v>0.99387806653999999</v>
      </c>
      <c r="S103" s="4">
        <f>VLOOKUP(Table13[[#This Row],[img_id]]&amp;"|"&amp;3,Table1[[#Headers],[#Data]],6,FALSE)</f>
        <v>0.98989105224600005</v>
      </c>
      <c r="T103" s="4">
        <f>VLOOKUP(Table13[[#This Row],[img_id]]&amp;"|"&amp;4,Table1[[#Headers],[#Data]],6,FALSE)</f>
        <v>0.98800939321500003</v>
      </c>
      <c r="U103" s="4">
        <f>VLOOKUP(Table13[[#This Row],[img_id]]&amp;"|"&amp;5,Table1[[#Headers],[#Data]],6,FALSE)</f>
        <v>0.98333501815799995</v>
      </c>
    </row>
    <row r="104" spans="1:21" hidden="1" x14ac:dyDescent="0.25">
      <c r="A104" s="5">
        <v>103</v>
      </c>
      <c r="B104" s="5" t="s">
        <v>112</v>
      </c>
      <c r="C104" s="5">
        <v>208</v>
      </c>
      <c r="D104" s="5">
        <v>3</v>
      </c>
      <c r="E104" s="5">
        <f>IF(Table13[[#This Row],[attractiveness]]=1,2,IF(Table13[[#This Row],[attractiveness]]=5,4,Table13[[#This Row],[attractiveness]]))</f>
        <v>3</v>
      </c>
      <c r="F104" s="5">
        <v>0.24</v>
      </c>
      <c r="G104" t="s">
        <v>846</v>
      </c>
      <c r="H104" t="s">
        <v>848</v>
      </c>
      <c r="I104" t="s">
        <v>854</v>
      </c>
      <c r="J104" t="s">
        <v>861</v>
      </c>
      <c r="K104" t="s">
        <v>862</v>
      </c>
      <c r="L104" s="9">
        <v>0.51947325468100003</v>
      </c>
      <c r="M104" s="9">
        <v>0.14698503911499999</v>
      </c>
      <c r="N104" s="9">
        <v>9.3691162765000002E-2</v>
      </c>
      <c r="O104" s="9">
        <v>9.3691162765000002E-2</v>
      </c>
      <c r="P104" s="9">
        <v>3.2979037612699998E-2</v>
      </c>
      <c r="Q104" s="4">
        <f>VLOOKUP(Table13[[#This Row],[img_id]]&amp;"|"&amp;1,Table1[[#Headers],[#Data]],6,FALSE)</f>
        <v>0.99996161460900002</v>
      </c>
      <c r="R104" s="4">
        <f>VLOOKUP(Table13[[#This Row],[img_id]]&amp;"|"&amp;2,Table1[[#Headers],[#Data]],6,FALSE)</f>
        <v>0.99986457824700004</v>
      </c>
      <c r="S104" s="4">
        <f>VLOOKUP(Table13[[#This Row],[img_id]]&amp;"|"&amp;3,Table1[[#Headers],[#Data]],6,FALSE)</f>
        <v>0.99978750944100003</v>
      </c>
      <c r="T104" s="4">
        <f>VLOOKUP(Table13[[#This Row],[img_id]]&amp;"|"&amp;4,Table1[[#Headers],[#Data]],6,FALSE)</f>
        <v>0.99963188171399997</v>
      </c>
      <c r="U104" s="4">
        <f>VLOOKUP(Table13[[#This Row],[img_id]]&amp;"|"&amp;5,Table1[[#Headers],[#Data]],6,FALSE)</f>
        <v>0.99939656257599996</v>
      </c>
    </row>
    <row r="105" spans="1:21" hidden="1" x14ac:dyDescent="0.25">
      <c r="A105" s="5">
        <v>104</v>
      </c>
      <c r="B105" s="5" t="s">
        <v>113</v>
      </c>
      <c r="C105" s="5">
        <v>208</v>
      </c>
      <c r="D105" s="5">
        <v>4</v>
      </c>
      <c r="E105" s="5">
        <f>IF(Table13[[#This Row],[attractiveness]]=1,2,IF(Table13[[#This Row],[attractiveness]]=5,4,Table13[[#This Row],[attractiveness]]))</f>
        <v>4</v>
      </c>
      <c r="F105" s="5">
        <v>0.64</v>
      </c>
      <c r="G105" t="s">
        <v>846</v>
      </c>
      <c r="H105" t="s">
        <v>862</v>
      </c>
      <c r="I105" t="s">
        <v>831</v>
      </c>
      <c r="J105" t="s">
        <v>861</v>
      </c>
      <c r="K105" t="s">
        <v>854</v>
      </c>
      <c r="L105" s="9">
        <v>0.76518774032600001</v>
      </c>
      <c r="M105" s="9">
        <v>8.2549534738100006E-2</v>
      </c>
      <c r="N105" s="9">
        <v>5.2227146923500001E-2</v>
      </c>
      <c r="O105" s="9">
        <v>5.2227146923500001E-2</v>
      </c>
      <c r="P105" s="9">
        <v>1.5866084024299999E-2</v>
      </c>
      <c r="Q105" s="4">
        <f>VLOOKUP(Table13[[#This Row],[img_id]]&amp;"|"&amp;1,Table1[[#Headers],[#Data]],6,FALSE)</f>
        <v>0.99998748302499996</v>
      </c>
      <c r="R105" s="4">
        <f>VLOOKUP(Table13[[#This Row],[img_id]]&amp;"|"&amp;2,Table1[[#Headers],[#Data]],6,FALSE)</f>
        <v>0.99988448619799997</v>
      </c>
      <c r="S105" s="4">
        <f>VLOOKUP(Table13[[#This Row],[img_id]]&amp;"|"&amp;3,Table1[[#Headers],[#Data]],6,FALSE)</f>
        <v>0.99981755018200003</v>
      </c>
      <c r="T105" s="4">
        <f>VLOOKUP(Table13[[#This Row],[img_id]]&amp;"|"&amp;4,Table1[[#Headers],[#Data]],6,FALSE)</f>
        <v>0.99953067302700005</v>
      </c>
      <c r="U105" s="4">
        <f>VLOOKUP(Table13[[#This Row],[img_id]]&amp;"|"&amp;5,Table1[[#Headers],[#Data]],6,FALSE)</f>
        <v>0.99939954280900001</v>
      </c>
    </row>
    <row r="106" spans="1:21" hidden="1" x14ac:dyDescent="0.25">
      <c r="A106" s="5">
        <v>105</v>
      </c>
      <c r="B106" s="5" t="s">
        <v>114</v>
      </c>
      <c r="C106" s="5">
        <v>209</v>
      </c>
      <c r="D106" s="5">
        <v>3</v>
      </c>
      <c r="E106" s="5">
        <f>IF(Table13[[#This Row],[attractiveness]]=1,2,IF(Table13[[#This Row],[attractiveness]]=5,4,Table13[[#This Row],[attractiveness]]))</f>
        <v>3</v>
      </c>
      <c r="F106" s="5">
        <v>0.8</v>
      </c>
      <c r="G106" t="s">
        <v>846</v>
      </c>
      <c r="H106" t="s">
        <v>862</v>
      </c>
      <c r="I106" t="s">
        <v>861</v>
      </c>
      <c r="J106" t="s">
        <v>848</v>
      </c>
      <c r="K106" t="s">
        <v>830</v>
      </c>
      <c r="L106" s="9">
        <v>0.2185202986</v>
      </c>
      <c r="M106" s="9">
        <v>0.12564527988400001</v>
      </c>
      <c r="N106" s="9">
        <v>0.11315049231099999</v>
      </c>
      <c r="O106" s="9">
        <v>0.11315049231099999</v>
      </c>
      <c r="P106" s="9">
        <v>6.0335535556100002E-2</v>
      </c>
      <c r="Q106" s="4">
        <f>VLOOKUP(Table13[[#This Row],[img_id]]&amp;"|"&amp;1,Table1[[#Headers],[#Data]],6,FALSE)</f>
        <v>0.99935084581400002</v>
      </c>
      <c r="R106" s="4">
        <f>VLOOKUP(Table13[[#This Row],[img_id]]&amp;"|"&amp;2,Table1[[#Headers],[#Data]],6,FALSE)</f>
        <v>0.99887150526000001</v>
      </c>
      <c r="S106" s="4">
        <f>VLOOKUP(Table13[[#This Row],[img_id]]&amp;"|"&amp;3,Table1[[#Headers],[#Data]],6,FALSE)</f>
        <v>0.99874711036700003</v>
      </c>
      <c r="T106" s="4">
        <f>VLOOKUP(Table13[[#This Row],[img_id]]&amp;"|"&amp;4,Table1[[#Headers],[#Data]],6,FALSE)</f>
        <v>0.99845945835100003</v>
      </c>
      <c r="U106" s="4">
        <f>VLOOKUP(Table13[[#This Row],[img_id]]&amp;"|"&amp;5,Table1[[#Headers],[#Data]],6,FALSE)</f>
        <v>0.99765294790299996</v>
      </c>
    </row>
    <row r="107" spans="1:21" hidden="1" x14ac:dyDescent="0.25">
      <c r="A107" s="5">
        <v>106</v>
      </c>
      <c r="B107" s="5" t="s">
        <v>115</v>
      </c>
      <c r="C107" s="5">
        <v>209</v>
      </c>
      <c r="D107" s="5">
        <v>4</v>
      </c>
      <c r="E107" s="5">
        <f>IF(Table13[[#This Row],[attractiveness]]=1,2,IF(Table13[[#This Row],[attractiveness]]=5,4,Table13[[#This Row],[attractiveness]]))</f>
        <v>4</v>
      </c>
      <c r="F107" s="5">
        <v>0.64</v>
      </c>
      <c r="G107" t="s">
        <v>908</v>
      </c>
      <c r="H107" t="s">
        <v>856</v>
      </c>
      <c r="I107" t="s">
        <v>848</v>
      </c>
      <c r="J107" t="s">
        <v>861</v>
      </c>
      <c r="K107" t="s">
        <v>855</v>
      </c>
      <c r="L107" s="9">
        <v>0.29105472564700002</v>
      </c>
      <c r="M107" s="9">
        <v>0.12819005549000001</v>
      </c>
      <c r="N107" s="9">
        <v>9.7041048109499997E-2</v>
      </c>
      <c r="O107" s="9">
        <v>9.7041048109499997E-2</v>
      </c>
      <c r="P107" s="9">
        <v>3.4452613443100001E-2</v>
      </c>
      <c r="Q107" s="4">
        <f>VLOOKUP(Table13[[#This Row],[img_id]]&amp;"|"&amp;1,Table1[[#Headers],[#Data]],6,FALSE)</f>
        <v>0.99816387891799996</v>
      </c>
      <c r="R107" s="4">
        <f>VLOOKUP(Table13[[#This Row],[img_id]]&amp;"|"&amp;2,Table1[[#Headers],[#Data]],6,FALSE)</f>
        <v>0.99584072828299997</v>
      </c>
      <c r="S107" s="4">
        <f>VLOOKUP(Table13[[#This Row],[img_id]]&amp;"|"&amp;3,Table1[[#Headers],[#Data]],6,FALSE)</f>
        <v>0.99451303482099995</v>
      </c>
      <c r="T107" s="4">
        <f>VLOOKUP(Table13[[#This Row],[img_id]]&amp;"|"&amp;4,Table1[[#Headers],[#Data]],6,FALSE)</f>
        <v>0.99120974540700002</v>
      </c>
      <c r="U107" s="4">
        <f>VLOOKUP(Table13[[#This Row],[img_id]]&amp;"|"&amp;5,Table1[[#Headers],[#Data]],6,FALSE)</f>
        <v>0.98469758033800003</v>
      </c>
    </row>
    <row r="108" spans="1:21" hidden="1" x14ac:dyDescent="0.25">
      <c r="A108" s="5">
        <v>107</v>
      </c>
      <c r="B108" s="5" t="s">
        <v>116</v>
      </c>
      <c r="C108" s="5">
        <v>209</v>
      </c>
      <c r="D108" s="5">
        <v>4</v>
      </c>
      <c r="E108" s="5">
        <f>IF(Table13[[#This Row],[attractiveness]]=1,2,IF(Table13[[#This Row],[attractiveness]]=5,4,Table13[[#This Row],[attractiveness]]))</f>
        <v>4</v>
      </c>
      <c r="F108" s="5">
        <v>0.96</v>
      </c>
      <c r="G108" t="s">
        <v>856</v>
      </c>
      <c r="H108" t="s">
        <v>908</v>
      </c>
      <c r="I108" t="s">
        <v>848</v>
      </c>
      <c r="J108" t="s">
        <v>874</v>
      </c>
      <c r="K108" t="s">
        <v>861</v>
      </c>
      <c r="L108" s="9">
        <v>0.19621318578700001</v>
      </c>
      <c r="M108" s="9">
        <v>0.16887459158900001</v>
      </c>
      <c r="N108" s="9">
        <v>0.122671321034</v>
      </c>
      <c r="O108" s="9">
        <v>0.122671321034</v>
      </c>
      <c r="P108" s="9">
        <v>6.9646783173099996E-2</v>
      </c>
      <c r="Q108" s="4">
        <f>VLOOKUP(Table13[[#This Row],[img_id]]&amp;"|"&amp;1,Table1[[#Headers],[#Data]],6,FALSE)</f>
        <v>0.99935823679000002</v>
      </c>
      <c r="R108" s="4">
        <f>VLOOKUP(Table13[[#This Row],[img_id]]&amp;"|"&amp;2,Table1[[#Headers],[#Data]],6,FALSE)</f>
        <v>0.99925440549900002</v>
      </c>
      <c r="S108" s="4">
        <f>VLOOKUP(Table13[[#This Row],[img_id]]&amp;"|"&amp;3,Table1[[#Headers],[#Data]],6,FALSE)</f>
        <v>0.99897396564499996</v>
      </c>
      <c r="T108" s="4">
        <f>VLOOKUP(Table13[[#This Row],[img_id]]&amp;"|"&amp;4,Table1[[#Headers],[#Data]],6,FALSE)</f>
        <v>0.99836474657100005</v>
      </c>
      <c r="U108" s="4">
        <f>VLOOKUP(Table13[[#This Row],[img_id]]&amp;"|"&amp;5,Table1[[#Headers],[#Data]],6,FALSE)</f>
        <v>0.99819415807699996</v>
      </c>
    </row>
    <row r="109" spans="1:21" hidden="1" x14ac:dyDescent="0.25">
      <c r="A109" s="5">
        <v>108</v>
      </c>
      <c r="B109" s="5" t="s">
        <v>117</v>
      </c>
      <c r="C109" s="5">
        <v>209</v>
      </c>
      <c r="D109" s="5">
        <v>4</v>
      </c>
      <c r="E109" s="5">
        <f>IF(Table13[[#This Row],[attractiveness]]=1,2,IF(Table13[[#This Row],[attractiveness]]=5,4,Table13[[#This Row],[attractiveness]]))</f>
        <v>4</v>
      </c>
      <c r="F109" s="5">
        <v>0.4</v>
      </c>
      <c r="G109" t="s">
        <v>851</v>
      </c>
      <c r="H109" t="s">
        <v>855</v>
      </c>
      <c r="I109" t="s">
        <v>878</v>
      </c>
      <c r="J109" t="s">
        <v>911</v>
      </c>
      <c r="K109" t="s">
        <v>856</v>
      </c>
      <c r="L109" s="9">
        <v>0.31162196397800002</v>
      </c>
      <c r="M109" s="9">
        <v>0.16149291396099999</v>
      </c>
      <c r="N109" s="9">
        <v>0.122684568167</v>
      </c>
      <c r="O109" s="9">
        <v>0.122684568167</v>
      </c>
      <c r="P109" s="9">
        <v>7.2004400193699997E-2</v>
      </c>
      <c r="Q109" s="4">
        <f>VLOOKUP(Table13[[#This Row],[img_id]]&amp;"|"&amp;1,Table1[[#Headers],[#Data]],6,FALSE)</f>
        <v>0.99967455863999999</v>
      </c>
      <c r="R109" s="4">
        <f>VLOOKUP(Table13[[#This Row],[img_id]]&amp;"|"&amp;2,Table1[[#Headers],[#Data]],6,FALSE)</f>
        <v>0.99937206506700005</v>
      </c>
      <c r="S109" s="4">
        <f>VLOOKUP(Table13[[#This Row],[img_id]]&amp;"|"&amp;3,Table1[[#Headers],[#Data]],6,FALSE)</f>
        <v>0.99917358160000003</v>
      </c>
      <c r="T109" s="4">
        <f>VLOOKUP(Table13[[#This Row],[img_id]]&amp;"|"&amp;4,Table1[[#Headers],[#Data]],6,FALSE)</f>
        <v>0.99861657619499999</v>
      </c>
      <c r="U109" s="4">
        <f>VLOOKUP(Table13[[#This Row],[img_id]]&amp;"|"&amp;5,Table1[[#Headers],[#Data]],6,FALSE)</f>
        <v>0.99859279394099998</v>
      </c>
    </row>
    <row r="110" spans="1:21" hidden="1" x14ac:dyDescent="0.25">
      <c r="A110" s="5">
        <v>109</v>
      </c>
      <c r="B110" s="5" t="s">
        <v>118</v>
      </c>
      <c r="C110" s="5">
        <v>210</v>
      </c>
      <c r="D110" s="5">
        <v>3</v>
      </c>
      <c r="E110" s="5">
        <f>IF(Table13[[#This Row],[attractiveness]]=1,2,IF(Table13[[#This Row],[attractiveness]]=5,4,Table13[[#This Row],[attractiveness]]))</f>
        <v>3</v>
      </c>
      <c r="F110" s="5">
        <v>0.159999999999999</v>
      </c>
      <c r="G110" t="s">
        <v>831</v>
      </c>
      <c r="H110" t="s">
        <v>855</v>
      </c>
      <c r="I110" t="s">
        <v>886</v>
      </c>
      <c r="J110" t="s">
        <v>846</v>
      </c>
      <c r="K110" t="s">
        <v>860</v>
      </c>
      <c r="L110" s="9">
        <v>0.50902652740499998</v>
      </c>
      <c r="M110" s="9">
        <v>0.118542551994</v>
      </c>
      <c r="N110" s="9">
        <v>8.3699487149700005E-2</v>
      </c>
      <c r="O110" s="9">
        <v>8.3699487149700005E-2</v>
      </c>
      <c r="P110" s="9">
        <v>6.1277911067E-2</v>
      </c>
      <c r="Q110" s="4">
        <f>VLOOKUP(Table13[[#This Row],[img_id]]&amp;"|"&amp;1,Table1[[#Headers],[#Data]],6,FALSE)</f>
        <v>0.99972754716900003</v>
      </c>
      <c r="R110" s="4">
        <f>VLOOKUP(Table13[[#This Row],[img_id]]&amp;"|"&amp;2,Table1[[#Headers],[#Data]],6,FALSE)</f>
        <v>0.99883145093900005</v>
      </c>
      <c r="S110" s="4">
        <f>VLOOKUP(Table13[[#This Row],[img_id]]&amp;"|"&amp;3,Table1[[#Headers],[#Data]],6,FALSE)</f>
        <v>0.99834573268899995</v>
      </c>
      <c r="T110" s="4">
        <f>VLOOKUP(Table13[[#This Row],[img_id]]&amp;"|"&amp;4,Table1[[#Headers],[#Data]],6,FALSE)</f>
        <v>0.99780529737500001</v>
      </c>
      <c r="U110" s="4">
        <f>VLOOKUP(Table13[[#This Row],[img_id]]&amp;"|"&amp;5,Table1[[#Headers],[#Data]],6,FALSE)</f>
        <v>0.99774181842800003</v>
      </c>
    </row>
    <row r="111" spans="1:21" hidden="1" x14ac:dyDescent="0.25">
      <c r="A111" s="5">
        <v>110</v>
      </c>
      <c r="B111" s="5" t="s">
        <v>119</v>
      </c>
      <c r="C111" s="5">
        <v>210</v>
      </c>
      <c r="D111" s="5">
        <v>3</v>
      </c>
      <c r="E111" s="5">
        <f>IF(Table13[[#This Row],[attractiveness]]=1,2,IF(Table13[[#This Row],[attractiveness]]=5,4,Table13[[#This Row],[attractiveness]]))</f>
        <v>3</v>
      </c>
      <c r="F111" s="5">
        <v>0.24</v>
      </c>
      <c r="G111" t="s">
        <v>850</v>
      </c>
      <c r="H111" t="s">
        <v>907</v>
      </c>
      <c r="I111" t="s">
        <v>905</v>
      </c>
      <c r="J111" t="s">
        <v>879</v>
      </c>
      <c r="K111" t="s">
        <v>831</v>
      </c>
      <c r="L111" s="9">
        <v>0.12680400908</v>
      </c>
      <c r="M111" s="9">
        <v>0.10361865162800001</v>
      </c>
      <c r="N111" s="9">
        <v>5.6193754077000002E-2</v>
      </c>
      <c r="O111" s="9">
        <v>5.6193754077000002E-2</v>
      </c>
      <c r="P111" s="9">
        <v>5.2751477807799999E-2</v>
      </c>
      <c r="Q111" s="4">
        <f>VLOOKUP(Table13[[#This Row],[img_id]]&amp;"|"&amp;1,Table1[[#Headers],[#Data]],6,FALSE)</f>
        <v>0.99442589283000005</v>
      </c>
      <c r="R111" s="4">
        <f>VLOOKUP(Table13[[#This Row],[img_id]]&amp;"|"&amp;2,Table1[[#Headers],[#Data]],6,FALSE)</f>
        <v>0.99318718910199999</v>
      </c>
      <c r="S111" s="4">
        <f>VLOOKUP(Table13[[#This Row],[img_id]]&amp;"|"&amp;3,Table1[[#Headers],[#Data]],6,FALSE)</f>
        <v>0.98750919103599999</v>
      </c>
      <c r="T111" s="4">
        <f>VLOOKUP(Table13[[#This Row],[img_id]]&amp;"|"&amp;4,Table1[[#Headers],[#Data]],6,FALSE)</f>
        <v>0.98721015453299998</v>
      </c>
      <c r="U111" s="4">
        <f>VLOOKUP(Table13[[#This Row],[img_id]]&amp;"|"&amp;5,Table1[[#Headers],[#Data]],6,FALSE)</f>
        <v>0.98670500516899995</v>
      </c>
    </row>
    <row r="112" spans="1:21" hidden="1" x14ac:dyDescent="0.25">
      <c r="A112" s="5">
        <v>111</v>
      </c>
      <c r="B112" s="5" t="s">
        <v>120</v>
      </c>
      <c r="C112" s="5">
        <v>210</v>
      </c>
      <c r="D112" s="5">
        <v>3</v>
      </c>
      <c r="E112" s="5">
        <f>IF(Table13[[#This Row],[attractiveness]]=1,2,IF(Table13[[#This Row],[attractiveness]]=5,4,Table13[[#This Row],[attractiveness]]))</f>
        <v>3</v>
      </c>
      <c r="F112" s="5">
        <v>0.159999999999999</v>
      </c>
      <c r="G112" t="s">
        <v>831</v>
      </c>
      <c r="H112" t="s">
        <v>892</v>
      </c>
      <c r="I112" t="s">
        <v>912</v>
      </c>
      <c r="J112" t="s">
        <v>848</v>
      </c>
      <c r="K112" t="s">
        <v>854</v>
      </c>
      <c r="L112" s="9">
        <v>0.42732784151999997</v>
      </c>
      <c r="M112" s="9">
        <v>0.18905794620499999</v>
      </c>
      <c r="N112" s="9">
        <v>5.3236585110399998E-2</v>
      </c>
      <c r="O112" s="9">
        <v>5.3236585110399998E-2</v>
      </c>
      <c r="P112" s="9">
        <v>4.3002091348200003E-2</v>
      </c>
      <c r="Q112" s="4">
        <f>VLOOKUP(Table13[[#This Row],[img_id]]&amp;"|"&amp;1,Table1[[#Headers],[#Data]],6,FALSE)</f>
        <v>0.99980443716</v>
      </c>
      <c r="R112" s="4">
        <f>VLOOKUP(Table13[[#This Row],[img_id]]&amp;"|"&amp;2,Table1[[#Headers],[#Data]],6,FALSE)</f>
        <v>0.99955803155900003</v>
      </c>
      <c r="S112" s="4">
        <f>VLOOKUP(Table13[[#This Row],[img_id]]&amp;"|"&amp;3,Table1[[#Headers],[#Data]],6,FALSE)</f>
        <v>0.99843209981900005</v>
      </c>
      <c r="T112" s="4">
        <f>VLOOKUP(Table13[[#This Row],[img_id]]&amp;"|"&amp;4,Table1[[#Headers],[#Data]],6,FALSE)</f>
        <v>0.99834501743299997</v>
      </c>
      <c r="U112" s="4">
        <f>VLOOKUP(Table13[[#This Row],[img_id]]&amp;"|"&amp;5,Table1[[#Headers],[#Data]],6,FALSE)</f>
        <v>0.99805968999899997</v>
      </c>
    </row>
    <row r="113" spans="1:21" hidden="1" x14ac:dyDescent="0.25">
      <c r="A113" s="5">
        <v>112</v>
      </c>
      <c r="B113" s="5" t="s">
        <v>121</v>
      </c>
      <c r="C113" s="5">
        <v>210</v>
      </c>
      <c r="D113" s="5">
        <v>3</v>
      </c>
      <c r="E113" s="5">
        <f>IF(Table13[[#This Row],[attractiveness]]=1,2,IF(Table13[[#This Row],[attractiveness]]=5,4,Table13[[#This Row],[attractiveness]]))</f>
        <v>3</v>
      </c>
      <c r="F113" s="5">
        <v>0.4</v>
      </c>
      <c r="G113" t="s">
        <v>846</v>
      </c>
      <c r="H113" t="s">
        <v>862</v>
      </c>
      <c r="I113" t="s">
        <v>848</v>
      </c>
      <c r="J113" t="s">
        <v>830</v>
      </c>
      <c r="K113" t="s">
        <v>855</v>
      </c>
      <c r="L113" s="9">
        <v>0.35021308064500001</v>
      </c>
      <c r="M113" s="9">
        <v>0.17951825261099999</v>
      </c>
      <c r="N113" s="9">
        <v>4.74888011813E-2</v>
      </c>
      <c r="O113" s="9">
        <v>4.74888011813E-2</v>
      </c>
      <c r="P113" s="9">
        <v>4.5061793178300003E-2</v>
      </c>
      <c r="Q113" s="4">
        <f>VLOOKUP(Table13[[#This Row],[img_id]]&amp;"|"&amp;1,Table1[[#Headers],[#Data]],6,FALSE)</f>
        <v>0.99955981969800001</v>
      </c>
      <c r="R113" s="4">
        <f>VLOOKUP(Table13[[#This Row],[img_id]]&amp;"|"&amp;2,Table1[[#Headers],[#Data]],6,FALSE)</f>
        <v>0.999141573906</v>
      </c>
      <c r="S113" s="4">
        <f>VLOOKUP(Table13[[#This Row],[img_id]]&amp;"|"&amp;3,Table1[[#Headers],[#Data]],6,FALSE)</f>
        <v>0.99676275253299995</v>
      </c>
      <c r="T113" s="4">
        <f>VLOOKUP(Table13[[#This Row],[img_id]]&amp;"|"&amp;4,Table1[[#Headers],[#Data]],6,FALSE)</f>
        <v>0.996589899063</v>
      </c>
      <c r="U113" s="4">
        <f>VLOOKUP(Table13[[#This Row],[img_id]]&amp;"|"&amp;5,Table1[[#Headers],[#Data]],6,FALSE)</f>
        <v>0.99658906459800001</v>
      </c>
    </row>
    <row r="114" spans="1:21" hidden="1" x14ac:dyDescent="0.25">
      <c r="A114" s="5">
        <v>113</v>
      </c>
      <c r="B114" s="5" t="s">
        <v>122</v>
      </c>
      <c r="C114" s="5">
        <v>212</v>
      </c>
      <c r="D114" s="5">
        <v>3</v>
      </c>
      <c r="E114" s="5">
        <f>IF(Table13[[#This Row],[attractiveness]]=1,2,IF(Table13[[#This Row],[attractiveness]]=5,4,Table13[[#This Row],[attractiveness]]))</f>
        <v>3</v>
      </c>
      <c r="F114" s="5">
        <v>0.55999999999999905</v>
      </c>
      <c r="G114" t="s">
        <v>848</v>
      </c>
      <c r="H114" t="s">
        <v>854</v>
      </c>
      <c r="I114" t="s">
        <v>912</v>
      </c>
      <c r="J114" t="s">
        <v>855</v>
      </c>
      <c r="K114" t="s">
        <v>856</v>
      </c>
      <c r="L114" s="9">
        <v>0.24833166599299999</v>
      </c>
      <c r="M114" s="9">
        <v>0.22432886064099999</v>
      </c>
      <c r="N114" s="9">
        <v>0.14864964783199999</v>
      </c>
      <c r="O114" s="9">
        <v>0.14864964783199999</v>
      </c>
      <c r="P114" s="9">
        <v>8.0517597496500004E-2</v>
      </c>
      <c r="Q114" s="4">
        <f>VLOOKUP(Table13[[#This Row],[img_id]]&amp;"|"&amp;1,Table1[[#Headers],[#Data]],6,FALSE)</f>
        <v>0.999781429768</v>
      </c>
      <c r="R114" s="4">
        <f>VLOOKUP(Table13[[#This Row],[img_id]]&amp;"|"&amp;2,Table1[[#Headers],[#Data]],6,FALSE)</f>
        <v>0.99975806474700002</v>
      </c>
      <c r="S114" s="4">
        <f>VLOOKUP(Table13[[#This Row],[img_id]]&amp;"|"&amp;3,Table1[[#Headers],[#Data]],6,FALSE)</f>
        <v>0.99963498115500005</v>
      </c>
      <c r="T114" s="4">
        <f>VLOOKUP(Table13[[#This Row],[img_id]]&amp;"|"&amp;4,Table1[[#Headers],[#Data]],6,FALSE)</f>
        <v>0.99934858083699996</v>
      </c>
      <c r="U114" s="4">
        <f>VLOOKUP(Table13[[#This Row],[img_id]]&amp;"|"&amp;5,Table1[[#Headers],[#Data]],6,FALSE)</f>
        <v>0.999326348305</v>
      </c>
    </row>
    <row r="115" spans="1:21" hidden="1" x14ac:dyDescent="0.25">
      <c r="A115" s="5">
        <v>114</v>
      </c>
      <c r="B115" s="5" t="s">
        <v>123</v>
      </c>
      <c r="C115" s="5">
        <v>212</v>
      </c>
      <c r="D115" s="5">
        <v>3</v>
      </c>
      <c r="E115" s="5">
        <f>IF(Table13[[#This Row],[attractiveness]]=1,2,IF(Table13[[#This Row],[attractiveness]]=5,4,Table13[[#This Row],[attractiveness]]))</f>
        <v>3</v>
      </c>
      <c r="F115" s="5">
        <v>0.4</v>
      </c>
      <c r="G115" t="s">
        <v>830</v>
      </c>
      <c r="H115" t="s">
        <v>862</v>
      </c>
      <c r="I115" t="s">
        <v>860</v>
      </c>
      <c r="J115" t="s">
        <v>846</v>
      </c>
      <c r="K115" t="s">
        <v>840</v>
      </c>
      <c r="L115" s="9">
        <v>0.84864956140500003</v>
      </c>
      <c r="M115" s="9">
        <v>2.0795494317999999E-2</v>
      </c>
      <c r="N115" s="9">
        <v>1.89598109573E-2</v>
      </c>
      <c r="O115" s="9">
        <v>1.89598109573E-2</v>
      </c>
      <c r="P115" s="9">
        <v>1.4538474381E-2</v>
      </c>
      <c r="Q115" s="4">
        <f>VLOOKUP(Table13[[#This Row],[img_id]]&amp;"|"&amp;1,Table1[[#Headers],[#Data]],6,FALSE)</f>
        <v>0.99992513656600002</v>
      </c>
      <c r="R115" s="4">
        <f>VLOOKUP(Table13[[#This Row],[img_id]]&amp;"|"&amp;2,Table1[[#Headers],[#Data]],6,FALSE)</f>
        <v>0.99695646762800005</v>
      </c>
      <c r="S115" s="4">
        <f>VLOOKUP(Table13[[#This Row],[img_id]]&amp;"|"&amp;3,Table1[[#Headers],[#Data]],6,FALSE)</f>
        <v>0.99666267633399996</v>
      </c>
      <c r="T115" s="4">
        <f>VLOOKUP(Table13[[#This Row],[img_id]]&amp;"|"&amp;4,Table1[[#Headers],[#Data]],6,FALSE)</f>
        <v>0.99657058715799995</v>
      </c>
      <c r="U115" s="4">
        <f>VLOOKUP(Table13[[#This Row],[img_id]]&amp;"|"&amp;5,Table1[[#Headers],[#Data]],6,FALSE)</f>
        <v>0.99565225839600002</v>
      </c>
    </row>
    <row r="116" spans="1:21" hidden="1" x14ac:dyDescent="0.25">
      <c r="A116" s="5">
        <v>115</v>
      </c>
      <c r="B116" s="5" t="s">
        <v>124</v>
      </c>
      <c r="C116" s="5">
        <v>212</v>
      </c>
      <c r="D116" s="5">
        <v>3</v>
      </c>
      <c r="E116" s="5">
        <f>IF(Table13[[#This Row],[attractiveness]]=1,2,IF(Table13[[#This Row],[attractiveness]]=5,4,Table13[[#This Row],[attractiveness]]))</f>
        <v>3</v>
      </c>
      <c r="F116" s="5">
        <v>0.55999999999999905</v>
      </c>
      <c r="G116" t="s">
        <v>831</v>
      </c>
      <c r="H116" t="s">
        <v>830</v>
      </c>
      <c r="I116" t="s">
        <v>862</v>
      </c>
      <c r="J116" t="s">
        <v>860</v>
      </c>
      <c r="K116" t="s">
        <v>848</v>
      </c>
      <c r="L116" s="9">
        <v>0.76881659030899996</v>
      </c>
      <c r="M116" s="9">
        <v>9.6810519695299996E-2</v>
      </c>
      <c r="N116" s="9">
        <v>2.32978370041E-2</v>
      </c>
      <c r="O116" s="9">
        <v>2.32978370041E-2</v>
      </c>
      <c r="P116" s="9">
        <v>1.4299958944300001E-2</v>
      </c>
      <c r="Q116" s="4">
        <f>VLOOKUP(Table13[[#This Row],[img_id]]&amp;"|"&amp;1,Table1[[#Headers],[#Data]],6,FALSE)</f>
        <v>0.999881863594</v>
      </c>
      <c r="R116" s="4">
        <f>VLOOKUP(Table13[[#This Row],[img_id]]&amp;"|"&amp;2,Table1[[#Headers],[#Data]],6,FALSE)</f>
        <v>0.99906259775200001</v>
      </c>
      <c r="S116" s="4">
        <f>VLOOKUP(Table13[[#This Row],[img_id]]&amp;"|"&amp;3,Table1[[#Headers],[#Data]],6,FALSE)</f>
        <v>0.99611639976499999</v>
      </c>
      <c r="T116" s="4">
        <f>VLOOKUP(Table13[[#This Row],[img_id]]&amp;"|"&amp;4,Table1[[#Headers],[#Data]],6,FALSE)</f>
        <v>0.995957434177</v>
      </c>
      <c r="U116" s="4">
        <f>VLOOKUP(Table13[[#This Row],[img_id]]&amp;"|"&amp;5,Table1[[#Headers],[#Data]],6,FALSE)</f>
        <v>0.99368816614199995</v>
      </c>
    </row>
    <row r="117" spans="1:21" hidden="1" x14ac:dyDescent="0.25">
      <c r="A117" s="5">
        <v>116</v>
      </c>
      <c r="B117" s="5" t="s">
        <v>125</v>
      </c>
      <c r="C117" s="5">
        <v>212</v>
      </c>
      <c r="D117" s="5">
        <v>2</v>
      </c>
      <c r="E117" s="5">
        <f>IF(Table13[[#This Row],[attractiveness]]=1,2,IF(Table13[[#This Row],[attractiveness]]=5,4,Table13[[#This Row],[attractiveness]]))</f>
        <v>2</v>
      </c>
      <c r="F117" s="5">
        <v>0.64</v>
      </c>
      <c r="G117" t="s">
        <v>830</v>
      </c>
      <c r="H117" t="s">
        <v>846</v>
      </c>
      <c r="I117" t="s">
        <v>862</v>
      </c>
      <c r="J117" t="s">
        <v>848</v>
      </c>
      <c r="K117" t="s">
        <v>913</v>
      </c>
      <c r="L117" s="9">
        <v>0.49490159750000001</v>
      </c>
      <c r="M117" s="9">
        <v>7.8382171690500005E-2</v>
      </c>
      <c r="N117" s="9">
        <v>6.7801743745800003E-2</v>
      </c>
      <c r="O117" s="9">
        <v>6.7801743745800003E-2</v>
      </c>
      <c r="P117" s="9">
        <v>3.7135321646899998E-2</v>
      </c>
      <c r="Q117" s="4">
        <f>VLOOKUP(Table13[[#This Row],[img_id]]&amp;"|"&amp;1,Table1[[#Headers],[#Data]],6,FALSE)</f>
        <v>0.99952781200399998</v>
      </c>
      <c r="R117" s="4">
        <f>VLOOKUP(Table13[[#This Row],[img_id]]&amp;"|"&amp;2,Table1[[#Headers],[#Data]],6,FALSE)</f>
        <v>0.99702602624900005</v>
      </c>
      <c r="S117" s="4">
        <f>VLOOKUP(Table13[[#This Row],[img_id]]&amp;"|"&amp;3,Table1[[#Headers],[#Data]],6,FALSE)</f>
        <v>0.99656361341499999</v>
      </c>
      <c r="T117" s="4">
        <f>VLOOKUP(Table13[[#This Row],[img_id]]&amp;"|"&amp;4,Table1[[#Headers],[#Data]],6,FALSE)</f>
        <v>0.99407130479799999</v>
      </c>
      <c r="U117" s="4">
        <f>VLOOKUP(Table13[[#This Row],[img_id]]&amp;"|"&amp;5,Table1[[#Headers],[#Data]],6,FALSE)</f>
        <v>0.99374347925200002</v>
      </c>
    </row>
    <row r="118" spans="1:21" hidden="1" x14ac:dyDescent="0.25">
      <c r="A118" s="5">
        <v>117</v>
      </c>
      <c r="B118" s="5" t="s">
        <v>126</v>
      </c>
      <c r="C118" s="5">
        <v>213</v>
      </c>
      <c r="D118" s="5">
        <v>4</v>
      </c>
      <c r="E118" s="5">
        <f>IF(Table13[[#This Row],[attractiveness]]=1,2,IF(Table13[[#This Row],[attractiveness]]=5,4,Table13[[#This Row],[attractiveness]]))</f>
        <v>4</v>
      </c>
      <c r="F118" s="5">
        <v>0.24</v>
      </c>
      <c r="G118" t="s">
        <v>862</v>
      </c>
      <c r="H118" t="s">
        <v>861</v>
      </c>
      <c r="I118" t="s">
        <v>856</v>
      </c>
      <c r="J118" t="s">
        <v>848</v>
      </c>
      <c r="K118" t="s">
        <v>878</v>
      </c>
      <c r="L118" s="9">
        <v>0.42681297659900003</v>
      </c>
      <c r="M118" s="9">
        <v>7.6683811843399993E-2</v>
      </c>
      <c r="N118" s="9">
        <v>5.9068553149699998E-2</v>
      </c>
      <c r="O118" s="9">
        <v>5.9068553149699998E-2</v>
      </c>
      <c r="P118" s="9">
        <v>4.8589553684000003E-2</v>
      </c>
      <c r="Q118" s="4">
        <f>VLOOKUP(Table13[[#This Row],[img_id]]&amp;"|"&amp;1,Table1[[#Headers],[#Data]],6,FALSE)</f>
        <v>0.99967455863999999</v>
      </c>
      <c r="R118" s="4">
        <f>VLOOKUP(Table13[[#This Row],[img_id]]&amp;"|"&amp;2,Table1[[#Headers],[#Data]],6,FALSE)</f>
        <v>0.99819093942600001</v>
      </c>
      <c r="S118" s="4">
        <f>VLOOKUP(Table13[[#This Row],[img_id]]&amp;"|"&amp;3,Table1[[#Headers],[#Data]],6,FALSE)</f>
        <v>0.99765270948399998</v>
      </c>
      <c r="T118" s="4">
        <f>VLOOKUP(Table13[[#This Row],[img_id]]&amp;"|"&amp;4,Table1[[#Headers],[#Data]],6,FALSE)</f>
        <v>0.99735593795800004</v>
      </c>
      <c r="U118" s="4">
        <f>VLOOKUP(Table13[[#This Row],[img_id]]&amp;"|"&amp;5,Table1[[#Headers],[#Data]],6,FALSE)</f>
        <v>0.997147977352</v>
      </c>
    </row>
    <row r="119" spans="1:21" hidden="1" x14ac:dyDescent="0.25">
      <c r="A119" s="5">
        <v>118</v>
      </c>
      <c r="B119" s="5" t="s">
        <v>127</v>
      </c>
      <c r="C119" s="5">
        <v>213</v>
      </c>
      <c r="D119" s="5">
        <v>4</v>
      </c>
      <c r="E119" s="5">
        <f>IF(Table13[[#This Row],[attractiveness]]=1,2,IF(Table13[[#This Row],[attractiveness]]=5,4,Table13[[#This Row],[attractiveness]]))</f>
        <v>4</v>
      </c>
      <c r="F119" s="5">
        <v>0.4</v>
      </c>
      <c r="G119" t="s">
        <v>855</v>
      </c>
      <c r="H119" t="s">
        <v>886</v>
      </c>
      <c r="I119" t="s">
        <v>872</v>
      </c>
      <c r="J119" t="s">
        <v>912</v>
      </c>
      <c r="K119" t="s">
        <v>892</v>
      </c>
      <c r="L119" s="9">
        <v>0.17017756402500001</v>
      </c>
      <c r="M119" s="9">
        <v>0.16452598571800001</v>
      </c>
      <c r="N119" s="9">
        <v>0.112185299397</v>
      </c>
      <c r="O119" s="9">
        <v>0.112185299397</v>
      </c>
      <c r="P119" s="9">
        <v>6.1322726309300003E-2</v>
      </c>
      <c r="Q119" s="4">
        <f>VLOOKUP(Table13[[#This Row],[img_id]]&amp;"|"&amp;1,Table1[[#Headers],[#Data]],6,FALSE)</f>
        <v>0.99911957979199995</v>
      </c>
      <c r="R119" s="4">
        <f>VLOOKUP(Table13[[#This Row],[img_id]]&amp;"|"&amp;2,Table1[[#Headers],[#Data]],6,FALSE)</f>
        <v>0.99908936023700001</v>
      </c>
      <c r="S119" s="4">
        <f>VLOOKUP(Table13[[#This Row],[img_id]]&amp;"|"&amp;3,Table1[[#Headers],[#Data]],6,FALSE)</f>
        <v>0.99866497516599995</v>
      </c>
      <c r="T119" s="4">
        <f>VLOOKUP(Table13[[#This Row],[img_id]]&amp;"|"&amp;4,Table1[[#Headers],[#Data]],6,FALSE)</f>
        <v>0.99820315837899998</v>
      </c>
      <c r="U119" s="4">
        <f>VLOOKUP(Table13[[#This Row],[img_id]]&amp;"|"&amp;5,Table1[[#Headers],[#Data]],6,FALSE)</f>
        <v>0.99756038188899998</v>
      </c>
    </row>
    <row r="120" spans="1:21" hidden="1" x14ac:dyDescent="0.25">
      <c r="A120" s="5">
        <v>119</v>
      </c>
      <c r="B120" s="5" t="s">
        <v>128</v>
      </c>
      <c r="C120" s="5">
        <v>213</v>
      </c>
      <c r="D120" s="5">
        <v>4</v>
      </c>
      <c r="E120" s="5">
        <f>IF(Table13[[#This Row],[attractiveness]]=1,2,IF(Table13[[#This Row],[attractiveness]]=5,4,Table13[[#This Row],[attractiveness]]))</f>
        <v>4</v>
      </c>
      <c r="F120" s="5">
        <v>0.64</v>
      </c>
      <c r="G120" t="s">
        <v>862</v>
      </c>
      <c r="H120" t="s">
        <v>855</v>
      </c>
      <c r="I120" t="s">
        <v>831</v>
      </c>
      <c r="J120" t="s">
        <v>914</v>
      </c>
      <c r="K120" t="s">
        <v>861</v>
      </c>
      <c r="L120" s="9">
        <v>0.26668938994399999</v>
      </c>
      <c r="M120" s="9">
        <v>0.12584312260200001</v>
      </c>
      <c r="N120" s="9">
        <v>5.6088462472E-2</v>
      </c>
      <c r="O120" s="9">
        <v>5.6088462472E-2</v>
      </c>
      <c r="P120" s="9">
        <v>3.7590496241999997E-2</v>
      </c>
      <c r="Q120" s="4">
        <f>VLOOKUP(Table13[[#This Row],[img_id]]&amp;"|"&amp;1,Table1[[#Headers],[#Data]],6,FALSE)</f>
        <v>0.99788409471499995</v>
      </c>
      <c r="R120" s="4">
        <f>VLOOKUP(Table13[[#This Row],[img_id]]&amp;"|"&amp;2,Table1[[#Headers],[#Data]],6,FALSE)</f>
        <v>0.99552661180500002</v>
      </c>
      <c r="S120" s="4">
        <f>VLOOKUP(Table13[[#This Row],[img_id]]&amp;"|"&amp;3,Table1[[#Headers],[#Data]],6,FALSE)</f>
        <v>0.99001884460400003</v>
      </c>
      <c r="T120" s="4">
        <f>VLOOKUP(Table13[[#This Row],[img_id]]&amp;"|"&amp;4,Table1[[#Headers],[#Data]],6,FALSE)</f>
        <v>0.98609519004799995</v>
      </c>
      <c r="U120" s="4">
        <f>VLOOKUP(Table13[[#This Row],[img_id]]&amp;"|"&amp;5,Table1[[#Headers],[#Data]],6,FALSE)</f>
        <v>0.98518002033200003</v>
      </c>
    </row>
    <row r="121" spans="1:21" hidden="1" x14ac:dyDescent="0.25">
      <c r="A121" s="5">
        <v>120</v>
      </c>
      <c r="B121" s="5" t="s">
        <v>129</v>
      </c>
      <c r="C121" s="5">
        <v>213</v>
      </c>
      <c r="D121" s="5">
        <v>3</v>
      </c>
      <c r="E121" s="5">
        <f>IF(Table13[[#This Row],[attractiveness]]=1,2,IF(Table13[[#This Row],[attractiveness]]=5,4,Table13[[#This Row],[attractiveness]]))</f>
        <v>3</v>
      </c>
      <c r="F121" s="5">
        <v>0.4</v>
      </c>
      <c r="G121" t="s">
        <v>862</v>
      </c>
      <c r="H121" t="s">
        <v>831</v>
      </c>
      <c r="I121" t="s">
        <v>861</v>
      </c>
      <c r="J121" t="s">
        <v>864</v>
      </c>
      <c r="K121" t="s">
        <v>846</v>
      </c>
      <c r="L121" s="9">
        <v>0.33222508430499997</v>
      </c>
      <c r="M121" s="9">
        <v>0.28512814641000001</v>
      </c>
      <c r="N121" s="9">
        <v>0.146072223783</v>
      </c>
      <c r="O121" s="9">
        <v>0.146072223783</v>
      </c>
      <c r="P121" s="9">
        <v>3.0555963516200001E-2</v>
      </c>
      <c r="Q121" s="4">
        <f>VLOOKUP(Table13[[#This Row],[img_id]]&amp;"|"&amp;1,Table1[[#Headers],[#Data]],6,FALSE)</f>
        <v>0.99993419647199999</v>
      </c>
      <c r="R121" s="4">
        <f>VLOOKUP(Table13[[#This Row],[img_id]]&amp;"|"&amp;2,Table1[[#Headers],[#Data]],6,FALSE)</f>
        <v>0.99992334842700004</v>
      </c>
      <c r="S121" s="4">
        <f>VLOOKUP(Table13[[#This Row],[img_id]]&amp;"|"&amp;3,Table1[[#Headers],[#Data]],6,FALSE)</f>
        <v>0.99985039234200002</v>
      </c>
      <c r="T121" s="4">
        <f>VLOOKUP(Table13[[#This Row],[img_id]]&amp;"|"&amp;4,Table1[[#Headers],[#Data]],6,FALSE)</f>
        <v>0.99941372871400003</v>
      </c>
      <c r="U121" s="4">
        <f>VLOOKUP(Table13[[#This Row],[img_id]]&amp;"|"&amp;5,Table1[[#Headers],[#Data]],6,FALSE)</f>
        <v>0.99928528070400002</v>
      </c>
    </row>
    <row r="122" spans="1:21" hidden="1" x14ac:dyDescent="0.25">
      <c r="A122" s="5">
        <v>121</v>
      </c>
      <c r="B122" s="5" t="s">
        <v>130</v>
      </c>
      <c r="C122" s="5">
        <v>215</v>
      </c>
      <c r="D122" s="5">
        <v>3</v>
      </c>
      <c r="E122" s="5">
        <f>IF(Table13[[#This Row],[attractiveness]]=1,2,IF(Table13[[#This Row],[attractiveness]]=5,4,Table13[[#This Row],[attractiveness]]))</f>
        <v>3</v>
      </c>
      <c r="F122" s="5">
        <v>0.8</v>
      </c>
      <c r="G122" t="s">
        <v>830</v>
      </c>
      <c r="H122" t="s">
        <v>831</v>
      </c>
      <c r="I122" t="s">
        <v>854</v>
      </c>
      <c r="J122" t="s">
        <v>846</v>
      </c>
      <c r="K122" t="s">
        <v>892</v>
      </c>
      <c r="L122" s="9">
        <v>0.54552710056300002</v>
      </c>
      <c r="M122" s="9">
        <v>0.22326330840600001</v>
      </c>
      <c r="N122" s="9">
        <v>4.1242823004700002E-2</v>
      </c>
      <c r="O122" s="9">
        <v>4.1242823004700002E-2</v>
      </c>
      <c r="P122" s="9">
        <v>1.47612718865E-2</v>
      </c>
      <c r="Q122" s="4">
        <f>VLOOKUP(Table13[[#This Row],[img_id]]&amp;"|"&amp;1,Table1[[#Headers],[#Data]],6,FALSE)</f>
        <v>0.99971956014600005</v>
      </c>
      <c r="R122" s="4">
        <f>VLOOKUP(Table13[[#This Row],[img_id]]&amp;"|"&amp;2,Table1[[#Headers],[#Data]],6,FALSE)</f>
        <v>0.99931514263200005</v>
      </c>
      <c r="S122" s="4">
        <f>VLOOKUP(Table13[[#This Row],[img_id]]&amp;"|"&amp;3,Table1[[#Headers],[#Data]],6,FALSE)</f>
        <v>0.99630391597699997</v>
      </c>
      <c r="T122" s="4">
        <f>VLOOKUP(Table13[[#This Row],[img_id]]&amp;"|"&amp;4,Table1[[#Headers],[#Data]],6,FALSE)</f>
        <v>0.99258595704999997</v>
      </c>
      <c r="U122" s="4">
        <f>VLOOKUP(Table13[[#This Row],[img_id]]&amp;"|"&amp;5,Table1[[#Headers],[#Data]],6,FALSE)</f>
        <v>0.98974108695999996</v>
      </c>
    </row>
    <row r="123" spans="1:21" hidden="1" x14ac:dyDescent="0.25">
      <c r="A123" s="5">
        <v>122</v>
      </c>
      <c r="B123" s="5" t="s">
        <v>131</v>
      </c>
      <c r="C123" s="5">
        <v>215</v>
      </c>
      <c r="D123" s="5">
        <v>4</v>
      </c>
      <c r="E123" s="5">
        <f>IF(Table13[[#This Row],[attractiveness]]=1,2,IF(Table13[[#This Row],[attractiveness]]=5,4,Table13[[#This Row],[attractiveness]]))</f>
        <v>4</v>
      </c>
      <c r="F123" s="5">
        <v>0.24</v>
      </c>
      <c r="G123" t="s">
        <v>854</v>
      </c>
      <c r="H123" t="s">
        <v>864</v>
      </c>
      <c r="I123" t="s">
        <v>831</v>
      </c>
      <c r="J123" t="s">
        <v>848</v>
      </c>
      <c r="K123" t="s">
        <v>861</v>
      </c>
      <c r="L123" s="9">
        <v>0.264352321625</v>
      </c>
      <c r="M123" s="9">
        <v>0.104430243373</v>
      </c>
      <c r="N123" s="9">
        <v>8.1270582974E-2</v>
      </c>
      <c r="O123" s="9">
        <v>8.1270582974E-2</v>
      </c>
      <c r="P123" s="9">
        <v>5.0848275423000001E-2</v>
      </c>
      <c r="Q123" s="4">
        <f>VLOOKUP(Table13[[#This Row],[img_id]]&amp;"|"&amp;1,Table1[[#Headers],[#Data]],6,FALSE)</f>
        <v>0.99841380119300005</v>
      </c>
      <c r="R123" s="4">
        <f>VLOOKUP(Table13[[#This Row],[img_id]]&amp;"|"&amp;2,Table1[[#Headers],[#Data]],6,FALSE)</f>
        <v>0.99599444866200004</v>
      </c>
      <c r="S123" s="4">
        <f>VLOOKUP(Table13[[#This Row],[img_id]]&amp;"|"&amp;3,Table1[[#Headers],[#Data]],6,FALSE)</f>
        <v>0.99485886096999998</v>
      </c>
      <c r="T123" s="4">
        <f>VLOOKUP(Table13[[#This Row],[img_id]]&amp;"|"&amp;4,Table1[[#Headers],[#Data]],6,FALSE)</f>
        <v>0.992557644844</v>
      </c>
      <c r="U123" s="4">
        <f>VLOOKUP(Table13[[#This Row],[img_id]]&amp;"|"&amp;5,Table1[[#Headers],[#Data]],6,FALSE)</f>
        <v>0.99180811643599998</v>
      </c>
    </row>
    <row r="124" spans="1:21" hidden="1" x14ac:dyDescent="0.25">
      <c r="A124" s="5">
        <v>123</v>
      </c>
      <c r="B124" s="5" t="s">
        <v>132</v>
      </c>
      <c r="C124" s="5">
        <v>215</v>
      </c>
      <c r="D124" s="5">
        <v>4</v>
      </c>
      <c r="E124" s="5">
        <f>IF(Table13[[#This Row],[attractiveness]]=1,2,IF(Table13[[#This Row],[attractiveness]]=5,4,Table13[[#This Row],[attractiveness]]))</f>
        <v>4</v>
      </c>
      <c r="F124" s="5">
        <v>0.159999999999999</v>
      </c>
      <c r="G124" t="s">
        <v>830</v>
      </c>
      <c r="H124" t="s">
        <v>862</v>
      </c>
      <c r="I124" t="s">
        <v>831</v>
      </c>
      <c r="J124" t="s">
        <v>846</v>
      </c>
      <c r="K124" t="s">
        <v>840</v>
      </c>
      <c r="L124" s="9">
        <v>0.61946690082599998</v>
      </c>
      <c r="M124" s="9">
        <v>0.12063741684</v>
      </c>
      <c r="N124" s="9">
        <v>7.8581802546999993E-2</v>
      </c>
      <c r="O124" s="9">
        <v>7.8581802546999993E-2</v>
      </c>
      <c r="P124" s="9">
        <v>3.51096838713E-2</v>
      </c>
      <c r="Q124" s="4">
        <f>VLOOKUP(Table13[[#This Row],[img_id]]&amp;"|"&amp;1,Table1[[#Headers],[#Data]],6,FALSE)</f>
        <v>0.999874472618</v>
      </c>
      <c r="R124" s="4">
        <f>VLOOKUP(Table13[[#This Row],[img_id]]&amp;"|"&amp;2,Table1[[#Headers],[#Data]],6,FALSE)</f>
        <v>0.99935585260399995</v>
      </c>
      <c r="S124" s="4">
        <f>VLOOKUP(Table13[[#This Row],[img_id]]&amp;"|"&amp;3,Table1[[#Headers],[#Data]],6,FALSE)</f>
        <v>0.99901139736199995</v>
      </c>
      <c r="T124" s="4">
        <f>VLOOKUP(Table13[[#This Row],[img_id]]&amp;"|"&amp;4,Table1[[#Headers],[#Data]],6,FALSE)</f>
        <v>0.99850720167200002</v>
      </c>
      <c r="U124" s="4">
        <f>VLOOKUP(Table13[[#This Row],[img_id]]&amp;"|"&amp;5,Table1[[#Headers],[#Data]],6,FALSE)</f>
        <v>0.99779009818999997</v>
      </c>
    </row>
    <row r="125" spans="1:21" hidden="1" x14ac:dyDescent="0.25">
      <c r="A125" s="5">
        <v>124</v>
      </c>
      <c r="B125" s="5" t="s">
        <v>133</v>
      </c>
      <c r="C125" s="5">
        <v>215</v>
      </c>
      <c r="D125" s="5">
        <v>4</v>
      </c>
      <c r="E125" s="5">
        <f>IF(Table13[[#This Row],[attractiveness]]=1,2,IF(Table13[[#This Row],[attractiveness]]=5,4,Table13[[#This Row],[attractiveness]]))</f>
        <v>4</v>
      </c>
      <c r="F125" s="5">
        <v>0.159999999999999</v>
      </c>
      <c r="G125" t="s">
        <v>830</v>
      </c>
      <c r="H125" t="s">
        <v>831</v>
      </c>
      <c r="I125" t="s">
        <v>829</v>
      </c>
      <c r="J125" t="s">
        <v>840</v>
      </c>
      <c r="K125" t="s">
        <v>903</v>
      </c>
      <c r="L125" s="9">
        <v>0.28085988760000002</v>
      </c>
      <c r="M125" s="9">
        <v>0.24221417307900001</v>
      </c>
      <c r="N125" s="9">
        <v>4.5188643038300003E-2</v>
      </c>
      <c r="O125" s="9">
        <v>4.5188643038300003E-2</v>
      </c>
      <c r="P125" s="9">
        <v>3.7445340305599997E-2</v>
      </c>
      <c r="Q125" s="4">
        <f>VLOOKUP(Table13[[#This Row],[img_id]]&amp;"|"&amp;1,Table1[[#Headers],[#Data]],6,FALSE)</f>
        <v>0.99898439645799997</v>
      </c>
      <c r="R125" s="4">
        <f>VLOOKUP(Table13[[#This Row],[img_id]]&amp;"|"&amp;2,Table1[[#Headers],[#Data]],6,FALSE)</f>
        <v>0.99882251024199997</v>
      </c>
      <c r="S125" s="4">
        <f>VLOOKUP(Table13[[#This Row],[img_id]]&amp;"|"&amp;3,Table1[[#Headers],[#Data]],6,FALSE)</f>
        <v>0.99372076988199998</v>
      </c>
      <c r="T125" s="4">
        <f>VLOOKUP(Table13[[#This Row],[img_id]]&amp;"|"&amp;4,Table1[[#Headers],[#Data]],6,FALSE)</f>
        <v>0.99343782663299995</v>
      </c>
      <c r="U125" s="4">
        <f>VLOOKUP(Table13[[#This Row],[img_id]]&amp;"|"&amp;5,Table1[[#Headers],[#Data]],6,FALSE)</f>
        <v>0.992432117462</v>
      </c>
    </row>
    <row r="126" spans="1:21" hidden="1" x14ac:dyDescent="0.25">
      <c r="A126" s="5">
        <v>125</v>
      </c>
      <c r="B126" s="5" t="s">
        <v>134</v>
      </c>
      <c r="C126" s="5">
        <v>216</v>
      </c>
      <c r="D126" s="5">
        <v>3</v>
      </c>
      <c r="E126" s="5">
        <f>IF(Table13[[#This Row],[attractiveness]]=1,2,IF(Table13[[#This Row],[attractiveness]]=5,4,Table13[[#This Row],[attractiveness]]))</f>
        <v>3</v>
      </c>
      <c r="F126" s="5">
        <v>0.24</v>
      </c>
      <c r="G126" t="s">
        <v>873</v>
      </c>
      <c r="H126" t="s">
        <v>888</v>
      </c>
      <c r="I126" t="s">
        <v>886</v>
      </c>
      <c r="J126" t="s">
        <v>860</v>
      </c>
      <c r="K126" t="s">
        <v>871</v>
      </c>
      <c r="L126" s="9">
        <v>0.33095198869699999</v>
      </c>
      <c r="M126" s="9">
        <v>0.129177629948</v>
      </c>
      <c r="N126" s="9">
        <v>0.104035235941</v>
      </c>
      <c r="O126" s="9">
        <v>0.104035235941</v>
      </c>
      <c r="P126" s="9">
        <v>4.2149361222999997E-2</v>
      </c>
      <c r="Q126" s="4">
        <f>VLOOKUP(Table13[[#This Row],[img_id]]&amp;"|"&amp;1,Table1[[#Headers],[#Data]],6,FALSE)</f>
        <v>0.99975627660800004</v>
      </c>
      <c r="R126" s="4">
        <f>VLOOKUP(Table13[[#This Row],[img_id]]&amp;"|"&amp;2,Table1[[#Headers],[#Data]],6,FALSE)</f>
        <v>0.99937576055499999</v>
      </c>
      <c r="S126" s="4">
        <f>VLOOKUP(Table13[[#This Row],[img_id]]&amp;"|"&amp;3,Table1[[#Headers],[#Data]],6,FALSE)</f>
        <v>0.99922490119899998</v>
      </c>
      <c r="T126" s="4">
        <f>VLOOKUP(Table13[[#This Row],[img_id]]&amp;"|"&amp;4,Table1[[#Headers],[#Data]],6,FALSE)</f>
        <v>0.99920612573599998</v>
      </c>
      <c r="U126" s="4">
        <f>VLOOKUP(Table13[[#This Row],[img_id]]&amp;"|"&amp;5,Table1[[#Headers],[#Data]],6,FALSE)</f>
        <v>0.99808901548399998</v>
      </c>
    </row>
    <row r="127" spans="1:21" hidden="1" x14ac:dyDescent="0.25">
      <c r="A127" s="5">
        <v>126</v>
      </c>
      <c r="B127" s="5" t="s">
        <v>135</v>
      </c>
      <c r="C127" s="5">
        <v>216</v>
      </c>
      <c r="D127" s="5">
        <v>4</v>
      </c>
      <c r="E127" s="5">
        <f>IF(Table13[[#This Row],[attractiveness]]=1,2,IF(Table13[[#This Row],[attractiveness]]=5,4,Table13[[#This Row],[attractiveness]]))</f>
        <v>4</v>
      </c>
      <c r="F127" s="5">
        <v>0.55999999999999905</v>
      </c>
      <c r="G127" t="s">
        <v>862</v>
      </c>
      <c r="H127" t="s">
        <v>873</v>
      </c>
      <c r="I127" t="s">
        <v>864</v>
      </c>
      <c r="J127" t="s">
        <v>871</v>
      </c>
      <c r="K127" t="s">
        <v>831</v>
      </c>
      <c r="L127" s="9">
        <v>0.34034690260900002</v>
      </c>
      <c r="M127" s="9">
        <v>0.114324636757</v>
      </c>
      <c r="N127" s="9">
        <v>6.8622589111299995E-2</v>
      </c>
      <c r="O127" s="9">
        <v>6.8622589111299995E-2</v>
      </c>
      <c r="P127" s="9">
        <v>5.51969110966E-2</v>
      </c>
      <c r="Q127" s="4">
        <f>VLOOKUP(Table13[[#This Row],[img_id]]&amp;"|"&amp;1,Table1[[#Headers],[#Data]],6,FALSE)</f>
        <v>0.99918860197100001</v>
      </c>
      <c r="R127" s="4">
        <f>VLOOKUP(Table13[[#This Row],[img_id]]&amp;"|"&amp;2,Table1[[#Headers],[#Data]],6,FALSE)</f>
        <v>0.997588276863</v>
      </c>
      <c r="S127" s="4">
        <f>VLOOKUP(Table13[[#This Row],[img_id]]&amp;"|"&amp;3,Table1[[#Headers],[#Data]],6,FALSE)</f>
        <v>0.99598842859299996</v>
      </c>
      <c r="T127" s="4">
        <f>VLOOKUP(Table13[[#This Row],[img_id]]&amp;"|"&amp;4,Table1[[#Headers],[#Data]],6,FALSE)</f>
        <v>0.99539989233000004</v>
      </c>
      <c r="U127" s="4">
        <f>VLOOKUP(Table13[[#This Row],[img_id]]&amp;"|"&amp;5,Table1[[#Headers],[#Data]],6,FALSE)</f>
        <v>0.99501758813899999</v>
      </c>
    </row>
    <row r="128" spans="1:21" hidden="1" x14ac:dyDescent="0.25">
      <c r="A128" s="5">
        <v>127</v>
      </c>
      <c r="B128" s="5" t="s">
        <v>136</v>
      </c>
      <c r="C128" s="5">
        <v>216</v>
      </c>
      <c r="D128" s="5">
        <v>4</v>
      </c>
      <c r="E128" s="5">
        <f>IF(Table13[[#This Row],[attractiveness]]=1,2,IF(Table13[[#This Row],[attractiveness]]=5,4,Table13[[#This Row],[attractiveness]]))</f>
        <v>4</v>
      </c>
      <c r="F128" s="5">
        <v>0.24</v>
      </c>
      <c r="G128" t="s">
        <v>864</v>
      </c>
      <c r="H128" t="s">
        <v>862</v>
      </c>
      <c r="I128" t="s">
        <v>877</v>
      </c>
      <c r="J128" t="s">
        <v>878</v>
      </c>
      <c r="K128" t="s">
        <v>915</v>
      </c>
      <c r="L128" s="9">
        <v>0.40792772173899999</v>
      </c>
      <c r="M128" s="9">
        <v>0.21327184140700001</v>
      </c>
      <c r="N128" s="9">
        <v>8.4046483039900005E-2</v>
      </c>
      <c r="O128" s="9">
        <v>8.4046483039900005E-2</v>
      </c>
      <c r="P128" s="9">
        <v>3.3059008419499998E-2</v>
      </c>
      <c r="Q128" s="4">
        <f>VLOOKUP(Table13[[#This Row],[img_id]]&amp;"|"&amp;1,Table1[[#Headers],[#Data]],6,FALSE)</f>
        <v>0.99986159801499996</v>
      </c>
      <c r="R128" s="4">
        <f>VLOOKUP(Table13[[#This Row],[img_id]]&amp;"|"&amp;2,Table1[[#Headers],[#Data]],6,FALSE)</f>
        <v>0.99973529577300002</v>
      </c>
      <c r="S128" s="4">
        <f>VLOOKUP(Table13[[#This Row],[img_id]]&amp;"|"&amp;3,Table1[[#Headers],[#Data]],6,FALSE)</f>
        <v>0.99932873249099996</v>
      </c>
      <c r="T128" s="4">
        <f>VLOOKUP(Table13[[#This Row],[img_id]]&amp;"|"&amp;4,Table1[[#Headers],[#Data]],6,FALSE)</f>
        <v>0.99872559308999997</v>
      </c>
      <c r="U128" s="4">
        <f>VLOOKUP(Table13[[#This Row],[img_id]]&amp;"|"&amp;5,Table1[[#Headers],[#Data]],6,FALSE)</f>
        <v>0.998295128345</v>
      </c>
    </row>
    <row r="129" spans="1:21" hidden="1" x14ac:dyDescent="0.25">
      <c r="A129" s="5">
        <v>128</v>
      </c>
      <c r="B129" s="5" t="s">
        <v>137</v>
      </c>
      <c r="C129" s="5">
        <v>216</v>
      </c>
      <c r="D129" s="5">
        <v>3</v>
      </c>
      <c r="E129" s="5">
        <f>IF(Table13[[#This Row],[attractiveness]]=1,2,IF(Table13[[#This Row],[attractiveness]]=5,4,Table13[[#This Row],[attractiveness]]))</f>
        <v>3</v>
      </c>
      <c r="F129" s="5">
        <v>0.24</v>
      </c>
      <c r="G129" t="s">
        <v>862</v>
      </c>
      <c r="H129" t="s">
        <v>871</v>
      </c>
      <c r="I129" t="s">
        <v>864</v>
      </c>
      <c r="J129" t="s">
        <v>860</v>
      </c>
      <c r="K129" t="s">
        <v>878</v>
      </c>
      <c r="L129" s="9">
        <v>0.19908374547999999</v>
      </c>
      <c r="M129" s="9">
        <v>0.12608389556399999</v>
      </c>
      <c r="N129" s="9">
        <v>0.103544875979</v>
      </c>
      <c r="O129" s="9">
        <v>0.103544875979</v>
      </c>
      <c r="P129" s="9">
        <v>7.3369719088099999E-2</v>
      </c>
      <c r="Q129" s="4">
        <f>VLOOKUP(Table13[[#This Row],[img_id]]&amp;"|"&amp;1,Table1[[#Headers],[#Data]],6,FALSE)</f>
        <v>0.99829739332199996</v>
      </c>
      <c r="R129" s="4">
        <f>VLOOKUP(Table13[[#This Row],[img_id]]&amp;"|"&amp;2,Table1[[#Headers],[#Data]],6,FALSE)</f>
        <v>0.99731415510200006</v>
      </c>
      <c r="S129" s="4">
        <f>VLOOKUP(Table13[[#This Row],[img_id]]&amp;"|"&amp;3,Table1[[#Headers],[#Data]],6,FALSE)</f>
        <v>0.99673151969899998</v>
      </c>
      <c r="T129" s="4">
        <f>VLOOKUP(Table13[[#This Row],[img_id]]&amp;"|"&amp;4,Table1[[#Headers],[#Data]],6,FALSE)</f>
        <v>0.99592810869199999</v>
      </c>
      <c r="U129" s="4">
        <f>VLOOKUP(Table13[[#This Row],[img_id]]&amp;"|"&amp;5,Table1[[#Headers],[#Data]],6,FALSE)</f>
        <v>0.99539351463299997</v>
      </c>
    </row>
    <row r="130" spans="1:21" hidden="1" x14ac:dyDescent="0.25">
      <c r="A130" s="5">
        <v>129</v>
      </c>
      <c r="B130" s="5" t="s">
        <v>138</v>
      </c>
      <c r="C130" s="5">
        <v>217</v>
      </c>
      <c r="D130" s="5">
        <v>2</v>
      </c>
      <c r="E130" s="5">
        <f>IF(Table13[[#This Row],[attractiveness]]=1,2,IF(Table13[[#This Row],[attractiveness]]=5,4,Table13[[#This Row],[attractiveness]]))</f>
        <v>2</v>
      </c>
      <c r="F130" s="5">
        <v>1.04</v>
      </c>
      <c r="G130" t="s">
        <v>860</v>
      </c>
      <c r="H130" t="s">
        <v>862</v>
      </c>
      <c r="I130" t="s">
        <v>831</v>
      </c>
      <c r="J130" t="s">
        <v>861</v>
      </c>
      <c r="K130" t="s">
        <v>848</v>
      </c>
      <c r="L130" s="9">
        <v>0.22539342939900001</v>
      </c>
      <c r="M130" s="9">
        <v>0.22208215296299999</v>
      </c>
      <c r="N130" s="9">
        <v>0.15425130724899999</v>
      </c>
      <c r="O130" s="9">
        <v>0.15425130724899999</v>
      </c>
      <c r="P130" s="9">
        <v>5.8707177638999998E-2</v>
      </c>
      <c r="Q130" s="4">
        <f>VLOOKUP(Table13[[#This Row],[img_id]]&amp;"|"&amp;1,Table1[[#Headers],[#Data]],6,FALSE)</f>
        <v>0.99969935417199995</v>
      </c>
      <c r="R130" s="4">
        <f>VLOOKUP(Table13[[#This Row],[img_id]]&amp;"|"&amp;2,Table1[[#Headers],[#Data]],6,FALSE)</f>
        <v>0.99969482421900002</v>
      </c>
      <c r="S130" s="4">
        <f>VLOOKUP(Table13[[#This Row],[img_id]]&amp;"|"&amp;3,Table1[[#Headers],[#Data]],6,FALSE)</f>
        <v>0.999560654163</v>
      </c>
      <c r="T130" s="4">
        <f>VLOOKUP(Table13[[#This Row],[img_id]]&amp;"|"&amp;4,Table1[[#Headers],[#Data]],6,FALSE)</f>
        <v>0.99888676404999999</v>
      </c>
      <c r="U130" s="4">
        <f>VLOOKUP(Table13[[#This Row],[img_id]]&amp;"|"&amp;5,Table1[[#Headers],[#Data]],6,FALSE)</f>
        <v>0.998846530914</v>
      </c>
    </row>
    <row r="131" spans="1:21" hidden="1" x14ac:dyDescent="0.25">
      <c r="A131" s="5">
        <v>130</v>
      </c>
      <c r="B131" s="5" t="s">
        <v>139</v>
      </c>
      <c r="C131" s="5">
        <v>217</v>
      </c>
      <c r="D131" s="5">
        <v>2</v>
      </c>
      <c r="E131" s="5">
        <f>IF(Table13[[#This Row],[attractiveness]]=1,2,IF(Table13[[#This Row],[attractiveness]]=5,4,Table13[[#This Row],[attractiveness]]))</f>
        <v>2</v>
      </c>
      <c r="F131" s="5">
        <v>1.2</v>
      </c>
      <c r="G131" t="s">
        <v>860</v>
      </c>
      <c r="H131" t="s">
        <v>873</v>
      </c>
      <c r="I131" t="s">
        <v>864</v>
      </c>
      <c r="J131" t="s">
        <v>854</v>
      </c>
      <c r="K131" t="s">
        <v>831</v>
      </c>
      <c r="L131" s="9">
        <v>0.567179739475</v>
      </c>
      <c r="M131" s="9">
        <v>6.6612169146500005E-2</v>
      </c>
      <c r="N131" s="9">
        <v>5.2419845014800001E-2</v>
      </c>
      <c r="O131" s="9">
        <v>5.2419845014800001E-2</v>
      </c>
      <c r="P131" s="9">
        <v>3.2663989812100003E-2</v>
      </c>
      <c r="Q131" s="4">
        <f>VLOOKUP(Table13[[#This Row],[img_id]]&amp;"|"&amp;1,Table1[[#Headers],[#Data]],6,FALSE)</f>
        <v>0.99983870983099998</v>
      </c>
      <c r="R131" s="4">
        <f>VLOOKUP(Table13[[#This Row],[img_id]]&amp;"|"&amp;2,Table1[[#Headers],[#Data]],6,FALSE)</f>
        <v>0.99862909317000004</v>
      </c>
      <c r="S131" s="4">
        <f>VLOOKUP(Table13[[#This Row],[img_id]]&amp;"|"&amp;3,Table1[[#Headers],[#Data]],6,FALSE)</f>
        <v>0.99825853109399998</v>
      </c>
      <c r="T131" s="4">
        <f>VLOOKUP(Table13[[#This Row],[img_id]]&amp;"|"&amp;4,Table1[[#Headers],[#Data]],6,FALSE)</f>
        <v>0.99761992692900003</v>
      </c>
      <c r="U131" s="4">
        <f>VLOOKUP(Table13[[#This Row],[img_id]]&amp;"|"&amp;5,Table1[[#Headers],[#Data]],6,FALSE)</f>
        <v>0.99720805883399999</v>
      </c>
    </row>
    <row r="132" spans="1:21" hidden="1" x14ac:dyDescent="0.25">
      <c r="A132" s="5">
        <v>131</v>
      </c>
      <c r="B132" s="5" t="s">
        <v>140</v>
      </c>
      <c r="C132" s="5">
        <v>217</v>
      </c>
      <c r="D132" s="5">
        <v>3</v>
      </c>
      <c r="E132" s="5">
        <f>IF(Table13[[#This Row],[attractiveness]]=1,2,IF(Table13[[#This Row],[attractiveness]]=5,4,Table13[[#This Row],[attractiveness]]))</f>
        <v>3</v>
      </c>
      <c r="F132" s="5">
        <v>1.04</v>
      </c>
      <c r="G132" t="s">
        <v>830</v>
      </c>
      <c r="H132" t="s">
        <v>862</v>
      </c>
      <c r="I132" t="s">
        <v>848</v>
      </c>
      <c r="J132" t="s">
        <v>861</v>
      </c>
      <c r="K132" t="s">
        <v>854</v>
      </c>
      <c r="L132" s="9">
        <v>0.22860905528100001</v>
      </c>
      <c r="M132" s="9">
        <v>0.22689686715599999</v>
      </c>
      <c r="N132" s="9">
        <v>0.13288192451</v>
      </c>
      <c r="O132" s="9">
        <v>0.13288192451</v>
      </c>
      <c r="P132" s="9">
        <v>6.8180218338999996E-2</v>
      </c>
      <c r="Q132" s="4">
        <f>VLOOKUP(Table13[[#This Row],[img_id]]&amp;"|"&amp;1,Table1[[#Headers],[#Data]],6,FALSE)</f>
        <v>0.99968671798700004</v>
      </c>
      <c r="R132" s="4">
        <f>VLOOKUP(Table13[[#This Row],[img_id]]&amp;"|"&amp;2,Table1[[#Headers],[#Data]],6,FALSE)</f>
        <v>0.99968433380099997</v>
      </c>
      <c r="S132" s="4">
        <f>VLOOKUP(Table13[[#This Row],[img_id]]&amp;"|"&amp;3,Table1[[#Headers],[#Data]],6,FALSE)</f>
        <v>0.99946111440700003</v>
      </c>
      <c r="T132" s="4">
        <f>VLOOKUP(Table13[[#This Row],[img_id]]&amp;"|"&amp;4,Table1[[#Headers],[#Data]],6,FALSE)</f>
        <v>0.99915480613700003</v>
      </c>
      <c r="U132" s="4">
        <f>VLOOKUP(Table13[[#This Row],[img_id]]&amp;"|"&amp;5,Table1[[#Headers],[#Data]],6,FALSE)</f>
        <v>0.99895042181000004</v>
      </c>
    </row>
    <row r="133" spans="1:21" hidden="1" x14ac:dyDescent="0.25">
      <c r="A133" s="5">
        <v>132</v>
      </c>
      <c r="B133" s="5" t="s">
        <v>141</v>
      </c>
      <c r="C133" s="5">
        <v>217</v>
      </c>
      <c r="D133" s="5">
        <v>2</v>
      </c>
      <c r="E133" s="5">
        <f>IF(Table13[[#This Row],[attractiveness]]=1,2,IF(Table13[[#This Row],[attractiveness]]=5,4,Table13[[#This Row],[attractiveness]]))</f>
        <v>2</v>
      </c>
      <c r="F133" s="5">
        <v>0.96</v>
      </c>
      <c r="G133" t="s">
        <v>860</v>
      </c>
      <c r="H133" t="s">
        <v>873</v>
      </c>
      <c r="I133" t="s">
        <v>854</v>
      </c>
      <c r="J133" t="s">
        <v>856</v>
      </c>
      <c r="K133" t="s">
        <v>878</v>
      </c>
      <c r="L133" s="9">
        <v>0.90560328960400005</v>
      </c>
      <c r="M133" s="9">
        <v>1.61100104451E-2</v>
      </c>
      <c r="N133" s="9">
        <v>1.4646190218600001E-2</v>
      </c>
      <c r="O133" s="9">
        <v>1.4646190218600001E-2</v>
      </c>
      <c r="P133" s="9">
        <v>7.0021250285200003E-3</v>
      </c>
      <c r="Q133" s="4">
        <f>VLOOKUP(Table13[[#This Row],[img_id]]&amp;"|"&amp;1,Table1[[#Headers],[#Data]],6,FALSE)</f>
        <v>0.99999415874499997</v>
      </c>
      <c r="R133" s="4">
        <f>VLOOKUP(Table13[[#This Row],[img_id]]&amp;"|"&amp;2,Table1[[#Headers],[#Data]],6,FALSE)</f>
        <v>0.99966871738399998</v>
      </c>
      <c r="S133" s="4">
        <f>VLOOKUP(Table13[[#This Row],[img_id]]&amp;"|"&amp;3,Table1[[#Headers],[#Data]],6,FALSE)</f>
        <v>0.99963569641100003</v>
      </c>
      <c r="T133" s="4">
        <f>VLOOKUP(Table13[[#This Row],[img_id]]&amp;"|"&amp;4,Table1[[#Headers],[#Data]],6,FALSE)</f>
        <v>0.99947935342799998</v>
      </c>
      <c r="U133" s="4">
        <f>VLOOKUP(Table13[[#This Row],[img_id]]&amp;"|"&amp;5,Table1[[#Headers],[#Data]],6,FALSE)</f>
        <v>0.99923825263999999</v>
      </c>
    </row>
    <row r="134" spans="1:21" hidden="1" x14ac:dyDescent="0.25">
      <c r="A134" s="5">
        <v>133</v>
      </c>
      <c r="B134" s="5" t="s">
        <v>142</v>
      </c>
      <c r="C134" s="5">
        <v>220</v>
      </c>
      <c r="D134" s="5">
        <v>2</v>
      </c>
      <c r="E134" s="5">
        <f>IF(Table13[[#This Row],[attractiveness]]=1,2,IF(Table13[[#This Row],[attractiveness]]=5,4,Table13[[#This Row],[attractiveness]]))</f>
        <v>2</v>
      </c>
      <c r="F134" s="5">
        <v>0.55999999999999905</v>
      </c>
      <c r="G134" t="s">
        <v>830</v>
      </c>
      <c r="H134" t="s">
        <v>848</v>
      </c>
      <c r="I134" t="s">
        <v>874</v>
      </c>
      <c r="J134" t="s">
        <v>856</v>
      </c>
      <c r="K134" t="s">
        <v>854</v>
      </c>
      <c r="L134" s="9">
        <v>0.67054921388599997</v>
      </c>
      <c r="M134" s="9">
        <v>2.9068568721400002E-2</v>
      </c>
      <c r="N134" s="9">
        <v>2.5461262092E-2</v>
      </c>
      <c r="O134" s="9">
        <v>2.5461262092E-2</v>
      </c>
      <c r="P134" s="9">
        <v>2.1208090707700002E-2</v>
      </c>
      <c r="Q134" s="4">
        <f>VLOOKUP(Table13[[#This Row],[img_id]]&amp;"|"&amp;1,Table1[[#Headers],[#Data]],6,FALSE)</f>
        <v>0.99975103139900001</v>
      </c>
      <c r="R134" s="4">
        <f>VLOOKUP(Table13[[#This Row],[img_id]]&amp;"|"&amp;2,Table1[[#Headers],[#Data]],6,FALSE)</f>
        <v>0.99428951740299998</v>
      </c>
      <c r="S134" s="4">
        <f>VLOOKUP(Table13[[#This Row],[img_id]]&amp;"|"&amp;3,Table1[[#Headers],[#Data]],6,FALSE)</f>
        <v>0.993485748768</v>
      </c>
      <c r="T134" s="4">
        <f>VLOOKUP(Table13[[#This Row],[img_id]]&amp;"|"&amp;4,Table1[[#Headers],[#Data]],6,FALSE)</f>
        <v>0.99307006597500003</v>
      </c>
      <c r="U134" s="4">
        <f>VLOOKUP(Table13[[#This Row],[img_id]]&amp;"|"&amp;5,Table1[[#Headers],[#Data]],6,FALSE)</f>
        <v>0.99218952655799997</v>
      </c>
    </row>
    <row r="135" spans="1:21" hidden="1" x14ac:dyDescent="0.25">
      <c r="A135" s="5">
        <v>134</v>
      </c>
      <c r="B135" s="5" t="s">
        <v>143</v>
      </c>
      <c r="C135" s="5">
        <v>220</v>
      </c>
      <c r="D135" s="5">
        <v>2</v>
      </c>
      <c r="E135" s="5">
        <f>IF(Table13[[#This Row],[attractiveness]]=1,2,IF(Table13[[#This Row],[attractiveness]]=5,4,Table13[[#This Row],[attractiveness]]))</f>
        <v>2</v>
      </c>
      <c r="F135" s="5">
        <v>1.44</v>
      </c>
      <c r="G135" t="s">
        <v>835</v>
      </c>
      <c r="H135" t="s">
        <v>834</v>
      </c>
      <c r="I135" t="s">
        <v>830</v>
      </c>
      <c r="J135" t="s">
        <v>905</v>
      </c>
      <c r="K135" t="s">
        <v>829</v>
      </c>
      <c r="L135" s="9">
        <v>0.20938912034000001</v>
      </c>
      <c r="M135" s="9">
        <v>0.169151857495</v>
      </c>
      <c r="N135" s="9">
        <v>0.147363066673</v>
      </c>
      <c r="O135" s="9">
        <v>0.147363066673</v>
      </c>
      <c r="P135" s="9">
        <v>4.2438171804000002E-2</v>
      </c>
      <c r="Q135" s="4">
        <f>VLOOKUP(Table13[[#This Row],[img_id]]&amp;"|"&amp;1,Table1[[#Headers],[#Data]],6,FALSE)</f>
        <v>0.99806147813799995</v>
      </c>
      <c r="R135" s="4">
        <f>VLOOKUP(Table13[[#This Row],[img_id]]&amp;"|"&amp;2,Table1[[#Headers],[#Data]],6,FALSE)</f>
        <v>0.99760144948999996</v>
      </c>
      <c r="S135" s="4">
        <f>VLOOKUP(Table13[[#This Row],[img_id]]&amp;"|"&amp;3,Table1[[#Headers],[#Data]],6,FALSE)</f>
        <v>0.99724775552699996</v>
      </c>
      <c r="T135" s="4">
        <f>VLOOKUP(Table13[[#This Row],[img_id]]&amp;"|"&amp;4,Table1[[#Headers],[#Data]],6,FALSE)</f>
        <v>0.994503378868</v>
      </c>
      <c r="U135" s="4">
        <f>VLOOKUP(Table13[[#This Row],[img_id]]&amp;"|"&amp;5,Table1[[#Headers],[#Data]],6,FALSE)</f>
        <v>0.99050748348200002</v>
      </c>
    </row>
    <row r="136" spans="1:21" hidden="1" x14ac:dyDescent="0.25">
      <c r="A136" s="5">
        <v>135</v>
      </c>
      <c r="B136" s="5" t="s">
        <v>144</v>
      </c>
      <c r="C136" s="5">
        <v>220</v>
      </c>
      <c r="D136" s="5">
        <v>3</v>
      </c>
      <c r="E136" s="5">
        <f>IF(Table13[[#This Row],[attractiveness]]=1,2,IF(Table13[[#This Row],[attractiveness]]=5,4,Table13[[#This Row],[attractiveness]]))</f>
        <v>3</v>
      </c>
      <c r="F136" s="5">
        <v>1.3599999999999901</v>
      </c>
      <c r="G136" t="s">
        <v>830</v>
      </c>
      <c r="H136" t="s">
        <v>905</v>
      </c>
      <c r="I136" t="s">
        <v>903</v>
      </c>
      <c r="J136" t="s">
        <v>831</v>
      </c>
      <c r="K136" t="s">
        <v>904</v>
      </c>
      <c r="L136" s="9">
        <v>0.63316267728800002</v>
      </c>
      <c r="M136" s="9">
        <v>6.7122451961000001E-2</v>
      </c>
      <c r="N136" s="9">
        <v>4.2658098041999999E-2</v>
      </c>
      <c r="O136" s="9">
        <v>4.2658098041999999E-2</v>
      </c>
      <c r="P136" s="9">
        <v>2.23642420024E-2</v>
      </c>
      <c r="Q136" s="4">
        <f>VLOOKUP(Table13[[#This Row],[img_id]]&amp;"|"&amp;1,Table1[[#Headers],[#Data]],6,FALSE)</f>
        <v>0.99973243474999995</v>
      </c>
      <c r="R136" s="4">
        <f>VLOOKUP(Table13[[#This Row],[img_id]]&amp;"|"&amp;2,Table1[[#Headers],[#Data]],6,FALSE)</f>
        <v>0.99748224019999998</v>
      </c>
      <c r="S136" s="4">
        <f>VLOOKUP(Table13[[#This Row],[img_id]]&amp;"|"&amp;3,Table1[[#Headers],[#Data]],6,FALSE)</f>
        <v>0.99604392051699997</v>
      </c>
      <c r="T136" s="4">
        <f>VLOOKUP(Table13[[#This Row],[img_id]]&amp;"|"&amp;4,Table1[[#Headers],[#Data]],6,FALSE)</f>
        <v>0.99286699295000003</v>
      </c>
      <c r="U136" s="4">
        <f>VLOOKUP(Table13[[#This Row],[img_id]]&amp;"|"&amp;5,Table1[[#Headers],[#Data]],6,FALSE)</f>
        <v>0.99248111248000004</v>
      </c>
    </row>
    <row r="137" spans="1:21" hidden="1" x14ac:dyDescent="0.25">
      <c r="A137" s="5">
        <v>136</v>
      </c>
      <c r="B137" s="5" t="s">
        <v>145</v>
      </c>
      <c r="C137" s="5">
        <v>220</v>
      </c>
      <c r="D137" s="5">
        <v>1</v>
      </c>
      <c r="E137" s="5">
        <f>IF(Table13[[#This Row],[attractiveness]]=1,2,IF(Table13[[#This Row],[attractiveness]]=5,4,Table13[[#This Row],[attractiveness]]))</f>
        <v>2</v>
      </c>
      <c r="F137" s="5">
        <v>0.24</v>
      </c>
      <c r="G137" t="s">
        <v>894</v>
      </c>
      <c r="H137" t="s">
        <v>906</v>
      </c>
      <c r="I137" t="s">
        <v>871</v>
      </c>
      <c r="J137" t="s">
        <v>864</v>
      </c>
      <c r="K137" t="s">
        <v>915</v>
      </c>
      <c r="L137" s="9">
        <v>0.96139246225399999</v>
      </c>
      <c r="M137" s="9">
        <v>2.5538226589600001E-2</v>
      </c>
      <c r="N137" s="9">
        <v>4.8719416372499996E-3</v>
      </c>
      <c r="O137" s="9">
        <v>4.8719416372499996E-3</v>
      </c>
      <c r="P137" s="9">
        <v>1.1165254982199999E-3</v>
      </c>
      <c r="Q137" s="4">
        <f>VLOOKUP(Table13[[#This Row],[img_id]]&amp;"|"&amp;1,Table1[[#Headers],[#Data]],6,FALSE)</f>
        <v>0.99999868869800002</v>
      </c>
      <c r="R137" s="4">
        <f>VLOOKUP(Table13[[#This Row],[img_id]]&amp;"|"&amp;2,Table1[[#Headers],[#Data]],6,FALSE)</f>
        <v>0.99995148181899995</v>
      </c>
      <c r="S137" s="4">
        <f>VLOOKUP(Table13[[#This Row],[img_id]]&amp;"|"&amp;3,Table1[[#Headers],[#Data]],6,FALSE)</f>
        <v>0.99974566698099998</v>
      </c>
      <c r="T137" s="4">
        <f>VLOOKUP(Table13[[#This Row],[img_id]]&amp;"|"&amp;4,Table1[[#Headers],[#Data]],6,FALSE)</f>
        <v>0.99965918064100001</v>
      </c>
      <c r="U137" s="4">
        <f>VLOOKUP(Table13[[#This Row],[img_id]]&amp;"|"&amp;5,Table1[[#Headers],[#Data]],6,FALSE)</f>
        <v>0.99889129400300003</v>
      </c>
    </row>
    <row r="138" spans="1:21" hidden="1" x14ac:dyDescent="0.25">
      <c r="A138" s="5">
        <v>137</v>
      </c>
      <c r="B138" s="5" t="s">
        <v>146</v>
      </c>
      <c r="C138" s="5">
        <v>221</v>
      </c>
      <c r="D138" s="5">
        <v>3</v>
      </c>
      <c r="E138" s="5">
        <f>IF(Table13[[#This Row],[attractiveness]]=1,2,IF(Table13[[#This Row],[attractiveness]]=5,4,Table13[[#This Row],[attractiveness]]))</f>
        <v>3</v>
      </c>
      <c r="F138" s="5">
        <v>0.24</v>
      </c>
      <c r="G138" t="s">
        <v>862</v>
      </c>
      <c r="H138" t="s">
        <v>861</v>
      </c>
      <c r="I138" t="s">
        <v>854</v>
      </c>
      <c r="J138" t="s">
        <v>831</v>
      </c>
      <c r="K138" t="s">
        <v>830</v>
      </c>
      <c r="L138" s="9">
        <v>0.29699882864999999</v>
      </c>
      <c r="M138" s="9">
        <v>0.17157717049099999</v>
      </c>
      <c r="N138" s="9">
        <v>6.2509767711199996E-2</v>
      </c>
      <c r="O138" s="9">
        <v>6.2509767711199996E-2</v>
      </c>
      <c r="P138" s="9">
        <v>5.7845339178999998E-2</v>
      </c>
      <c r="Q138" s="4">
        <f>VLOOKUP(Table13[[#This Row],[img_id]]&amp;"|"&amp;1,Table1[[#Headers],[#Data]],6,FALSE)</f>
        <v>0.99950110912300005</v>
      </c>
      <c r="R138" s="4">
        <f>VLOOKUP(Table13[[#This Row],[img_id]]&amp;"|"&amp;2,Table1[[#Headers],[#Data]],6,FALSE)</f>
        <v>0.99913686513900002</v>
      </c>
      <c r="S138" s="4">
        <f>VLOOKUP(Table13[[#This Row],[img_id]]&amp;"|"&amp;3,Table1[[#Headers],[#Data]],6,FALSE)</f>
        <v>0.99763429164899997</v>
      </c>
      <c r="T138" s="4">
        <f>VLOOKUP(Table13[[#This Row],[img_id]]&amp;"|"&amp;4,Table1[[#Headers],[#Data]],6,FALSE)</f>
        <v>0.99759149551399995</v>
      </c>
      <c r="U138" s="4">
        <f>VLOOKUP(Table13[[#This Row],[img_id]]&amp;"|"&amp;5,Table1[[#Headers],[#Data]],6,FALSE)</f>
        <v>0.99744403362300005</v>
      </c>
    </row>
    <row r="139" spans="1:21" hidden="1" x14ac:dyDescent="0.25">
      <c r="A139" s="5">
        <v>138</v>
      </c>
      <c r="B139" s="5" t="s">
        <v>147</v>
      </c>
      <c r="C139" s="5">
        <v>221</v>
      </c>
      <c r="D139" s="5">
        <v>3</v>
      </c>
      <c r="E139" s="5">
        <f>IF(Table13[[#This Row],[attractiveness]]=1,2,IF(Table13[[#This Row],[attractiveness]]=5,4,Table13[[#This Row],[attractiveness]]))</f>
        <v>3</v>
      </c>
      <c r="F139" s="5">
        <v>0.4</v>
      </c>
      <c r="G139" t="s">
        <v>862</v>
      </c>
      <c r="H139" t="s">
        <v>864</v>
      </c>
      <c r="I139" t="s">
        <v>855</v>
      </c>
      <c r="J139" t="s">
        <v>878</v>
      </c>
      <c r="K139" t="s">
        <v>873</v>
      </c>
      <c r="L139" s="9">
        <v>0.38032871484800002</v>
      </c>
      <c r="M139" s="9">
        <v>0.13420505821699999</v>
      </c>
      <c r="N139" s="9">
        <v>9.0373381972299993E-2</v>
      </c>
      <c r="O139" s="9">
        <v>9.0373381972299993E-2</v>
      </c>
      <c r="P139" s="9">
        <v>3.6859419196799997E-2</v>
      </c>
      <c r="Q139" s="4">
        <f>VLOOKUP(Table13[[#This Row],[img_id]]&amp;"|"&amp;1,Table1[[#Headers],[#Data]],6,FALSE)</f>
        <v>0.99982738494900003</v>
      </c>
      <c r="R139" s="4">
        <f>VLOOKUP(Table13[[#This Row],[img_id]]&amp;"|"&amp;2,Table1[[#Headers],[#Data]],6,FALSE)</f>
        <v>0.99951100349400002</v>
      </c>
      <c r="S139" s="4">
        <f>VLOOKUP(Table13[[#This Row],[img_id]]&amp;"|"&amp;3,Table1[[#Headers],[#Data]],6,FALSE)</f>
        <v>0.99927395582199996</v>
      </c>
      <c r="T139" s="4">
        <f>VLOOKUP(Table13[[#This Row],[img_id]]&amp;"|"&amp;4,Table1[[#Headers],[#Data]],6,FALSE)</f>
        <v>0.999074816704</v>
      </c>
      <c r="U139" s="4">
        <f>VLOOKUP(Table13[[#This Row],[img_id]]&amp;"|"&amp;5,Table1[[#Headers],[#Data]],6,FALSE)</f>
        <v>0.99822181463199999</v>
      </c>
    </row>
    <row r="140" spans="1:21" hidden="1" x14ac:dyDescent="0.25">
      <c r="A140" s="5">
        <v>139</v>
      </c>
      <c r="B140" s="5" t="s">
        <v>148</v>
      </c>
      <c r="C140" s="5">
        <v>221</v>
      </c>
      <c r="D140" s="5">
        <v>3</v>
      </c>
      <c r="E140" s="5">
        <f>IF(Table13[[#This Row],[attractiveness]]=1,2,IF(Table13[[#This Row],[attractiveness]]=5,4,Table13[[#This Row],[attractiveness]]))</f>
        <v>3</v>
      </c>
      <c r="F140" s="5">
        <v>0.64</v>
      </c>
      <c r="G140" t="s">
        <v>862</v>
      </c>
      <c r="H140" t="s">
        <v>861</v>
      </c>
      <c r="I140" t="s">
        <v>854</v>
      </c>
      <c r="J140" t="s">
        <v>848</v>
      </c>
      <c r="K140" t="s">
        <v>830</v>
      </c>
      <c r="L140" s="9">
        <v>0.20462802052500001</v>
      </c>
      <c r="M140" s="9">
        <v>0.194141119719</v>
      </c>
      <c r="N140" s="9">
        <v>0.174900054932</v>
      </c>
      <c r="O140" s="9">
        <v>0.174900054932</v>
      </c>
      <c r="P140" s="9">
        <v>3.8461539894299998E-2</v>
      </c>
      <c r="Q140" s="4">
        <f>VLOOKUP(Table13[[#This Row],[img_id]]&amp;"|"&amp;1,Table1[[#Headers],[#Data]],6,FALSE)</f>
        <v>0.999400377274</v>
      </c>
      <c r="R140" s="4">
        <f>VLOOKUP(Table13[[#This Row],[img_id]]&amp;"|"&amp;2,Table1[[#Headers],[#Data]],6,FALSE)</f>
        <v>0.999368011951</v>
      </c>
      <c r="S140" s="4">
        <f>VLOOKUP(Table13[[#This Row],[img_id]]&amp;"|"&amp;3,Table1[[#Headers],[#Data]],6,FALSE)</f>
        <v>0.99929845333099998</v>
      </c>
      <c r="T140" s="4">
        <f>VLOOKUP(Table13[[#This Row],[img_id]]&amp;"|"&amp;4,Table1[[#Headers],[#Data]],6,FALSE)</f>
        <v>0.99891650676699995</v>
      </c>
      <c r="U140" s="4">
        <f>VLOOKUP(Table13[[#This Row],[img_id]]&amp;"|"&amp;5,Table1[[#Headers],[#Data]],6,FALSE)</f>
        <v>0.99681770801500003</v>
      </c>
    </row>
    <row r="141" spans="1:21" hidden="1" x14ac:dyDescent="0.25">
      <c r="A141" s="5">
        <v>140</v>
      </c>
      <c r="B141" s="5" t="s">
        <v>149</v>
      </c>
      <c r="C141" s="5">
        <v>221</v>
      </c>
      <c r="D141" s="5">
        <v>3</v>
      </c>
      <c r="E141" s="5">
        <f>IF(Table13[[#This Row],[attractiveness]]=1,2,IF(Table13[[#This Row],[attractiveness]]=5,4,Table13[[#This Row],[attractiveness]]))</f>
        <v>3</v>
      </c>
      <c r="F141" s="5">
        <v>0.8</v>
      </c>
      <c r="G141" t="s">
        <v>846</v>
      </c>
      <c r="H141" t="s">
        <v>862</v>
      </c>
      <c r="I141" t="s">
        <v>861</v>
      </c>
      <c r="J141" t="s">
        <v>854</v>
      </c>
      <c r="K141" t="s">
        <v>848</v>
      </c>
      <c r="L141" s="9">
        <v>0.1355702281</v>
      </c>
      <c r="M141" s="9">
        <v>0.122647441924</v>
      </c>
      <c r="N141" s="9">
        <v>0.119793467224</v>
      </c>
      <c r="O141" s="9">
        <v>0.119793467224</v>
      </c>
      <c r="P141" s="9">
        <v>9.8948113620299996E-2</v>
      </c>
      <c r="Q141" s="4">
        <f>VLOOKUP(Table13[[#This Row],[img_id]]&amp;"|"&amp;1,Table1[[#Headers],[#Data]],6,FALSE)</f>
        <v>0.99908447265599998</v>
      </c>
      <c r="R141" s="4">
        <f>VLOOKUP(Table13[[#This Row],[img_id]]&amp;"|"&amp;2,Table1[[#Headers],[#Data]],6,FALSE)</f>
        <v>0.99898821115500003</v>
      </c>
      <c r="S141" s="4">
        <f>VLOOKUP(Table13[[#This Row],[img_id]]&amp;"|"&amp;3,Table1[[#Headers],[#Data]],6,FALSE)</f>
        <v>0.998964071274</v>
      </c>
      <c r="T141" s="4">
        <f>VLOOKUP(Table13[[#This Row],[img_id]]&amp;"|"&amp;4,Table1[[#Headers],[#Data]],6,FALSE)</f>
        <v>0.99896085262300005</v>
      </c>
      <c r="U141" s="4">
        <f>VLOOKUP(Table13[[#This Row],[img_id]]&amp;"|"&amp;5,Table1[[#Headers],[#Data]],6,FALSE)</f>
        <v>0.99874615669300004</v>
      </c>
    </row>
    <row r="142" spans="1:21" hidden="1" x14ac:dyDescent="0.25">
      <c r="A142" s="5">
        <v>141</v>
      </c>
      <c r="B142" s="5" t="s">
        <v>150</v>
      </c>
      <c r="C142" s="5">
        <v>222</v>
      </c>
      <c r="D142" s="5">
        <v>3</v>
      </c>
      <c r="E142" s="5">
        <f>IF(Table13[[#This Row],[attractiveness]]=1,2,IF(Table13[[#This Row],[attractiveness]]=5,4,Table13[[#This Row],[attractiveness]]))</f>
        <v>3</v>
      </c>
      <c r="F142" s="5">
        <v>0.55999999999999905</v>
      </c>
      <c r="G142" t="s">
        <v>862</v>
      </c>
      <c r="H142" t="s">
        <v>831</v>
      </c>
      <c r="I142" t="s">
        <v>861</v>
      </c>
      <c r="J142" t="s">
        <v>848</v>
      </c>
      <c r="K142" t="s">
        <v>854</v>
      </c>
      <c r="L142" s="9">
        <v>0.24007539451099999</v>
      </c>
      <c r="M142" s="9">
        <v>0.15158247947699999</v>
      </c>
      <c r="N142" s="9">
        <v>9.7848422825299999E-2</v>
      </c>
      <c r="O142" s="9">
        <v>9.7848422825299999E-2</v>
      </c>
      <c r="P142" s="9">
        <v>6.0811150819099997E-2</v>
      </c>
      <c r="Q142" s="4">
        <f>VLOOKUP(Table13[[#This Row],[img_id]]&amp;"|"&amp;1,Table1[[#Headers],[#Data]],6,FALSE)</f>
        <v>0.99934285879100004</v>
      </c>
      <c r="R142" s="4">
        <f>VLOOKUP(Table13[[#This Row],[img_id]]&amp;"|"&amp;2,Table1[[#Headers],[#Data]],6,FALSE)</f>
        <v>0.99895954132099996</v>
      </c>
      <c r="S142" s="4">
        <f>VLOOKUP(Table13[[#This Row],[img_id]]&amp;"|"&amp;3,Table1[[#Headers],[#Data]],6,FALSE)</f>
        <v>0.99838912486999998</v>
      </c>
      <c r="T142" s="4">
        <f>VLOOKUP(Table13[[#This Row],[img_id]]&amp;"|"&amp;4,Table1[[#Headers],[#Data]],6,FALSE)</f>
        <v>0.99824678897899999</v>
      </c>
      <c r="U142" s="4">
        <f>VLOOKUP(Table13[[#This Row],[img_id]]&amp;"|"&amp;5,Table1[[#Headers],[#Data]],6,FALSE)</f>
        <v>0.99741059541699995</v>
      </c>
    </row>
    <row r="143" spans="1:21" hidden="1" x14ac:dyDescent="0.25">
      <c r="A143" s="5">
        <v>142</v>
      </c>
      <c r="B143" s="5" t="s">
        <v>151</v>
      </c>
      <c r="C143" s="5">
        <v>222</v>
      </c>
      <c r="D143" s="5">
        <v>3</v>
      </c>
      <c r="E143" s="5">
        <f>IF(Table13[[#This Row],[attractiveness]]=1,2,IF(Table13[[#This Row],[attractiveness]]=5,4,Table13[[#This Row],[attractiveness]]))</f>
        <v>3</v>
      </c>
      <c r="F143" s="5">
        <v>0.159999999999999</v>
      </c>
      <c r="G143" t="s">
        <v>831</v>
      </c>
      <c r="H143" t="s">
        <v>862</v>
      </c>
      <c r="I143" t="s">
        <v>864</v>
      </c>
      <c r="J143" t="s">
        <v>830</v>
      </c>
      <c r="K143" t="s">
        <v>874</v>
      </c>
      <c r="L143" s="9">
        <v>0.38227531313899998</v>
      </c>
      <c r="M143" s="9">
        <v>0.30517405271499998</v>
      </c>
      <c r="N143" s="9">
        <v>0.111317873001</v>
      </c>
      <c r="O143" s="9">
        <v>0.111317873001</v>
      </c>
      <c r="P143" s="9">
        <v>2.4344217032200001E-2</v>
      </c>
      <c r="Q143" s="4">
        <f>VLOOKUP(Table13[[#This Row],[img_id]]&amp;"|"&amp;1,Table1[[#Headers],[#Data]],6,FALSE)</f>
        <v>0.99987852573400005</v>
      </c>
      <c r="R143" s="4">
        <f>VLOOKUP(Table13[[#This Row],[img_id]]&amp;"|"&amp;2,Table1[[#Headers],[#Data]],6,FALSE)</f>
        <v>0.99984788894700005</v>
      </c>
      <c r="S143" s="4">
        <f>VLOOKUP(Table13[[#This Row],[img_id]]&amp;"|"&amp;3,Table1[[#Headers],[#Data]],6,FALSE)</f>
        <v>0.99958306550999998</v>
      </c>
      <c r="T143" s="4">
        <f>VLOOKUP(Table13[[#This Row],[img_id]]&amp;"|"&amp;4,Table1[[#Headers],[#Data]],6,FALSE)</f>
        <v>0.99937504529999999</v>
      </c>
      <c r="U143" s="4">
        <f>VLOOKUP(Table13[[#This Row],[img_id]]&amp;"|"&amp;5,Table1[[#Headers],[#Data]],6,FALSE)</f>
        <v>0.99809628725099997</v>
      </c>
    </row>
    <row r="144" spans="1:21" hidden="1" x14ac:dyDescent="0.25">
      <c r="A144" s="5">
        <v>143</v>
      </c>
      <c r="B144" s="5" t="s">
        <v>152</v>
      </c>
      <c r="C144" s="5">
        <v>222</v>
      </c>
      <c r="D144" s="5">
        <v>3</v>
      </c>
      <c r="E144" s="5">
        <f>IF(Table13[[#This Row],[attractiveness]]=1,2,IF(Table13[[#This Row],[attractiveness]]=5,4,Table13[[#This Row],[attractiveness]]))</f>
        <v>3</v>
      </c>
      <c r="F144" s="5">
        <v>0.24</v>
      </c>
      <c r="G144" t="s">
        <v>860</v>
      </c>
      <c r="H144" t="s">
        <v>862</v>
      </c>
      <c r="I144" t="s">
        <v>873</v>
      </c>
      <c r="J144" t="s">
        <v>878</v>
      </c>
      <c r="K144" t="s">
        <v>864</v>
      </c>
      <c r="L144" s="9">
        <v>0.17840851843399999</v>
      </c>
      <c r="M144" s="9">
        <v>0.17423123121299999</v>
      </c>
      <c r="N144" s="9">
        <v>0.14470438659199999</v>
      </c>
      <c r="O144" s="9">
        <v>0.14470438659199999</v>
      </c>
      <c r="P144" s="9">
        <v>5.65269589424E-2</v>
      </c>
      <c r="Q144" s="4">
        <f>VLOOKUP(Table13[[#This Row],[img_id]]&amp;"|"&amp;1,Table1[[#Headers],[#Data]],6,FALSE)</f>
        <v>0.99957424402200001</v>
      </c>
      <c r="R144" s="4">
        <f>VLOOKUP(Table13[[#This Row],[img_id]]&amp;"|"&amp;2,Table1[[#Headers],[#Data]],6,FALSE)</f>
        <v>0.99956411123300004</v>
      </c>
      <c r="S144" s="4">
        <f>VLOOKUP(Table13[[#This Row],[img_id]]&amp;"|"&amp;3,Table1[[#Headers],[#Data]],6,FALSE)</f>
        <v>0.99947518110300004</v>
      </c>
      <c r="T144" s="4">
        <f>VLOOKUP(Table13[[#This Row],[img_id]]&amp;"|"&amp;4,Table1[[#Headers],[#Data]],6,FALSE)</f>
        <v>0.99891066551200003</v>
      </c>
      <c r="U144" s="4">
        <f>VLOOKUP(Table13[[#This Row],[img_id]]&amp;"|"&amp;5,Table1[[#Headers],[#Data]],6,FALSE)</f>
        <v>0.99865758418999995</v>
      </c>
    </row>
    <row r="145" spans="1:21" hidden="1" x14ac:dyDescent="0.25">
      <c r="A145" s="5">
        <v>144</v>
      </c>
      <c r="B145" s="5" t="s">
        <v>153</v>
      </c>
      <c r="C145" s="5">
        <v>222</v>
      </c>
      <c r="D145" s="5">
        <v>3</v>
      </c>
      <c r="E145" s="5">
        <f>IF(Table13[[#This Row],[attractiveness]]=1,2,IF(Table13[[#This Row],[attractiveness]]=5,4,Table13[[#This Row],[attractiveness]]))</f>
        <v>3</v>
      </c>
      <c r="F145" s="5">
        <v>0</v>
      </c>
      <c r="G145" t="s">
        <v>862</v>
      </c>
      <c r="H145" t="s">
        <v>831</v>
      </c>
      <c r="I145" t="s">
        <v>916</v>
      </c>
      <c r="J145" t="s">
        <v>878</v>
      </c>
      <c r="K145" t="s">
        <v>830</v>
      </c>
      <c r="L145" s="9">
        <v>0.13045114278799999</v>
      </c>
      <c r="M145" s="9">
        <v>0.124091662467</v>
      </c>
      <c r="N145" s="9">
        <v>9.2665337026099998E-2</v>
      </c>
      <c r="O145" s="9">
        <v>9.2665337026099998E-2</v>
      </c>
      <c r="P145" s="9">
        <v>7.5019173324100005E-2</v>
      </c>
      <c r="Q145" s="4">
        <f>VLOOKUP(Table13[[#This Row],[img_id]]&amp;"|"&amp;1,Table1[[#Headers],[#Data]],6,FALSE)</f>
        <v>0.99934381246600001</v>
      </c>
      <c r="R145" s="4">
        <f>VLOOKUP(Table13[[#This Row],[img_id]]&amp;"|"&amp;2,Table1[[#Headers],[#Data]],6,FALSE)</f>
        <v>0.99931025505100002</v>
      </c>
      <c r="S145" s="4">
        <f>VLOOKUP(Table13[[#This Row],[img_id]]&amp;"|"&amp;3,Table1[[#Headers],[#Data]],6,FALSE)</f>
        <v>0.99907648563399998</v>
      </c>
      <c r="T145" s="4">
        <f>VLOOKUP(Table13[[#This Row],[img_id]]&amp;"|"&amp;4,Table1[[#Headers],[#Data]],6,FALSE)</f>
        <v>0.999074816704</v>
      </c>
      <c r="U145" s="4">
        <f>VLOOKUP(Table13[[#This Row],[img_id]]&amp;"|"&amp;5,Table1[[#Headers],[#Data]],6,FALSE)</f>
        <v>0.99885952472700001</v>
      </c>
    </row>
    <row r="146" spans="1:21" hidden="1" x14ac:dyDescent="0.25">
      <c r="A146" s="5">
        <v>145</v>
      </c>
      <c r="B146" s="5" t="s">
        <v>154</v>
      </c>
      <c r="C146" s="5">
        <v>223</v>
      </c>
      <c r="D146" s="5">
        <v>3</v>
      </c>
      <c r="E146" s="5">
        <f>IF(Table13[[#This Row],[attractiveness]]=1,2,IF(Table13[[#This Row],[attractiveness]]=5,4,Table13[[#This Row],[attractiveness]]))</f>
        <v>3</v>
      </c>
      <c r="F146" s="5">
        <v>0.24</v>
      </c>
      <c r="G146" t="s">
        <v>917</v>
      </c>
      <c r="H146" t="s">
        <v>860</v>
      </c>
      <c r="I146" t="s">
        <v>875</v>
      </c>
      <c r="J146" t="s">
        <v>886</v>
      </c>
      <c r="K146" t="s">
        <v>873</v>
      </c>
      <c r="L146" s="9">
        <v>0.25931105017700001</v>
      </c>
      <c r="M146" s="9">
        <v>0.22625558078300001</v>
      </c>
      <c r="N146" s="9">
        <v>9.4159632921199998E-2</v>
      </c>
      <c r="O146" s="9">
        <v>9.4159632921199998E-2</v>
      </c>
      <c r="P146" s="9">
        <v>5.8384228497700003E-2</v>
      </c>
      <c r="Q146" s="4">
        <f>VLOOKUP(Table13[[#This Row],[img_id]]&amp;"|"&amp;1,Table1[[#Headers],[#Data]],6,FALSE)</f>
        <v>0.99917525053</v>
      </c>
      <c r="R146" s="4">
        <f>VLOOKUP(Table13[[#This Row],[img_id]]&amp;"|"&amp;2,Table1[[#Headers],[#Data]],6,FALSE)</f>
        <v>0.99905484914800002</v>
      </c>
      <c r="S146" s="4">
        <f>VLOOKUP(Table13[[#This Row],[img_id]]&amp;"|"&amp;3,Table1[[#Headers],[#Data]],6,FALSE)</f>
        <v>0.99773204326599996</v>
      </c>
      <c r="T146" s="4">
        <f>VLOOKUP(Table13[[#This Row],[img_id]]&amp;"|"&amp;4,Table1[[#Headers],[#Data]],6,FALSE)</f>
        <v>0.99727016687400005</v>
      </c>
      <c r="U146" s="4">
        <f>VLOOKUP(Table13[[#This Row],[img_id]]&amp;"|"&amp;5,Table1[[#Headers],[#Data]],6,FALSE)</f>
        <v>0.99634736776400001</v>
      </c>
    </row>
    <row r="147" spans="1:21" hidden="1" x14ac:dyDescent="0.25">
      <c r="A147" s="5">
        <v>146</v>
      </c>
      <c r="B147" s="5" t="s">
        <v>155</v>
      </c>
      <c r="C147" s="5">
        <v>223</v>
      </c>
      <c r="D147" s="5">
        <v>4</v>
      </c>
      <c r="E147" s="5">
        <f>IF(Table13[[#This Row],[attractiveness]]=1,2,IF(Table13[[#This Row],[attractiveness]]=5,4,Table13[[#This Row],[attractiveness]]))</f>
        <v>4</v>
      </c>
      <c r="F147" s="5">
        <v>0.24</v>
      </c>
      <c r="G147" t="s">
        <v>831</v>
      </c>
      <c r="H147" t="s">
        <v>860</v>
      </c>
      <c r="I147" t="s">
        <v>861</v>
      </c>
      <c r="J147" t="s">
        <v>862</v>
      </c>
      <c r="K147" t="s">
        <v>873</v>
      </c>
      <c r="L147" s="9">
        <v>0.51913863420499995</v>
      </c>
      <c r="M147" s="9">
        <v>7.8122131526499994E-2</v>
      </c>
      <c r="N147" s="9">
        <v>7.30664208531E-2</v>
      </c>
      <c r="O147" s="9">
        <v>7.30664208531E-2</v>
      </c>
      <c r="P147" s="9">
        <v>4.5764237642299997E-2</v>
      </c>
      <c r="Q147" s="4">
        <f>VLOOKUP(Table13[[#This Row],[img_id]]&amp;"|"&amp;1,Table1[[#Headers],[#Data]],6,FALSE)</f>
        <v>0.99980872869500004</v>
      </c>
      <c r="R147" s="4">
        <f>VLOOKUP(Table13[[#This Row],[img_id]]&amp;"|"&amp;2,Table1[[#Headers],[#Data]],6,FALSE)</f>
        <v>0.99872988462400003</v>
      </c>
      <c r="S147" s="4">
        <f>VLOOKUP(Table13[[#This Row],[img_id]]&amp;"|"&amp;3,Table1[[#Headers],[#Data]],6,FALSE)</f>
        <v>0.99864214658700001</v>
      </c>
      <c r="T147" s="4">
        <f>VLOOKUP(Table13[[#This Row],[img_id]]&amp;"|"&amp;4,Table1[[#Headers],[#Data]],6,FALSE)</f>
        <v>0.99827837943999997</v>
      </c>
      <c r="U147" s="4">
        <f>VLOOKUP(Table13[[#This Row],[img_id]]&amp;"|"&amp;5,Table1[[#Headers],[#Data]],6,FALSE)</f>
        <v>0.99783378839500003</v>
      </c>
    </row>
    <row r="148" spans="1:21" hidden="1" x14ac:dyDescent="0.25">
      <c r="A148" s="5">
        <v>147</v>
      </c>
      <c r="B148" s="5" t="s">
        <v>156</v>
      </c>
      <c r="C148" s="5">
        <v>223</v>
      </c>
      <c r="D148" s="5">
        <v>2</v>
      </c>
      <c r="E148" s="5">
        <f>IF(Table13[[#This Row],[attractiveness]]=1,2,IF(Table13[[#This Row],[attractiveness]]=5,4,Table13[[#This Row],[attractiveness]]))</f>
        <v>2</v>
      </c>
      <c r="F148" s="5">
        <v>1.44</v>
      </c>
      <c r="G148" t="s">
        <v>905</v>
      </c>
      <c r="H148" t="s">
        <v>877</v>
      </c>
      <c r="I148" t="s">
        <v>894</v>
      </c>
      <c r="J148" t="s">
        <v>848</v>
      </c>
      <c r="K148" t="s">
        <v>850</v>
      </c>
      <c r="L148" s="9">
        <v>0.22569616138900001</v>
      </c>
      <c r="M148" s="9">
        <v>7.3019944131400005E-2</v>
      </c>
      <c r="N148" s="9">
        <v>6.4532339572899999E-2</v>
      </c>
      <c r="O148" s="9">
        <v>6.4532339572899999E-2</v>
      </c>
      <c r="P148" s="9">
        <v>4.2611576616799998E-2</v>
      </c>
      <c r="Q148" s="4">
        <f>VLOOKUP(Table13[[#This Row],[img_id]]&amp;"|"&amp;1,Table1[[#Headers],[#Data]],6,FALSE)</f>
        <v>0.99746119976000003</v>
      </c>
      <c r="R148" s="4">
        <f>VLOOKUP(Table13[[#This Row],[img_id]]&amp;"|"&amp;2,Table1[[#Headers],[#Data]],6,FALSE)</f>
        <v>0.992194414139</v>
      </c>
      <c r="S148" s="4">
        <f>VLOOKUP(Table13[[#This Row],[img_id]]&amp;"|"&amp;3,Table1[[#Headers],[#Data]],6,FALSE)</f>
        <v>0.99117684364299996</v>
      </c>
      <c r="T148" s="4">
        <f>VLOOKUP(Table13[[#This Row],[img_id]]&amp;"|"&amp;4,Table1[[#Headers],[#Data]],6,FALSE)</f>
        <v>0.98865962028499998</v>
      </c>
      <c r="U148" s="4">
        <f>VLOOKUP(Table13[[#This Row],[img_id]]&amp;"|"&amp;5,Table1[[#Headers],[#Data]],6,FALSE)</f>
        <v>0.986698269844</v>
      </c>
    </row>
    <row r="149" spans="1:21" hidden="1" x14ac:dyDescent="0.25">
      <c r="A149" s="5">
        <v>148</v>
      </c>
      <c r="B149" s="5" t="s">
        <v>157</v>
      </c>
      <c r="C149" s="5">
        <v>223</v>
      </c>
      <c r="D149" s="5">
        <v>3</v>
      </c>
      <c r="E149" s="5">
        <f>IF(Table13[[#This Row],[attractiveness]]=1,2,IF(Table13[[#This Row],[attractiveness]]=5,4,Table13[[#This Row],[attractiveness]]))</f>
        <v>3</v>
      </c>
      <c r="F149" s="5">
        <v>0.64</v>
      </c>
      <c r="G149" t="s">
        <v>862</v>
      </c>
      <c r="H149" t="s">
        <v>861</v>
      </c>
      <c r="I149" t="s">
        <v>860</v>
      </c>
      <c r="J149" t="s">
        <v>854</v>
      </c>
      <c r="K149" t="s">
        <v>874</v>
      </c>
      <c r="L149" s="9">
        <v>0.36566200852399999</v>
      </c>
      <c r="M149" s="9">
        <v>0.108199067414</v>
      </c>
      <c r="N149" s="9">
        <v>9.4189338386099997E-2</v>
      </c>
      <c r="O149" s="9">
        <v>9.4189338386099997E-2</v>
      </c>
      <c r="P149" s="9">
        <v>4.3455127626700001E-2</v>
      </c>
      <c r="Q149" s="4">
        <f>VLOOKUP(Table13[[#This Row],[img_id]]&amp;"|"&amp;1,Table1[[#Headers],[#Data]],6,FALSE)</f>
        <v>0.99958688020700004</v>
      </c>
      <c r="R149" s="4">
        <f>VLOOKUP(Table13[[#This Row],[img_id]]&amp;"|"&amp;2,Table1[[#Headers],[#Data]],6,FALSE)</f>
        <v>0.998605430126</v>
      </c>
      <c r="S149" s="4">
        <f>VLOOKUP(Table13[[#This Row],[img_id]]&amp;"|"&amp;3,Table1[[#Headers],[#Data]],6,FALSE)</f>
        <v>0.998398244381</v>
      </c>
      <c r="T149" s="4">
        <f>VLOOKUP(Table13[[#This Row],[img_id]]&amp;"|"&amp;4,Table1[[#Headers],[#Data]],6,FALSE)</f>
        <v>0.99764180183399997</v>
      </c>
      <c r="U149" s="4">
        <f>VLOOKUP(Table13[[#This Row],[img_id]]&amp;"|"&amp;5,Table1[[#Headers],[#Data]],6,FALSE)</f>
        <v>0.99653470516200005</v>
      </c>
    </row>
    <row r="150" spans="1:21" hidden="1" x14ac:dyDescent="0.25">
      <c r="A150" s="5">
        <v>149</v>
      </c>
      <c r="B150" s="5" t="s">
        <v>158</v>
      </c>
      <c r="C150" s="5">
        <v>224</v>
      </c>
      <c r="D150" s="5">
        <v>3</v>
      </c>
      <c r="E150" s="5">
        <f>IF(Table13[[#This Row],[attractiveness]]=1,2,IF(Table13[[#This Row],[attractiveness]]=5,4,Table13[[#This Row],[attractiveness]]))</f>
        <v>3</v>
      </c>
      <c r="F150" s="5">
        <v>0.55999999999999905</v>
      </c>
      <c r="G150" t="s">
        <v>871</v>
      </c>
      <c r="H150" t="s">
        <v>873</v>
      </c>
      <c r="I150" t="s">
        <v>862</v>
      </c>
      <c r="J150" t="s">
        <v>884</v>
      </c>
      <c r="K150" t="s">
        <v>878</v>
      </c>
      <c r="L150" s="9">
        <v>0.32692211866400001</v>
      </c>
      <c r="M150" s="9">
        <v>0.15372587740400001</v>
      </c>
      <c r="N150" s="9">
        <v>7.7841550111799995E-2</v>
      </c>
      <c r="O150" s="9">
        <v>7.7841550111799995E-2</v>
      </c>
      <c r="P150" s="9">
        <v>3.8436256349100001E-2</v>
      </c>
      <c r="Q150" s="4">
        <f>VLOOKUP(Table13[[#This Row],[img_id]]&amp;"|"&amp;1,Table1[[#Headers],[#Data]],6,FALSE)</f>
        <v>0.99916851520500005</v>
      </c>
      <c r="R150" s="4">
        <f>VLOOKUP(Table13[[#This Row],[img_id]]&amp;"|"&amp;2,Table1[[#Headers],[#Data]],6,FALSE)</f>
        <v>0.99823331832899997</v>
      </c>
      <c r="S150" s="4">
        <f>VLOOKUP(Table13[[#This Row],[img_id]]&amp;"|"&amp;3,Table1[[#Headers],[#Data]],6,FALSE)</f>
        <v>0.99651694297799998</v>
      </c>
      <c r="T150" s="4">
        <f>VLOOKUP(Table13[[#This Row],[img_id]]&amp;"|"&amp;4,Table1[[#Headers],[#Data]],6,FALSE)</f>
        <v>0.99580812454199996</v>
      </c>
      <c r="U150" s="4">
        <f>VLOOKUP(Table13[[#This Row],[img_id]]&amp;"|"&amp;5,Table1[[#Headers],[#Data]],6,FALSE)</f>
        <v>0.99297136068299996</v>
      </c>
    </row>
    <row r="151" spans="1:21" hidden="1" x14ac:dyDescent="0.25">
      <c r="A151" s="5">
        <v>150</v>
      </c>
      <c r="B151" s="5" t="s">
        <v>159</v>
      </c>
      <c r="C151" s="5">
        <v>224</v>
      </c>
      <c r="D151" s="5">
        <v>2</v>
      </c>
      <c r="E151" s="5">
        <f>IF(Table13[[#This Row],[attractiveness]]=1,2,IF(Table13[[#This Row],[attractiveness]]=5,4,Table13[[#This Row],[attractiveness]]))</f>
        <v>2</v>
      </c>
      <c r="F151" s="5">
        <v>0.8</v>
      </c>
      <c r="G151" t="s">
        <v>860</v>
      </c>
      <c r="H151" t="s">
        <v>856</v>
      </c>
      <c r="I151" t="s">
        <v>854</v>
      </c>
      <c r="J151" t="s">
        <v>848</v>
      </c>
      <c r="K151" t="s">
        <v>861</v>
      </c>
      <c r="L151" s="9">
        <v>0.15311609208599999</v>
      </c>
      <c r="M151" s="9">
        <v>0.13954767584800001</v>
      </c>
      <c r="N151" s="9">
        <v>9.0166993439199997E-2</v>
      </c>
      <c r="O151" s="9">
        <v>9.0166993439199997E-2</v>
      </c>
      <c r="P151" s="9">
        <v>7.40571096539E-2</v>
      </c>
      <c r="Q151" s="4">
        <f>VLOOKUP(Table13[[#This Row],[img_id]]&amp;"|"&amp;1,Table1[[#Headers],[#Data]],6,FALSE)</f>
        <v>0.99837613105800005</v>
      </c>
      <c r="R151" s="4">
        <f>VLOOKUP(Table13[[#This Row],[img_id]]&amp;"|"&amp;2,Table1[[#Headers],[#Data]],6,FALSE)</f>
        <v>0.99821847677200004</v>
      </c>
      <c r="S151" s="4">
        <f>VLOOKUP(Table13[[#This Row],[img_id]]&amp;"|"&amp;3,Table1[[#Headers],[#Data]],6,FALSE)</f>
        <v>0.99724555015600003</v>
      </c>
      <c r="T151" s="4">
        <f>VLOOKUP(Table13[[#This Row],[img_id]]&amp;"|"&amp;4,Table1[[#Headers],[#Data]],6,FALSE)</f>
        <v>0.99719715118399999</v>
      </c>
      <c r="U151" s="4">
        <f>VLOOKUP(Table13[[#This Row],[img_id]]&amp;"|"&amp;5,Table1[[#Headers],[#Data]],6,FALSE)</f>
        <v>0.99664837122000005</v>
      </c>
    </row>
    <row r="152" spans="1:21" hidden="1" x14ac:dyDescent="0.25">
      <c r="A152" s="5">
        <v>151</v>
      </c>
      <c r="B152" s="5" t="s">
        <v>160</v>
      </c>
      <c r="C152" s="5">
        <v>224</v>
      </c>
      <c r="D152" s="5">
        <v>2</v>
      </c>
      <c r="E152" s="5">
        <f>IF(Table13[[#This Row],[attractiveness]]=1,2,IF(Table13[[#This Row],[attractiveness]]=5,4,Table13[[#This Row],[attractiveness]]))</f>
        <v>2</v>
      </c>
      <c r="F152" s="5">
        <v>0.64</v>
      </c>
      <c r="G152" t="s">
        <v>831</v>
      </c>
      <c r="H152" t="s">
        <v>864</v>
      </c>
      <c r="I152" t="s">
        <v>860</v>
      </c>
      <c r="J152" t="s">
        <v>854</v>
      </c>
      <c r="K152" t="s">
        <v>886</v>
      </c>
      <c r="L152" s="9">
        <v>0.418463081121</v>
      </c>
      <c r="M152" s="9">
        <v>0.12752608954899999</v>
      </c>
      <c r="N152" s="9">
        <v>7.7867865562399996E-2</v>
      </c>
      <c r="O152" s="9">
        <v>7.7867865562399996E-2</v>
      </c>
      <c r="P152" s="9">
        <v>4.0323302149799997E-2</v>
      </c>
      <c r="Q152" s="4">
        <f>VLOOKUP(Table13[[#This Row],[img_id]]&amp;"|"&amp;1,Table1[[#Headers],[#Data]],6,FALSE)</f>
        <v>0.99961614608799998</v>
      </c>
      <c r="R152" s="4">
        <f>VLOOKUP(Table13[[#This Row],[img_id]]&amp;"|"&amp;2,Table1[[#Headers],[#Data]],6,FALSE)</f>
        <v>0.99874180555299996</v>
      </c>
      <c r="S152" s="4">
        <f>VLOOKUP(Table13[[#This Row],[img_id]]&amp;"|"&amp;3,Table1[[#Headers],[#Data]],6,FALSE)</f>
        <v>0.99794095754599998</v>
      </c>
      <c r="T152" s="4">
        <f>VLOOKUP(Table13[[#This Row],[img_id]]&amp;"|"&amp;4,Table1[[#Headers],[#Data]],6,FALSE)</f>
        <v>0.99699342250800005</v>
      </c>
      <c r="U152" s="4">
        <f>VLOOKUP(Table13[[#This Row],[img_id]]&amp;"|"&amp;5,Table1[[#Headers],[#Data]],6,FALSE)</f>
        <v>0.99603134393699999</v>
      </c>
    </row>
    <row r="153" spans="1:21" hidden="1" x14ac:dyDescent="0.25">
      <c r="A153" s="5">
        <v>152</v>
      </c>
      <c r="B153" s="5" t="s">
        <v>161</v>
      </c>
      <c r="C153" s="5">
        <v>224</v>
      </c>
      <c r="D153" s="5">
        <v>3</v>
      </c>
      <c r="E153" s="5">
        <f>IF(Table13[[#This Row],[attractiveness]]=1,2,IF(Table13[[#This Row],[attractiveness]]=5,4,Table13[[#This Row],[attractiveness]]))</f>
        <v>3</v>
      </c>
      <c r="F153" s="5">
        <v>1.04</v>
      </c>
      <c r="G153" t="s">
        <v>862</v>
      </c>
      <c r="H153" t="s">
        <v>883</v>
      </c>
      <c r="I153" t="s">
        <v>877</v>
      </c>
      <c r="J153" t="s">
        <v>860</v>
      </c>
      <c r="K153" t="s">
        <v>891</v>
      </c>
      <c r="L153" s="9">
        <v>0.14433524012599999</v>
      </c>
      <c r="M153" s="9">
        <v>0.12698055803800001</v>
      </c>
      <c r="N153" s="9">
        <v>0.11346270143999999</v>
      </c>
      <c r="O153" s="9">
        <v>0.11346270143999999</v>
      </c>
      <c r="P153" s="9">
        <v>6.8571858107999997E-2</v>
      </c>
      <c r="Q153" s="4">
        <f>VLOOKUP(Table13[[#This Row],[img_id]]&amp;"|"&amp;1,Table1[[#Headers],[#Data]],6,FALSE)</f>
        <v>0.99829679727599996</v>
      </c>
      <c r="R153" s="4">
        <f>VLOOKUP(Table13[[#This Row],[img_id]]&amp;"|"&amp;2,Table1[[#Headers],[#Data]],6,FALSE)</f>
        <v>0.99806445837000002</v>
      </c>
      <c r="S153" s="4">
        <f>VLOOKUP(Table13[[#This Row],[img_id]]&amp;"|"&amp;3,Table1[[#Headers],[#Data]],6,FALSE)</f>
        <v>0.99783438444100003</v>
      </c>
      <c r="T153" s="4">
        <f>VLOOKUP(Table13[[#This Row],[img_id]]&amp;"|"&amp;4,Table1[[#Headers],[#Data]],6,FALSE)</f>
        <v>0.99714630842200003</v>
      </c>
      <c r="U153" s="4">
        <f>VLOOKUP(Table13[[#This Row],[img_id]]&amp;"|"&amp;5,Table1[[#Headers],[#Data]],6,FALSE)</f>
        <v>0.99642181396499996</v>
      </c>
    </row>
    <row r="154" spans="1:21" hidden="1" x14ac:dyDescent="0.25">
      <c r="A154" s="5">
        <v>153</v>
      </c>
      <c r="B154" s="5" t="s">
        <v>162</v>
      </c>
      <c r="C154" s="5">
        <v>225</v>
      </c>
      <c r="D154" s="5">
        <v>4</v>
      </c>
      <c r="E154" s="5">
        <f>IF(Table13[[#This Row],[attractiveness]]=1,2,IF(Table13[[#This Row],[attractiveness]]=5,4,Table13[[#This Row],[attractiveness]]))</f>
        <v>4</v>
      </c>
      <c r="F154" s="5">
        <v>0.24</v>
      </c>
      <c r="G154" t="s">
        <v>862</v>
      </c>
      <c r="H154" t="s">
        <v>878</v>
      </c>
      <c r="I154" t="s">
        <v>864</v>
      </c>
      <c r="J154" t="s">
        <v>873</v>
      </c>
      <c r="K154" t="s">
        <v>872</v>
      </c>
      <c r="L154" s="9">
        <v>0.27607911825199999</v>
      </c>
      <c r="M154" s="9">
        <v>0.12675887346299999</v>
      </c>
      <c r="N154" s="9">
        <v>0.11951700597999999</v>
      </c>
      <c r="O154" s="9">
        <v>0.11951700597999999</v>
      </c>
      <c r="P154" s="9">
        <v>6.5222874283799998E-2</v>
      </c>
      <c r="Q154" s="4">
        <f>VLOOKUP(Table13[[#This Row],[img_id]]&amp;"|"&amp;1,Table1[[#Headers],[#Data]],6,FALSE)</f>
        <v>0.99942564964299996</v>
      </c>
      <c r="R154" s="4">
        <f>VLOOKUP(Table13[[#This Row],[img_id]]&amp;"|"&amp;2,Table1[[#Headers],[#Data]],6,FALSE)</f>
        <v>0.998749732971</v>
      </c>
      <c r="S154" s="4">
        <f>VLOOKUP(Table13[[#This Row],[img_id]]&amp;"|"&amp;3,Table1[[#Headers],[#Data]],6,FALSE)</f>
        <v>0.99867415428200002</v>
      </c>
      <c r="T154" s="4">
        <f>VLOOKUP(Table13[[#This Row],[img_id]]&amp;"|"&amp;4,Table1[[#Headers],[#Data]],6,FALSE)</f>
        <v>0.99777138233200002</v>
      </c>
      <c r="U154" s="4">
        <f>VLOOKUP(Table13[[#This Row],[img_id]]&amp;"|"&amp;5,Table1[[#Headers],[#Data]],6,FALSE)</f>
        <v>0.99757307767900005</v>
      </c>
    </row>
    <row r="155" spans="1:21" hidden="1" x14ac:dyDescent="0.25">
      <c r="A155" s="5">
        <v>154</v>
      </c>
      <c r="B155" s="5" t="s">
        <v>163</v>
      </c>
      <c r="C155" s="5">
        <v>225</v>
      </c>
      <c r="D155" s="5">
        <v>3</v>
      </c>
      <c r="E155" s="5">
        <f>IF(Table13[[#This Row],[attractiveness]]=1,2,IF(Table13[[#This Row],[attractiveness]]=5,4,Table13[[#This Row],[attractiveness]]))</f>
        <v>3</v>
      </c>
      <c r="F155" s="5">
        <v>0.55999999999999905</v>
      </c>
      <c r="G155" t="s">
        <v>864</v>
      </c>
      <c r="H155" t="s">
        <v>862</v>
      </c>
      <c r="I155" t="s">
        <v>877</v>
      </c>
      <c r="J155" t="s">
        <v>873</v>
      </c>
      <c r="K155" t="s">
        <v>878</v>
      </c>
      <c r="L155" s="9">
        <v>0.255793690681</v>
      </c>
      <c r="M155" s="9">
        <v>0.100885443389</v>
      </c>
      <c r="N155" s="9">
        <v>8.7117403745699998E-2</v>
      </c>
      <c r="O155" s="9">
        <v>8.7117403745699998E-2</v>
      </c>
      <c r="P155" s="9">
        <v>5.7979177683600003E-2</v>
      </c>
      <c r="Q155" s="4">
        <f>VLOOKUP(Table13[[#This Row],[img_id]]&amp;"|"&amp;1,Table1[[#Headers],[#Data]],6,FALSE)</f>
        <v>0.99823158979399995</v>
      </c>
      <c r="R155" s="4">
        <f>VLOOKUP(Table13[[#This Row],[img_id]]&amp;"|"&amp;2,Table1[[#Headers],[#Data]],6,FALSE)</f>
        <v>0.99552828073499999</v>
      </c>
      <c r="S155" s="4">
        <f>VLOOKUP(Table13[[#This Row],[img_id]]&amp;"|"&amp;3,Table1[[#Headers],[#Data]],6,FALSE)</f>
        <v>0.99482524395000005</v>
      </c>
      <c r="T155" s="4">
        <f>VLOOKUP(Table13[[#This Row],[img_id]]&amp;"|"&amp;4,Table1[[#Headers],[#Data]],6,FALSE)</f>
        <v>0.99419903755200001</v>
      </c>
      <c r="U155" s="4">
        <f>VLOOKUP(Table13[[#This Row],[img_id]]&amp;"|"&amp;5,Table1[[#Headers],[#Data]],6,FALSE)</f>
        <v>0.99224478006399996</v>
      </c>
    </row>
    <row r="156" spans="1:21" hidden="1" x14ac:dyDescent="0.25">
      <c r="A156" s="5">
        <v>155</v>
      </c>
      <c r="B156" s="5" t="s">
        <v>164</v>
      </c>
      <c r="C156" s="5">
        <v>225</v>
      </c>
      <c r="D156" s="5">
        <v>3</v>
      </c>
      <c r="E156" s="5">
        <f>IF(Table13[[#This Row],[attractiveness]]=1,2,IF(Table13[[#This Row],[attractiveness]]=5,4,Table13[[#This Row],[attractiveness]]))</f>
        <v>3</v>
      </c>
      <c r="F156" s="5">
        <v>0.55999999999999905</v>
      </c>
      <c r="G156" t="s">
        <v>862</v>
      </c>
      <c r="H156" t="s">
        <v>864</v>
      </c>
      <c r="I156" t="s">
        <v>831</v>
      </c>
      <c r="J156" t="s">
        <v>860</v>
      </c>
      <c r="K156" t="s">
        <v>854</v>
      </c>
      <c r="L156" s="9">
        <v>0.23591770231699999</v>
      </c>
      <c r="M156" s="9">
        <v>0.151898294687</v>
      </c>
      <c r="N156" s="9">
        <v>0.13729989528700001</v>
      </c>
      <c r="O156" s="9">
        <v>0.13729989528700001</v>
      </c>
      <c r="P156" s="9">
        <v>0.100827597082</v>
      </c>
      <c r="Q156" s="4">
        <f>VLOOKUP(Table13[[#This Row],[img_id]]&amp;"|"&amp;1,Table1[[#Headers],[#Data]],6,FALSE)</f>
        <v>0.99974292516700003</v>
      </c>
      <c r="R156" s="4">
        <f>VLOOKUP(Table13[[#This Row],[img_id]]&amp;"|"&amp;2,Table1[[#Headers],[#Data]],6,FALSE)</f>
        <v>0.99960082769400005</v>
      </c>
      <c r="S156" s="4">
        <f>VLOOKUP(Table13[[#This Row],[img_id]]&amp;"|"&amp;3,Table1[[#Headers],[#Data]],6,FALSE)</f>
        <v>0.99955826997800001</v>
      </c>
      <c r="T156" s="4">
        <f>VLOOKUP(Table13[[#This Row],[img_id]]&amp;"|"&amp;4,Table1[[#Headers],[#Data]],6,FALSE)</f>
        <v>0.99942636489900005</v>
      </c>
      <c r="U156" s="4">
        <f>VLOOKUP(Table13[[#This Row],[img_id]]&amp;"|"&amp;5,Table1[[#Headers],[#Data]],6,FALSE)</f>
        <v>0.99939870834400002</v>
      </c>
    </row>
    <row r="157" spans="1:21" hidden="1" x14ac:dyDescent="0.25">
      <c r="A157" s="5">
        <v>156</v>
      </c>
      <c r="B157" s="5" t="s">
        <v>165</v>
      </c>
      <c r="C157" s="5">
        <v>225</v>
      </c>
      <c r="D157" s="5">
        <v>3</v>
      </c>
      <c r="E157" s="5">
        <f>IF(Table13[[#This Row],[attractiveness]]=1,2,IF(Table13[[#This Row],[attractiveness]]=5,4,Table13[[#This Row],[attractiveness]]))</f>
        <v>3</v>
      </c>
      <c r="F157" s="5">
        <v>0.4</v>
      </c>
      <c r="G157" t="s">
        <v>878</v>
      </c>
      <c r="H157" t="s">
        <v>861</v>
      </c>
      <c r="I157" t="s">
        <v>864</v>
      </c>
      <c r="J157" t="s">
        <v>854</v>
      </c>
      <c r="K157" t="s">
        <v>862</v>
      </c>
      <c r="L157" s="9">
        <v>0.18648461997499999</v>
      </c>
      <c r="M157" s="9">
        <v>0.13551340997200001</v>
      </c>
      <c r="N157" s="9">
        <v>0.109302476048</v>
      </c>
      <c r="O157" s="9">
        <v>0.109302476048</v>
      </c>
      <c r="P157" s="9">
        <v>8.5281431675000005E-2</v>
      </c>
      <c r="Q157" s="4">
        <f>VLOOKUP(Table13[[#This Row],[img_id]]&amp;"|"&amp;1,Table1[[#Headers],[#Data]],6,FALSE)</f>
        <v>0.99897313117999997</v>
      </c>
      <c r="R157" s="4">
        <f>VLOOKUP(Table13[[#This Row],[img_id]]&amp;"|"&amp;2,Table1[[#Headers],[#Data]],6,FALSE)</f>
        <v>0.99858748912799999</v>
      </c>
      <c r="S157" s="4">
        <f>VLOOKUP(Table13[[#This Row],[img_id]]&amp;"|"&amp;3,Table1[[#Headers],[#Data]],6,FALSE)</f>
        <v>0.99824941158299996</v>
      </c>
      <c r="T157" s="4">
        <f>VLOOKUP(Table13[[#This Row],[img_id]]&amp;"|"&amp;4,Table1[[#Headers],[#Data]],6,FALSE)</f>
        <v>0.99796247482300005</v>
      </c>
      <c r="U157" s="4">
        <f>VLOOKUP(Table13[[#This Row],[img_id]]&amp;"|"&amp;5,Table1[[#Headers],[#Data]],6,FALSE)</f>
        <v>0.99775737523999997</v>
      </c>
    </row>
    <row r="158" spans="1:21" hidden="1" x14ac:dyDescent="0.25">
      <c r="A158" s="5">
        <v>157</v>
      </c>
      <c r="B158" s="5" t="s">
        <v>166</v>
      </c>
      <c r="C158" s="5">
        <v>226</v>
      </c>
      <c r="D158" s="5">
        <v>3</v>
      </c>
      <c r="E158" s="5">
        <f>IF(Table13[[#This Row],[attractiveness]]=1,2,IF(Table13[[#This Row],[attractiveness]]=5,4,Table13[[#This Row],[attractiveness]]))</f>
        <v>3</v>
      </c>
      <c r="F158" s="5">
        <v>0.8</v>
      </c>
      <c r="G158" t="s">
        <v>848</v>
      </c>
      <c r="H158" t="s">
        <v>855</v>
      </c>
      <c r="I158" t="s">
        <v>856</v>
      </c>
      <c r="J158" t="s">
        <v>886</v>
      </c>
      <c r="K158" t="s">
        <v>861</v>
      </c>
      <c r="L158" s="9">
        <v>0.44363549351699999</v>
      </c>
      <c r="M158" s="9">
        <v>0.178732678294</v>
      </c>
      <c r="N158" s="9">
        <v>0.168443024158</v>
      </c>
      <c r="O158" s="9">
        <v>0.168443024158</v>
      </c>
      <c r="P158" s="9">
        <v>4.1502866893999998E-2</v>
      </c>
      <c r="Q158" s="4">
        <f>VLOOKUP(Table13[[#This Row],[img_id]]&amp;"|"&amp;1,Table1[[#Headers],[#Data]],6,FALSE)</f>
        <v>0.99998259544400003</v>
      </c>
      <c r="R158" s="4">
        <f>VLOOKUP(Table13[[#This Row],[img_id]]&amp;"|"&amp;2,Table1[[#Headers],[#Data]],6,FALSE)</f>
        <v>0.99995672702799998</v>
      </c>
      <c r="S158" s="4">
        <f>VLOOKUP(Table13[[#This Row],[img_id]]&amp;"|"&amp;3,Table1[[#Headers],[#Data]],6,FALSE)</f>
        <v>0.99995410442400001</v>
      </c>
      <c r="T158" s="4">
        <f>VLOOKUP(Table13[[#This Row],[img_id]]&amp;"|"&amp;4,Table1[[#Headers],[#Data]],6,FALSE)</f>
        <v>0.99982219934500005</v>
      </c>
      <c r="U158" s="4">
        <f>VLOOKUP(Table13[[#This Row],[img_id]]&amp;"|"&amp;5,Table1[[#Headers],[#Data]],6,FALSE)</f>
        <v>0.99981385469399997</v>
      </c>
    </row>
    <row r="159" spans="1:21" hidden="1" x14ac:dyDescent="0.25">
      <c r="A159" s="5">
        <v>158</v>
      </c>
      <c r="B159" s="5" t="s">
        <v>167</v>
      </c>
      <c r="C159" s="5">
        <v>226</v>
      </c>
      <c r="D159" s="5">
        <v>4</v>
      </c>
      <c r="E159" s="5">
        <f>IF(Table13[[#This Row],[attractiveness]]=1,2,IF(Table13[[#This Row],[attractiveness]]=5,4,Table13[[#This Row],[attractiveness]]))</f>
        <v>4</v>
      </c>
      <c r="F159" s="5">
        <v>1.2</v>
      </c>
      <c r="G159" t="s">
        <v>848</v>
      </c>
      <c r="H159" t="s">
        <v>855</v>
      </c>
      <c r="I159" t="s">
        <v>856</v>
      </c>
      <c r="J159" t="s">
        <v>847</v>
      </c>
      <c r="K159" t="s">
        <v>854</v>
      </c>
      <c r="L159" s="9">
        <v>0.44005581736600002</v>
      </c>
      <c r="M159" s="9">
        <v>0.27232584357299999</v>
      </c>
      <c r="N159" s="9">
        <v>8.8991902768600001E-2</v>
      </c>
      <c r="O159" s="9">
        <v>8.8991902768600001E-2</v>
      </c>
      <c r="P159" s="9">
        <v>3.4017249941799999E-2</v>
      </c>
      <c r="Q159" s="4">
        <f>VLOOKUP(Table13[[#This Row],[img_id]]&amp;"|"&amp;1,Table1[[#Headers],[#Data]],6,FALSE)</f>
        <v>0.99996364116699998</v>
      </c>
      <c r="R159" s="4">
        <f>VLOOKUP(Table13[[#This Row],[img_id]]&amp;"|"&amp;2,Table1[[#Headers],[#Data]],6,FALSE)</f>
        <v>0.99994134902999998</v>
      </c>
      <c r="S159" s="4">
        <f>VLOOKUP(Table13[[#This Row],[img_id]]&amp;"|"&amp;3,Table1[[#Headers],[#Data]],6,FALSE)</f>
        <v>0.99982041120499998</v>
      </c>
      <c r="T159" s="4">
        <f>VLOOKUP(Table13[[#This Row],[img_id]]&amp;"|"&amp;4,Table1[[#Headers],[#Data]],6,FALSE)</f>
        <v>0.99959594011300001</v>
      </c>
      <c r="U159" s="4">
        <f>VLOOKUP(Table13[[#This Row],[img_id]]&amp;"|"&amp;5,Table1[[#Headers],[#Data]],6,FALSE)</f>
        <v>0.99953031539899995</v>
      </c>
    </row>
    <row r="160" spans="1:21" hidden="1" x14ac:dyDescent="0.25">
      <c r="A160" s="5">
        <v>159</v>
      </c>
      <c r="B160" s="5" t="s">
        <v>168</v>
      </c>
      <c r="C160" s="5">
        <v>226</v>
      </c>
      <c r="D160" s="5">
        <v>3</v>
      </c>
      <c r="E160" s="5">
        <f>IF(Table13[[#This Row],[attractiveness]]=1,2,IF(Table13[[#This Row],[attractiveness]]=5,4,Table13[[#This Row],[attractiveness]]))</f>
        <v>3</v>
      </c>
      <c r="F160" s="5">
        <v>0.55999999999999905</v>
      </c>
      <c r="G160" t="s">
        <v>848</v>
      </c>
      <c r="H160" t="s">
        <v>855</v>
      </c>
      <c r="I160" t="s">
        <v>856</v>
      </c>
      <c r="J160" t="s">
        <v>861</v>
      </c>
      <c r="K160" t="s">
        <v>851</v>
      </c>
      <c r="L160" s="9">
        <v>0.45373243093499999</v>
      </c>
      <c r="M160" s="9">
        <v>0.20626629889</v>
      </c>
      <c r="N160" s="9">
        <v>9.2153556644900006E-2</v>
      </c>
      <c r="O160" s="9">
        <v>9.2153556644900006E-2</v>
      </c>
      <c r="P160" s="9">
        <v>3.2346967607699999E-2</v>
      </c>
      <c r="Q160" s="4">
        <f>VLOOKUP(Table13[[#This Row],[img_id]]&amp;"|"&amp;1,Table1[[#Headers],[#Data]],6,FALSE)</f>
        <v>0.99987566471099998</v>
      </c>
      <c r="R160" s="4">
        <f>VLOOKUP(Table13[[#This Row],[img_id]]&amp;"|"&amp;2,Table1[[#Headers],[#Data]],6,FALSE)</f>
        <v>0.99972647428500006</v>
      </c>
      <c r="S160" s="4">
        <f>VLOOKUP(Table13[[#This Row],[img_id]]&amp;"|"&amp;3,Table1[[#Headers],[#Data]],6,FALSE)</f>
        <v>0.99938809871699996</v>
      </c>
      <c r="T160" s="4">
        <f>VLOOKUP(Table13[[#This Row],[img_id]]&amp;"|"&amp;4,Table1[[#Headers],[#Data]],6,FALSE)</f>
        <v>0.99864083528500003</v>
      </c>
      <c r="U160" s="4">
        <f>VLOOKUP(Table13[[#This Row],[img_id]]&amp;"|"&amp;5,Table1[[#Headers],[#Data]],6,FALSE)</f>
        <v>0.99825876951199999</v>
      </c>
    </row>
    <row r="161" spans="1:21" hidden="1" x14ac:dyDescent="0.25">
      <c r="A161" s="5">
        <v>160</v>
      </c>
      <c r="B161" s="5" t="s">
        <v>169</v>
      </c>
      <c r="C161" s="5">
        <v>226</v>
      </c>
      <c r="D161" s="5">
        <v>4</v>
      </c>
      <c r="E161" s="5">
        <f>IF(Table13[[#This Row],[attractiveness]]=1,2,IF(Table13[[#This Row],[attractiveness]]=5,4,Table13[[#This Row],[attractiveness]]))</f>
        <v>4</v>
      </c>
      <c r="F161" s="5">
        <v>0.159999999999999</v>
      </c>
      <c r="G161" t="s">
        <v>848</v>
      </c>
      <c r="H161" t="s">
        <v>855</v>
      </c>
      <c r="I161" t="s">
        <v>908</v>
      </c>
      <c r="J161" t="s">
        <v>856</v>
      </c>
      <c r="K161" t="s">
        <v>861</v>
      </c>
      <c r="L161" s="9">
        <v>0.28116056323100003</v>
      </c>
      <c r="M161" s="9">
        <v>0.18462838232500001</v>
      </c>
      <c r="N161" s="9">
        <v>0.14223460853100001</v>
      </c>
      <c r="O161" s="9">
        <v>0.14223460853100001</v>
      </c>
      <c r="P161" s="9">
        <v>5.9633877128400001E-2</v>
      </c>
      <c r="Q161" s="4">
        <f>VLOOKUP(Table13[[#This Row],[img_id]]&amp;"|"&amp;1,Table1[[#Headers],[#Data]],6,FALSE)</f>
        <v>0.99982893466900002</v>
      </c>
      <c r="R161" s="4">
        <f>VLOOKUP(Table13[[#This Row],[img_id]]&amp;"|"&amp;2,Table1[[#Headers],[#Data]],6,FALSE)</f>
        <v>0.99973946809799996</v>
      </c>
      <c r="S161" s="4">
        <f>VLOOKUP(Table13[[#This Row],[img_id]]&amp;"|"&amp;3,Table1[[#Headers],[#Data]],6,FALSE)</f>
        <v>0.99966192245499996</v>
      </c>
      <c r="T161" s="4">
        <f>VLOOKUP(Table13[[#This Row],[img_id]]&amp;"|"&amp;4,Table1[[#Headers],[#Data]],6,FALSE)</f>
        <v>0.99952995777099996</v>
      </c>
      <c r="U161" s="4">
        <f>VLOOKUP(Table13[[#This Row],[img_id]]&amp;"|"&amp;5,Table1[[#Headers],[#Data]],6,FALSE)</f>
        <v>0.99919396638900004</v>
      </c>
    </row>
    <row r="162" spans="1:21" hidden="1" x14ac:dyDescent="0.25">
      <c r="A162" s="5">
        <v>161</v>
      </c>
      <c r="B162" s="5" t="s">
        <v>170</v>
      </c>
      <c r="C162" s="5">
        <v>228</v>
      </c>
      <c r="D162" s="5">
        <v>2</v>
      </c>
      <c r="E162" s="5">
        <f>IF(Table13[[#This Row],[attractiveness]]=1,2,IF(Table13[[#This Row],[attractiveness]]=5,4,Table13[[#This Row],[attractiveness]]))</f>
        <v>2</v>
      </c>
      <c r="F162" s="5">
        <v>0.16</v>
      </c>
      <c r="G162" t="s">
        <v>883</v>
      </c>
      <c r="H162" t="s">
        <v>855</v>
      </c>
      <c r="I162" t="s">
        <v>880</v>
      </c>
      <c r="J162" t="s">
        <v>879</v>
      </c>
      <c r="K162" t="s">
        <v>864</v>
      </c>
      <c r="L162" s="9">
        <v>0.16789259016499999</v>
      </c>
      <c r="M162" s="9">
        <v>0.166339024901</v>
      </c>
      <c r="N162" s="9">
        <v>0.104440674186</v>
      </c>
      <c r="O162" s="9">
        <v>0.104440674186</v>
      </c>
      <c r="P162" s="9">
        <v>7.81942978501E-2</v>
      </c>
      <c r="Q162" s="4">
        <f>VLOOKUP(Table13[[#This Row],[img_id]]&amp;"|"&amp;1,Table1[[#Headers],[#Data]],6,FALSE)</f>
        <v>0.997600138187</v>
      </c>
      <c r="R162" s="4">
        <f>VLOOKUP(Table13[[#This Row],[img_id]]&amp;"|"&amp;2,Table1[[#Headers],[#Data]],6,FALSE)</f>
        <v>0.99757784604999999</v>
      </c>
      <c r="S162" s="4">
        <f>VLOOKUP(Table13[[#This Row],[img_id]]&amp;"|"&amp;3,Table1[[#Headers],[#Data]],6,FALSE)</f>
        <v>0.99614775180799997</v>
      </c>
      <c r="T162" s="4">
        <f>VLOOKUP(Table13[[#This Row],[img_id]]&amp;"|"&amp;4,Table1[[#Headers],[#Data]],6,FALSE)</f>
        <v>0.99600261449799998</v>
      </c>
      <c r="U162" s="4">
        <f>VLOOKUP(Table13[[#This Row],[img_id]]&amp;"|"&amp;5,Table1[[#Headers],[#Data]],6,FALSE)</f>
        <v>0.99486130476000001</v>
      </c>
    </row>
    <row r="163" spans="1:21" hidden="1" x14ac:dyDescent="0.25">
      <c r="A163" s="5">
        <v>162</v>
      </c>
      <c r="B163" s="5" t="s">
        <v>171</v>
      </c>
      <c r="C163" s="5">
        <v>228</v>
      </c>
      <c r="D163" s="5">
        <v>2</v>
      </c>
      <c r="E163" s="5">
        <f>IF(Table13[[#This Row],[attractiveness]]=1,2,IF(Table13[[#This Row],[attractiveness]]=5,4,Table13[[#This Row],[attractiveness]]))</f>
        <v>2</v>
      </c>
      <c r="F163" s="5">
        <v>0.8</v>
      </c>
      <c r="G163" t="s">
        <v>854</v>
      </c>
      <c r="H163" t="s">
        <v>848</v>
      </c>
      <c r="I163" t="s">
        <v>861</v>
      </c>
      <c r="J163" t="s">
        <v>862</v>
      </c>
      <c r="K163" t="s">
        <v>864</v>
      </c>
      <c r="L163" s="9">
        <v>0.173913881183</v>
      </c>
      <c r="M163" s="9">
        <v>0.16948886215699999</v>
      </c>
      <c r="N163" s="9">
        <v>0.16761268675300001</v>
      </c>
      <c r="O163" s="9">
        <v>0.16761268675300001</v>
      </c>
      <c r="P163" s="9">
        <v>6.7776180803800004E-2</v>
      </c>
      <c r="Q163" s="4">
        <f>VLOOKUP(Table13[[#This Row],[img_id]]&amp;"|"&amp;1,Table1[[#Headers],[#Data]],6,FALSE)</f>
        <v>0.99910980462999999</v>
      </c>
      <c r="R163" s="4">
        <f>VLOOKUP(Table13[[#This Row],[img_id]]&amp;"|"&amp;2,Table1[[#Headers],[#Data]],6,FALSE)</f>
        <v>0.99908661842299995</v>
      </c>
      <c r="S163" s="4">
        <f>VLOOKUP(Table13[[#This Row],[img_id]]&amp;"|"&amp;3,Table1[[#Headers],[#Data]],6,FALSE)</f>
        <v>0.99907636642499997</v>
      </c>
      <c r="T163" s="4">
        <f>VLOOKUP(Table13[[#This Row],[img_id]]&amp;"|"&amp;4,Table1[[#Headers],[#Data]],6,FALSE)</f>
        <v>0.99870133400000005</v>
      </c>
      <c r="U163" s="4">
        <f>VLOOKUP(Table13[[#This Row],[img_id]]&amp;"|"&amp;5,Table1[[#Headers],[#Data]],6,FALSE)</f>
        <v>0.99771887063999998</v>
      </c>
    </row>
    <row r="164" spans="1:21" hidden="1" x14ac:dyDescent="0.25">
      <c r="A164" s="5">
        <v>163</v>
      </c>
      <c r="B164" s="5" t="s">
        <v>172</v>
      </c>
      <c r="C164" s="5">
        <v>228</v>
      </c>
      <c r="D164" s="5">
        <v>3</v>
      </c>
      <c r="E164" s="5">
        <f>IF(Table13[[#This Row],[attractiveness]]=1,2,IF(Table13[[#This Row],[attractiveness]]=5,4,Table13[[#This Row],[attractiveness]]))</f>
        <v>3</v>
      </c>
      <c r="F164" s="5">
        <v>0.8</v>
      </c>
      <c r="G164" t="s">
        <v>831</v>
      </c>
      <c r="H164" t="s">
        <v>854</v>
      </c>
      <c r="I164" t="s">
        <v>875</v>
      </c>
      <c r="J164" t="s">
        <v>855</v>
      </c>
      <c r="K164" t="s">
        <v>897</v>
      </c>
      <c r="L164" s="9">
        <v>0.60930645465900002</v>
      </c>
      <c r="M164" s="9">
        <v>0.106129065156</v>
      </c>
      <c r="N164" s="9">
        <v>2.7285600081099998E-2</v>
      </c>
      <c r="O164" s="9">
        <v>2.7285600081099998E-2</v>
      </c>
      <c r="P164" s="9">
        <v>1.53868263587E-2</v>
      </c>
      <c r="Q164" s="4">
        <f>VLOOKUP(Table13[[#This Row],[img_id]]&amp;"|"&amp;1,Table1[[#Headers],[#Data]],6,FALSE)</f>
        <v>0.99967229366300003</v>
      </c>
      <c r="R164" s="4">
        <f>VLOOKUP(Table13[[#This Row],[img_id]]&amp;"|"&amp;2,Table1[[#Headers],[#Data]],6,FALSE)</f>
        <v>0.99812144041100004</v>
      </c>
      <c r="S164" s="4">
        <f>VLOOKUP(Table13[[#This Row],[img_id]]&amp;"|"&amp;3,Table1[[#Headers],[#Data]],6,FALSE)</f>
        <v>0.99273270368599997</v>
      </c>
      <c r="T164" s="4">
        <f>VLOOKUP(Table13[[#This Row],[img_id]]&amp;"|"&amp;4,Table1[[#Headers],[#Data]],6,FALSE)</f>
        <v>0.988632619381</v>
      </c>
      <c r="U164" s="4">
        <f>VLOOKUP(Table13[[#This Row],[img_id]]&amp;"|"&amp;5,Table1[[#Headers],[#Data]],6,FALSE)</f>
        <v>0.98718482255899997</v>
      </c>
    </row>
    <row r="165" spans="1:21" hidden="1" x14ac:dyDescent="0.25">
      <c r="A165" s="5">
        <v>164</v>
      </c>
      <c r="B165" s="5" t="s">
        <v>173</v>
      </c>
      <c r="C165" s="5">
        <v>228</v>
      </c>
      <c r="D165" s="5">
        <v>3</v>
      </c>
      <c r="E165" s="5">
        <f>IF(Table13[[#This Row],[attractiveness]]=1,2,IF(Table13[[#This Row],[attractiveness]]=5,4,Table13[[#This Row],[attractiveness]]))</f>
        <v>3</v>
      </c>
      <c r="F165" s="5">
        <v>0.55999999999999905</v>
      </c>
      <c r="G165" t="s">
        <v>880</v>
      </c>
      <c r="H165" t="s">
        <v>879</v>
      </c>
      <c r="I165" t="s">
        <v>831</v>
      </c>
      <c r="J165" t="s">
        <v>830</v>
      </c>
      <c r="K165" t="s">
        <v>840</v>
      </c>
      <c r="L165" s="9">
        <v>0.40677005052600002</v>
      </c>
      <c r="M165" s="9">
        <v>8.8079035282099996E-2</v>
      </c>
      <c r="N165" s="9">
        <v>7.3541112244099996E-2</v>
      </c>
      <c r="O165" s="9">
        <v>7.3541112244099996E-2</v>
      </c>
      <c r="P165" s="9">
        <v>3.5136435180899997E-2</v>
      </c>
      <c r="Q165" s="4">
        <f>VLOOKUP(Table13[[#This Row],[img_id]]&amp;"|"&amp;1,Table1[[#Headers],[#Data]],6,FALSE)</f>
        <v>0.99872964620600002</v>
      </c>
      <c r="R165" s="4">
        <f>VLOOKUP(Table13[[#This Row],[img_id]]&amp;"|"&amp;2,Table1[[#Headers],[#Data]],6,FALSE)</f>
        <v>0.99415993690500004</v>
      </c>
      <c r="S165" s="4">
        <f>VLOOKUP(Table13[[#This Row],[img_id]]&amp;"|"&amp;3,Table1[[#Headers],[#Data]],6,FALSE)</f>
        <v>0.99301344156299998</v>
      </c>
      <c r="T165" s="4">
        <f>VLOOKUP(Table13[[#This Row],[img_id]]&amp;"|"&amp;4,Table1[[#Headers],[#Data]],6,FALSE)</f>
        <v>0.98584115505199998</v>
      </c>
      <c r="U165" s="4">
        <f>VLOOKUP(Table13[[#This Row],[img_id]]&amp;"|"&amp;5,Table1[[#Headers],[#Data]],6,FALSE)</f>
        <v>0.985487878323</v>
      </c>
    </row>
    <row r="166" spans="1:21" hidden="1" x14ac:dyDescent="0.25">
      <c r="A166" s="5">
        <v>165</v>
      </c>
      <c r="B166" s="5" t="s">
        <v>174</v>
      </c>
      <c r="C166" s="5">
        <v>229</v>
      </c>
      <c r="D166" s="5">
        <v>4</v>
      </c>
      <c r="E166" s="5">
        <f>IF(Table13[[#This Row],[attractiveness]]=1,2,IF(Table13[[#This Row],[attractiveness]]=5,4,Table13[[#This Row],[attractiveness]]))</f>
        <v>4</v>
      </c>
      <c r="F166" s="5">
        <v>0.64</v>
      </c>
      <c r="G166" t="s">
        <v>871</v>
      </c>
      <c r="H166" t="s">
        <v>873</v>
      </c>
      <c r="I166" t="s">
        <v>862</v>
      </c>
      <c r="J166" t="s">
        <v>893</v>
      </c>
      <c r="K166" t="s">
        <v>917</v>
      </c>
      <c r="L166" s="9">
        <v>0.27796968817700002</v>
      </c>
      <c r="M166" s="9">
        <v>0.116993561387</v>
      </c>
      <c r="N166" s="9">
        <v>9.4982020556899999E-2</v>
      </c>
      <c r="O166" s="9">
        <v>9.4982020556899999E-2</v>
      </c>
      <c r="P166" s="9">
        <v>4.4317856431000002E-2</v>
      </c>
      <c r="Q166" s="4">
        <f>VLOOKUP(Table13[[#This Row],[img_id]]&amp;"|"&amp;1,Table1[[#Headers],[#Data]],6,FALSE)</f>
        <v>0.99872440099699999</v>
      </c>
      <c r="R166" s="4">
        <f>VLOOKUP(Table13[[#This Row],[img_id]]&amp;"|"&amp;2,Table1[[#Headers],[#Data]],6,FALSE)</f>
        <v>0.99697470664999999</v>
      </c>
      <c r="S166" s="4">
        <f>VLOOKUP(Table13[[#This Row],[img_id]]&amp;"|"&amp;3,Table1[[#Headers],[#Data]],6,FALSE)</f>
        <v>0.99627625942200004</v>
      </c>
      <c r="T166" s="4">
        <f>VLOOKUP(Table13[[#This Row],[img_id]]&amp;"|"&amp;4,Table1[[#Headers],[#Data]],6,FALSE)</f>
        <v>0.99406069517100004</v>
      </c>
      <c r="U166" s="4">
        <f>VLOOKUP(Table13[[#This Row],[img_id]]&amp;"|"&amp;5,Table1[[#Headers],[#Data]],6,FALSE)</f>
        <v>0.99205315113100001</v>
      </c>
    </row>
    <row r="167" spans="1:21" hidden="1" x14ac:dyDescent="0.25">
      <c r="A167" s="5">
        <v>166</v>
      </c>
      <c r="B167" s="5" t="s">
        <v>175</v>
      </c>
      <c r="C167" s="5">
        <v>229</v>
      </c>
      <c r="D167" s="5">
        <v>4</v>
      </c>
      <c r="E167" s="5">
        <f>IF(Table13[[#This Row],[attractiveness]]=1,2,IF(Table13[[#This Row],[attractiveness]]=5,4,Table13[[#This Row],[attractiveness]]))</f>
        <v>4</v>
      </c>
      <c r="F167" s="5">
        <v>1.6</v>
      </c>
      <c r="G167" t="s">
        <v>878</v>
      </c>
      <c r="H167" t="s">
        <v>864</v>
      </c>
      <c r="I167" t="s">
        <v>873</v>
      </c>
      <c r="J167" t="s">
        <v>862</v>
      </c>
      <c r="K167" t="s">
        <v>871</v>
      </c>
      <c r="L167" s="9">
        <v>0.148999974132</v>
      </c>
      <c r="M167" s="9">
        <v>0.108666464686</v>
      </c>
      <c r="N167" s="9">
        <v>9.5486782491200003E-2</v>
      </c>
      <c r="O167" s="9">
        <v>9.5486782491200003E-2</v>
      </c>
      <c r="P167" s="9">
        <v>4.9964219331699998E-2</v>
      </c>
      <c r="Q167" s="4">
        <f>VLOOKUP(Table13[[#This Row],[img_id]]&amp;"|"&amp;1,Table1[[#Headers],[#Data]],6,FALSE)</f>
        <v>0.99844920635199996</v>
      </c>
      <c r="R167" s="4">
        <f>VLOOKUP(Table13[[#This Row],[img_id]]&amp;"|"&amp;2,Table1[[#Headers],[#Data]],6,FALSE)</f>
        <v>0.99787485599500003</v>
      </c>
      <c r="S167" s="4">
        <f>VLOOKUP(Table13[[#This Row],[img_id]]&amp;"|"&amp;3,Table1[[#Headers],[#Data]],6,FALSE)</f>
        <v>0.99758219718899999</v>
      </c>
      <c r="T167" s="4">
        <f>VLOOKUP(Table13[[#This Row],[img_id]]&amp;"|"&amp;4,Table1[[#Headers],[#Data]],6,FALSE)</f>
        <v>0.99544900655699997</v>
      </c>
      <c r="U167" s="4">
        <f>VLOOKUP(Table13[[#This Row],[img_id]]&amp;"|"&amp;5,Table1[[#Headers],[#Data]],6,FALSE)</f>
        <v>0.99538946151700003</v>
      </c>
    </row>
    <row r="168" spans="1:21" hidden="1" x14ac:dyDescent="0.25">
      <c r="A168" s="5">
        <v>167</v>
      </c>
      <c r="B168" s="5" t="s">
        <v>176</v>
      </c>
      <c r="C168" s="5">
        <v>229</v>
      </c>
      <c r="D168" s="5">
        <v>4</v>
      </c>
      <c r="E168" s="5">
        <f>IF(Table13[[#This Row],[attractiveness]]=1,2,IF(Table13[[#This Row],[attractiveness]]=5,4,Table13[[#This Row],[attractiveness]]))</f>
        <v>4</v>
      </c>
      <c r="F168" s="5">
        <v>0.24</v>
      </c>
      <c r="G168" t="s">
        <v>888</v>
      </c>
      <c r="H168" t="s">
        <v>918</v>
      </c>
      <c r="I168" t="s">
        <v>887</v>
      </c>
      <c r="J168" t="s">
        <v>873</v>
      </c>
      <c r="K168" t="s">
        <v>878</v>
      </c>
      <c r="L168" s="9">
        <v>0.56937998533199996</v>
      </c>
      <c r="M168" s="9">
        <v>0.13101060688499999</v>
      </c>
      <c r="N168" s="9">
        <v>9.4584174454200004E-2</v>
      </c>
      <c r="O168" s="9">
        <v>9.4584174454200004E-2</v>
      </c>
      <c r="P168" s="9">
        <v>2.2891785949500001E-2</v>
      </c>
      <c r="Q168" s="4">
        <f>VLOOKUP(Table13[[#This Row],[img_id]]&amp;"|"&amp;1,Table1[[#Headers],[#Data]],6,FALSE)</f>
        <v>0.99992907047299995</v>
      </c>
      <c r="R168" s="4">
        <f>VLOOKUP(Table13[[#This Row],[img_id]]&amp;"|"&amp;2,Table1[[#Headers],[#Data]],6,FALSE)</f>
        <v>0.99969172477699997</v>
      </c>
      <c r="S168" s="4">
        <f>VLOOKUP(Table13[[#This Row],[img_id]]&amp;"|"&amp;3,Table1[[#Headers],[#Data]],6,FALSE)</f>
        <v>0.99957305192900003</v>
      </c>
      <c r="T168" s="4">
        <f>VLOOKUP(Table13[[#This Row],[img_id]]&amp;"|"&amp;4,Table1[[#Headers],[#Data]],6,FALSE)</f>
        <v>0.99830663204199999</v>
      </c>
      <c r="U168" s="4">
        <f>VLOOKUP(Table13[[#This Row],[img_id]]&amp;"|"&amp;5,Table1[[#Headers],[#Data]],6,FALSE)</f>
        <v>0.99823820591000001</v>
      </c>
    </row>
    <row r="169" spans="1:21" hidden="1" x14ac:dyDescent="0.25">
      <c r="A169" s="5">
        <v>168</v>
      </c>
      <c r="B169" s="5" t="s">
        <v>177</v>
      </c>
      <c r="C169" s="5">
        <v>229</v>
      </c>
      <c r="D169" s="5">
        <v>4</v>
      </c>
      <c r="E169" s="5">
        <f>IF(Table13[[#This Row],[attractiveness]]=1,2,IF(Table13[[#This Row],[attractiveness]]=5,4,Table13[[#This Row],[attractiveness]]))</f>
        <v>4</v>
      </c>
      <c r="F169" s="5">
        <v>0.64</v>
      </c>
      <c r="G169" t="s">
        <v>867</v>
      </c>
      <c r="H169" t="s">
        <v>864</v>
      </c>
      <c r="I169" t="s">
        <v>868</v>
      </c>
      <c r="J169" t="s">
        <v>877</v>
      </c>
      <c r="K169" t="s">
        <v>870</v>
      </c>
      <c r="L169" s="9">
        <v>0.32806035876299999</v>
      </c>
      <c r="M169" s="9">
        <v>0.149725958705</v>
      </c>
      <c r="N169" s="9">
        <v>6.7663967609399994E-2</v>
      </c>
      <c r="O169" s="9">
        <v>6.7663967609399994E-2</v>
      </c>
      <c r="P169" s="9">
        <v>4.8645723611099999E-2</v>
      </c>
      <c r="Q169" s="4">
        <f>VLOOKUP(Table13[[#This Row],[img_id]]&amp;"|"&amp;1,Table1[[#Headers],[#Data]],6,FALSE)</f>
        <v>0.99969911575299997</v>
      </c>
      <c r="R169" s="4">
        <f>VLOOKUP(Table13[[#This Row],[img_id]]&amp;"|"&amp;2,Table1[[#Headers],[#Data]],6,FALSE)</f>
        <v>0.99934095144299995</v>
      </c>
      <c r="S169" s="4">
        <f>VLOOKUP(Table13[[#This Row],[img_id]]&amp;"|"&amp;3,Table1[[#Headers],[#Data]],6,FALSE)</f>
        <v>0.99854290485399999</v>
      </c>
      <c r="T169" s="4">
        <f>VLOOKUP(Table13[[#This Row],[img_id]]&amp;"|"&amp;4,Table1[[#Headers],[#Data]],6,FALSE)</f>
        <v>0.99800831079499996</v>
      </c>
      <c r="U169" s="4">
        <f>VLOOKUP(Table13[[#This Row],[img_id]]&amp;"|"&amp;5,Table1[[#Headers],[#Data]],6,FALSE)</f>
        <v>0.99797433614700004</v>
      </c>
    </row>
    <row r="170" spans="1:21" hidden="1" x14ac:dyDescent="0.25">
      <c r="A170" s="5">
        <v>169</v>
      </c>
      <c r="B170" s="5" t="s">
        <v>178</v>
      </c>
      <c r="C170" s="5">
        <v>251</v>
      </c>
      <c r="D170" s="5">
        <v>4</v>
      </c>
      <c r="E170" s="5">
        <f>IF(Table13[[#This Row],[attractiveness]]=1,2,IF(Table13[[#This Row],[attractiveness]]=5,4,Table13[[#This Row],[attractiveness]]))</f>
        <v>4</v>
      </c>
      <c r="F170" s="5">
        <v>1.8399999999999901</v>
      </c>
      <c r="G170" t="s">
        <v>851</v>
      </c>
      <c r="H170" t="s">
        <v>848</v>
      </c>
      <c r="I170" t="s">
        <v>912</v>
      </c>
      <c r="J170" t="s">
        <v>862</v>
      </c>
      <c r="K170" t="s">
        <v>846</v>
      </c>
      <c r="L170" s="9">
        <v>0.163274139166</v>
      </c>
      <c r="M170" s="9">
        <v>9.9238716065899998E-2</v>
      </c>
      <c r="N170" s="9">
        <v>9.1091059148299999E-2</v>
      </c>
      <c r="O170" s="9">
        <v>9.1091059148299999E-2</v>
      </c>
      <c r="P170" s="9">
        <v>5.4892703890799997E-2</v>
      </c>
      <c r="Q170" s="4">
        <f>VLOOKUP(Table13[[#This Row],[img_id]]&amp;"|"&amp;1,Table1[[#Headers],[#Data]],6,FALSE)</f>
        <v>0.99931633472400005</v>
      </c>
      <c r="R170" s="4">
        <f>VLOOKUP(Table13[[#This Row],[img_id]]&amp;"|"&amp;2,Table1[[#Headers],[#Data]],6,FALSE)</f>
        <v>0.99887567758600004</v>
      </c>
      <c r="S170" s="4">
        <f>VLOOKUP(Table13[[#This Row],[img_id]]&amp;"|"&amp;3,Table1[[#Headers],[#Data]],6,FALSE)</f>
        <v>0.998775184155</v>
      </c>
      <c r="T170" s="4">
        <f>VLOOKUP(Table13[[#This Row],[img_id]]&amp;"|"&amp;4,Table1[[#Headers],[#Data]],6,FALSE)</f>
        <v>0.99833905696900005</v>
      </c>
      <c r="U170" s="4">
        <f>VLOOKUP(Table13[[#This Row],[img_id]]&amp;"|"&amp;5,Table1[[#Headers],[#Data]],6,FALSE)</f>
        <v>0.997969210148</v>
      </c>
    </row>
    <row r="171" spans="1:21" hidden="1" x14ac:dyDescent="0.25">
      <c r="A171" s="5">
        <v>170</v>
      </c>
      <c r="B171" s="5" t="s">
        <v>179</v>
      </c>
      <c r="C171" s="5">
        <v>251</v>
      </c>
      <c r="D171" s="5">
        <v>4</v>
      </c>
      <c r="E171" s="5">
        <f>IF(Table13[[#This Row],[attractiveness]]=1,2,IF(Table13[[#This Row],[attractiveness]]=5,4,Table13[[#This Row],[attractiveness]]))</f>
        <v>4</v>
      </c>
      <c r="F171" s="5">
        <v>0.8</v>
      </c>
      <c r="G171" t="s">
        <v>856</v>
      </c>
      <c r="H171" t="s">
        <v>886</v>
      </c>
      <c r="I171" t="s">
        <v>874</v>
      </c>
      <c r="J171" t="s">
        <v>846</v>
      </c>
      <c r="K171" t="s">
        <v>855</v>
      </c>
      <c r="L171" s="9">
        <v>0.13061316311400001</v>
      </c>
      <c r="M171" s="9">
        <v>0.11265707761</v>
      </c>
      <c r="N171" s="9">
        <v>0.109314605594</v>
      </c>
      <c r="O171" s="9">
        <v>0.109314605594</v>
      </c>
      <c r="P171" s="9">
        <v>7.3815129697300003E-2</v>
      </c>
      <c r="Q171" s="4">
        <f>VLOOKUP(Table13[[#This Row],[img_id]]&amp;"|"&amp;1,Table1[[#Headers],[#Data]],6,FALSE)</f>
        <v>0.99795222282399998</v>
      </c>
      <c r="R171" s="4">
        <f>VLOOKUP(Table13[[#This Row],[img_id]]&amp;"|"&amp;2,Table1[[#Headers],[#Data]],6,FALSE)</f>
        <v>0.99762660265000003</v>
      </c>
      <c r="S171" s="4">
        <f>VLOOKUP(Table13[[#This Row],[img_id]]&amp;"|"&amp;3,Table1[[#Headers],[#Data]],6,FALSE)</f>
        <v>0.99755424261100001</v>
      </c>
      <c r="T171" s="4">
        <f>VLOOKUP(Table13[[#This Row],[img_id]]&amp;"|"&amp;4,Table1[[#Headers],[#Data]],6,FALSE)</f>
        <v>0.99702769517900003</v>
      </c>
      <c r="U171" s="4">
        <f>VLOOKUP(Table13[[#This Row],[img_id]]&amp;"|"&amp;5,Table1[[#Headers],[#Data]],6,FALSE)</f>
        <v>0.99638223648099999</v>
      </c>
    </row>
    <row r="172" spans="1:21" hidden="1" x14ac:dyDescent="0.25">
      <c r="A172" s="5">
        <v>171</v>
      </c>
      <c r="B172" s="5" t="s">
        <v>180</v>
      </c>
      <c r="C172" s="5">
        <v>251</v>
      </c>
      <c r="D172" s="5">
        <v>4</v>
      </c>
      <c r="E172" s="5">
        <f>IF(Table13[[#This Row],[attractiveness]]=1,2,IF(Table13[[#This Row],[attractiveness]]=5,4,Table13[[#This Row],[attractiveness]]))</f>
        <v>4</v>
      </c>
      <c r="F172" s="5">
        <v>1.8399999999999901</v>
      </c>
      <c r="G172" t="s">
        <v>862</v>
      </c>
      <c r="H172" t="s">
        <v>846</v>
      </c>
      <c r="I172" t="s">
        <v>861</v>
      </c>
      <c r="J172" t="s">
        <v>848</v>
      </c>
      <c r="K172" t="s">
        <v>830</v>
      </c>
      <c r="L172" s="9">
        <v>0.36420860886599998</v>
      </c>
      <c r="M172" s="9">
        <v>9.2233620584000003E-2</v>
      </c>
      <c r="N172" s="9">
        <v>7.5150780379799997E-2</v>
      </c>
      <c r="O172" s="9">
        <v>7.5150780379799997E-2</v>
      </c>
      <c r="P172" s="9">
        <v>4.5149996876700002E-2</v>
      </c>
      <c r="Q172" s="4">
        <f>VLOOKUP(Table13[[#This Row],[img_id]]&amp;"|"&amp;1,Table1[[#Headers],[#Data]],6,FALSE)</f>
        <v>0.99979060888299998</v>
      </c>
      <c r="R172" s="4">
        <f>VLOOKUP(Table13[[#This Row],[img_id]]&amp;"|"&amp;2,Table1[[#Headers],[#Data]],6,FALSE)</f>
        <v>0.99917370080900003</v>
      </c>
      <c r="S172" s="4">
        <f>VLOOKUP(Table13[[#This Row],[img_id]]&amp;"|"&amp;3,Table1[[#Headers],[#Data]],6,FALSE)</f>
        <v>0.99898606538800006</v>
      </c>
      <c r="T172" s="4">
        <f>VLOOKUP(Table13[[#This Row],[img_id]]&amp;"|"&amp;4,Table1[[#Headers],[#Data]],6,FALSE)</f>
        <v>0.99862253665900003</v>
      </c>
      <c r="U172" s="4">
        <f>VLOOKUP(Table13[[#This Row],[img_id]]&amp;"|"&amp;5,Table1[[#Headers],[#Data]],6,FALSE)</f>
        <v>0.99831342697100001</v>
      </c>
    </row>
    <row r="173" spans="1:21" hidden="1" x14ac:dyDescent="0.25">
      <c r="A173" s="5">
        <v>172</v>
      </c>
      <c r="B173" s="5" t="s">
        <v>181</v>
      </c>
      <c r="C173" s="5">
        <v>251</v>
      </c>
      <c r="D173" s="5">
        <v>4</v>
      </c>
      <c r="E173" s="5">
        <f>IF(Table13[[#This Row],[attractiveness]]=1,2,IF(Table13[[#This Row],[attractiveness]]=5,4,Table13[[#This Row],[attractiveness]]))</f>
        <v>4</v>
      </c>
      <c r="F173" s="5">
        <v>0.24</v>
      </c>
      <c r="G173" t="s">
        <v>848</v>
      </c>
      <c r="H173" t="s">
        <v>861</v>
      </c>
      <c r="I173" t="s">
        <v>854</v>
      </c>
      <c r="J173" t="s">
        <v>862</v>
      </c>
      <c r="K173" t="s">
        <v>886</v>
      </c>
      <c r="L173" s="9">
        <v>0.23825909197299999</v>
      </c>
      <c r="M173" s="9">
        <v>0.16018201410800001</v>
      </c>
      <c r="N173" s="9">
        <v>0.13471719622600001</v>
      </c>
      <c r="O173" s="9">
        <v>0.13471719622600001</v>
      </c>
      <c r="P173" s="9">
        <v>9.4205938279599999E-2</v>
      </c>
      <c r="Q173" s="4">
        <f>VLOOKUP(Table13[[#This Row],[img_id]]&amp;"|"&amp;1,Table1[[#Headers],[#Data]],6,FALSE)</f>
        <v>0.99990975856800002</v>
      </c>
      <c r="R173" s="4">
        <f>VLOOKUP(Table13[[#This Row],[img_id]]&amp;"|"&amp;2,Table1[[#Headers],[#Data]],6,FALSE)</f>
        <v>0.99986577034000002</v>
      </c>
      <c r="S173" s="4">
        <f>VLOOKUP(Table13[[#This Row],[img_id]]&amp;"|"&amp;3,Table1[[#Headers],[#Data]],6,FALSE)</f>
        <v>0.99984037876099996</v>
      </c>
      <c r="T173" s="4">
        <f>VLOOKUP(Table13[[#This Row],[img_id]]&amp;"|"&amp;4,Table1[[#Headers],[#Data]],6,FALSE)</f>
        <v>0.99982672929799998</v>
      </c>
      <c r="U173" s="4">
        <f>VLOOKUP(Table13[[#This Row],[img_id]]&amp;"|"&amp;5,Table1[[#Headers],[#Data]],6,FALSE)</f>
        <v>0.99977189302400005</v>
      </c>
    </row>
    <row r="174" spans="1:21" hidden="1" x14ac:dyDescent="0.25">
      <c r="A174" s="5">
        <v>173</v>
      </c>
      <c r="B174" s="5" t="s">
        <v>182</v>
      </c>
      <c r="C174" s="5">
        <v>252</v>
      </c>
      <c r="D174" s="5">
        <v>3</v>
      </c>
      <c r="E174" s="5">
        <f>IF(Table13[[#This Row],[attractiveness]]=1,2,IF(Table13[[#This Row],[attractiveness]]=5,4,Table13[[#This Row],[attractiveness]]))</f>
        <v>3</v>
      </c>
      <c r="F174" s="5">
        <v>0.159999999999999</v>
      </c>
      <c r="G174" t="s">
        <v>862</v>
      </c>
      <c r="H174" t="s">
        <v>864</v>
      </c>
      <c r="I174" t="s">
        <v>861</v>
      </c>
      <c r="J174" t="s">
        <v>854</v>
      </c>
      <c r="K174" t="s">
        <v>848</v>
      </c>
      <c r="L174" s="9">
        <v>0.135754480958</v>
      </c>
      <c r="M174" s="9">
        <v>0.12697111070200001</v>
      </c>
      <c r="N174" s="9">
        <v>0.11835743486899999</v>
      </c>
      <c r="O174" s="9">
        <v>0.11835743486899999</v>
      </c>
      <c r="P174" s="9">
        <v>6.6910006105900005E-2</v>
      </c>
      <c r="Q174" s="4">
        <f>VLOOKUP(Table13[[#This Row],[img_id]]&amp;"|"&amp;1,Table1[[#Headers],[#Data]],6,FALSE)</f>
        <v>0.99890851974499995</v>
      </c>
      <c r="R174" s="4">
        <f>VLOOKUP(Table13[[#This Row],[img_id]]&amp;"|"&amp;2,Table1[[#Headers],[#Data]],6,FALSE)</f>
        <v>0.99883311986900003</v>
      </c>
      <c r="S174" s="4">
        <f>VLOOKUP(Table13[[#This Row],[img_id]]&amp;"|"&amp;3,Table1[[#Headers],[#Data]],6,FALSE)</f>
        <v>0.99874830246000001</v>
      </c>
      <c r="T174" s="4">
        <f>VLOOKUP(Table13[[#This Row],[img_id]]&amp;"|"&amp;4,Table1[[#Headers],[#Data]],6,FALSE)</f>
        <v>0.99858272075700005</v>
      </c>
      <c r="U174" s="4">
        <f>VLOOKUP(Table13[[#This Row],[img_id]]&amp;"|"&amp;5,Table1[[#Headers],[#Data]],6,FALSE)</f>
        <v>0.99778807163200001</v>
      </c>
    </row>
    <row r="175" spans="1:21" hidden="1" x14ac:dyDescent="0.25">
      <c r="A175" s="5">
        <v>174</v>
      </c>
      <c r="B175" s="5" t="s">
        <v>183</v>
      </c>
      <c r="C175" s="5">
        <v>252</v>
      </c>
      <c r="D175" s="5">
        <v>4</v>
      </c>
      <c r="E175" s="5">
        <f>IF(Table13[[#This Row],[attractiveness]]=1,2,IF(Table13[[#This Row],[attractiveness]]=5,4,Table13[[#This Row],[attractiveness]]))</f>
        <v>4</v>
      </c>
      <c r="F175" s="5">
        <v>0.96</v>
      </c>
      <c r="G175" t="s">
        <v>862</v>
      </c>
      <c r="H175" t="s">
        <v>874</v>
      </c>
      <c r="I175" t="s">
        <v>864</v>
      </c>
      <c r="J175" t="s">
        <v>861</v>
      </c>
      <c r="K175" t="s">
        <v>846</v>
      </c>
      <c r="L175" s="9">
        <v>0.51755148172400001</v>
      </c>
      <c r="M175" s="9">
        <v>9.8963312804699999E-2</v>
      </c>
      <c r="N175" s="9">
        <v>5.9094339609100002E-2</v>
      </c>
      <c r="O175" s="9">
        <v>5.9094339609100002E-2</v>
      </c>
      <c r="P175" s="9">
        <v>3.4101683646399997E-2</v>
      </c>
      <c r="Q175" s="4">
        <f>VLOOKUP(Table13[[#This Row],[img_id]]&amp;"|"&amp;1,Table1[[#Headers],[#Data]],6,FALSE)</f>
        <v>0.99977344274500002</v>
      </c>
      <c r="R175" s="4">
        <f>VLOOKUP(Table13[[#This Row],[img_id]]&amp;"|"&amp;2,Table1[[#Headers],[#Data]],6,FALSE)</f>
        <v>0.998816370964</v>
      </c>
      <c r="S175" s="4">
        <f>VLOOKUP(Table13[[#This Row],[img_id]]&amp;"|"&amp;3,Table1[[#Headers],[#Data]],6,FALSE)</f>
        <v>0.99801933765399997</v>
      </c>
      <c r="T175" s="4">
        <f>VLOOKUP(Table13[[#This Row],[img_id]]&amp;"|"&amp;4,Table1[[#Headers],[#Data]],6,FALSE)</f>
        <v>0.99666398763700004</v>
      </c>
      <c r="U175" s="4">
        <f>VLOOKUP(Table13[[#This Row],[img_id]]&amp;"|"&amp;5,Table1[[#Headers],[#Data]],6,FALSE)</f>
        <v>0.99657285213500002</v>
      </c>
    </row>
    <row r="176" spans="1:21" hidden="1" x14ac:dyDescent="0.25">
      <c r="A176" s="5">
        <v>175</v>
      </c>
      <c r="B176" s="5" t="s">
        <v>184</v>
      </c>
      <c r="C176" s="5">
        <v>252</v>
      </c>
      <c r="D176" s="5">
        <v>3</v>
      </c>
      <c r="E176" s="5">
        <f>IF(Table13[[#This Row],[attractiveness]]=1,2,IF(Table13[[#This Row],[attractiveness]]=5,4,Table13[[#This Row],[attractiveness]]))</f>
        <v>3</v>
      </c>
      <c r="F176" s="5">
        <v>0.8</v>
      </c>
      <c r="G176" t="s">
        <v>861</v>
      </c>
      <c r="H176" t="s">
        <v>873</v>
      </c>
      <c r="I176" t="s">
        <v>862</v>
      </c>
      <c r="J176" t="s">
        <v>874</v>
      </c>
      <c r="K176" t="s">
        <v>855</v>
      </c>
      <c r="L176" s="9">
        <v>0.112762764096</v>
      </c>
      <c r="M176" s="9">
        <v>9.7227282822099997E-2</v>
      </c>
      <c r="N176" s="9">
        <v>8.0551527440499995E-2</v>
      </c>
      <c r="O176" s="9">
        <v>8.0551527440499995E-2</v>
      </c>
      <c r="P176" s="9">
        <v>6.4975857734699993E-2</v>
      </c>
      <c r="Q176" s="4">
        <f>VLOOKUP(Table13[[#This Row],[img_id]]&amp;"|"&amp;1,Table1[[#Headers],[#Data]],6,FALSE)</f>
        <v>0.99613523483300004</v>
      </c>
      <c r="R176" s="4">
        <f>VLOOKUP(Table13[[#This Row],[img_id]]&amp;"|"&amp;2,Table1[[#Headers],[#Data]],6,FALSE)</f>
        <v>0.99552035331699995</v>
      </c>
      <c r="S176" s="4">
        <f>VLOOKUP(Table13[[#This Row],[img_id]]&amp;"|"&amp;3,Table1[[#Headers],[#Data]],6,FALSE)</f>
        <v>0.99459803104400002</v>
      </c>
      <c r="T176" s="4">
        <f>VLOOKUP(Table13[[#This Row],[img_id]]&amp;"|"&amp;4,Table1[[#Headers],[#Data]],6,FALSE)</f>
        <v>0.99427527189300002</v>
      </c>
      <c r="U176" s="4">
        <f>VLOOKUP(Table13[[#This Row],[img_id]]&amp;"|"&amp;5,Table1[[#Headers],[#Data]],6,FALSE)</f>
        <v>0.993311882019</v>
      </c>
    </row>
    <row r="177" spans="1:21" hidden="1" x14ac:dyDescent="0.25">
      <c r="A177" s="5">
        <v>176</v>
      </c>
      <c r="B177" s="5" t="s">
        <v>185</v>
      </c>
      <c r="C177" s="5">
        <v>252</v>
      </c>
      <c r="D177" s="5">
        <v>4</v>
      </c>
      <c r="E177" s="5">
        <f>IF(Table13[[#This Row],[attractiveness]]=1,2,IF(Table13[[#This Row],[attractiveness]]=5,4,Table13[[#This Row],[attractiveness]]))</f>
        <v>4</v>
      </c>
      <c r="F177" s="5">
        <v>0.64</v>
      </c>
      <c r="G177" t="s">
        <v>862</v>
      </c>
      <c r="H177" t="s">
        <v>861</v>
      </c>
      <c r="I177" t="s">
        <v>873</v>
      </c>
      <c r="J177" t="s">
        <v>874</v>
      </c>
      <c r="K177" t="s">
        <v>848</v>
      </c>
      <c r="L177" s="9">
        <v>0.61548584699599995</v>
      </c>
      <c r="M177" s="9">
        <v>6.9558784365699997E-2</v>
      </c>
      <c r="N177" s="9">
        <v>3.6963663995300003E-2</v>
      </c>
      <c r="O177" s="9">
        <v>3.6963663995300003E-2</v>
      </c>
      <c r="P177" s="9">
        <v>2.6828033849599999E-2</v>
      </c>
      <c r="Q177" s="4">
        <f>VLOOKUP(Table13[[#This Row],[img_id]]&amp;"|"&amp;1,Table1[[#Headers],[#Data]],6,FALSE)</f>
        <v>0.99986612796800001</v>
      </c>
      <c r="R177" s="4">
        <f>VLOOKUP(Table13[[#This Row],[img_id]]&amp;"|"&amp;2,Table1[[#Headers],[#Data]],6,FALSE)</f>
        <v>0.99881660938299999</v>
      </c>
      <c r="S177" s="4">
        <f>VLOOKUP(Table13[[#This Row],[img_id]]&amp;"|"&amp;3,Table1[[#Headers],[#Data]],6,FALSE)</f>
        <v>0.99777525663400002</v>
      </c>
      <c r="T177" s="4">
        <f>VLOOKUP(Table13[[#This Row],[img_id]]&amp;"|"&amp;4,Table1[[#Headers],[#Data]],6,FALSE)</f>
        <v>0.99776697158799998</v>
      </c>
      <c r="U177" s="4">
        <f>VLOOKUP(Table13[[#This Row],[img_id]]&amp;"|"&amp;5,Table1[[#Headers],[#Data]],6,FALSE)</f>
        <v>0.996937394142</v>
      </c>
    </row>
    <row r="178" spans="1:21" hidden="1" x14ac:dyDescent="0.25">
      <c r="A178" s="5">
        <v>177</v>
      </c>
      <c r="B178" s="5" t="s">
        <v>186</v>
      </c>
      <c r="C178" s="5">
        <v>253</v>
      </c>
      <c r="D178" s="5">
        <v>3</v>
      </c>
      <c r="E178" s="5">
        <f>IF(Table13[[#This Row],[attractiveness]]=1,2,IF(Table13[[#This Row],[attractiveness]]=5,4,Table13[[#This Row],[attractiveness]]))</f>
        <v>3</v>
      </c>
      <c r="F178" s="5">
        <v>0.4</v>
      </c>
      <c r="G178" t="s">
        <v>854</v>
      </c>
      <c r="H178" t="s">
        <v>831</v>
      </c>
      <c r="I178" t="s">
        <v>848</v>
      </c>
      <c r="J178" t="s">
        <v>892</v>
      </c>
      <c r="K178" t="s">
        <v>830</v>
      </c>
      <c r="L178" s="9">
        <v>0.311603814363</v>
      </c>
      <c r="M178" s="9">
        <v>0.30329194664999998</v>
      </c>
      <c r="N178" s="9">
        <v>7.5868815183600002E-2</v>
      </c>
      <c r="O178" s="9">
        <v>7.5868815183600002E-2</v>
      </c>
      <c r="P178" s="9">
        <v>4.5347664505200003E-2</v>
      </c>
      <c r="Q178" s="4">
        <f>VLOOKUP(Table13[[#This Row],[img_id]]&amp;"|"&amp;1,Table1[[#Headers],[#Data]],6,FALSE)</f>
        <v>0.99975103139900001</v>
      </c>
      <c r="R178" s="4">
        <f>VLOOKUP(Table13[[#This Row],[img_id]]&amp;"|"&amp;2,Table1[[#Headers],[#Data]],6,FALSE)</f>
        <v>0.99974423646900001</v>
      </c>
      <c r="S178" s="4">
        <f>VLOOKUP(Table13[[#This Row],[img_id]]&amp;"|"&amp;3,Table1[[#Headers],[#Data]],6,FALSE)</f>
        <v>0.998978495598</v>
      </c>
      <c r="T178" s="4">
        <f>VLOOKUP(Table13[[#This Row],[img_id]]&amp;"|"&amp;4,Table1[[#Headers],[#Data]],6,FALSE)</f>
        <v>0.99845576286299997</v>
      </c>
      <c r="U178" s="4">
        <f>VLOOKUP(Table13[[#This Row],[img_id]]&amp;"|"&amp;5,Table1[[#Headers],[#Data]],6,FALSE)</f>
        <v>0.99829202890400004</v>
      </c>
    </row>
    <row r="179" spans="1:21" hidden="1" x14ac:dyDescent="0.25">
      <c r="A179" s="5">
        <v>178</v>
      </c>
      <c r="B179" s="5" t="s">
        <v>187</v>
      </c>
      <c r="C179" s="5">
        <v>253</v>
      </c>
      <c r="D179" s="5">
        <v>4</v>
      </c>
      <c r="E179" s="5">
        <f>IF(Table13[[#This Row],[attractiveness]]=1,2,IF(Table13[[#This Row],[attractiveness]]=5,4,Table13[[#This Row],[attractiveness]]))</f>
        <v>4</v>
      </c>
      <c r="F179" s="5">
        <v>0.64</v>
      </c>
      <c r="G179" t="s">
        <v>855</v>
      </c>
      <c r="H179" t="s">
        <v>879</v>
      </c>
      <c r="I179" t="s">
        <v>831</v>
      </c>
      <c r="J179" t="s">
        <v>848</v>
      </c>
      <c r="K179" t="s">
        <v>854</v>
      </c>
      <c r="L179" s="9">
        <v>0.34961509704600002</v>
      </c>
      <c r="M179" s="9">
        <v>0.186784505844</v>
      </c>
      <c r="N179" s="9">
        <v>7.9172581434200001E-2</v>
      </c>
      <c r="O179" s="9">
        <v>7.9172581434200001E-2</v>
      </c>
      <c r="P179" s="9">
        <v>6.4891181886199994E-2</v>
      </c>
      <c r="Q179" s="4">
        <f>VLOOKUP(Table13[[#This Row],[img_id]]&amp;"|"&amp;1,Table1[[#Headers],[#Data]],6,FALSE)</f>
        <v>0.99978572130200005</v>
      </c>
      <c r="R179" s="4">
        <f>VLOOKUP(Table13[[#This Row],[img_id]]&amp;"|"&amp;2,Table1[[#Headers],[#Data]],6,FALSE)</f>
        <v>0.99959903955499996</v>
      </c>
      <c r="S179" s="4">
        <f>VLOOKUP(Table13[[#This Row],[img_id]]&amp;"|"&amp;3,Table1[[#Headers],[#Data]],6,FALSE)</f>
        <v>0.99905461072900004</v>
      </c>
      <c r="T179" s="4">
        <f>VLOOKUP(Table13[[#This Row],[img_id]]&amp;"|"&amp;4,Table1[[#Headers],[#Data]],6,FALSE)</f>
        <v>0.99890303611800002</v>
      </c>
      <c r="U179" s="4">
        <f>VLOOKUP(Table13[[#This Row],[img_id]]&amp;"|"&amp;5,Table1[[#Headers],[#Data]],6,FALSE)</f>
        <v>0.99884676933299998</v>
      </c>
    </row>
    <row r="180" spans="1:21" hidden="1" x14ac:dyDescent="0.25">
      <c r="A180" s="5">
        <v>179</v>
      </c>
      <c r="B180" s="5" t="s">
        <v>188</v>
      </c>
      <c r="C180" s="5">
        <v>253</v>
      </c>
      <c r="D180" s="5">
        <v>4</v>
      </c>
      <c r="E180" s="5">
        <f>IF(Table13[[#This Row],[attractiveness]]=1,2,IF(Table13[[#This Row],[attractiveness]]=5,4,Table13[[#This Row],[attractiveness]]))</f>
        <v>4</v>
      </c>
      <c r="F180" s="5">
        <v>0.64</v>
      </c>
      <c r="G180" t="s">
        <v>864</v>
      </c>
      <c r="H180" t="s">
        <v>862</v>
      </c>
      <c r="I180" t="s">
        <v>887</v>
      </c>
      <c r="J180" t="s">
        <v>877</v>
      </c>
      <c r="K180" t="s">
        <v>888</v>
      </c>
      <c r="L180" s="9">
        <v>0.22589951753599999</v>
      </c>
      <c r="M180" s="9">
        <v>9.1402970254400001E-2</v>
      </c>
      <c r="N180" s="9">
        <v>8.8050968945000002E-2</v>
      </c>
      <c r="O180" s="9">
        <v>8.8050968945000002E-2</v>
      </c>
      <c r="P180" s="9">
        <v>7.4687100946899995E-2</v>
      </c>
      <c r="Q180" s="4">
        <f>VLOOKUP(Table13[[#This Row],[img_id]]&amp;"|"&amp;1,Table1[[#Headers],[#Data]],6,FALSE)</f>
        <v>0.99749618768699999</v>
      </c>
      <c r="R180" s="4">
        <f>VLOOKUP(Table13[[#This Row],[img_id]]&amp;"|"&amp;2,Table1[[#Headers],[#Data]],6,FALSE)</f>
        <v>0.99383473396300004</v>
      </c>
      <c r="S180" s="4">
        <f>VLOOKUP(Table13[[#This Row],[img_id]]&amp;"|"&amp;3,Table1[[#Headers],[#Data]],6,FALSE)</f>
        <v>0.99360150098800004</v>
      </c>
      <c r="T180" s="4">
        <f>VLOOKUP(Table13[[#This Row],[img_id]]&amp;"|"&amp;4,Table1[[#Headers],[#Data]],6,FALSE)</f>
        <v>0.99307680129999998</v>
      </c>
      <c r="U180" s="4">
        <f>VLOOKUP(Table13[[#This Row],[img_id]]&amp;"|"&amp;5,Table1[[#Headers],[#Data]],6,FALSE)</f>
        <v>0.99246525764500004</v>
      </c>
    </row>
    <row r="181" spans="1:21" hidden="1" x14ac:dyDescent="0.25">
      <c r="A181" s="5">
        <v>180</v>
      </c>
      <c r="B181" s="5" t="s">
        <v>189</v>
      </c>
      <c r="C181" s="5">
        <v>253</v>
      </c>
      <c r="D181" s="5">
        <v>4</v>
      </c>
      <c r="E181" s="5">
        <f>IF(Table13[[#This Row],[attractiveness]]=1,2,IF(Table13[[#This Row],[attractiveness]]=5,4,Table13[[#This Row],[attractiveness]]))</f>
        <v>4</v>
      </c>
      <c r="F181" s="5">
        <v>0.159999999999999</v>
      </c>
      <c r="G181" t="s">
        <v>864</v>
      </c>
      <c r="H181" t="s">
        <v>862</v>
      </c>
      <c r="I181" t="s">
        <v>887</v>
      </c>
      <c r="J181" t="s">
        <v>877</v>
      </c>
      <c r="K181" t="s">
        <v>888</v>
      </c>
      <c r="L181" s="9">
        <v>0.22971059382</v>
      </c>
      <c r="M181" s="9">
        <v>0.156558960676</v>
      </c>
      <c r="N181" s="9">
        <v>0.155122384429</v>
      </c>
      <c r="O181" s="9">
        <v>0.155122384429</v>
      </c>
      <c r="P181" s="9">
        <v>6.7508101463299997E-2</v>
      </c>
      <c r="Q181" s="4">
        <f>VLOOKUP(Table13[[#This Row],[img_id]]&amp;"|"&amp;1,Table1[[#Headers],[#Data]],6,FALSE)</f>
        <v>0.99946790933600005</v>
      </c>
      <c r="R181" s="4">
        <f>VLOOKUP(Table13[[#This Row],[img_id]]&amp;"|"&amp;2,Table1[[#Headers],[#Data]],6,FALSE)</f>
        <v>0.99921941757199995</v>
      </c>
      <c r="S181" s="4">
        <f>VLOOKUP(Table13[[#This Row],[img_id]]&amp;"|"&amp;3,Table1[[#Headers],[#Data]],6,FALSE)</f>
        <v>0.99921214580499995</v>
      </c>
      <c r="T181" s="4">
        <f>VLOOKUP(Table13[[#This Row],[img_id]]&amp;"|"&amp;4,Table1[[#Headers],[#Data]],6,FALSE)</f>
        <v>0.99823713302600003</v>
      </c>
      <c r="U181" s="4">
        <f>VLOOKUP(Table13[[#This Row],[img_id]]&amp;"|"&amp;5,Table1[[#Headers],[#Data]],6,FALSE)</f>
        <v>0.99819153547299999</v>
      </c>
    </row>
    <row r="182" spans="1:21" hidden="1" x14ac:dyDescent="0.25">
      <c r="A182" s="5">
        <v>181</v>
      </c>
      <c r="B182" s="5" t="s">
        <v>190</v>
      </c>
      <c r="C182" s="5">
        <v>271</v>
      </c>
      <c r="D182" s="5">
        <v>2</v>
      </c>
      <c r="E182" s="5">
        <f>IF(Table13[[#This Row],[attractiveness]]=1,2,IF(Table13[[#This Row],[attractiveness]]=5,4,Table13[[#This Row],[attractiveness]]))</f>
        <v>2</v>
      </c>
      <c r="F182" s="5">
        <v>1.3599999999999901</v>
      </c>
      <c r="G182" t="s">
        <v>830</v>
      </c>
      <c r="H182" t="s">
        <v>840</v>
      </c>
      <c r="I182" t="s">
        <v>835</v>
      </c>
      <c r="J182" t="s">
        <v>834</v>
      </c>
      <c r="K182" t="s">
        <v>846</v>
      </c>
      <c r="L182" s="9">
        <v>0.81450855732000005</v>
      </c>
      <c r="M182" s="9">
        <v>7.28322342038E-2</v>
      </c>
      <c r="N182" s="9">
        <v>2.1410482004299999E-2</v>
      </c>
      <c r="O182" s="9">
        <v>2.1410482004299999E-2</v>
      </c>
      <c r="P182" s="9">
        <v>9.3539031222500003E-3</v>
      </c>
      <c r="Q182" s="4">
        <f>VLOOKUP(Table13[[#This Row],[img_id]]&amp;"|"&amp;1,Table1[[#Headers],[#Data]],6,FALSE)</f>
        <v>0.99996626377099995</v>
      </c>
      <c r="R182" s="4">
        <f>VLOOKUP(Table13[[#This Row],[img_id]]&amp;"|"&amp;2,Table1[[#Headers],[#Data]],6,FALSE)</f>
        <v>0.99962246418</v>
      </c>
      <c r="S182" s="4">
        <f>VLOOKUP(Table13[[#This Row],[img_id]]&amp;"|"&amp;3,Table1[[#Headers],[#Data]],6,FALSE)</f>
        <v>0.99871683120700006</v>
      </c>
      <c r="T182" s="4">
        <f>VLOOKUP(Table13[[#This Row],[img_id]]&amp;"|"&amp;4,Table1[[#Headers],[#Data]],6,FALSE)</f>
        <v>0.997514128685</v>
      </c>
      <c r="U182" s="4">
        <f>VLOOKUP(Table13[[#This Row],[img_id]]&amp;"|"&amp;5,Table1[[#Headers],[#Data]],6,FALSE)</f>
        <v>0.99706774949999999</v>
      </c>
    </row>
    <row r="183" spans="1:21" hidden="1" x14ac:dyDescent="0.25">
      <c r="A183" s="5">
        <v>182</v>
      </c>
      <c r="B183" s="5" t="s">
        <v>191</v>
      </c>
      <c r="C183" s="5">
        <v>271</v>
      </c>
      <c r="D183" s="5">
        <v>4</v>
      </c>
      <c r="E183" s="5">
        <f>IF(Table13[[#This Row],[attractiveness]]=1,2,IF(Table13[[#This Row],[attractiveness]]=5,4,Table13[[#This Row],[attractiveness]]))</f>
        <v>4</v>
      </c>
      <c r="F183" s="5">
        <v>1.6</v>
      </c>
      <c r="G183" t="s">
        <v>829</v>
      </c>
      <c r="H183" t="s">
        <v>830</v>
      </c>
      <c r="I183" t="s">
        <v>831</v>
      </c>
      <c r="J183" t="s">
        <v>890</v>
      </c>
      <c r="K183" t="s">
        <v>833</v>
      </c>
      <c r="L183" s="9">
        <v>0.43114551901800002</v>
      </c>
      <c r="M183" s="9">
        <v>0.20586729049700001</v>
      </c>
      <c r="N183" s="9">
        <v>0.13850912451700001</v>
      </c>
      <c r="O183" s="9">
        <v>0.13850912451700001</v>
      </c>
      <c r="P183" s="9">
        <v>2.4912863969800001E-2</v>
      </c>
      <c r="Q183" s="4">
        <f>VLOOKUP(Table13[[#This Row],[img_id]]&amp;"|"&amp;1,Table1[[#Headers],[#Data]],6,FALSE)</f>
        <v>0.99991583824200003</v>
      </c>
      <c r="R183" s="4">
        <f>VLOOKUP(Table13[[#This Row],[img_id]]&amp;"|"&amp;2,Table1[[#Headers],[#Data]],6,FALSE)</f>
        <v>0.99982374906500004</v>
      </c>
      <c r="S183" s="4">
        <f>VLOOKUP(Table13[[#This Row],[img_id]]&amp;"|"&amp;3,Table1[[#Headers],[#Data]],6,FALSE)</f>
        <v>0.99973803758599999</v>
      </c>
      <c r="T183" s="4">
        <f>VLOOKUP(Table13[[#This Row],[img_id]]&amp;"|"&amp;4,Table1[[#Headers],[#Data]],6,FALSE)</f>
        <v>0.99927407503099996</v>
      </c>
      <c r="U183" s="4">
        <f>VLOOKUP(Table13[[#This Row],[img_id]]&amp;"|"&amp;5,Table1[[#Headers],[#Data]],6,FALSE)</f>
        <v>0.99854552745799996</v>
      </c>
    </row>
    <row r="184" spans="1:21" hidden="1" x14ac:dyDescent="0.25">
      <c r="A184" s="5">
        <v>183</v>
      </c>
      <c r="B184" s="5" t="s">
        <v>192</v>
      </c>
      <c r="C184" s="5">
        <v>271</v>
      </c>
      <c r="D184" s="5">
        <v>3</v>
      </c>
      <c r="E184" s="5">
        <f>IF(Table13[[#This Row],[attractiveness]]=1,2,IF(Table13[[#This Row],[attractiveness]]=5,4,Table13[[#This Row],[attractiveness]]))</f>
        <v>3</v>
      </c>
      <c r="F184" s="5">
        <v>0.8</v>
      </c>
      <c r="G184" t="s">
        <v>830</v>
      </c>
      <c r="H184" t="s">
        <v>832</v>
      </c>
      <c r="I184" t="s">
        <v>829</v>
      </c>
      <c r="J184" t="s">
        <v>840</v>
      </c>
      <c r="K184" t="s">
        <v>831</v>
      </c>
      <c r="L184" s="9">
        <v>0.79572552442599997</v>
      </c>
      <c r="M184" s="9">
        <v>2.9865415766800001E-2</v>
      </c>
      <c r="N184" s="9">
        <v>2.1926006302199999E-2</v>
      </c>
      <c r="O184" s="9">
        <v>2.1926006302199999E-2</v>
      </c>
      <c r="P184" s="9">
        <v>1.9741376861900001E-2</v>
      </c>
      <c r="Q184" s="4">
        <f>VLOOKUP(Table13[[#This Row],[img_id]]&amp;"|"&amp;1,Table1[[#Headers],[#Data]],6,FALSE)</f>
        <v>0.99983370304100005</v>
      </c>
      <c r="R184" s="4">
        <f>VLOOKUP(Table13[[#This Row],[img_id]]&amp;"|"&amp;2,Table1[[#Headers],[#Data]],6,FALSE)</f>
        <v>0.99558854103100003</v>
      </c>
      <c r="S184" s="4">
        <f>VLOOKUP(Table13[[#This Row],[img_id]]&amp;"|"&amp;3,Table1[[#Headers],[#Data]],6,FALSE)</f>
        <v>0.99400073289900004</v>
      </c>
      <c r="T184" s="4">
        <f>VLOOKUP(Table13[[#This Row],[img_id]]&amp;"|"&amp;4,Table1[[#Headers],[#Data]],6,FALSE)</f>
        <v>0.99334454536399996</v>
      </c>
      <c r="U184" s="4">
        <f>VLOOKUP(Table13[[#This Row],[img_id]]&amp;"|"&amp;5,Table1[[#Headers],[#Data]],6,FALSE)</f>
        <v>0.99334126710899995</v>
      </c>
    </row>
    <row r="185" spans="1:21" hidden="1" x14ac:dyDescent="0.25">
      <c r="A185" s="5">
        <v>184</v>
      </c>
      <c r="B185" s="5" t="s">
        <v>193</v>
      </c>
      <c r="C185" s="5">
        <v>271</v>
      </c>
      <c r="D185" s="5">
        <v>3</v>
      </c>
      <c r="E185" s="5">
        <f>IF(Table13[[#This Row],[attractiveness]]=1,2,IF(Table13[[#This Row],[attractiveness]]=5,4,Table13[[#This Row],[attractiveness]]))</f>
        <v>3</v>
      </c>
      <c r="F185" s="5">
        <v>1.76</v>
      </c>
      <c r="G185" t="s">
        <v>834</v>
      </c>
      <c r="H185" t="s">
        <v>835</v>
      </c>
      <c r="I185" t="s">
        <v>830</v>
      </c>
      <c r="J185" t="s">
        <v>840</v>
      </c>
      <c r="K185" t="s">
        <v>867</v>
      </c>
      <c r="L185" s="9">
        <v>0.31606668233899998</v>
      </c>
      <c r="M185" s="9">
        <v>0.23366831243</v>
      </c>
      <c r="N185" s="9">
        <v>0.134270563722</v>
      </c>
      <c r="O185" s="9">
        <v>0.134270563722</v>
      </c>
      <c r="P185" s="9">
        <v>3.9033733308299998E-2</v>
      </c>
      <c r="Q185" s="4">
        <f>VLOOKUP(Table13[[#This Row],[img_id]]&amp;"|"&amp;1,Table1[[#Headers],[#Data]],6,FALSE)</f>
        <v>0.99984407424900001</v>
      </c>
      <c r="R185" s="4">
        <f>VLOOKUP(Table13[[#This Row],[img_id]]&amp;"|"&amp;2,Table1[[#Headers],[#Data]],6,FALSE)</f>
        <v>0.99978917837100001</v>
      </c>
      <c r="S185" s="4">
        <f>VLOOKUP(Table13[[#This Row],[img_id]]&amp;"|"&amp;3,Table1[[#Headers],[#Data]],6,FALSE)</f>
        <v>0.99963307380699995</v>
      </c>
      <c r="T185" s="4">
        <f>VLOOKUP(Table13[[#This Row],[img_id]]&amp;"|"&amp;4,Table1[[#Headers],[#Data]],6,FALSE)</f>
        <v>0.99962794780700004</v>
      </c>
      <c r="U185" s="4">
        <f>VLOOKUP(Table13[[#This Row],[img_id]]&amp;"|"&amp;5,Table1[[#Headers],[#Data]],6,FALSE)</f>
        <v>0.99873906373999999</v>
      </c>
    </row>
    <row r="186" spans="1:21" hidden="1" x14ac:dyDescent="0.25">
      <c r="A186" s="5">
        <v>185</v>
      </c>
      <c r="B186" s="5" t="s">
        <v>194</v>
      </c>
      <c r="C186" s="5">
        <v>272</v>
      </c>
      <c r="D186" s="5">
        <v>2</v>
      </c>
      <c r="E186" s="5">
        <f>IF(Table13[[#This Row],[attractiveness]]=1,2,IF(Table13[[#This Row],[attractiveness]]=5,4,Table13[[#This Row],[attractiveness]]))</f>
        <v>2</v>
      </c>
      <c r="F186" s="5">
        <v>0.24</v>
      </c>
      <c r="G186" t="s">
        <v>862</v>
      </c>
      <c r="H186" t="s">
        <v>864</v>
      </c>
      <c r="I186" t="s">
        <v>854</v>
      </c>
      <c r="J186" t="s">
        <v>861</v>
      </c>
      <c r="K186" t="s">
        <v>848</v>
      </c>
      <c r="L186" s="9">
        <v>0.61432588100399999</v>
      </c>
      <c r="M186" s="9">
        <v>5.1614657044399999E-2</v>
      </c>
      <c r="N186" s="9">
        <v>3.2651517540200001E-2</v>
      </c>
      <c r="O186" s="9">
        <v>3.2651517540200001E-2</v>
      </c>
      <c r="P186" s="9">
        <v>2.5242870673499999E-2</v>
      </c>
      <c r="Q186" s="4">
        <f>VLOOKUP(Table13[[#This Row],[img_id]]&amp;"|"&amp;1,Table1[[#Headers],[#Data]],6,FALSE)</f>
        <v>0.99970954656599997</v>
      </c>
      <c r="R186" s="4">
        <f>VLOOKUP(Table13[[#This Row],[img_id]]&amp;"|"&amp;2,Table1[[#Headers],[#Data]],6,FALSE)</f>
        <v>0.99655354022999998</v>
      </c>
      <c r="S186" s="4">
        <f>VLOOKUP(Table13[[#This Row],[img_id]]&amp;"|"&amp;3,Table1[[#Headers],[#Data]],6,FALSE)</f>
        <v>0.99456280469900005</v>
      </c>
      <c r="T186" s="4">
        <f>VLOOKUP(Table13[[#This Row],[img_id]]&amp;"|"&amp;4,Table1[[#Headers],[#Data]],6,FALSE)</f>
        <v>0.99393230676699995</v>
      </c>
      <c r="U186" s="4">
        <f>VLOOKUP(Table13[[#This Row],[img_id]]&amp;"|"&amp;5,Table1[[#Headers],[#Data]],6,FALSE)</f>
        <v>0.99297827482199996</v>
      </c>
    </row>
    <row r="187" spans="1:21" hidden="1" x14ac:dyDescent="0.25">
      <c r="A187" s="5">
        <v>186</v>
      </c>
      <c r="B187" s="5" t="s">
        <v>195</v>
      </c>
      <c r="C187" s="5">
        <v>272</v>
      </c>
      <c r="D187" s="5">
        <v>3</v>
      </c>
      <c r="E187" s="5">
        <f>IF(Table13[[#This Row],[attractiveness]]=1,2,IF(Table13[[#This Row],[attractiveness]]=5,4,Table13[[#This Row],[attractiveness]]))</f>
        <v>3</v>
      </c>
      <c r="F187" s="5">
        <v>0.64</v>
      </c>
      <c r="G187" t="s">
        <v>862</v>
      </c>
      <c r="H187" t="s">
        <v>860</v>
      </c>
      <c r="I187" t="s">
        <v>873</v>
      </c>
      <c r="J187" t="s">
        <v>854</v>
      </c>
      <c r="K187" t="s">
        <v>848</v>
      </c>
      <c r="L187" s="9">
        <v>0.12153347581600001</v>
      </c>
      <c r="M187" s="9">
        <v>0.120856866241</v>
      </c>
      <c r="N187" s="9">
        <v>0.100550040603</v>
      </c>
      <c r="O187" s="9">
        <v>0.100550040603</v>
      </c>
      <c r="P187" s="9">
        <v>7.7628433704399993E-2</v>
      </c>
      <c r="Q187" s="4">
        <f>VLOOKUP(Table13[[#This Row],[img_id]]&amp;"|"&amp;1,Table1[[#Headers],[#Data]],6,FALSE)</f>
        <v>0.998800992966</v>
      </c>
      <c r="R187" s="4">
        <f>VLOOKUP(Table13[[#This Row],[img_id]]&amp;"|"&amp;2,Table1[[#Headers],[#Data]],6,FALSE)</f>
        <v>0.998794198036</v>
      </c>
      <c r="S187" s="4">
        <f>VLOOKUP(Table13[[#This Row],[img_id]]&amp;"|"&amp;3,Table1[[#Headers],[#Data]],6,FALSE)</f>
        <v>0.99855107069000004</v>
      </c>
      <c r="T187" s="4">
        <f>VLOOKUP(Table13[[#This Row],[img_id]]&amp;"|"&amp;4,Table1[[#Headers],[#Data]],6,FALSE)</f>
        <v>0.99836784601200002</v>
      </c>
      <c r="U187" s="4">
        <f>VLOOKUP(Table13[[#This Row],[img_id]]&amp;"|"&amp;5,Table1[[#Headers],[#Data]],6,FALSE)</f>
        <v>0.99812406301500001</v>
      </c>
    </row>
    <row r="188" spans="1:21" hidden="1" x14ac:dyDescent="0.25">
      <c r="A188" s="5">
        <v>187</v>
      </c>
      <c r="B188" s="5" t="s">
        <v>196</v>
      </c>
      <c r="C188" s="5">
        <v>272</v>
      </c>
      <c r="D188" s="5">
        <v>3</v>
      </c>
      <c r="E188" s="5">
        <f>IF(Table13[[#This Row],[attractiveness]]=1,2,IF(Table13[[#This Row],[attractiveness]]=5,4,Table13[[#This Row],[attractiveness]]))</f>
        <v>3</v>
      </c>
      <c r="F188" s="5">
        <v>0.55999999999999905</v>
      </c>
      <c r="G188" t="s">
        <v>831</v>
      </c>
      <c r="H188" t="s">
        <v>848</v>
      </c>
      <c r="I188" t="s">
        <v>861</v>
      </c>
      <c r="J188" t="s">
        <v>862</v>
      </c>
      <c r="K188" t="s">
        <v>854</v>
      </c>
      <c r="L188" s="9">
        <v>0.304448515177</v>
      </c>
      <c r="M188" s="9">
        <v>0.16798570752100001</v>
      </c>
      <c r="N188" s="9">
        <v>0.13963469862899999</v>
      </c>
      <c r="O188" s="9">
        <v>0.13963469862899999</v>
      </c>
      <c r="P188" s="9">
        <v>5.2889179438399998E-2</v>
      </c>
      <c r="Q188" s="4">
        <f>VLOOKUP(Table13[[#This Row],[img_id]]&amp;"|"&amp;1,Table1[[#Headers],[#Data]],6,FALSE)</f>
        <v>0.99972194433200001</v>
      </c>
      <c r="R188" s="4">
        <f>VLOOKUP(Table13[[#This Row],[img_id]]&amp;"|"&amp;2,Table1[[#Headers],[#Data]],6,FALSE)</f>
        <v>0.99949610233300001</v>
      </c>
      <c r="S188" s="4">
        <f>VLOOKUP(Table13[[#This Row],[img_id]]&amp;"|"&amp;3,Table1[[#Headers],[#Data]],6,FALSE)</f>
        <v>0.99939393997199999</v>
      </c>
      <c r="T188" s="4">
        <f>VLOOKUP(Table13[[#This Row],[img_id]]&amp;"|"&amp;4,Table1[[#Headers],[#Data]],6,FALSE)</f>
        <v>0.99930083751700005</v>
      </c>
      <c r="U188" s="4">
        <f>VLOOKUP(Table13[[#This Row],[img_id]]&amp;"|"&amp;5,Table1[[#Headers],[#Data]],6,FALSE)</f>
        <v>0.99840146303199995</v>
      </c>
    </row>
    <row r="189" spans="1:21" hidden="1" x14ac:dyDescent="0.25">
      <c r="A189" s="5">
        <v>188</v>
      </c>
      <c r="B189" s="5" t="s">
        <v>197</v>
      </c>
      <c r="C189" s="5">
        <v>272</v>
      </c>
      <c r="D189" s="5">
        <v>3</v>
      </c>
      <c r="E189" s="5">
        <f>IF(Table13[[#This Row],[attractiveness]]=1,2,IF(Table13[[#This Row],[attractiveness]]=5,4,Table13[[#This Row],[attractiveness]]))</f>
        <v>3</v>
      </c>
      <c r="F189" s="5">
        <v>0.8</v>
      </c>
      <c r="G189" t="s">
        <v>862</v>
      </c>
      <c r="H189" t="s">
        <v>864</v>
      </c>
      <c r="I189" t="s">
        <v>861</v>
      </c>
      <c r="J189" t="s">
        <v>831</v>
      </c>
      <c r="K189" t="s">
        <v>854</v>
      </c>
      <c r="L189" s="9">
        <v>0.44836241006900002</v>
      </c>
      <c r="M189" s="9">
        <v>0.19002012908499999</v>
      </c>
      <c r="N189" s="9">
        <v>0.14330579340499999</v>
      </c>
      <c r="O189" s="9">
        <v>0.14330579340499999</v>
      </c>
      <c r="P189" s="9">
        <v>3.9799399673899997E-2</v>
      </c>
      <c r="Q189" s="4">
        <f>VLOOKUP(Table13[[#This Row],[img_id]]&amp;"|"&amp;1,Table1[[#Headers],[#Data]],6,FALSE)</f>
        <v>0.99994039535500001</v>
      </c>
      <c r="R189" s="4">
        <f>VLOOKUP(Table13[[#This Row],[img_id]]&amp;"|"&amp;2,Table1[[#Headers],[#Data]],6,FALSE)</f>
        <v>0.99985933303800001</v>
      </c>
      <c r="S189" s="4">
        <f>VLOOKUP(Table13[[#This Row],[img_id]]&amp;"|"&amp;3,Table1[[#Headers],[#Data]],6,FALSE)</f>
        <v>0.99981361627599996</v>
      </c>
      <c r="T189" s="4">
        <f>VLOOKUP(Table13[[#This Row],[img_id]]&amp;"|"&amp;4,Table1[[#Headers],[#Data]],6,FALSE)</f>
        <v>0.99934238195400005</v>
      </c>
      <c r="U189" s="4">
        <f>VLOOKUP(Table13[[#This Row],[img_id]]&amp;"|"&amp;5,Table1[[#Headers],[#Data]],6,FALSE)</f>
        <v>0.99932897090899997</v>
      </c>
    </row>
    <row r="190" spans="1:21" hidden="1" x14ac:dyDescent="0.25">
      <c r="A190" s="5">
        <v>189</v>
      </c>
      <c r="B190" s="5" t="s">
        <v>198</v>
      </c>
      <c r="C190" s="5">
        <v>273</v>
      </c>
      <c r="D190" s="5">
        <v>2</v>
      </c>
      <c r="E190" s="5">
        <f>IF(Table13[[#This Row],[attractiveness]]=1,2,IF(Table13[[#This Row],[attractiveness]]=5,4,Table13[[#This Row],[attractiveness]]))</f>
        <v>2</v>
      </c>
      <c r="F190" s="5">
        <v>0.56000000000000005</v>
      </c>
      <c r="G190" t="s">
        <v>874</v>
      </c>
      <c r="H190" t="s">
        <v>861</v>
      </c>
      <c r="I190" t="s">
        <v>848</v>
      </c>
      <c r="J190" t="s">
        <v>856</v>
      </c>
      <c r="K190" t="s">
        <v>862</v>
      </c>
      <c r="L190" s="9">
        <v>0.456568539143</v>
      </c>
      <c r="M190" s="9">
        <v>0.11947491020000001</v>
      </c>
      <c r="N190" s="9">
        <v>0.103408351541</v>
      </c>
      <c r="O190" s="9">
        <v>0.103408351541</v>
      </c>
      <c r="P190" s="9">
        <v>6.1942376196400001E-2</v>
      </c>
      <c r="Q190" s="4">
        <f>VLOOKUP(Table13[[#This Row],[img_id]]&amp;"|"&amp;1,Table1[[#Headers],[#Data]],6,FALSE)</f>
        <v>0.99993181228600003</v>
      </c>
      <c r="R190" s="4">
        <f>VLOOKUP(Table13[[#This Row],[img_id]]&amp;"|"&amp;2,Table1[[#Headers],[#Data]],6,FALSE)</f>
        <v>0.99973934888799998</v>
      </c>
      <c r="S190" s="4">
        <f>VLOOKUP(Table13[[#This Row],[img_id]]&amp;"|"&amp;3,Table1[[#Headers],[#Data]],6,FALSE)</f>
        <v>0.99969899654399996</v>
      </c>
      <c r="T190" s="4">
        <f>VLOOKUP(Table13[[#This Row],[img_id]]&amp;"|"&amp;4,Table1[[#Headers],[#Data]],6,FALSE)</f>
        <v>0.99951136112200001</v>
      </c>
      <c r="U190" s="4">
        <f>VLOOKUP(Table13[[#This Row],[img_id]]&amp;"|"&amp;5,Table1[[#Headers],[#Data]],6,FALSE)</f>
        <v>0.999497413635</v>
      </c>
    </row>
    <row r="191" spans="1:21" hidden="1" x14ac:dyDescent="0.25">
      <c r="A191" s="5">
        <v>190</v>
      </c>
      <c r="B191" s="5" t="s">
        <v>199</v>
      </c>
      <c r="C191" s="5">
        <v>273</v>
      </c>
      <c r="D191" s="5">
        <v>4</v>
      </c>
      <c r="E191" s="5">
        <f>IF(Table13[[#This Row],[attractiveness]]=1,2,IF(Table13[[#This Row],[attractiveness]]=5,4,Table13[[#This Row],[attractiveness]]))</f>
        <v>4</v>
      </c>
      <c r="F191" s="5">
        <v>0.159999999999999</v>
      </c>
      <c r="G191" t="s">
        <v>860</v>
      </c>
      <c r="H191" t="s">
        <v>893</v>
      </c>
      <c r="I191" t="s">
        <v>873</v>
      </c>
      <c r="J191" t="s">
        <v>884</v>
      </c>
      <c r="K191" t="s">
        <v>906</v>
      </c>
      <c r="L191" s="9">
        <v>0.37256616353999999</v>
      </c>
      <c r="M191" s="9">
        <v>0.229397982359</v>
      </c>
      <c r="N191" s="9">
        <v>7.8154459595699999E-2</v>
      </c>
      <c r="O191" s="9">
        <v>7.8154459595699999E-2</v>
      </c>
      <c r="P191" s="9">
        <v>4.4739134609699999E-2</v>
      </c>
      <c r="Q191" s="4">
        <f>VLOOKUP(Table13[[#This Row],[img_id]]&amp;"|"&amp;1,Table1[[#Headers],[#Data]],6,FALSE)</f>
        <v>0.99976235628099996</v>
      </c>
      <c r="R191" s="4">
        <f>VLOOKUP(Table13[[#This Row],[img_id]]&amp;"|"&amp;2,Table1[[#Headers],[#Data]],6,FALSE)</f>
        <v>0.99961411953000001</v>
      </c>
      <c r="S191" s="4">
        <f>VLOOKUP(Table13[[#This Row],[img_id]]&amp;"|"&amp;3,Table1[[#Headers],[#Data]],6,FALSE)</f>
        <v>0.998868346214</v>
      </c>
      <c r="T191" s="4">
        <f>VLOOKUP(Table13[[#This Row],[img_id]]&amp;"|"&amp;4,Table1[[#Headers],[#Data]],6,FALSE)</f>
        <v>0.99872714281099995</v>
      </c>
      <c r="U191" s="4">
        <f>VLOOKUP(Table13[[#This Row],[img_id]]&amp;"|"&amp;5,Table1[[#Headers],[#Data]],6,FALSE)</f>
        <v>0.99802482128100001</v>
      </c>
    </row>
    <row r="192" spans="1:21" hidden="1" x14ac:dyDescent="0.25">
      <c r="A192" s="5">
        <v>191</v>
      </c>
      <c r="B192" s="5" t="s">
        <v>200</v>
      </c>
      <c r="C192" s="5">
        <v>273</v>
      </c>
      <c r="D192" s="5">
        <v>4</v>
      </c>
      <c r="E192" s="5">
        <f>IF(Table13[[#This Row],[attractiveness]]=1,2,IF(Table13[[#This Row],[attractiveness]]=5,4,Table13[[#This Row],[attractiveness]]))</f>
        <v>4</v>
      </c>
      <c r="F192" s="5">
        <v>0.159999999999999</v>
      </c>
      <c r="G192" t="s">
        <v>893</v>
      </c>
      <c r="H192" t="s">
        <v>886</v>
      </c>
      <c r="I192" t="s">
        <v>861</v>
      </c>
      <c r="J192" t="s">
        <v>873</v>
      </c>
      <c r="K192" t="s">
        <v>884</v>
      </c>
      <c r="L192" s="9">
        <v>0.20829072594600001</v>
      </c>
      <c r="M192" s="9">
        <v>0.183809876442</v>
      </c>
      <c r="N192" s="9">
        <v>0.18163897097100001</v>
      </c>
      <c r="O192" s="9">
        <v>0.18163897097100001</v>
      </c>
      <c r="P192" s="9">
        <v>7.4376724660400004E-2</v>
      </c>
      <c r="Q192" s="4">
        <f>VLOOKUP(Table13[[#This Row],[img_id]]&amp;"|"&amp;1,Table1[[#Headers],[#Data]],6,FALSE)</f>
        <v>0.99968445301099995</v>
      </c>
      <c r="R192" s="4">
        <f>VLOOKUP(Table13[[#This Row],[img_id]]&amp;"|"&amp;2,Table1[[#Headers],[#Data]],6,FALSE)</f>
        <v>0.99964249134100003</v>
      </c>
      <c r="S192" s="4">
        <f>VLOOKUP(Table13[[#This Row],[img_id]]&amp;"|"&amp;3,Table1[[#Headers],[#Data]],6,FALSE)</f>
        <v>0.99963819980599999</v>
      </c>
      <c r="T192" s="4">
        <f>VLOOKUP(Table13[[#This Row],[img_id]]&amp;"|"&amp;4,Table1[[#Headers],[#Data]],6,FALSE)</f>
        <v>0.99921548366500001</v>
      </c>
      <c r="U192" s="4">
        <f>VLOOKUP(Table13[[#This Row],[img_id]]&amp;"|"&amp;5,Table1[[#Headers],[#Data]],6,FALSE)</f>
        <v>0.99911683797799999</v>
      </c>
    </row>
    <row r="193" spans="1:21" hidden="1" x14ac:dyDescent="0.25">
      <c r="A193" s="5">
        <v>192</v>
      </c>
      <c r="B193" s="5" t="s">
        <v>201</v>
      </c>
      <c r="C193" s="5">
        <v>273</v>
      </c>
      <c r="D193" s="5">
        <v>2</v>
      </c>
      <c r="E193" s="5">
        <f>IF(Table13[[#This Row],[attractiveness]]=1,2,IF(Table13[[#This Row],[attractiveness]]=5,4,Table13[[#This Row],[attractiveness]]))</f>
        <v>2</v>
      </c>
      <c r="F193" s="5">
        <v>0.56000000000000005</v>
      </c>
      <c r="G193" t="s">
        <v>854</v>
      </c>
      <c r="H193" t="s">
        <v>886</v>
      </c>
      <c r="I193" t="s">
        <v>848</v>
      </c>
      <c r="J193" t="s">
        <v>861</v>
      </c>
      <c r="K193" t="s">
        <v>884</v>
      </c>
      <c r="L193" s="9">
        <v>0.37727120518700002</v>
      </c>
      <c r="M193" s="9">
        <v>0.241528630257</v>
      </c>
      <c r="N193" s="9">
        <v>0.119136810303</v>
      </c>
      <c r="O193" s="9">
        <v>0.119136810303</v>
      </c>
      <c r="P193" s="9">
        <v>3.8081876933599997E-2</v>
      </c>
      <c r="Q193" s="4">
        <f>VLOOKUP(Table13[[#This Row],[img_id]]&amp;"|"&amp;1,Table1[[#Headers],[#Data]],6,FALSE)</f>
        <v>0.99979799985899998</v>
      </c>
      <c r="R193" s="4">
        <f>VLOOKUP(Table13[[#This Row],[img_id]]&amp;"|"&amp;2,Table1[[#Headers],[#Data]],6,FALSE)</f>
        <v>0.99968445301099995</v>
      </c>
      <c r="S193" s="4">
        <f>VLOOKUP(Table13[[#This Row],[img_id]]&amp;"|"&amp;3,Table1[[#Headers],[#Data]],6,FALSE)</f>
        <v>0.99936038255699999</v>
      </c>
      <c r="T193" s="4">
        <f>VLOOKUP(Table13[[#This Row],[img_id]]&amp;"|"&amp;4,Table1[[#Headers],[#Data]],6,FALSE)</f>
        <v>0.99897241592399999</v>
      </c>
      <c r="U193" s="4">
        <f>VLOOKUP(Table13[[#This Row],[img_id]]&amp;"|"&amp;5,Table1[[#Headers],[#Data]],6,FALSE)</f>
        <v>0.99800163507499995</v>
      </c>
    </row>
    <row r="194" spans="1:21" hidden="1" x14ac:dyDescent="0.25">
      <c r="A194" s="5">
        <v>193</v>
      </c>
      <c r="B194" s="5" t="s">
        <v>202</v>
      </c>
      <c r="C194" s="5">
        <v>274</v>
      </c>
      <c r="D194" s="5">
        <v>4</v>
      </c>
      <c r="E194" s="5">
        <f>IF(Table13[[#This Row],[attractiveness]]=1,2,IF(Table13[[#This Row],[attractiveness]]=5,4,Table13[[#This Row],[attractiveness]]))</f>
        <v>4</v>
      </c>
      <c r="F194" s="5">
        <v>0.24</v>
      </c>
      <c r="G194" t="s">
        <v>888</v>
      </c>
      <c r="H194" t="s">
        <v>871</v>
      </c>
      <c r="I194" t="s">
        <v>873</v>
      </c>
      <c r="J194" t="s">
        <v>915</v>
      </c>
      <c r="K194" t="s">
        <v>878</v>
      </c>
      <c r="L194" s="9">
        <v>0.30991181731200002</v>
      </c>
      <c r="M194" s="9">
        <v>0.27764186263099999</v>
      </c>
      <c r="N194" s="9">
        <v>0.118266366422</v>
      </c>
      <c r="O194" s="9">
        <v>0.118266366422</v>
      </c>
      <c r="P194" s="9">
        <v>4.7234933823299997E-2</v>
      </c>
      <c r="Q194" s="4">
        <f>VLOOKUP(Table13[[#This Row],[img_id]]&amp;"|"&amp;1,Table1[[#Headers],[#Data]],6,FALSE)</f>
        <v>0.99986803531599999</v>
      </c>
      <c r="R194" s="4">
        <f>VLOOKUP(Table13[[#This Row],[img_id]]&amp;"|"&amp;2,Table1[[#Headers],[#Data]],6,FALSE)</f>
        <v>0.999852776527</v>
      </c>
      <c r="S194" s="4">
        <f>VLOOKUP(Table13[[#This Row],[img_id]]&amp;"|"&amp;3,Table1[[#Headers],[#Data]],6,FALSE)</f>
        <v>0.99965441226999996</v>
      </c>
      <c r="T194" s="4">
        <f>VLOOKUP(Table13[[#This Row],[img_id]]&amp;"|"&amp;4,Table1[[#Headers],[#Data]],6,FALSE)</f>
        <v>0.99945789575599997</v>
      </c>
      <c r="U194" s="4">
        <f>VLOOKUP(Table13[[#This Row],[img_id]]&amp;"|"&amp;5,Table1[[#Headers],[#Data]],6,FALSE)</f>
        <v>0.99913507700000004</v>
      </c>
    </row>
    <row r="195" spans="1:21" hidden="1" x14ac:dyDescent="0.25">
      <c r="A195" s="5">
        <v>194</v>
      </c>
      <c r="B195" s="5" t="s">
        <v>203</v>
      </c>
      <c r="C195" s="5">
        <v>274</v>
      </c>
      <c r="D195" s="5">
        <v>4</v>
      </c>
      <c r="E195" s="5">
        <f>IF(Table13[[#This Row],[attractiveness]]=1,2,IF(Table13[[#This Row],[attractiveness]]=5,4,Table13[[#This Row],[attractiveness]]))</f>
        <v>4</v>
      </c>
      <c r="F195" s="5">
        <v>0.4</v>
      </c>
      <c r="G195" t="s">
        <v>840</v>
      </c>
      <c r="H195" t="s">
        <v>863</v>
      </c>
      <c r="I195" t="s">
        <v>887</v>
      </c>
      <c r="J195" t="s">
        <v>864</v>
      </c>
      <c r="K195" t="s">
        <v>869</v>
      </c>
      <c r="L195" s="9">
        <v>0.356390535831</v>
      </c>
      <c r="M195" s="9">
        <v>9.9533848464500002E-2</v>
      </c>
      <c r="N195" s="9">
        <v>7.7648259699300004E-2</v>
      </c>
      <c r="O195" s="9">
        <v>7.7648259699300004E-2</v>
      </c>
      <c r="P195" s="9">
        <v>6.3000567257399998E-2</v>
      </c>
      <c r="Q195" s="4">
        <f>VLOOKUP(Table13[[#This Row],[img_id]]&amp;"|"&amp;1,Table1[[#Headers],[#Data]],6,FALSE)</f>
        <v>0.99982148408899996</v>
      </c>
      <c r="R195" s="4">
        <f>VLOOKUP(Table13[[#This Row],[img_id]]&amp;"|"&amp;2,Table1[[#Headers],[#Data]],6,FALSE)</f>
        <v>0.99936121702199998</v>
      </c>
      <c r="S195" s="4">
        <f>VLOOKUP(Table13[[#This Row],[img_id]]&amp;"|"&amp;3,Table1[[#Headers],[#Data]],6,FALSE)</f>
        <v>0.99918121099500001</v>
      </c>
      <c r="T195" s="4">
        <f>VLOOKUP(Table13[[#This Row],[img_id]]&amp;"|"&amp;4,Table1[[#Headers],[#Data]],6,FALSE)</f>
        <v>0.99915504455600002</v>
      </c>
      <c r="U195" s="4">
        <f>VLOOKUP(Table13[[#This Row],[img_id]]&amp;"|"&amp;5,Table1[[#Headers],[#Data]],6,FALSE)</f>
        <v>0.99899107217799998</v>
      </c>
    </row>
    <row r="196" spans="1:21" hidden="1" x14ac:dyDescent="0.25">
      <c r="A196" s="5">
        <v>195</v>
      </c>
      <c r="B196" s="5" t="s">
        <v>204</v>
      </c>
      <c r="C196" s="5">
        <v>274</v>
      </c>
      <c r="D196" s="5">
        <v>1</v>
      </c>
      <c r="E196" s="5">
        <f>IF(Table13[[#This Row],[attractiveness]]=1,2,IF(Table13[[#This Row],[attractiveness]]=5,4,Table13[[#This Row],[attractiveness]]))</f>
        <v>2</v>
      </c>
      <c r="F196" s="5">
        <v>0.24</v>
      </c>
      <c r="G196" t="s">
        <v>869</v>
      </c>
      <c r="H196" t="s">
        <v>869</v>
      </c>
      <c r="I196" t="s">
        <v>888</v>
      </c>
      <c r="J196" t="s">
        <v>870</v>
      </c>
      <c r="K196" t="s">
        <v>868</v>
      </c>
      <c r="L196" s="9">
        <v>0.18803890049499999</v>
      </c>
      <c r="M196" s="9">
        <v>0.15892624855000001</v>
      </c>
      <c r="N196" s="9">
        <v>7.7176600694700004E-2</v>
      </c>
      <c r="O196" s="9">
        <v>7.7176600694700004E-2</v>
      </c>
      <c r="P196" s="9">
        <v>6.4622201025499995E-2</v>
      </c>
      <c r="Q196" s="4">
        <f>VLOOKUP(Table13[[#This Row],[img_id]]&amp;"|"&amp;1,Table1[[#Headers],[#Data]],6,FALSE)</f>
        <v>0.99920338392300001</v>
      </c>
      <c r="R196" s="4">
        <f>VLOOKUP(Table13[[#This Row],[img_id]]&amp;"|"&amp;2,Table1[[#Headers],[#Data]],6,FALSE)</f>
        <v>0.999057590961</v>
      </c>
      <c r="S196" s="4">
        <f>VLOOKUP(Table13[[#This Row],[img_id]]&amp;"|"&amp;3,Table1[[#Headers],[#Data]],6,FALSE)</f>
        <v>0.99806123971899996</v>
      </c>
      <c r="T196" s="4">
        <f>VLOOKUP(Table13[[#This Row],[img_id]]&amp;"|"&amp;4,Table1[[#Headers],[#Data]],6,FALSE)</f>
        <v>0.99772387743000002</v>
      </c>
      <c r="U196" s="4">
        <f>VLOOKUP(Table13[[#This Row],[img_id]]&amp;"|"&amp;5,Table1[[#Headers],[#Data]],6,FALSE)</f>
        <v>0.99768555164299999</v>
      </c>
    </row>
    <row r="197" spans="1:21" hidden="1" x14ac:dyDescent="0.25">
      <c r="A197" s="5">
        <v>196</v>
      </c>
      <c r="B197" s="5" t="s">
        <v>205</v>
      </c>
      <c r="C197" s="5">
        <v>274</v>
      </c>
      <c r="D197" s="5">
        <v>5</v>
      </c>
      <c r="E197" s="5">
        <f>IF(Table13[[#This Row],[attractiveness]]=1,2,IF(Table13[[#This Row],[attractiveness]]=5,4,Table13[[#This Row],[attractiveness]]))</f>
        <v>4</v>
      </c>
      <c r="F197" s="5">
        <v>0.24</v>
      </c>
      <c r="G197" t="s">
        <v>864</v>
      </c>
      <c r="H197" t="s">
        <v>887</v>
      </c>
      <c r="I197" t="s">
        <v>888</v>
      </c>
      <c r="J197" t="s">
        <v>918</v>
      </c>
      <c r="K197" t="s">
        <v>870</v>
      </c>
      <c r="L197" s="9">
        <v>0.55625516176199996</v>
      </c>
      <c r="M197" s="9">
        <v>0.30552995204900002</v>
      </c>
      <c r="N197" s="9">
        <v>5.4311692714700002E-2</v>
      </c>
      <c r="O197" s="9">
        <v>5.4311692714700002E-2</v>
      </c>
      <c r="P197" s="9">
        <v>1.23779578134E-2</v>
      </c>
      <c r="Q197" s="4">
        <f>VLOOKUP(Table13[[#This Row],[img_id]]&amp;"|"&amp;1,Table1[[#Headers],[#Data]],6,FALSE)</f>
        <v>0.99998974800100005</v>
      </c>
      <c r="R197" s="4">
        <f>VLOOKUP(Table13[[#This Row],[img_id]]&amp;"|"&amp;2,Table1[[#Headers],[#Data]],6,FALSE)</f>
        <v>0.99998128414200005</v>
      </c>
      <c r="S197" s="4">
        <f>VLOOKUP(Table13[[#This Row],[img_id]]&amp;"|"&amp;3,Table1[[#Headers],[#Data]],6,FALSE)</f>
        <v>0.99989449977900002</v>
      </c>
      <c r="T197" s="4">
        <f>VLOOKUP(Table13[[#This Row],[img_id]]&amp;"|"&amp;4,Table1[[#Headers],[#Data]],6,FALSE)</f>
        <v>0.99986374378200005</v>
      </c>
      <c r="U197" s="4">
        <f>VLOOKUP(Table13[[#This Row],[img_id]]&amp;"|"&amp;5,Table1[[#Headers],[#Data]],6,FALSE)</f>
        <v>0.99953722953799995</v>
      </c>
    </row>
    <row r="198" spans="1:21" hidden="1" x14ac:dyDescent="0.25">
      <c r="A198" s="5">
        <v>197</v>
      </c>
      <c r="B198" s="5" t="s">
        <v>206</v>
      </c>
      <c r="C198" s="5">
        <v>277</v>
      </c>
      <c r="D198" s="5">
        <v>3</v>
      </c>
      <c r="E198" s="5">
        <f>IF(Table13[[#This Row],[attractiveness]]=1,2,IF(Table13[[#This Row],[attractiveness]]=5,4,Table13[[#This Row],[attractiveness]]))</f>
        <v>3</v>
      </c>
      <c r="F198" s="5">
        <v>1.84</v>
      </c>
      <c r="G198" t="s">
        <v>830</v>
      </c>
      <c r="H198" t="s">
        <v>834</v>
      </c>
      <c r="I198" t="s">
        <v>835</v>
      </c>
      <c r="J198" t="s">
        <v>840</v>
      </c>
      <c r="K198" t="s">
        <v>905</v>
      </c>
      <c r="L198" s="9">
        <v>0.79458636045499997</v>
      </c>
      <c r="M198" s="9">
        <v>0.108623594046</v>
      </c>
      <c r="N198" s="9">
        <v>3.4069120883900003E-2</v>
      </c>
      <c r="O198" s="9">
        <v>3.4069120883900003E-2</v>
      </c>
      <c r="P198" s="9">
        <v>6.1655151657799999E-3</v>
      </c>
      <c r="Q198" s="4">
        <f>VLOOKUP(Table13[[#This Row],[img_id]]&amp;"|"&amp;1,Table1[[#Headers],[#Data]],6,FALSE)</f>
        <v>0.99995899200399996</v>
      </c>
      <c r="R198" s="4">
        <f>VLOOKUP(Table13[[#This Row],[img_id]]&amp;"|"&amp;2,Table1[[#Headers],[#Data]],6,FALSE)</f>
        <v>0.99969971179999995</v>
      </c>
      <c r="S198" s="4">
        <f>VLOOKUP(Table13[[#This Row],[img_id]]&amp;"|"&amp;3,Table1[[#Headers],[#Data]],6,FALSE)</f>
        <v>0.99904316663699999</v>
      </c>
      <c r="T198" s="4">
        <f>VLOOKUP(Table13[[#This Row],[img_id]]&amp;"|"&amp;4,Table1[[#Headers],[#Data]],6,FALSE)</f>
        <v>0.99719327688199999</v>
      </c>
      <c r="U198" s="4">
        <f>VLOOKUP(Table13[[#This Row],[img_id]]&amp;"|"&amp;5,Table1[[#Headers],[#Data]],6,FALSE)</f>
        <v>0.99473589658700001</v>
      </c>
    </row>
    <row r="199" spans="1:21" hidden="1" x14ac:dyDescent="0.25">
      <c r="A199" s="5">
        <v>198</v>
      </c>
      <c r="B199" s="5" t="s">
        <v>207</v>
      </c>
      <c r="C199" s="5">
        <v>277</v>
      </c>
      <c r="D199" s="5">
        <v>3</v>
      </c>
      <c r="E199" s="5">
        <f>IF(Table13[[#This Row],[attractiveness]]=1,2,IF(Table13[[#This Row],[attractiveness]]=5,4,Table13[[#This Row],[attractiveness]]))</f>
        <v>3</v>
      </c>
      <c r="F199" s="5">
        <v>0.55999999999999905</v>
      </c>
      <c r="G199" t="s">
        <v>860</v>
      </c>
      <c r="H199" t="s">
        <v>864</v>
      </c>
      <c r="I199" t="s">
        <v>915</v>
      </c>
      <c r="J199" t="s">
        <v>862</v>
      </c>
      <c r="K199" t="s">
        <v>873</v>
      </c>
      <c r="L199" s="9">
        <v>0.21221545338600001</v>
      </c>
      <c r="M199" s="9">
        <v>0.114050984383</v>
      </c>
      <c r="N199" s="9">
        <v>6.5083280205700006E-2</v>
      </c>
      <c r="O199" s="9">
        <v>6.5083280205700006E-2</v>
      </c>
      <c r="P199" s="9">
        <v>5.1336701959400002E-2</v>
      </c>
      <c r="Q199" s="4">
        <f>VLOOKUP(Table13[[#This Row],[img_id]]&amp;"|"&amp;1,Table1[[#Headers],[#Data]],6,FALSE)</f>
        <v>0.998560845852</v>
      </c>
      <c r="R199" s="4">
        <f>VLOOKUP(Table13[[#This Row],[img_id]]&amp;"|"&amp;2,Table1[[#Headers],[#Data]],6,FALSE)</f>
        <v>0.99732530116999996</v>
      </c>
      <c r="S199" s="4">
        <f>VLOOKUP(Table13[[#This Row],[img_id]]&amp;"|"&amp;3,Table1[[#Headers],[#Data]],6,FALSE)</f>
        <v>0.99532240629199997</v>
      </c>
      <c r="T199" s="4">
        <f>VLOOKUP(Table13[[#This Row],[img_id]]&amp;"|"&amp;4,Table1[[#Headers],[#Data]],6,FALSE)</f>
        <v>0.99448734521899995</v>
      </c>
      <c r="U199" s="4">
        <f>VLOOKUP(Table13[[#This Row],[img_id]]&amp;"|"&amp;5,Table1[[#Headers],[#Data]],6,FALSE)</f>
        <v>0.99407720565799995</v>
      </c>
    </row>
    <row r="200" spans="1:21" hidden="1" x14ac:dyDescent="0.25">
      <c r="A200" s="5">
        <v>199</v>
      </c>
      <c r="B200" s="5" t="s">
        <v>208</v>
      </c>
      <c r="C200" s="5">
        <v>277</v>
      </c>
      <c r="D200" s="5">
        <v>3</v>
      </c>
      <c r="E200" s="5">
        <f>IF(Table13[[#This Row],[attractiveness]]=1,2,IF(Table13[[#This Row],[attractiveness]]=5,4,Table13[[#This Row],[attractiveness]]))</f>
        <v>3</v>
      </c>
      <c r="F200" s="5">
        <v>1.3599999999999901</v>
      </c>
      <c r="G200" t="s">
        <v>915</v>
      </c>
      <c r="H200" t="s">
        <v>868</v>
      </c>
      <c r="I200" t="s">
        <v>864</v>
      </c>
      <c r="J200" t="s">
        <v>840</v>
      </c>
      <c r="K200" t="s">
        <v>867</v>
      </c>
      <c r="L200" s="9">
        <v>0.26625895500199998</v>
      </c>
      <c r="M200" s="9">
        <v>0.16009265184400001</v>
      </c>
      <c r="N200" s="9">
        <v>0.142001122236</v>
      </c>
      <c r="O200" s="9">
        <v>0.142001122236</v>
      </c>
      <c r="P200" s="9">
        <v>5.0642460584600001E-2</v>
      </c>
      <c r="Q200" s="4">
        <f>VLOOKUP(Table13[[#This Row],[img_id]]&amp;"|"&amp;1,Table1[[#Headers],[#Data]],6,FALSE)</f>
        <v>0.999895691872</v>
      </c>
      <c r="R200" s="4">
        <f>VLOOKUP(Table13[[#This Row],[img_id]]&amp;"|"&amp;2,Table1[[#Headers],[#Data]],6,FALSE)</f>
        <v>0.999826610088</v>
      </c>
      <c r="S200" s="4">
        <f>VLOOKUP(Table13[[#This Row],[img_id]]&amp;"|"&amp;3,Table1[[#Headers],[#Data]],6,FALSE)</f>
        <v>0.99980443716</v>
      </c>
      <c r="T200" s="4">
        <f>VLOOKUP(Table13[[#This Row],[img_id]]&amp;"|"&amp;4,Table1[[#Headers],[#Data]],6,FALSE)</f>
        <v>0.99970704317100001</v>
      </c>
      <c r="U200" s="4">
        <f>VLOOKUP(Table13[[#This Row],[img_id]]&amp;"|"&amp;5,Table1[[#Headers],[#Data]],6,FALSE)</f>
        <v>0.99945193529099996</v>
      </c>
    </row>
    <row r="201" spans="1:21" hidden="1" x14ac:dyDescent="0.25">
      <c r="A201" s="5">
        <v>200</v>
      </c>
      <c r="B201" s="5" t="s">
        <v>209</v>
      </c>
      <c r="C201" s="5">
        <v>277</v>
      </c>
      <c r="D201" s="5">
        <v>3</v>
      </c>
      <c r="E201" s="5">
        <f>IF(Table13[[#This Row],[attractiveness]]=1,2,IF(Table13[[#This Row],[attractiveness]]=5,4,Table13[[#This Row],[attractiveness]]))</f>
        <v>3</v>
      </c>
      <c r="F201" s="5">
        <v>0.8</v>
      </c>
      <c r="G201" t="s">
        <v>882</v>
      </c>
      <c r="H201" t="s">
        <v>831</v>
      </c>
      <c r="I201" t="s">
        <v>854</v>
      </c>
      <c r="J201" t="s">
        <v>892</v>
      </c>
      <c r="K201" t="s">
        <v>846</v>
      </c>
      <c r="L201" s="9">
        <v>0.39368313550900003</v>
      </c>
      <c r="M201" s="9">
        <v>0.24592071771599999</v>
      </c>
      <c r="N201" s="9">
        <v>6.2803596258200006E-2</v>
      </c>
      <c r="O201" s="9">
        <v>6.2803596258200006E-2</v>
      </c>
      <c r="P201" s="9">
        <v>5.0866857171099997E-2</v>
      </c>
      <c r="Q201" s="4">
        <f>VLOOKUP(Table13[[#This Row],[img_id]]&amp;"|"&amp;1,Table1[[#Headers],[#Data]],6,FALSE)</f>
        <v>0.99972540140199995</v>
      </c>
      <c r="R201" s="4">
        <f>VLOOKUP(Table13[[#This Row],[img_id]]&amp;"|"&amp;2,Table1[[#Headers],[#Data]],6,FALSE)</f>
        <v>0.99956053495399999</v>
      </c>
      <c r="S201" s="4">
        <f>VLOOKUP(Table13[[#This Row],[img_id]]&amp;"|"&amp;3,Table1[[#Headers],[#Data]],6,FALSE)</f>
        <v>0.99828124046300004</v>
      </c>
      <c r="T201" s="4">
        <f>VLOOKUP(Table13[[#This Row],[img_id]]&amp;"|"&amp;4,Table1[[#Headers],[#Data]],6,FALSE)</f>
        <v>0.99793469905900001</v>
      </c>
      <c r="U201" s="4">
        <f>VLOOKUP(Table13[[#This Row],[img_id]]&amp;"|"&amp;5,Table1[[#Headers],[#Data]],6,FALSE)</f>
        <v>0.99787878990199996</v>
      </c>
    </row>
    <row r="202" spans="1:21" hidden="1" x14ac:dyDescent="0.25">
      <c r="A202" s="5">
        <v>201</v>
      </c>
      <c r="B202" s="5" t="s">
        <v>210</v>
      </c>
      <c r="C202" s="5">
        <v>304</v>
      </c>
      <c r="D202" s="5">
        <v>3</v>
      </c>
      <c r="E202" s="5">
        <f>IF(Table13[[#This Row],[attractiveness]]=1,2,IF(Table13[[#This Row],[attractiveness]]=5,4,Table13[[#This Row],[attractiveness]]))</f>
        <v>3</v>
      </c>
      <c r="F202" s="5">
        <v>0.6875</v>
      </c>
      <c r="G202" t="s">
        <v>846</v>
      </c>
      <c r="H202" t="s">
        <v>830</v>
      </c>
      <c r="I202" t="s">
        <v>862</v>
      </c>
      <c r="J202" t="s">
        <v>848</v>
      </c>
      <c r="K202" t="s">
        <v>861</v>
      </c>
      <c r="L202" s="9">
        <v>0.39620885252999999</v>
      </c>
      <c r="M202" s="9">
        <v>0.229313135147</v>
      </c>
      <c r="N202" s="9">
        <v>0.15212120115800001</v>
      </c>
      <c r="O202" s="9">
        <v>0.15212120115800001</v>
      </c>
      <c r="P202" s="9">
        <v>4.79628778994E-2</v>
      </c>
      <c r="Q202" s="4">
        <f>VLOOKUP(Table13[[#This Row],[img_id]]&amp;"|"&amp;1,Table1[[#Headers],[#Data]],6,FALSE)</f>
        <v>0.99985349178299998</v>
      </c>
      <c r="R202" s="4">
        <f>VLOOKUP(Table13[[#This Row],[img_id]]&amp;"|"&amp;2,Table1[[#Headers],[#Data]],6,FALSE)</f>
        <v>0.99974685907399996</v>
      </c>
      <c r="S202" s="4">
        <f>VLOOKUP(Table13[[#This Row],[img_id]]&amp;"|"&amp;3,Table1[[#Headers],[#Data]],6,FALSE)</f>
        <v>0.99961853027299996</v>
      </c>
      <c r="T202" s="4">
        <f>VLOOKUP(Table13[[#This Row],[img_id]]&amp;"|"&amp;4,Table1[[#Headers],[#Data]],6,FALSE)</f>
        <v>0.99886864423800004</v>
      </c>
      <c r="U202" s="4">
        <f>VLOOKUP(Table13[[#This Row],[img_id]]&amp;"|"&amp;5,Table1[[#Headers],[#Data]],6,FALSE)</f>
        <v>0.998791158199</v>
      </c>
    </row>
    <row r="203" spans="1:21" hidden="1" x14ac:dyDescent="0.25">
      <c r="A203" s="5">
        <v>202</v>
      </c>
      <c r="B203" s="5" t="s">
        <v>211</v>
      </c>
      <c r="C203" s="5">
        <v>304</v>
      </c>
      <c r="D203" s="5">
        <v>4</v>
      </c>
      <c r="E203" s="5">
        <f>IF(Table13[[#This Row],[attractiveness]]=1,2,IF(Table13[[#This Row],[attractiveness]]=5,4,Table13[[#This Row],[attractiveness]]))</f>
        <v>4</v>
      </c>
      <c r="F203" s="5">
        <v>0.96</v>
      </c>
      <c r="G203" t="s">
        <v>848</v>
      </c>
      <c r="H203" t="s">
        <v>861</v>
      </c>
      <c r="I203" t="s">
        <v>846</v>
      </c>
      <c r="J203" t="s">
        <v>856</v>
      </c>
      <c r="K203" t="s">
        <v>862</v>
      </c>
      <c r="L203" s="9">
        <v>0.222679272294</v>
      </c>
      <c r="M203" s="9">
        <v>0.16864348947999999</v>
      </c>
      <c r="N203" s="9">
        <v>0.162814214826</v>
      </c>
      <c r="O203" s="9">
        <v>0.162814214826</v>
      </c>
      <c r="P203" s="9">
        <v>9.7523115575299996E-2</v>
      </c>
      <c r="Q203" s="4">
        <f>VLOOKUP(Table13[[#This Row],[img_id]]&amp;"|"&amp;1,Table1[[#Headers],[#Data]],6,FALSE)</f>
        <v>0.99975258111999998</v>
      </c>
      <c r="R203" s="4">
        <f>VLOOKUP(Table13[[#This Row],[img_id]]&amp;"|"&amp;2,Table1[[#Headers],[#Data]],6,FALSE)</f>
        <v>0.99967336654700001</v>
      </c>
      <c r="S203" s="4">
        <f>VLOOKUP(Table13[[#This Row],[img_id]]&amp;"|"&amp;3,Table1[[#Headers],[#Data]],6,FALSE)</f>
        <v>0.99966168403599998</v>
      </c>
      <c r="T203" s="4">
        <f>VLOOKUP(Table13[[#This Row],[img_id]]&amp;"|"&amp;4,Table1[[#Headers],[#Data]],6,FALSE)</f>
        <v>0.99956578016300002</v>
      </c>
      <c r="U203" s="4">
        <f>VLOOKUP(Table13[[#This Row],[img_id]]&amp;"|"&amp;5,Table1[[#Headers],[#Data]],6,FALSE)</f>
        <v>0.99943524599099998</v>
      </c>
    </row>
    <row r="204" spans="1:21" hidden="1" x14ac:dyDescent="0.25">
      <c r="A204" s="5">
        <v>203</v>
      </c>
      <c r="B204" s="5" t="s">
        <v>212</v>
      </c>
      <c r="C204" s="5">
        <v>304</v>
      </c>
      <c r="D204" s="5">
        <v>4</v>
      </c>
      <c r="E204" s="5">
        <f>IF(Table13[[#This Row],[attractiveness]]=1,2,IF(Table13[[#This Row],[attractiveness]]=5,4,Table13[[#This Row],[attractiveness]]))</f>
        <v>4</v>
      </c>
      <c r="F204" s="5">
        <v>1.04</v>
      </c>
      <c r="G204" t="s">
        <v>830</v>
      </c>
      <c r="H204" t="s">
        <v>846</v>
      </c>
      <c r="I204" t="s">
        <v>862</v>
      </c>
      <c r="J204" t="s">
        <v>848</v>
      </c>
      <c r="K204" t="s">
        <v>854</v>
      </c>
      <c r="L204" s="9">
        <v>0.23132352531</v>
      </c>
      <c r="M204" s="9">
        <v>0.21624696254699999</v>
      </c>
      <c r="N204" s="9">
        <v>0.120705217123</v>
      </c>
      <c r="O204" s="9">
        <v>0.120705217123</v>
      </c>
      <c r="P204" s="9">
        <v>4.5429550111300003E-2</v>
      </c>
      <c r="Q204" s="4">
        <f>VLOOKUP(Table13[[#This Row],[img_id]]&amp;"|"&amp;1,Table1[[#Headers],[#Data]],6,FALSE)</f>
        <v>0.99870896339399995</v>
      </c>
      <c r="R204" s="4">
        <f>VLOOKUP(Table13[[#This Row],[img_id]]&amp;"|"&amp;2,Table1[[#Headers],[#Data]],6,FALSE)</f>
        <v>0.99861907958999996</v>
      </c>
      <c r="S204" s="4">
        <f>VLOOKUP(Table13[[#This Row],[img_id]]&amp;"|"&amp;3,Table1[[#Headers],[#Data]],6,FALSE)</f>
        <v>0.99752885103199995</v>
      </c>
      <c r="T204" s="4">
        <f>VLOOKUP(Table13[[#This Row],[img_id]]&amp;"|"&amp;4,Table1[[#Headers],[#Data]],6,FALSE)</f>
        <v>0.99463993310900001</v>
      </c>
      <c r="U204" s="4">
        <f>VLOOKUP(Table13[[#This Row],[img_id]]&amp;"|"&amp;5,Table1[[#Headers],[#Data]],6,FALSE)</f>
        <v>0.99346077442199998</v>
      </c>
    </row>
    <row r="205" spans="1:21" hidden="1" x14ac:dyDescent="0.25">
      <c r="A205" s="5">
        <v>204</v>
      </c>
      <c r="B205" s="5" t="s">
        <v>213</v>
      </c>
      <c r="C205" s="5">
        <v>304</v>
      </c>
      <c r="D205" s="5">
        <v>3</v>
      </c>
      <c r="E205" s="5">
        <f>IF(Table13[[#This Row],[attractiveness]]=1,2,IF(Table13[[#This Row],[attractiveness]]=5,4,Table13[[#This Row],[attractiveness]]))</f>
        <v>3</v>
      </c>
      <c r="F205" s="5">
        <v>0.55999999999999905</v>
      </c>
      <c r="G205" t="s">
        <v>908</v>
      </c>
      <c r="H205" t="s">
        <v>919</v>
      </c>
      <c r="I205" t="s">
        <v>856</v>
      </c>
      <c r="J205" t="s">
        <v>920</v>
      </c>
      <c r="K205" t="s">
        <v>873</v>
      </c>
      <c r="L205" s="9">
        <v>0.25223547220199999</v>
      </c>
      <c r="M205" s="9">
        <v>0.12548457086100001</v>
      </c>
      <c r="N205" s="9">
        <v>6.3766203820700001E-2</v>
      </c>
      <c r="O205" s="9">
        <v>6.3766203820700001E-2</v>
      </c>
      <c r="P205" s="9">
        <v>4.47657182813E-2</v>
      </c>
      <c r="Q205" s="4">
        <f>VLOOKUP(Table13[[#This Row],[img_id]]&amp;"|"&amp;1,Table1[[#Headers],[#Data]],6,FALSE)</f>
        <v>0.99904590845100005</v>
      </c>
      <c r="R205" s="4">
        <f>VLOOKUP(Table13[[#This Row],[img_id]]&amp;"|"&amp;2,Table1[[#Headers],[#Data]],6,FALSE)</f>
        <v>0.99808418750799999</v>
      </c>
      <c r="S205" s="4">
        <f>VLOOKUP(Table13[[#This Row],[img_id]]&amp;"|"&amp;3,Table1[[#Headers],[#Data]],6,FALSE)</f>
        <v>0.99623680114699997</v>
      </c>
      <c r="T205" s="4">
        <f>VLOOKUP(Table13[[#This Row],[img_id]]&amp;"|"&amp;4,Table1[[#Headers],[#Data]],6,FALSE)</f>
        <v>0.996142327785</v>
      </c>
      <c r="U205" s="4">
        <f>VLOOKUP(Table13[[#This Row],[img_id]]&amp;"|"&amp;5,Table1[[#Headers],[#Data]],6,FALSE)</f>
        <v>0.99464803934099999</v>
      </c>
    </row>
    <row r="206" spans="1:21" hidden="1" x14ac:dyDescent="0.25">
      <c r="A206" s="5">
        <v>205</v>
      </c>
      <c r="B206" s="5" t="s">
        <v>214</v>
      </c>
      <c r="C206" s="5">
        <v>307</v>
      </c>
      <c r="D206" s="5">
        <v>4</v>
      </c>
      <c r="E206" s="5">
        <f>IF(Table13[[#This Row],[attractiveness]]=1,2,IF(Table13[[#This Row],[attractiveness]]=5,4,Table13[[#This Row],[attractiveness]]))</f>
        <v>4</v>
      </c>
      <c r="F206" s="5">
        <v>0.96</v>
      </c>
      <c r="G206" t="s">
        <v>831</v>
      </c>
      <c r="H206" t="s">
        <v>873</v>
      </c>
      <c r="I206" t="s">
        <v>895</v>
      </c>
      <c r="J206" t="s">
        <v>897</v>
      </c>
      <c r="K206" t="s">
        <v>860</v>
      </c>
      <c r="L206" s="9">
        <v>0.14191110432099999</v>
      </c>
      <c r="M206" s="9">
        <v>9.1634087264499994E-2</v>
      </c>
      <c r="N206" s="9">
        <v>9.0566046536000006E-2</v>
      </c>
      <c r="O206" s="9">
        <v>9.0566046536000006E-2</v>
      </c>
      <c r="P206" s="9">
        <v>6.51844218373E-2</v>
      </c>
      <c r="Q206" s="4">
        <f>VLOOKUP(Table13[[#This Row],[img_id]]&amp;"|"&amp;1,Table1[[#Headers],[#Data]],6,FALSE)</f>
        <v>0.99719738960299997</v>
      </c>
      <c r="R206" s="4">
        <f>VLOOKUP(Table13[[#This Row],[img_id]]&amp;"|"&amp;2,Table1[[#Headers],[#Data]],6,FALSE)</f>
        <v>0.99566638469699997</v>
      </c>
      <c r="S206" s="4">
        <f>VLOOKUP(Table13[[#This Row],[img_id]]&amp;"|"&amp;3,Table1[[#Headers],[#Data]],6,FALSE)</f>
        <v>0.99561560153999995</v>
      </c>
      <c r="T206" s="4">
        <f>VLOOKUP(Table13[[#This Row],[img_id]]&amp;"|"&amp;4,Table1[[#Headers],[#Data]],6,FALSE)</f>
        <v>0.99402534961699995</v>
      </c>
      <c r="U206" s="4">
        <f>VLOOKUP(Table13[[#This Row],[img_id]]&amp;"|"&amp;5,Table1[[#Headers],[#Data]],6,FALSE)</f>
        <v>0.993918657303</v>
      </c>
    </row>
    <row r="207" spans="1:21" hidden="1" x14ac:dyDescent="0.25">
      <c r="A207" s="5">
        <v>206</v>
      </c>
      <c r="B207" s="5" t="s">
        <v>215</v>
      </c>
      <c r="C207" s="5">
        <v>307</v>
      </c>
      <c r="D207" s="5">
        <v>2</v>
      </c>
      <c r="E207" s="5">
        <f>IF(Table13[[#This Row],[attractiveness]]=1,2,IF(Table13[[#This Row],[attractiveness]]=5,4,Table13[[#This Row],[attractiveness]]))</f>
        <v>2</v>
      </c>
      <c r="F207" s="5">
        <v>0.24</v>
      </c>
      <c r="G207" t="s">
        <v>854</v>
      </c>
      <c r="H207" t="s">
        <v>862</v>
      </c>
      <c r="I207" t="s">
        <v>861</v>
      </c>
      <c r="J207" t="s">
        <v>860</v>
      </c>
      <c r="K207" t="s">
        <v>848</v>
      </c>
      <c r="L207" s="9">
        <v>0.11383253336</v>
      </c>
      <c r="M207" s="9">
        <v>0.103115327656</v>
      </c>
      <c r="N207" s="9">
        <v>9.7480542957799995E-2</v>
      </c>
      <c r="O207" s="9">
        <v>9.7480542957799995E-2</v>
      </c>
      <c r="P207" s="9">
        <v>7.4132524430799998E-2</v>
      </c>
      <c r="Q207" s="4">
        <f>VLOOKUP(Table13[[#This Row],[img_id]]&amp;"|"&amp;1,Table1[[#Headers],[#Data]],6,FALSE)</f>
        <v>0.99670499563199999</v>
      </c>
      <c r="R207" s="4">
        <f>VLOOKUP(Table13[[#This Row],[img_id]]&amp;"|"&amp;2,Table1[[#Headers],[#Data]],6,FALSE)</f>
        <v>0.99636381864500001</v>
      </c>
      <c r="S207" s="4">
        <f>VLOOKUP(Table13[[#This Row],[img_id]]&amp;"|"&amp;3,Table1[[#Headers],[#Data]],6,FALSE)</f>
        <v>0.99615436792400003</v>
      </c>
      <c r="T207" s="4">
        <f>VLOOKUP(Table13[[#This Row],[img_id]]&amp;"|"&amp;4,Table1[[#Headers],[#Data]],6,FALSE)</f>
        <v>0.995456695557</v>
      </c>
      <c r="U207" s="4">
        <f>VLOOKUP(Table13[[#This Row],[img_id]]&amp;"|"&amp;5,Table1[[#Headers],[#Data]],6,FALSE)</f>
        <v>0.99494934081999997</v>
      </c>
    </row>
    <row r="208" spans="1:21" hidden="1" x14ac:dyDescent="0.25">
      <c r="A208" s="5">
        <v>207</v>
      </c>
      <c r="B208" s="5" t="s">
        <v>216</v>
      </c>
      <c r="C208" s="5">
        <v>307</v>
      </c>
      <c r="D208" s="5">
        <v>2</v>
      </c>
      <c r="E208" s="5">
        <f>IF(Table13[[#This Row],[attractiveness]]=1,2,IF(Table13[[#This Row],[attractiveness]]=5,4,Table13[[#This Row],[attractiveness]]))</f>
        <v>2</v>
      </c>
      <c r="F208" s="5">
        <v>0.64</v>
      </c>
      <c r="G208" t="s">
        <v>886</v>
      </c>
      <c r="H208" t="s">
        <v>854</v>
      </c>
      <c r="I208" t="s">
        <v>848</v>
      </c>
      <c r="J208" t="s">
        <v>856</v>
      </c>
      <c r="K208" t="s">
        <v>861</v>
      </c>
      <c r="L208" s="9">
        <v>0.17702110111700001</v>
      </c>
      <c r="M208" s="9">
        <v>0.14013187587299999</v>
      </c>
      <c r="N208" s="9">
        <v>0.104928404093</v>
      </c>
      <c r="O208" s="9">
        <v>0.104928404093</v>
      </c>
      <c r="P208" s="9">
        <v>5.8204844594000001E-2</v>
      </c>
      <c r="Q208" s="4">
        <f>VLOOKUP(Table13[[#This Row],[img_id]]&amp;"|"&amp;1,Table1[[#Headers],[#Data]],6,FALSE)</f>
        <v>0.99800568819000002</v>
      </c>
      <c r="R208" s="4">
        <f>VLOOKUP(Table13[[#This Row],[img_id]]&amp;"|"&amp;2,Table1[[#Headers],[#Data]],6,FALSE)</f>
        <v>0.99748212099099998</v>
      </c>
      <c r="S208" s="4">
        <f>VLOOKUP(Table13[[#This Row],[img_id]]&amp;"|"&amp;3,Table1[[#Headers],[#Data]],6,FALSE)</f>
        <v>0.99664008617400002</v>
      </c>
      <c r="T208" s="4">
        <f>VLOOKUP(Table13[[#This Row],[img_id]]&amp;"|"&amp;4,Table1[[#Headers],[#Data]],6,FALSE)</f>
        <v>0.99655437469499997</v>
      </c>
      <c r="U208" s="4">
        <f>VLOOKUP(Table13[[#This Row],[img_id]]&amp;"|"&amp;5,Table1[[#Headers],[#Data]],6,FALSE)</f>
        <v>0.99395930767100005</v>
      </c>
    </row>
    <row r="209" spans="1:21" hidden="1" x14ac:dyDescent="0.25">
      <c r="A209" s="5">
        <v>208</v>
      </c>
      <c r="B209" s="5" t="s">
        <v>217</v>
      </c>
      <c r="C209" s="5">
        <v>307</v>
      </c>
      <c r="D209" s="5">
        <v>2</v>
      </c>
      <c r="E209" s="5">
        <f>IF(Table13[[#This Row],[attractiveness]]=1,2,IF(Table13[[#This Row],[attractiveness]]=5,4,Table13[[#This Row],[attractiveness]]))</f>
        <v>2</v>
      </c>
      <c r="F209" s="5">
        <v>0.24</v>
      </c>
      <c r="G209" t="s">
        <v>831</v>
      </c>
      <c r="H209" t="s">
        <v>921</v>
      </c>
      <c r="I209" t="s">
        <v>862</v>
      </c>
      <c r="J209" t="s">
        <v>922</v>
      </c>
      <c r="K209" t="s">
        <v>874</v>
      </c>
      <c r="L209" s="9">
        <v>0.28304705023799998</v>
      </c>
      <c r="M209" s="9">
        <v>0.224420443177</v>
      </c>
      <c r="N209" s="9">
        <v>0.12297389656300001</v>
      </c>
      <c r="O209" s="9">
        <v>0.12297389656300001</v>
      </c>
      <c r="P209" s="9">
        <v>4.2818278074299998E-2</v>
      </c>
      <c r="Q209" s="4">
        <f>VLOOKUP(Table13[[#This Row],[img_id]]&amp;"|"&amp;1,Table1[[#Headers],[#Data]],6,FALSE)</f>
        <v>0.99921643733999999</v>
      </c>
      <c r="R209" s="4">
        <f>VLOOKUP(Table13[[#This Row],[img_id]]&amp;"|"&amp;2,Table1[[#Headers],[#Data]],6,FALSE)</f>
        <v>0.99901199340799995</v>
      </c>
      <c r="S209" s="4">
        <f>VLOOKUP(Table13[[#This Row],[img_id]]&amp;"|"&amp;3,Table1[[#Headers],[#Data]],6,FALSE)</f>
        <v>0.99819844961199999</v>
      </c>
      <c r="T209" s="4">
        <f>VLOOKUP(Table13[[#This Row],[img_id]]&amp;"|"&amp;4,Table1[[#Headers],[#Data]],6,FALSE)</f>
        <v>0.99538332223899995</v>
      </c>
      <c r="U209" s="4">
        <f>VLOOKUP(Table13[[#This Row],[img_id]]&amp;"|"&amp;5,Table1[[#Headers],[#Data]],6,FALSE)</f>
        <v>0.99484324455299999</v>
      </c>
    </row>
    <row r="210" spans="1:21" hidden="1" x14ac:dyDescent="0.25">
      <c r="A210" s="5">
        <v>209</v>
      </c>
      <c r="B210" s="5" t="s">
        <v>218</v>
      </c>
      <c r="C210" s="5">
        <v>308</v>
      </c>
      <c r="D210" s="5">
        <v>3</v>
      </c>
      <c r="E210" s="5">
        <f>IF(Table13[[#This Row],[attractiveness]]=1,2,IF(Table13[[#This Row],[attractiveness]]=5,4,Table13[[#This Row],[attractiveness]]))</f>
        <v>3</v>
      </c>
      <c r="F210" s="5">
        <v>1.3599999999999901</v>
      </c>
      <c r="G210" t="s">
        <v>862</v>
      </c>
      <c r="H210" t="s">
        <v>831</v>
      </c>
      <c r="I210" t="s">
        <v>861</v>
      </c>
      <c r="J210" t="s">
        <v>846</v>
      </c>
      <c r="K210" t="s">
        <v>848</v>
      </c>
      <c r="L210" s="9">
        <v>0.29986849427200002</v>
      </c>
      <c r="M210" s="9">
        <v>0.16283972561400001</v>
      </c>
      <c r="N210" s="9">
        <v>0.114087238908</v>
      </c>
      <c r="O210" s="9">
        <v>0.114087238908</v>
      </c>
      <c r="P210" s="9">
        <v>5.5115293711399997E-2</v>
      </c>
      <c r="Q210" s="4">
        <f>VLOOKUP(Table13[[#This Row],[img_id]]&amp;"|"&amp;1,Table1[[#Headers],[#Data]],6,FALSE)</f>
        <v>0.999767363071</v>
      </c>
      <c r="R210" s="4">
        <f>VLOOKUP(Table13[[#This Row],[img_id]]&amp;"|"&amp;2,Table1[[#Headers],[#Data]],6,FALSE)</f>
        <v>0.99957174062700005</v>
      </c>
      <c r="S210" s="4">
        <f>VLOOKUP(Table13[[#This Row],[img_id]]&amp;"|"&amp;3,Table1[[#Headers],[#Data]],6,FALSE)</f>
        <v>0.99938881397199997</v>
      </c>
      <c r="T210" s="4">
        <f>VLOOKUP(Table13[[#This Row],[img_id]]&amp;"|"&amp;4,Table1[[#Headers],[#Data]],6,FALSE)</f>
        <v>0.99895548820500002</v>
      </c>
      <c r="U210" s="4">
        <f>VLOOKUP(Table13[[#This Row],[img_id]]&amp;"|"&amp;5,Table1[[#Headers],[#Data]],6,FALSE)</f>
        <v>0.99873584508900004</v>
      </c>
    </row>
    <row r="211" spans="1:21" hidden="1" x14ac:dyDescent="0.25">
      <c r="A211" s="5">
        <v>210</v>
      </c>
      <c r="B211" s="5" t="s">
        <v>219</v>
      </c>
      <c r="C211" s="5">
        <v>308</v>
      </c>
      <c r="D211" s="5">
        <v>3</v>
      </c>
      <c r="E211" s="5">
        <f>IF(Table13[[#This Row],[attractiveness]]=1,2,IF(Table13[[#This Row],[attractiveness]]=5,4,Table13[[#This Row],[attractiveness]]))</f>
        <v>3</v>
      </c>
      <c r="F211" s="5">
        <v>0.55999999999999905</v>
      </c>
      <c r="G211" t="s">
        <v>886</v>
      </c>
      <c r="H211" t="s">
        <v>917</v>
      </c>
      <c r="I211" t="s">
        <v>877</v>
      </c>
      <c r="J211" t="s">
        <v>861</v>
      </c>
      <c r="K211" t="s">
        <v>854</v>
      </c>
      <c r="L211" s="9">
        <v>0.42365962266899998</v>
      </c>
      <c r="M211" s="9">
        <v>0.12866196036300001</v>
      </c>
      <c r="N211" s="9">
        <v>0.100672185421</v>
      </c>
      <c r="O211" s="9">
        <v>0.100672185421</v>
      </c>
      <c r="P211" s="9">
        <v>3.5890758037600001E-2</v>
      </c>
      <c r="Q211" s="4">
        <f>VLOOKUP(Table13[[#This Row],[img_id]]&amp;"|"&amp;1,Table1[[#Headers],[#Data]],6,FALSE)</f>
        <v>0.99963736534100001</v>
      </c>
      <c r="R211" s="4">
        <f>VLOOKUP(Table13[[#This Row],[img_id]]&amp;"|"&amp;2,Table1[[#Headers],[#Data]],6,FALSE)</f>
        <v>0.99880719184900002</v>
      </c>
      <c r="S211" s="4">
        <f>VLOOKUP(Table13[[#This Row],[img_id]]&amp;"|"&amp;3,Table1[[#Headers],[#Data]],6,FALSE)</f>
        <v>0.99847596883800005</v>
      </c>
      <c r="T211" s="4">
        <f>VLOOKUP(Table13[[#This Row],[img_id]]&amp;"|"&amp;4,Table1[[#Headers],[#Data]],6,FALSE)</f>
        <v>0.99653983116099998</v>
      </c>
      <c r="U211" s="4">
        <f>VLOOKUP(Table13[[#This Row],[img_id]]&amp;"|"&amp;5,Table1[[#Headers],[#Data]],6,FALSE)</f>
        <v>0.99573695659600003</v>
      </c>
    </row>
    <row r="212" spans="1:21" hidden="1" x14ac:dyDescent="0.25">
      <c r="A212" s="5">
        <v>211</v>
      </c>
      <c r="B212" s="5" t="s">
        <v>220</v>
      </c>
      <c r="C212" s="5">
        <v>308</v>
      </c>
      <c r="D212" s="5">
        <v>2</v>
      </c>
      <c r="E212" s="5">
        <f>IF(Table13[[#This Row],[attractiveness]]=1,2,IF(Table13[[#This Row],[attractiveness]]=5,4,Table13[[#This Row],[attractiveness]]))</f>
        <v>2</v>
      </c>
      <c r="F212" s="5">
        <v>0.64</v>
      </c>
      <c r="G212" t="s">
        <v>862</v>
      </c>
      <c r="H212" t="s">
        <v>874</v>
      </c>
      <c r="I212" t="s">
        <v>861</v>
      </c>
      <c r="J212" t="s">
        <v>873</v>
      </c>
      <c r="K212" t="s">
        <v>884</v>
      </c>
      <c r="L212" s="9">
        <v>0.49932351708400002</v>
      </c>
      <c r="M212" s="9">
        <v>0.110298320651</v>
      </c>
      <c r="N212" s="9">
        <v>9.1858528554400007E-2</v>
      </c>
      <c r="O212" s="9">
        <v>9.1858528554400007E-2</v>
      </c>
      <c r="P212" s="9">
        <v>2.3031953722199999E-2</v>
      </c>
      <c r="Q212" s="4">
        <f>VLOOKUP(Table13[[#This Row],[img_id]]&amp;"|"&amp;1,Table1[[#Headers],[#Data]],6,FALSE)</f>
        <v>0.99968612194100004</v>
      </c>
      <c r="R212" s="4">
        <f>VLOOKUP(Table13[[#This Row],[img_id]]&amp;"|"&amp;2,Table1[[#Headers],[#Data]],6,FALSE)</f>
        <v>0.99858081340799998</v>
      </c>
      <c r="S212" s="4">
        <f>VLOOKUP(Table13[[#This Row],[img_id]]&amp;"|"&amp;3,Table1[[#Headers],[#Data]],6,FALSE)</f>
        <v>0.99829643964799997</v>
      </c>
      <c r="T212" s="4">
        <f>VLOOKUP(Table13[[#This Row],[img_id]]&amp;"|"&amp;4,Table1[[#Headers],[#Data]],6,FALSE)</f>
        <v>0.99751842021899995</v>
      </c>
      <c r="U212" s="4">
        <f>VLOOKUP(Table13[[#This Row],[img_id]]&amp;"|"&amp;5,Table1[[#Headers],[#Data]],6,FALSE)</f>
        <v>0.99323999881699998</v>
      </c>
    </row>
    <row r="213" spans="1:21" hidden="1" x14ac:dyDescent="0.25">
      <c r="A213" s="5">
        <v>212</v>
      </c>
      <c r="B213" s="5" t="s">
        <v>221</v>
      </c>
      <c r="C213" s="5">
        <v>308</v>
      </c>
      <c r="D213" s="5">
        <v>3</v>
      </c>
      <c r="E213" s="5">
        <f>IF(Table13[[#This Row],[attractiveness]]=1,2,IF(Table13[[#This Row],[attractiveness]]=5,4,Table13[[#This Row],[attractiveness]]))</f>
        <v>3</v>
      </c>
      <c r="F213" s="5">
        <v>1.3599999999999901</v>
      </c>
      <c r="G213" t="s">
        <v>886</v>
      </c>
      <c r="H213" t="s">
        <v>873</v>
      </c>
      <c r="I213" t="s">
        <v>854</v>
      </c>
      <c r="J213" t="s">
        <v>856</v>
      </c>
      <c r="K213" t="s">
        <v>861</v>
      </c>
      <c r="L213" s="9">
        <v>0.123965375125</v>
      </c>
      <c r="M213" s="9">
        <v>0.111973248422</v>
      </c>
      <c r="N213" s="9">
        <v>0.104512132704</v>
      </c>
      <c r="O213" s="9">
        <v>0.104512132704</v>
      </c>
      <c r="P213" s="9">
        <v>5.8816455304600002E-2</v>
      </c>
      <c r="Q213" s="4">
        <f>VLOOKUP(Table13[[#This Row],[img_id]]&amp;"|"&amp;1,Table1[[#Headers],[#Data]],6,FALSE)</f>
        <v>0.99490815401099997</v>
      </c>
      <c r="R213" s="4">
        <f>VLOOKUP(Table13[[#This Row],[img_id]]&amp;"|"&amp;2,Table1[[#Headers],[#Data]],6,FALSE)</f>
        <v>0.99436604976700005</v>
      </c>
      <c r="S213" s="4">
        <f>VLOOKUP(Table13[[#This Row],[img_id]]&amp;"|"&amp;3,Table1[[#Headers],[#Data]],6,FALSE)</f>
        <v>0.993966162205</v>
      </c>
      <c r="T213" s="4">
        <f>VLOOKUP(Table13[[#This Row],[img_id]]&amp;"|"&amp;4,Table1[[#Headers],[#Data]],6,FALSE)</f>
        <v>0.98947525024399996</v>
      </c>
      <c r="U213" s="4">
        <f>VLOOKUP(Table13[[#This Row],[img_id]]&amp;"|"&amp;5,Table1[[#Headers],[#Data]],6,FALSE)</f>
        <v>0.989328444004</v>
      </c>
    </row>
    <row r="214" spans="1:21" hidden="1" x14ac:dyDescent="0.25">
      <c r="A214" s="5">
        <v>213</v>
      </c>
      <c r="B214" s="5" t="s">
        <v>222</v>
      </c>
      <c r="C214" s="5">
        <v>310</v>
      </c>
      <c r="D214" s="5">
        <v>2</v>
      </c>
      <c r="E214" s="5">
        <f>IF(Table13[[#This Row],[attractiveness]]=1,2,IF(Table13[[#This Row],[attractiveness]]=5,4,Table13[[#This Row],[attractiveness]]))</f>
        <v>2</v>
      </c>
      <c r="F214" s="5">
        <v>0.24</v>
      </c>
      <c r="G214" t="s">
        <v>846</v>
      </c>
      <c r="H214" t="s">
        <v>862</v>
      </c>
      <c r="I214" t="s">
        <v>873</v>
      </c>
      <c r="J214" t="s">
        <v>860</v>
      </c>
      <c r="K214" t="s">
        <v>861</v>
      </c>
      <c r="L214" s="9">
        <v>0.14035110175599999</v>
      </c>
      <c r="M214" s="9">
        <v>0.13607732951599999</v>
      </c>
      <c r="N214" s="9">
        <v>0.10872039198900001</v>
      </c>
      <c r="O214" s="9">
        <v>0.10872039198900001</v>
      </c>
      <c r="P214" s="9">
        <v>7.41721987724E-2</v>
      </c>
      <c r="Q214" s="4">
        <f>VLOOKUP(Table13[[#This Row],[img_id]]&amp;"|"&amp;1,Table1[[#Headers],[#Data]],6,FALSE)</f>
        <v>0.99841737747199999</v>
      </c>
      <c r="R214" s="4">
        <f>VLOOKUP(Table13[[#This Row],[img_id]]&amp;"|"&amp;2,Table1[[#Headers],[#Data]],6,FALSE)</f>
        <v>0.99836772680300001</v>
      </c>
      <c r="S214" s="4">
        <f>VLOOKUP(Table13[[#This Row],[img_id]]&amp;"|"&amp;3,Table1[[#Headers],[#Data]],6,FALSE)</f>
        <v>0.997957825661</v>
      </c>
      <c r="T214" s="4">
        <f>VLOOKUP(Table13[[#This Row],[img_id]]&amp;"|"&amp;4,Table1[[#Headers],[#Data]],6,FALSE)</f>
        <v>0.997777163982</v>
      </c>
      <c r="U214" s="4">
        <f>VLOOKUP(Table13[[#This Row],[img_id]]&amp;"|"&amp;5,Table1[[#Headers],[#Data]],6,FALSE)</f>
        <v>0.99700951576200003</v>
      </c>
    </row>
    <row r="215" spans="1:21" hidden="1" x14ac:dyDescent="0.25">
      <c r="A215" s="5">
        <v>214</v>
      </c>
      <c r="B215" s="5" t="s">
        <v>223</v>
      </c>
      <c r="C215" s="5">
        <v>310</v>
      </c>
      <c r="D215" s="5">
        <v>3</v>
      </c>
      <c r="E215" s="5">
        <f>IF(Table13[[#This Row],[attractiveness]]=1,2,IF(Table13[[#This Row],[attractiveness]]=5,4,Table13[[#This Row],[attractiveness]]))</f>
        <v>3</v>
      </c>
      <c r="F215" s="5">
        <v>1.04</v>
      </c>
      <c r="G215" t="s">
        <v>862</v>
      </c>
      <c r="H215" t="s">
        <v>848</v>
      </c>
      <c r="I215" t="s">
        <v>855</v>
      </c>
      <c r="J215" t="s">
        <v>856</v>
      </c>
      <c r="K215" t="s">
        <v>886</v>
      </c>
      <c r="L215" s="9">
        <v>0.20046855509299999</v>
      </c>
      <c r="M215" s="9">
        <v>0.171104177833</v>
      </c>
      <c r="N215" s="9">
        <v>9.6016861498399997E-2</v>
      </c>
      <c r="O215" s="9">
        <v>9.6016861498399997E-2</v>
      </c>
      <c r="P215" s="9">
        <v>8.8448718190200004E-2</v>
      </c>
      <c r="Q215" s="4">
        <f>VLOOKUP(Table13[[#This Row],[img_id]]&amp;"|"&amp;1,Table1[[#Headers],[#Data]],6,FALSE)</f>
        <v>0.99926000833499995</v>
      </c>
      <c r="R215" s="4">
        <f>VLOOKUP(Table13[[#This Row],[img_id]]&amp;"|"&amp;2,Table1[[#Headers],[#Data]],6,FALSE)</f>
        <v>0.99913316965099996</v>
      </c>
      <c r="S215" s="4">
        <f>VLOOKUP(Table13[[#This Row],[img_id]]&amp;"|"&amp;3,Table1[[#Headers],[#Data]],6,FALSE)</f>
        <v>0.99845623969999997</v>
      </c>
      <c r="T215" s="4">
        <f>VLOOKUP(Table13[[#This Row],[img_id]]&amp;"|"&amp;4,Table1[[#Headers],[#Data]],6,FALSE)</f>
        <v>0.99843710660899998</v>
      </c>
      <c r="U215" s="4">
        <f>VLOOKUP(Table13[[#This Row],[img_id]]&amp;"|"&amp;5,Table1[[#Headers],[#Data]],6,FALSE)</f>
        <v>0.99832433462100001</v>
      </c>
    </row>
    <row r="216" spans="1:21" hidden="1" x14ac:dyDescent="0.25">
      <c r="A216" s="5">
        <v>215</v>
      </c>
      <c r="B216" s="5" t="s">
        <v>224</v>
      </c>
      <c r="C216" s="5">
        <v>310</v>
      </c>
      <c r="D216" s="5">
        <v>2</v>
      </c>
      <c r="E216" s="5">
        <f>IF(Table13[[#This Row],[attractiveness]]=1,2,IF(Table13[[#This Row],[attractiveness]]=5,4,Table13[[#This Row],[attractiveness]]))</f>
        <v>2</v>
      </c>
      <c r="F216" s="5">
        <v>0.64</v>
      </c>
      <c r="G216" t="s">
        <v>861</v>
      </c>
      <c r="H216" t="s">
        <v>848</v>
      </c>
      <c r="I216" t="s">
        <v>856</v>
      </c>
      <c r="J216" t="s">
        <v>854</v>
      </c>
      <c r="K216" t="s">
        <v>855</v>
      </c>
      <c r="L216" s="9">
        <v>0.24921180307900001</v>
      </c>
      <c r="M216" s="9">
        <v>0.226310327649</v>
      </c>
      <c r="N216" s="9">
        <v>0.108614243567</v>
      </c>
      <c r="O216" s="9">
        <v>0.108614243567</v>
      </c>
      <c r="P216" s="9">
        <v>4.9396954476800002E-2</v>
      </c>
      <c r="Q216" s="4">
        <f>VLOOKUP(Table13[[#This Row],[img_id]]&amp;"|"&amp;1,Table1[[#Headers],[#Data]],6,FALSE)</f>
        <v>0.99968898296399999</v>
      </c>
      <c r="R216" s="4">
        <f>VLOOKUP(Table13[[#This Row],[img_id]]&amp;"|"&amp;2,Table1[[#Headers],[#Data]],6,FALSE)</f>
        <v>0.99965751171100004</v>
      </c>
      <c r="S216" s="4">
        <f>VLOOKUP(Table13[[#This Row],[img_id]]&amp;"|"&amp;3,Table1[[#Headers],[#Data]],6,FALSE)</f>
        <v>0.99928659200699999</v>
      </c>
      <c r="T216" s="4">
        <f>VLOOKUP(Table13[[#This Row],[img_id]]&amp;"|"&amp;4,Table1[[#Headers],[#Data]],6,FALSE)</f>
        <v>0.99874579906500005</v>
      </c>
      <c r="U216" s="4">
        <f>VLOOKUP(Table13[[#This Row],[img_id]]&amp;"|"&amp;5,Table1[[#Headers],[#Data]],6,FALSE)</f>
        <v>0.99843257665600005</v>
      </c>
    </row>
    <row r="217" spans="1:21" hidden="1" x14ac:dyDescent="0.25">
      <c r="A217" s="5">
        <v>216</v>
      </c>
      <c r="B217" s="5" t="s">
        <v>225</v>
      </c>
      <c r="C217" s="5">
        <v>310</v>
      </c>
      <c r="D217" s="5">
        <v>3</v>
      </c>
      <c r="E217" s="5">
        <f>IF(Table13[[#This Row],[attractiveness]]=1,2,IF(Table13[[#This Row],[attractiveness]]=5,4,Table13[[#This Row],[attractiveness]]))</f>
        <v>3</v>
      </c>
      <c r="F217" s="5">
        <v>0.8</v>
      </c>
      <c r="G217" t="s">
        <v>874</v>
      </c>
      <c r="H217" t="s">
        <v>908</v>
      </c>
      <c r="I217" t="s">
        <v>860</v>
      </c>
      <c r="J217" t="s">
        <v>873</v>
      </c>
      <c r="K217" t="s">
        <v>854</v>
      </c>
      <c r="L217" s="9">
        <v>0.31503716111199997</v>
      </c>
      <c r="M217" s="9">
        <v>0.123862922192</v>
      </c>
      <c r="N217" s="9">
        <v>0.119378805161</v>
      </c>
      <c r="O217" s="9">
        <v>0.119378805161</v>
      </c>
      <c r="P217" s="9">
        <v>5.5699739605199999E-2</v>
      </c>
      <c r="Q217" s="4">
        <f>VLOOKUP(Table13[[#This Row],[img_id]]&amp;"|"&amp;1,Table1[[#Headers],[#Data]],6,FALSE)</f>
        <v>0.99927920103099999</v>
      </c>
      <c r="R217" s="4">
        <f>VLOOKUP(Table13[[#This Row],[img_id]]&amp;"|"&amp;2,Table1[[#Headers],[#Data]],6,FALSE)</f>
        <v>0.99816858768500005</v>
      </c>
      <c r="S217" s="4">
        <f>VLOOKUP(Table13[[#This Row],[img_id]]&amp;"|"&amp;3,Table1[[#Headers],[#Data]],6,FALSE)</f>
        <v>0.99809998273800005</v>
      </c>
      <c r="T217" s="4">
        <f>VLOOKUP(Table13[[#This Row],[img_id]]&amp;"|"&amp;4,Table1[[#Headers],[#Data]],6,FALSE)</f>
        <v>0.996566653252</v>
      </c>
      <c r="U217" s="4">
        <f>VLOOKUP(Table13[[#This Row],[img_id]]&amp;"|"&amp;5,Table1[[#Headers],[#Data]],6,FALSE)</f>
        <v>0.99593651294700003</v>
      </c>
    </row>
    <row r="218" spans="1:21" hidden="1" x14ac:dyDescent="0.25">
      <c r="A218" s="5">
        <v>217</v>
      </c>
      <c r="B218" s="5" t="s">
        <v>226</v>
      </c>
      <c r="C218" s="5">
        <v>311</v>
      </c>
      <c r="D218" s="5">
        <v>2</v>
      </c>
      <c r="E218" s="5">
        <f>IF(Table13[[#This Row],[attractiveness]]=1,2,IF(Table13[[#This Row],[attractiveness]]=5,4,Table13[[#This Row],[attractiveness]]))</f>
        <v>2</v>
      </c>
      <c r="F218" s="5">
        <v>0.8</v>
      </c>
      <c r="G218" t="s">
        <v>855</v>
      </c>
      <c r="H218" t="s">
        <v>870</v>
      </c>
      <c r="I218" t="s">
        <v>864</v>
      </c>
      <c r="J218" t="s">
        <v>831</v>
      </c>
      <c r="K218" t="s">
        <v>867</v>
      </c>
      <c r="L218" s="9">
        <v>0.105756253004</v>
      </c>
      <c r="M218" s="9">
        <v>6.3692502677399995E-2</v>
      </c>
      <c r="N218" s="9">
        <v>6.28298968077E-2</v>
      </c>
      <c r="O218" s="9">
        <v>6.28298968077E-2</v>
      </c>
      <c r="P218" s="9">
        <v>5.1507566124200002E-2</v>
      </c>
      <c r="Q218" s="4">
        <f>VLOOKUP(Table13[[#This Row],[img_id]]&amp;"|"&amp;1,Table1[[#Headers],[#Data]],6,FALSE)</f>
        <v>0.98852574825299999</v>
      </c>
      <c r="R218" s="4">
        <f>VLOOKUP(Table13[[#This Row],[img_id]]&amp;"|"&amp;2,Table1[[#Headers],[#Data]],6,FALSE)</f>
        <v>0.98109126090999998</v>
      </c>
      <c r="S218" s="4">
        <f>VLOOKUP(Table13[[#This Row],[img_id]]&amp;"|"&amp;3,Table1[[#Headers],[#Data]],6,FALSE)</f>
        <v>0.98083668947199998</v>
      </c>
      <c r="T218" s="4">
        <f>VLOOKUP(Table13[[#This Row],[img_id]]&amp;"|"&amp;4,Table1[[#Headers],[#Data]],6,FALSE)</f>
        <v>0.98057061433799997</v>
      </c>
      <c r="U218" s="4">
        <f>VLOOKUP(Table13[[#This Row],[img_id]]&amp;"|"&amp;5,Table1[[#Headers],[#Data]],6,FALSE)</f>
        <v>0.976722180843</v>
      </c>
    </row>
    <row r="219" spans="1:21" hidden="1" x14ac:dyDescent="0.25">
      <c r="A219" s="5">
        <v>218</v>
      </c>
      <c r="B219" s="5" t="s">
        <v>227</v>
      </c>
      <c r="C219" s="5">
        <v>311</v>
      </c>
      <c r="D219" s="5">
        <v>4</v>
      </c>
      <c r="E219" s="5">
        <f>IF(Table13[[#This Row],[attractiveness]]=1,2,IF(Table13[[#This Row],[attractiveness]]=5,4,Table13[[#This Row],[attractiveness]]))</f>
        <v>4</v>
      </c>
      <c r="F219" s="5">
        <v>0.24</v>
      </c>
      <c r="G219" t="s">
        <v>855</v>
      </c>
      <c r="H219" t="s">
        <v>851</v>
      </c>
      <c r="I219" t="s">
        <v>886</v>
      </c>
      <c r="J219" t="s">
        <v>848</v>
      </c>
      <c r="K219" t="s">
        <v>912</v>
      </c>
      <c r="L219" s="9">
        <v>0.288479536772</v>
      </c>
      <c r="M219" s="9">
        <v>0.20632536709300001</v>
      </c>
      <c r="N219" s="9">
        <v>0.127368807793</v>
      </c>
      <c r="O219" s="9">
        <v>0.127368807793</v>
      </c>
      <c r="P219" s="9">
        <v>6.01419620216E-2</v>
      </c>
      <c r="Q219" s="4">
        <f>VLOOKUP(Table13[[#This Row],[img_id]]&amp;"|"&amp;1,Table1[[#Headers],[#Data]],6,FALSE)</f>
        <v>0.99985063076000003</v>
      </c>
      <c r="R219" s="4">
        <f>VLOOKUP(Table13[[#This Row],[img_id]]&amp;"|"&amp;2,Table1[[#Headers],[#Data]],6,FALSE)</f>
        <v>0.99979108571999997</v>
      </c>
      <c r="S219" s="4">
        <f>VLOOKUP(Table13[[#This Row],[img_id]]&amp;"|"&amp;3,Table1[[#Headers],[#Data]],6,FALSE)</f>
        <v>0.99966168403599998</v>
      </c>
      <c r="T219" s="4">
        <f>VLOOKUP(Table13[[#This Row],[img_id]]&amp;"|"&amp;4,Table1[[#Headers],[#Data]],6,FALSE)</f>
        <v>0.99935072660400004</v>
      </c>
      <c r="U219" s="4">
        <f>VLOOKUP(Table13[[#This Row],[img_id]]&amp;"|"&amp;5,Table1[[#Headers],[#Data]],6,FALSE)</f>
        <v>0.99928385019300003</v>
      </c>
    </row>
    <row r="220" spans="1:21" hidden="1" x14ac:dyDescent="0.25">
      <c r="A220" s="5">
        <v>219</v>
      </c>
      <c r="B220" s="5" t="s">
        <v>228</v>
      </c>
      <c r="C220" s="5">
        <v>311</v>
      </c>
      <c r="D220" s="5">
        <v>3</v>
      </c>
      <c r="E220" s="5">
        <f>IF(Table13[[#This Row],[attractiveness]]=1,2,IF(Table13[[#This Row],[attractiveness]]=5,4,Table13[[#This Row],[attractiveness]]))</f>
        <v>3</v>
      </c>
      <c r="F220" s="5">
        <v>0.96</v>
      </c>
      <c r="G220" t="s">
        <v>873</v>
      </c>
      <c r="H220" t="s">
        <v>894</v>
      </c>
      <c r="I220" t="s">
        <v>871</v>
      </c>
      <c r="J220" t="s">
        <v>892</v>
      </c>
      <c r="K220" t="s">
        <v>878</v>
      </c>
      <c r="L220" s="9">
        <v>0.12282916158399999</v>
      </c>
      <c r="M220" s="9">
        <v>7.5786851346499998E-2</v>
      </c>
      <c r="N220" s="9">
        <v>5.9949018061200003E-2</v>
      </c>
      <c r="O220" s="9">
        <v>5.9949018061200003E-2</v>
      </c>
      <c r="P220" s="9">
        <v>4.5295525342200001E-2</v>
      </c>
      <c r="Q220" s="4">
        <f>VLOOKUP(Table13[[#This Row],[img_id]]&amp;"|"&amp;1,Table1[[#Headers],[#Data]],6,FALSE)</f>
        <v>0.99260824918699997</v>
      </c>
      <c r="R220" s="4">
        <f>VLOOKUP(Table13[[#This Row],[img_id]]&amp;"|"&amp;2,Table1[[#Headers],[#Data]],6,FALSE)</f>
        <v>0.98807483911500005</v>
      </c>
      <c r="S220" s="4">
        <f>VLOOKUP(Table13[[#This Row],[img_id]]&amp;"|"&amp;3,Table1[[#Headers],[#Data]],6,FALSE)</f>
        <v>0.98497170209899998</v>
      </c>
      <c r="T220" s="4">
        <f>VLOOKUP(Table13[[#This Row],[img_id]]&amp;"|"&amp;4,Table1[[#Headers],[#Data]],6,FALSE)</f>
        <v>0.984925448895</v>
      </c>
      <c r="U220" s="4">
        <f>VLOOKUP(Table13[[#This Row],[img_id]]&amp;"|"&amp;5,Table1[[#Headers],[#Data]],6,FALSE)</f>
        <v>0.98020613193499995</v>
      </c>
    </row>
    <row r="221" spans="1:21" hidden="1" x14ac:dyDescent="0.25">
      <c r="A221" s="5">
        <v>220</v>
      </c>
      <c r="B221" s="5" t="s">
        <v>229</v>
      </c>
      <c r="C221" s="5">
        <v>311</v>
      </c>
      <c r="D221" s="5">
        <v>4</v>
      </c>
      <c r="E221" s="5">
        <f>IF(Table13[[#This Row],[attractiveness]]=1,2,IF(Table13[[#This Row],[attractiveness]]=5,4,Table13[[#This Row],[attractiveness]]))</f>
        <v>4</v>
      </c>
      <c r="F221" s="5">
        <v>0.64</v>
      </c>
      <c r="G221" t="s">
        <v>855</v>
      </c>
      <c r="H221" t="s">
        <v>861</v>
      </c>
      <c r="I221" t="s">
        <v>884</v>
      </c>
      <c r="J221" t="s">
        <v>862</v>
      </c>
      <c r="K221" t="s">
        <v>848</v>
      </c>
      <c r="L221" s="9">
        <v>0.25267508626000001</v>
      </c>
      <c r="M221" s="9">
        <v>0.19204275309999999</v>
      </c>
      <c r="N221" s="9">
        <v>0.12184613943100001</v>
      </c>
      <c r="O221" s="9">
        <v>0.12184613943100001</v>
      </c>
      <c r="P221" s="9">
        <v>7.3225393891300006E-2</v>
      </c>
      <c r="Q221" s="4">
        <f>VLOOKUP(Table13[[#This Row],[img_id]]&amp;"|"&amp;1,Table1[[#Headers],[#Data]],6,FALSE)</f>
        <v>0.99985885620100001</v>
      </c>
      <c r="R221" s="4">
        <f>VLOOKUP(Table13[[#This Row],[img_id]]&amp;"|"&amp;2,Table1[[#Headers],[#Data]],6,FALSE)</f>
        <v>0.99981433153199994</v>
      </c>
      <c r="S221" s="4">
        <f>VLOOKUP(Table13[[#This Row],[img_id]]&amp;"|"&amp;3,Table1[[#Headers],[#Data]],6,FALSE)</f>
        <v>0.99970728159</v>
      </c>
      <c r="T221" s="4">
        <f>VLOOKUP(Table13[[#This Row],[img_id]]&amp;"|"&amp;4,Table1[[#Headers],[#Data]],6,FALSE)</f>
        <v>0.99957364797600001</v>
      </c>
      <c r="U221" s="4">
        <f>VLOOKUP(Table13[[#This Row],[img_id]]&amp;"|"&amp;5,Table1[[#Headers],[#Data]],6,FALSE)</f>
        <v>0.99951314926099999</v>
      </c>
    </row>
    <row r="222" spans="1:21" hidden="1" x14ac:dyDescent="0.25">
      <c r="A222" s="5">
        <v>221</v>
      </c>
      <c r="B222" s="5" t="s">
        <v>230</v>
      </c>
      <c r="C222" s="5">
        <v>313</v>
      </c>
      <c r="D222" s="5">
        <v>2</v>
      </c>
      <c r="E222" s="5">
        <f>IF(Table13[[#This Row],[attractiveness]]=1,2,IF(Table13[[#This Row],[attractiveness]]=5,4,Table13[[#This Row],[attractiveness]]))</f>
        <v>2</v>
      </c>
      <c r="F222" s="5">
        <v>0.55999999999999905</v>
      </c>
      <c r="G222" t="s">
        <v>877</v>
      </c>
      <c r="H222" t="s">
        <v>887</v>
      </c>
      <c r="I222" t="s">
        <v>870</v>
      </c>
      <c r="J222" t="s">
        <v>888</v>
      </c>
      <c r="K222" t="s">
        <v>886</v>
      </c>
      <c r="L222" s="9">
        <v>0.31099063158000001</v>
      </c>
      <c r="M222" s="9">
        <v>0.136724680662</v>
      </c>
      <c r="N222" s="9">
        <v>0.10186041146499999</v>
      </c>
      <c r="O222" s="9">
        <v>0.10186041146499999</v>
      </c>
      <c r="P222" s="9">
        <v>4.6113014221199997E-2</v>
      </c>
      <c r="Q222" s="4">
        <f>VLOOKUP(Table13[[#This Row],[img_id]]&amp;"|"&amp;1,Table1[[#Headers],[#Data]],6,FALSE)</f>
        <v>0.99911898374599994</v>
      </c>
      <c r="R222" s="4">
        <f>VLOOKUP(Table13[[#This Row],[img_id]]&amp;"|"&amp;2,Table1[[#Headers],[#Data]],6,FALSE)</f>
        <v>0.997998297215</v>
      </c>
      <c r="S222" s="4">
        <f>VLOOKUP(Table13[[#This Row],[img_id]]&amp;"|"&amp;3,Table1[[#Headers],[#Data]],6,FALSE)</f>
        <v>0.99731498956700004</v>
      </c>
      <c r="T222" s="4">
        <f>VLOOKUP(Table13[[#This Row],[img_id]]&amp;"|"&amp;4,Table1[[#Headers],[#Data]],6,FALSE)</f>
        <v>0.99702280759799999</v>
      </c>
      <c r="U222" s="4">
        <f>VLOOKUP(Table13[[#This Row],[img_id]]&amp;"|"&amp;5,Table1[[#Headers],[#Data]],6,FALSE)</f>
        <v>0.99408829212200001</v>
      </c>
    </row>
    <row r="223" spans="1:21" hidden="1" x14ac:dyDescent="0.25">
      <c r="A223" s="5">
        <v>222</v>
      </c>
      <c r="B223" s="5" t="s">
        <v>231</v>
      </c>
      <c r="C223" s="5">
        <v>313</v>
      </c>
      <c r="D223" s="5">
        <v>3</v>
      </c>
      <c r="E223" s="5">
        <f>IF(Table13[[#This Row],[attractiveness]]=1,2,IF(Table13[[#This Row],[attractiveness]]=5,4,Table13[[#This Row],[attractiveness]]))</f>
        <v>3</v>
      </c>
      <c r="F223" s="5">
        <v>0.8</v>
      </c>
      <c r="G223" t="s">
        <v>862</v>
      </c>
      <c r="H223" t="s">
        <v>860</v>
      </c>
      <c r="I223" t="s">
        <v>861</v>
      </c>
      <c r="J223" t="s">
        <v>864</v>
      </c>
      <c r="K223" t="s">
        <v>878</v>
      </c>
      <c r="L223" s="9">
        <v>0.26131132245100003</v>
      </c>
      <c r="M223" s="9">
        <v>0.12542632222200001</v>
      </c>
      <c r="N223" s="9">
        <v>9.7899928688999993E-2</v>
      </c>
      <c r="O223" s="9">
        <v>9.7899928688999993E-2</v>
      </c>
      <c r="P223" s="9">
        <v>6.7727342248000005E-2</v>
      </c>
      <c r="Q223" s="4">
        <f>VLOOKUP(Table13[[#This Row],[img_id]]&amp;"|"&amp;1,Table1[[#Headers],[#Data]],6,FALSE)</f>
        <v>0.99904316663699999</v>
      </c>
      <c r="R223" s="4">
        <f>VLOOKUP(Table13[[#This Row],[img_id]]&amp;"|"&amp;2,Table1[[#Headers],[#Data]],6,FALSE)</f>
        <v>0.99800866842299996</v>
      </c>
      <c r="S223" s="4">
        <f>VLOOKUP(Table13[[#This Row],[img_id]]&amp;"|"&amp;3,Table1[[#Headers],[#Data]],6,FALSE)</f>
        <v>0.99745017290100002</v>
      </c>
      <c r="T223" s="4">
        <f>VLOOKUP(Table13[[#This Row],[img_id]]&amp;"|"&amp;4,Table1[[#Headers],[#Data]],6,FALSE)</f>
        <v>0.99741470813800004</v>
      </c>
      <c r="U223" s="4">
        <f>VLOOKUP(Table13[[#This Row],[img_id]]&amp;"|"&amp;5,Table1[[#Headers],[#Data]],6,FALSE)</f>
        <v>0.99631834030199995</v>
      </c>
    </row>
    <row r="224" spans="1:21" hidden="1" x14ac:dyDescent="0.25">
      <c r="A224" s="5">
        <v>223</v>
      </c>
      <c r="B224" s="5" t="s">
        <v>232</v>
      </c>
      <c r="C224" s="5">
        <v>313</v>
      </c>
      <c r="D224" s="5">
        <v>3</v>
      </c>
      <c r="E224" s="5">
        <f>IF(Table13[[#This Row],[attractiveness]]=1,2,IF(Table13[[#This Row],[attractiveness]]=5,4,Table13[[#This Row],[attractiveness]]))</f>
        <v>3</v>
      </c>
      <c r="F224" s="5">
        <v>1.3599999999999901</v>
      </c>
      <c r="G224" t="s">
        <v>861</v>
      </c>
      <c r="H224" t="s">
        <v>848</v>
      </c>
      <c r="I224" t="s">
        <v>856</v>
      </c>
      <c r="J224" t="s">
        <v>831</v>
      </c>
      <c r="K224" t="s">
        <v>862</v>
      </c>
      <c r="L224" s="9">
        <v>0.33030700683600001</v>
      </c>
      <c r="M224" s="9">
        <v>0.12151350826</v>
      </c>
      <c r="N224" s="9">
        <v>0.12144422531100001</v>
      </c>
      <c r="O224" s="9">
        <v>0.12144422531100001</v>
      </c>
      <c r="P224" s="9">
        <v>7.3124282062100004E-2</v>
      </c>
      <c r="Q224" s="4">
        <f>VLOOKUP(Table13[[#This Row],[img_id]]&amp;"|"&amp;1,Table1[[#Headers],[#Data]],6,FALSE)</f>
        <v>0.99997711181600002</v>
      </c>
      <c r="R224" s="4">
        <f>VLOOKUP(Table13[[#This Row],[img_id]]&amp;"|"&amp;2,Table1[[#Headers],[#Data]],6,FALSE)</f>
        <v>0.99993789196000005</v>
      </c>
      <c r="S224" s="4">
        <f>VLOOKUP(Table13[[#This Row],[img_id]]&amp;"|"&amp;3,Table1[[#Headers],[#Data]],6,FALSE)</f>
        <v>0.99993777275100004</v>
      </c>
      <c r="T224" s="4">
        <f>VLOOKUP(Table13[[#This Row],[img_id]]&amp;"|"&amp;4,Table1[[#Headers],[#Data]],6,FALSE)</f>
        <v>0.99992036819499996</v>
      </c>
      <c r="U224" s="4">
        <f>VLOOKUP(Table13[[#This Row],[img_id]]&amp;"|"&amp;5,Table1[[#Headers],[#Data]],6,FALSE)</f>
        <v>0.999896764755</v>
      </c>
    </row>
    <row r="225" spans="1:21" hidden="1" x14ac:dyDescent="0.25">
      <c r="A225" s="5">
        <v>224</v>
      </c>
      <c r="B225" s="5" t="s">
        <v>233</v>
      </c>
      <c r="C225" s="5">
        <v>313</v>
      </c>
      <c r="D225" s="5">
        <v>3</v>
      </c>
      <c r="E225" s="5">
        <f>IF(Table13[[#This Row],[attractiveness]]=1,2,IF(Table13[[#This Row],[attractiveness]]=5,4,Table13[[#This Row],[attractiveness]]))</f>
        <v>3</v>
      </c>
      <c r="F225" s="5">
        <v>0.55999999999999905</v>
      </c>
      <c r="G225" t="s">
        <v>831</v>
      </c>
      <c r="H225" t="s">
        <v>862</v>
      </c>
      <c r="I225" t="s">
        <v>864</v>
      </c>
      <c r="J225" t="s">
        <v>861</v>
      </c>
      <c r="K225" t="s">
        <v>854</v>
      </c>
      <c r="L225" s="9">
        <v>0.26555225253100001</v>
      </c>
      <c r="M225" s="9">
        <v>0.224098622799</v>
      </c>
      <c r="N225" s="9">
        <v>0.17538712918800001</v>
      </c>
      <c r="O225" s="9">
        <v>0.17538712918800001</v>
      </c>
      <c r="P225" s="9">
        <v>4.1155532002399998E-2</v>
      </c>
      <c r="Q225" s="4">
        <f>VLOOKUP(Table13[[#This Row],[img_id]]&amp;"|"&amp;1,Table1[[#Headers],[#Data]],6,FALSE)</f>
        <v>0.99966728687299999</v>
      </c>
      <c r="R225" s="4">
        <f>VLOOKUP(Table13[[#This Row],[img_id]]&amp;"|"&amp;2,Table1[[#Headers],[#Data]],6,FALSE)</f>
        <v>0.99960583448399998</v>
      </c>
      <c r="S225" s="4">
        <f>VLOOKUP(Table13[[#This Row],[img_id]]&amp;"|"&amp;3,Table1[[#Headers],[#Data]],6,FALSE)</f>
        <v>0.999496340752</v>
      </c>
      <c r="T225" s="4">
        <f>VLOOKUP(Table13[[#This Row],[img_id]]&amp;"|"&amp;4,Table1[[#Headers],[#Data]],6,FALSE)</f>
        <v>0.99900084734000005</v>
      </c>
      <c r="U225" s="4">
        <f>VLOOKUP(Table13[[#This Row],[img_id]]&amp;"|"&amp;5,Table1[[#Headers],[#Data]],6,FALSE)</f>
        <v>0.99785739183400002</v>
      </c>
    </row>
    <row r="226" spans="1:21" hidden="1" x14ac:dyDescent="0.25">
      <c r="A226" s="5">
        <v>225</v>
      </c>
      <c r="B226" s="5" t="s">
        <v>234</v>
      </c>
      <c r="C226" s="5">
        <v>314</v>
      </c>
      <c r="D226" s="5">
        <v>2</v>
      </c>
      <c r="E226" s="5">
        <f>IF(Table13[[#This Row],[attractiveness]]=1,2,IF(Table13[[#This Row],[attractiveness]]=5,4,Table13[[#This Row],[attractiveness]]))</f>
        <v>2</v>
      </c>
      <c r="F226" s="5">
        <v>0.96</v>
      </c>
      <c r="G226" t="s">
        <v>848</v>
      </c>
      <c r="H226" t="s">
        <v>856</v>
      </c>
      <c r="I226" t="s">
        <v>854</v>
      </c>
      <c r="J226" t="s">
        <v>884</v>
      </c>
      <c r="K226" t="s">
        <v>886</v>
      </c>
      <c r="L226" s="9">
        <v>0.42220696806899999</v>
      </c>
      <c r="M226" s="9">
        <v>0.13953374326199999</v>
      </c>
      <c r="N226" s="9">
        <v>0.12109474837799999</v>
      </c>
      <c r="O226" s="9">
        <v>0.12109474837799999</v>
      </c>
      <c r="P226" s="9">
        <v>5.4314080625800003E-2</v>
      </c>
      <c r="Q226" s="4">
        <f>VLOOKUP(Table13[[#This Row],[img_id]]&amp;"|"&amp;1,Table1[[#Headers],[#Data]],6,FALSE)</f>
        <v>0.99977427721000001</v>
      </c>
      <c r="R226" s="4">
        <f>VLOOKUP(Table13[[#This Row],[img_id]]&amp;"|"&amp;2,Table1[[#Headers],[#Data]],6,FALSE)</f>
        <v>0.99931716918900004</v>
      </c>
      <c r="S226" s="4">
        <f>VLOOKUP(Table13[[#This Row],[img_id]]&amp;"|"&amp;3,Table1[[#Headers],[#Data]],6,FALSE)</f>
        <v>0.99921333789800004</v>
      </c>
      <c r="T226" s="4">
        <f>VLOOKUP(Table13[[#This Row],[img_id]]&amp;"|"&amp;4,Table1[[#Headers],[#Data]],6,FALSE)</f>
        <v>0.99879175424599997</v>
      </c>
      <c r="U226" s="4">
        <f>VLOOKUP(Table13[[#This Row],[img_id]]&amp;"|"&amp;5,Table1[[#Headers],[#Data]],6,FALSE)</f>
        <v>0.99824774265299998</v>
      </c>
    </row>
    <row r="227" spans="1:21" hidden="1" x14ac:dyDescent="0.25">
      <c r="A227" s="5">
        <v>226</v>
      </c>
      <c r="B227" s="5" t="s">
        <v>235</v>
      </c>
      <c r="C227" s="5">
        <v>314</v>
      </c>
      <c r="D227" s="5">
        <v>3</v>
      </c>
      <c r="E227" s="5">
        <f>IF(Table13[[#This Row],[attractiveness]]=1,2,IF(Table13[[#This Row],[attractiveness]]=5,4,Table13[[#This Row],[attractiveness]]))</f>
        <v>3</v>
      </c>
      <c r="F227" s="5">
        <v>0.4</v>
      </c>
      <c r="G227" t="s">
        <v>848</v>
      </c>
      <c r="H227" t="s">
        <v>886</v>
      </c>
      <c r="I227" t="s">
        <v>856</v>
      </c>
      <c r="J227" t="s">
        <v>855</v>
      </c>
      <c r="K227" t="s">
        <v>861</v>
      </c>
      <c r="L227" s="9">
        <v>0.14089776575599999</v>
      </c>
      <c r="M227" s="9">
        <v>0.12780384719400001</v>
      </c>
      <c r="N227" s="9">
        <v>8.4634087979800002E-2</v>
      </c>
      <c r="O227" s="9">
        <v>8.4634087979800002E-2</v>
      </c>
      <c r="P227" s="9">
        <v>7.0453986525500001E-2</v>
      </c>
      <c r="Q227" s="4">
        <f>VLOOKUP(Table13[[#This Row],[img_id]]&amp;"|"&amp;1,Table1[[#Headers],[#Data]],6,FALSE)</f>
        <v>0.99675875902199995</v>
      </c>
      <c r="R227" s="4">
        <f>VLOOKUP(Table13[[#This Row],[img_id]]&amp;"|"&amp;2,Table1[[#Headers],[#Data]],6,FALSE)</f>
        <v>0.99642783403400004</v>
      </c>
      <c r="S227" s="4">
        <f>VLOOKUP(Table13[[#This Row],[img_id]]&amp;"|"&amp;3,Table1[[#Headers],[#Data]],6,FALSE)</f>
        <v>0.99461561441400004</v>
      </c>
      <c r="T227" s="4">
        <f>VLOOKUP(Table13[[#This Row],[img_id]]&amp;"|"&amp;4,Table1[[#Headers],[#Data]],6,FALSE)</f>
        <v>0.99396270513499996</v>
      </c>
      <c r="U227" s="4">
        <f>VLOOKUP(Table13[[#This Row],[img_id]]&amp;"|"&amp;5,Table1[[#Headers],[#Data]],6,FALSE)</f>
        <v>0.99353891611099998</v>
      </c>
    </row>
    <row r="228" spans="1:21" hidden="1" x14ac:dyDescent="0.25">
      <c r="A228" s="5">
        <v>227</v>
      </c>
      <c r="B228" s="5" t="s">
        <v>236</v>
      </c>
      <c r="C228" s="5">
        <v>314</v>
      </c>
      <c r="D228" s="5">
        <v>3</v>
      </c>
      <c r="E228" s="5">
        <f>IF(Table13[[#This Row],[attractiveness]]=1,2,IF(Table13[[#This Row],[attractiveness]]=5,4,Table13[[#This Row],[attractiveness]]))</f>
        <v>3</v>
      </c>
      <c r="F228" s="5">
        <v>0.55999999999999905</v>
      </c>
      <c r="G228" t="s">
        <v>830</v>
      </c>
      <c r="H228" t="s">
        <v>848</v>
      </c>
      <c r="I228" t="s">
        <v>862</v>
      </c>
      <c r="J228" t="s">
        <v>846</v>
      </c>
      <c r="K228" t="s">
        <v>854</v>
      </c>
      <c r="L228" s="9">
        <v>0.15830737352400001</v>
      </c>
      <c r="M228" s="9">
        <v>0.145684033632</v>
      </c>
      <c r="N228" s="9">
        <v>9.8972782492599998E-2</v>
      </c>
      <c r="O228" s="9">
        <v>9.8972782492599998E-2</v>
      </c>
      <c r="P228" s="9">
        <v>7.0069089531899997E-2</v>
      </c>
      <c r="Q228" s="4">
        <f>VLOOKUP(Table13[[#This Row],[img_id]]&amp;"|"&amp;1,Table1[[#Headers],[#Data]],6,FALSE)</f>
        <v>0.99846726655999996</v>
      </c>
      <c r="R228" s="4">
        <f>VLOOKUP(Table13[[#This Row],[img_id]]&amp;"|"&amp;2,Table1[[#Headers],[#Data]],6,FALSE)</f>
        <v>0.99833470582999995</v>
      </c>
      <c r="S228" s="4">
        <f>VLOOKUP(Table13[[#This Row],[img_id]]&amp;"|"&amp;3,Table1[[#Headers],[#Data]],6,FALSE)</f>
        <v>0.99755066633199996</v>
      </c>
      <c r="T228" s="4">
        <f>VLOOKUP(Table13[[#This Row],[img_id]]&amp;"|"&amp;4,Table1[[#Headers],[#Data]],6,FALSE)</f>
        <v>0.99710983037900003</v>
      </c>
      <c r="U228" s="4">
        <f>VLOOKUP(Table13[[#This Row],[img_id]]&amp;"|"&amp;5,Table1[[#Headers],[#Data]],6,FALSE)</f>
        <v>0.99654382467299996</v>
      </c>
    </row>
    <row r="229" spans="1:21" hidden="1" x14ac:dyDescent="0.25">
      <c r="A229" s="5">
        <v>228</v>
      </c>
      <c r="B229" s="5" t="s">
        <v>237</v>
      </c>
      <c r="C229" s="5">
        <v>314</v>
      </c>
      <c r="D229" s="5">
        <v>4</v>
      </c>
      <c r="E229" s="5">
        <f>IF(Table13[[#This Row],[attractiveness]]=1,2,IF(Table13[[#This Row],[attractiveness]]=5,4,Table13[[#This Row],[attractiveness]]))</f>
        <v>4</v>
      </c>
      <c r="F229" s="5">
        <v>1.04</v>
      </c>
      <c r="G229" t="s">
        <v>854</v>
      </c>
      <c r="H229" t="s">
        <v>848</v>
      </c>
      <c r="I229" t="s">
        <v>879</v>
      </c>
      <c r="J229" t="s">
        <v>856</v>
      </c>
      <c r="K229" t="s">
        <v>912</v>
      </c>
      <c r="L229" s="9">
        <v>0.373824745417</v>
      </c>
      <c r="M229" s="9">
        <v>0.14436507225</v>
      </c>
      <c r="N229" s="9">
        <v>0.13129900395899999</v>
      </c>
      <c r="O229" s="9">
        <v>0.13129900395899999</v>
      </c>
      <c r="P229" s="9">
        <v>3.8679406046899997E-2</v>
      </c>
      <c r="Q229" s="4">
        <f>VLOOKUP(Table13[[#This Row],[img_id]]&amp;"|"&amp;1,Table1[[#Headers],[#Data]],6,FALSE)</f>
        <v>0.99971300363500004</v>
      </c>
      <c r="R229" s="4">
        <f>VLOOKUP(Table13[[#This Row],[img_id]]&amp;"|"&amp;2,Table1[[#Headers],[#Data]],6,FALSE)</f>
        <v>0.999257266521</v>
      </c>
      <c r="S229" s="4">
        <f>VLOOKUP(Table13[[#This Row],[img_id]]&amp;"|"&amp;3,Table1[[#Headers],[#Data]],6,FALSE)</f>
        <v>0.99918335676199999</v>
      </c>
      <c r="T229" s="4">
        <f>VLOOKUP(Table13[[#This Row],[img_id]]&amp;"|"&amp;4,Table1[[#Headers],[#Data]],6,FALSE)</f>
        <v>0.99831819534300004</v>
      </c>
      <c r="U229" s="4">
        <f>VLOOKUP(Table13[[#This Row],[img_id]]&amp;"|"&amp;5,Table1[[#Headers],[#Data]],6,FALSE)</f>
        <v>0.99723333120299995</v>
      </c>
    </row>
    <row r="230" spans="1:21" hidden="1" x14ac:dyDescent="0.25">
      <c r="A230" s="5">
        <v>229</v>
      </c>
      <c r="B230" s="5" t="s">
        <v>238</v>
      </c>
      <c r="C230" s="5">
        <v>315</v>
      </c>
      <c r="D230" s="5">
        <v>4</v>
      </c>
      <c r="E230" s="5">
        <f>IF(Table13[[#This Row],[attractiveness]]=1,2,IF(Table13[[#This Row],[attractiveness]]=5,4,Table13[[#This Row],[attractiveness]]))</f>
        <v>4</v>
      </c>
      <c r="F230" s="5">
        <v>1.3599999999999901</v>
      </c>
      <c r="G230" t="s">
        <v>873</v>
      </c>
      <c r="H230" t="s">
        <v>861</v>
      </c>
      <c r="I230" t="s">
        <v>886</v>
      </c>
      <c r="J230" t="s">
        <v>875</v>
      </c>
      <c r="K230" t="s">
        <v>854</v>
      </c>
      <c r="L230" s="9">
        <v>0.17317545413999999</v>
      </c>
      <c r="M230" s="9">
        <v>0.105618923903</v>
      </c>
      <c r="N230" s="9">
        <v>9.5348790288000002E-2</v>
      </c>
      <c r="O230" s="9">
        <v>9.5348790288000002E-2</v>
      </c>
      <c r="P230" s="9">
        <v>5.8231987059100002E-2</v>
      </c>
      <c r="Q230" s="4">
        <f>VLOOKUP(Table13[[#This Row],[img_id]]&amp;"|"&amp;1,Table1[[#Headers],[#Data]],6,FALSE)</f>
        <v>0.99796861410100002</v>
      </c>
      <c r="R230" s="4">
        <f>VLOOKUP(Table13[[#This Row],[img_id]]&amp;"|"&amp;2,Table1[[#Headers],[#Data]],6,FALSE)</f>
        <v>0.99667370319399995</v>
      </c>
      <c r="S230" s="4">
        <f>VLOOKUP(Table13[[#This Row],[img_id]]&amp;"|"&amp;3,Table1[[#Headers],[#Data]],6,FALSE)</f>
        <v>0.996316671371</v>
      </c>
      <c r="T230" s="4">
        <f>VLOOKUP(Table13[[#This Row],[img_id]]&amp;"|"&amp;4,Table1[[#Headers],[#Data]],6,FALSE)</f>
        <v>0.99447083473200004</v>
      </c>
      <c r="U230" s="4">
        <f>VLOOKUP(Table13[[#This Row],[img_id]]&amp;"|"&amp;5,Table1[[#Headers],[#Data]],6,FALSE)</f>
        <v>0.99398320913299998</v>
      </c>
    </row>
    <row r="231" spans="1:21" hidden="1" x14ac:dyDescent="0.25">
      <c r="A231" s="5">
        <v>230</v>
      </c>
      <c r="B231" s="5" t="s">
        <v>239</v>
      </c>
      <c r="C231" s="5">
        <v>315</v>
      </c>
      <c r="D231" s="5">
        <v>4</v>
      </c>
      <c r="E231" s="5">
        <f>IF(Table13[[#This Row],[attractiveness]]=1,2,IF(Table13[[#This Row],[attractiveness]]=5,4,Table13[[#This Row],[attractiveness]]))</f>
        <v>4</v>
      </c>
      <c r="F231" s="5">
        <v>0.96</v>
      </c>
      <c r="G231" t="s">
        <v>862</v>
      </c>
      <c r="H231" t="s">
        <v>846</v>
      </c>
      <c r="I231" t="s">
        <v>861</v>
      </c>
      <c r="J231" t="s">
        <v>830</v>
      </c>
      <c r="K231" t="s">
        <v>831</v>
      </c>
      <c r="L231" s="9">
        <v>0.73820835351900005</v>
      </c>
      <c r="M231" s="9">
        <v>0.11703154444699999</v>
      </c>
      <c r="N231" s="9">
        <v>3.0852811410999999E-2</v>
      </c>
      <c r="O231" s="9">
        <v>3.0852811410999999E-2</v>
      </c>
      <c r="P231" s="9">
        <v>1.3371223583799999E-2</v>
      </c>
      <c r="Q231" s="4">
        <f>VLOOKUP(Table13[[#This Row],[img_id]]&amp;"|"&amp;1,Table1[[#Headers],[#Data]],6,FALSE)</f>
        <v>0.99994945526099999</v>
      </c>
      <c r="R231" s="4">
        <f>VLOOKUP(Table13[[#This Row],[img_id]]&amp;"|"&amp;2,Table1[[#Headers],[#Data]],6,FALSE)</f>
        <v>0.99968111515000002</v>
      </c>
      <c r="S231" s="4">
        <f>VLOOKUP(Table13[[#This Row],[img_id]]&amp;"|"&amp;3,Table1[[#Headers],[#Data]],6,FALSE)</f>
        <v>0.99879139661799998</v>
      </c>
      <c r="T231" s="4">
        <f>VLOOKUP(Table13[[#This Row],[img_id]]&amp;"|"&amp;4,Table1[[#Headers],[#Data]],6,FALSE)</f>
        <v>0.99782794714</v>
      </c>
      <c r="U231" s="4">
        <f>VLOOKUP(Table13[[#This Row],[img_id]]&amp;"|"&amp;5,Table1[[#Headers],[#Data]],6,FALSE)</f>
        <v>0.99721550941500003</v>
      </c>
    </row>
    <row r="232" spans="1:21" hidden="1" x14ac:dyDescent="0.25">
      <c r="A232" s="5">
        <v>231</v>
      </c>
      <c r="B232" s="5" t="s">
        <v>240</v>
      </c>
      <c r="C232" s="5">
        <v>315</v>
      </c>
      <c r="D232" s="5">
        <v>4</v>
      </c>
      <c r="E232" s="5">
        <f>IF(Table13[[#This Row],[attractiveness]]=1,2,IF(Table13[[#This Row],[attractiveness]]=5,4,Table13[[#This Row],[attractiveness]]))</f>
        <v>4</v>
      </c>
      <c r="F232" s="5">
        <v>0.55999999999999905</v>
      </c>
      <c r="G232" t="s">
        <v>831</v>
      </c>
      <c r="H232" t="s">
        <v>854</v>
      </c>
      <c r="I232" t="s">
        <v>862</v>
      </c>
      <c r="J232" t="s">
        <v>861</v>
      </c>
      <c r="K232" t="s">
        <v>848</v>
      </c>
      <c r="L232" s="9">
        <v>0.34243321418799999</v>
      </c>
      <c r="M232" s="9">
        <v>0.187403470278</v>
      </c>
      <c r="N232" s="9">
        <v>0.16532360017299999</v>
      </c>
      <c r="O232" s="9">
        <v>0.16532360017299999</v>
      </c>
      <c r="P232" s="9">
        <v>4.7885604202700001E-2</v>
      </c>
      <c r="Q232" s="4">
        <f>VLOOKUP(Table13[[#This Row],[img_id]]&amp;"|"&amp;1,Table1[[#Headers],[#Data]],6,FALSE)</f>
        <v>0.999829530716</v>
      </c>
      <c r="R232" s="4">
        <f>VLOOKUP(Table13[[#This Row],[img_id]]&amp;"|"&amp;2,Table1[[#Headers],[#Data]],6,FALSE)</f>
        <v>0.99968874454500001</v>
      </c>
      <c r="S232" s="4">
        <f>VLOOKUP(Table13[[#This Row],[img_id]]&amp;"|"&amp;3,Table1[[#Headers],[#Data]],6,FALSE)</f>
        <v>0.99964714050299996</v>
      </c>
      <c r="T232" s="4">
        <f>VLOOKUP(Table13[[#This Row],[img_id]]&amp;"|"&amp;4,Table1[[#Headers],[#Data]],6,FALSE)</f>
        <v>0.99927455186799996</v>
      </c>
      <c r="U232" s="4">
        <f>VLOOKUP(Table13[[#This Row],[img_id]]&amp;"|"&amp;5,Table1[[#Headers],[#Data]],6,FALSE)</f>
        <v>0.998782813549</v>
      </c>
    </row>
    <row r="233" spans="1:21" hidden="1" x14ac:dyDescent="0.25">
      <c r="A233" s="5">
        <v>232</v>
      </c>
      <c r="B233" s="5" t="s">
        <v>241</v>
      </c>
      <c r="C233" s="5">
        <v>315</v>
      </c>
      <c r="D233" s="5">
        <v>4</v>
      </c>
      <c r="E233" s="5">
        <f>IF(Table13[[#This Row],[attractiveness]]=1,2,IF(Table13[[#This Row],[attractiveness]]=5,4,Table13[[#This Row],[attractiveness]]))</f>
        <v>4</v>
      </c>
      <c r="F233" s="5">
        <v>0.159999999999999</v>
      </c>
      <c r="G233" t="s">
        <v>854</v>
      </c>
      <c r="H233" t="s">
        <v>848</v>
      </c>
      <c r="I233" t="s">
        <v>856</v>
      </c>
      <c r="J233" t="s">
        <v>831</v>
      </c>
      <c r="K233" t="s">
        <v>851</v>
      </c>
      <c r="L233" s="9">
        <v>0.353959739208</v>
      </c>
      <c r="M233" s="9">
        <v>0.130703955889</v>
      </c>
      <c r="N233" s="9">
        <v>6.1874486505999998E-2</v>
      </c>
      <c r="O233" s="9">
        <v>6.1874486505999998E-2</v>
      </c>
      <c r="P233" s="9">
        <v>5.0543699413500003E-2</v>
      </c>
      <c r="Q233" s="4">
        <f>VLOOKUP(Table13[[#This Row],[img_id]]&amp;"|"&amp;1,Table1[[#Headers],[#Data]],6,FALSE)</f>
        <v>0.99979525804500002</v>
      </c>
      <c r="R233" s="4">
        <f>VLOOKUP(Table13[[#This Row],[img_id]]&amp;"|"&amp;2,Table1[[#Headers],[#Data]],6,FALSE)</f>
        <v>0.99944573640800005</v>
      </c>
      <c r="S233" s="4">
        <f>VLOOKUP(Table13[[#This Row],[img_id]]&amp;"|"&amp;3,Table1[[#Headers],[#Data]],6,FALSE)</f>
        <v>0.99882990121799997</v>
      </c>
      <c r="T233" s="4">
        <f>VLOOKUP(Table13[[#This Row],[img_id]]&amp;"|"&amp;4,Table1[[#Headers],[#Data]],6,FALSE)</f>
        <v>0.99867200851399995</v>
      </c>
      <c r="U233" s="4">
        <f>VLOOKUP(Table13[[#This Row],[img_id]]&amp;"|"&amp;5,Table1[[#Headers],[#Data]],6,FALSE)</f>
        <v>0.99856793880500005</v>
      </c>
    </row>
    <row r="234" spans="1:21" hidden="1" x14ac:dyDescent="0.25">
      <c r="A234" s="5">
        <v>233</v>
      </c>
      <c r="B234" s="5" t="s">
        <v>242</v>
      </c>
      <c r="C234" s="5">
        <v>319</v>
      </c>
      <c r="D234" s="5">
        <v>3</v>
      </c>
      <c r="E234" s="5">
        <f>IF(Table13[[#This Row],[attractiveness]]=1,2,IF(Table13[[#This Row],[attractiveness]]=5,4,Table13[[#This Row],[attractiveness]]))</f>
        <v>3</v>
      </c>
      <c r="F234" s="5">
        <v>1.76</v>
      </c>
      <c r="G234" t="s">
        <v>837</v>
      </c>
      <c r="H234" t="s">
        <v>836</v>
      </c>
      <c r="I234" t="s">
        <v>866</v>
      </c>
      <c r="J234" t="s">
        <v>923</v>
      </c>
      <c r="K234" t="s">
        <v>839</v>
      </c>
      <c r="L234" s="9">
        <v>0.53471440076800003</v>
      </c>
      <c r="M234" s="9">
        <v>0.35206925869</v>
      </c>
      <c r="N234" s="9">
        <v>3.9797749370299999E-2</v>
      </c>
      <c r="O234" s="9">
        <v>3.9797749370299999E-2</v>
      </c>
      <c r="P234" s="9">
        <v>1.4184772037E-2</v>
      </c>
      <c r="Q234" s="4">
        <f>VLOOKUP(Table13[[#This Row],[img_id]]&amp;"|"&amp;1,Table1[[#Headers],[#Data]],6,FALSE)</f>
        <v>0.99998843669899995</v>
      </c>
      <c r="R234" s="4">
        <f>VLOOKUP(Table13[[#This Row],[img_id]]&amp;"|"&amp;2,Table1[[#Headers],[#Data]],6,FALSE)</f>
        <v>0.99998247623400005</v>
      </c>
      <c r="S234" s="4">
        <f>VLOOKUP(Table13[[#This Row],[img_id]]&amp;"|"&amp;3,Table1[[#Headers],[#Data]],6,FALSE)</f>
        <v>0.99984526634199999</v>
      </c>
      <c r="T234" s="4">
        <f>VLOOKUP(Table13[[#This Row],[img_id]]&amp;"|"&amp;4,Table1[[#Headers],[#Data]],6,FALSE)</f>
        <v>0.99965643882800004</v>
      </c>
      <c r="U234" s="4">
        <f>VLOOKUP(Table13[[#This Row],[img_id]]&amp;"|"&amp;5,Table1[[#Headers],[#Data]],6,FALSE)</f>
        <v>0.99956589937200002</v>
      </c>
    </row>
    <row r="235" spans="1:21" hidden="1" x14ac:dyDescent="0.25">
      <c r="A235" s="5">
        <v>234</v>
      </c>
      <c r="B235" s="5" t="s">
        <v>243</v>
      </c>
      <c r="C235" s="5">
        <v>319</v>
      </c>
      <c r="D235" s="5">
        <v>4</v>
      </c>
      <c r="E235" s="5">
        <f>IF(Table13[[#This Row],[attractiveness]]=1,2,IF(Table13[[#This Row],[attractiveness]]=5,4,Table13[[#This Row],[attractiveness]]))</f>
        <v>4</v>
      </c>
      <c r="F235" s="5">
        <v>1.44</v>
      </c>
      <c r="G235" t="s">
        <v>837</v>
      </c>
      <c r="H235" t="s">
        <v>910</v>
      </c>
      <c r="I235" t="s">
        <v>839</v>
      </c>
      <c r="J235" t="s">
        <v>840</v>
      </c>
      <c r="K235" t="s">
        <v>836</v>
      </c>
      <c r="L235" s="9">
        <v>0.28527453541800002</v>
      </c>
      <c r="M235" s="9">
        <v>6.2571518123099995E-2</v>
      </c>
      <c r="N235" s="9">
        <v>5.0944611430200001E-2</v>
      </c>
      <c r="O235" s="9">
        <v>5.0944611430200001E-2</v>
      </c>
      <c r="P235" s="9">
        <v>4.5563593506799997E-2</v>
      </c>
      <c r="Q235" s="4">
        <f>VLOOKUP(Table13[[#This Row],[img_id]]&amp;"|"&amp;1,Table1[[#Headers],[#Data]],6,FALSE)</f>
        <v>0.99896371364600001</v>
      </c>
      <c r="R235" s="4">
        <f>VLOOKUP(Table13[[#This Row],[img_id]]&amp;"|"&amp;2,Table1[[#Headers],[#Data]],6,FALSE)</f>
        <v>0.99529284238799998</v>
      </c>
      <c r="S235" s="4">
        <f>VLOOKUP(Table13[[#This Row],[img_id]]&amp;"|"&amp;3,Table1[[#Headers],[#Data]],6,FALSE)</f>
        <v>0.99422484636300001</v>
      </c>
      <c r="T235" s="4">
        <f>VLOOKUP(Table13[[#This Row],[img_id]]&amp;"|"&amp;4,Table1[[#Headers],[#Data]],6,FALSE)</f>
        <v>0.99412596225700001</v>
      </c>
      <c r="U235" s="4">
        <f>VLOOKUP(Table13[[#This Row],[img_id]]&amp;"|"&amp;5,Table1[[#Headers],[#Data]],6,FALSE)</f>
        <v>0.99354726076099997</v>
      </c>
    </row>
    <row r="236" spans="1:21" hidden="1" x14ac:dyDescent="0.25">
      <c r="A236" s="5">
        <v>235</v>
      </c>
      <c r="B236" s="5" t="s">
        <v>244</v>
      </c>
      <c r="C236" s="5">
        <v>319</v>
      </c>
      <c r="D236" s="5">
        <v>2</v>
      </c>
      <c r="E236" s="5">
        <f>IF(Table13[[#This Row],[attractiveness]]=1,2,IF(Table13[[#This Row],[attractiveness]]=5,4,Table13[[#This Row],[attractiveness]]))</f>
        <v>2</v>
      </c>
      <c r="F236" s="5">
        <v>0.64</v>
      </c>
      <c r="G236" t="s">
        <v>909</v>
      </c>
      <c r="H236" t="s">
        <v>869</v>
      </c>
      <c r="I236" t="s">
        <v>900</v>
      </c>
      <c r="J236" t="s">
        <v>869</v>
      </c>
      <c r="K236" t="s">
        <v>910</v>
      </c>
      <c r="L236" s="9">
        <v>0.35615020990399998</v>
      </c>
      <c r="M236" s="9">
        <v>0.17681826651099999</v>
      </c>
      <c r="N236" s="9">
        <v>0.133275389671</v>
      </c>
      <c r="O236" s="9">
        <v>0.133275389671</v>
      </c>
      <c r="P236" s="9">
        <v>6.0585271567100002E-2</v>
      </c>
      <c r="Q236" s="4">
        <f>VLOOKUP(Table13[[#This Row],[img_id]]&amp;"|"&amp;1,Table1[[#Headers],[#Data]],6,FALSE)</f>
        <v>0.99977248907100003</v>
      </c>
      <c r="R236" s="4">
        <f>VLOOKUP(Table13[[#This Row],[img_id]]&amp;"|"&amp;2,Table1[[#Headers],[#Data]],6,FALSE)</f>
        <v>0.9995418787</v>
      </c>
      <c r="S236" s="4">
        <f>VLOOKUP(Table13[[#This Row],[img_id]]&amp;"|"&amp;3,Table1[[#Headers],[#Data]],6,FALSE)</f>
        <v>0.99939227104200001</v>
      </c>
      <c r="T236" s="4">
        <f>VLOOKUP(Table13[[#This Row],[img_id]]&amp;"|"&amp;4,Table1[[#Headers],[#Data]],6,FALSE)</f>
        <v>0.99931049346900003</v>
      </c>
      <c r="U236" s="4">
        <f>VLOOKUP(Table13[[#This Row],[img_id]]&amp;"|"&amp;5,Table1[[#Headers],[#Data]],6,FALSE)</f>
        <v>0.99866402149199995</v>
      </c>
    </row>
    <row r="237" spans="1:21" hidden="1" x14ac:dyDescent="0.25">
      <c r="A237" s="5">
        <v>236</v>
      </c>
      <c r="B237" s="5" t="s">
        <v>245</v>
      </c>
      <c r="C237" s="5">
        <v>319</v>
      </c>
      <c r="D237" s="5">
        <v>4</v>
      </c>
      <c r="E237" s="5">
        <f>IF(Table13[[#This Row],[attractiveness]]=1,2,IF(Table13[[#This Row],[attractiveness]]=5,4,Table13[[#This Row],[attractiveness]]))</f>
        <v>4</v>
      </c>
      <c r="F237" s="5">
        <v>0.96</v>
      </c>
      <c r="G237" t="s">
        <v>909</v>
      </c>
      <c r="H237" t="s">
        <v>900</v>
      </c>
      <c r="I237" t="s">
        <v>868</v>
      </c>
      <c r="J237" t="s">
        <v>915</v>
      </c>
      <c r="K237" t="s">
        <v>864</v>
      </c>
      <c r="L237" s="9">
        <v>0.24927078187500001</v>
      </c>
      <c r="M237" s="9">
        <v>0.124615363777</v>
      </c>
      <c r="N237" s="9">
        <v>9.1684542596300003E-2</v>
      </c>
      <c r="O237" s="9">
        <v>9.1684542596300003E-2</v>
      </c>
      <c r="P237" s="9">
        <v>8.8589467108199996E-2</v>
      </c>
      <c r="Q237" s="4">
        <f>VLOOKUP(Table13[[#This Row],[img_id]]&amp;"|"&amp;1,Table1[[#Headers],[#Data]],6,FALSE)</f>
        <v>0.99992668628699999</v>
      </c>
      <c r="R237" s="4">
        <f>VLOOKUP(Table13[[#This Row],[img_id]]&amp;"|"&amp;2,Table1[[#Headers],[#Data]],6,FALSE)</f>
        <v>0.99985337257399998</v>
      </c>
      <c r="S237" s="4">
        <f>VLOOKUP(Table13[[#This Row],[img_id]]&amp;"|"&amp;3,Table1[[#Headers],[#Data]],6,FALSE)</f>
        <v>0.99980074167300004</v>
      </c>
      <c r="T237" s="4">
        <f>VLOOKUP(Table13[[#This Row],[img_id]]&amp;"|"&amp;4,Table1[[#Headers],[#Data]],6,FALSE)</f>
        <v>0.99980026483499995</v>
      </c>
      <c r="U237" s="4">
        <f>VLOOKUP(Table13[[#This Row],[img_id]]&amp;"|"&amp;5,Table1[[#Headers],[#Data]],6,FALSE)</f>
        <v>0.99979382753400003</v>
      </c>
    </row>
    <row r="238" spans="1:21" hidden="1" x14ac:dyDescent="0.25">
      <c r="A238" s="5">
        <v>237</v>
      </c>
      <c r="B238" s="5" t="s">
        <v>246</v>
      </c>
      <c r="C238" s="5">
        <v>320</v>
      </c>
      <c r="D238" s="5">
        <v>2</v>
      </c>
      <c r="E238" s="5">
        <f>IF(Table13[[#This Row],[attractiveness]]=1,2,IF(Table13[[#This Row],[attractiveness]]=5,4,Table13[[#This Row],[attractiveness]]))</f>
        <v>2</v>
      </c>
      <c r="F238" s="5">
        <v>0.56000000000000005</v>
      </c>
      <c r="G238" t="s">
        <v>868</v>
      </c>
      <c r="H238" t="s">
        <v>832</v>
      </c>
      <c r="I238" t="s">
        <v>870</v>
      </c>
      <c r="J238" t="s">
        <v>864</v>
      </c>
      <c r="K238" t="s">
        <v>830</v>
      </c>
      <c r="L238" s="9">
        <v>0.20676772296400001</v>
      </c>
      <c r="M238" s="9">
        <v>0.106089428067</v>
      </c>
      <c r="N238" s="9">
        <v>8.7400883436200005E-2</v>
      </c>
      <c r="O238" s="9">
        <v>8.7400883436200005E-2</v>
      </c>
      <c r="P238" s="9">
        <v>5.9990372508800002E-2</v>
      </c>
      <c r="Q238" s="4">
        <f>VLOOKUP(Table13[[#This Row],[img_id]]&amp;"|"&amp;1,Table1[[#Headers],[#Data]],6,FALSE)</f>
        <v>0.99928027391399998</v>
      </c>
      <c r="R238" s="4">
        <f>VLOOKUP(Table13[[#This Row],[img_id]]&amp;"|"&amp;2,Table1[[#Headers],[#Data]],6,FALSE)</f>
        <v>0.99859815835999999</v>
      </c>
      <c r="S238" s="4">
        <f>VLOOKUP(Table13[[#This Row],[img_id]]&amp;"|"&amp;3,Table1[[#Headers],[#Data]],6,FALSE)</f>
        <v>0.99829894304300004</v>
      </c>
      <c r="T238" s="4">
        <f>VLOOKUP(Table13[[#This Row],[img_id]]&amp;"|"&amp;4,Table1[[#Headers],[#Data]],6,FALSE)</f>
        <v>0.99818855524100003</v>
      </c>
      <c r="U238" s="4">
        <f>VLOOKUP(Table13[[#This Row],[img_id]]&amp;"|"&amp;5,Table1[[#Headers],[#Data]],6,FALSE)</f>
        <v>0.99752360582400001</v>
      </c>
    </row>
    <row r="239" spans="1:21" x14ac:dyDescent="0.25">
      <c r="A239" s="5">
        <v>238</v>
      </c>
      <c r="B239" s="5" t="s">
        <v>247</v>
      </c>
      <c r="C239" s="5">
        <v>320</v>
      </c>
      <c r="D239" s="5">
        <v>3</v>
      </c>
      <c r="E239" s="5">
        <f>IF(Table13[[#This Row],[attractiveness]]=1,2,IF(Table13[[#This Row],[attractiveness]]=5,4,Table13[[#This Row],[attractiveness]]))</f>
        <v>3</v>
      </c>
      <c r="F239" s="5">
        <v>1.3599999999999901</v>
      </c>
      <c r="G239" t="s">
        <v>877</v>
      </c>
      <c r="H239" t="s">
        <v>880</v>
      </c>
      <c r="I239" t="s">
        <v>883</v>
      </c>
      <c r="J239" t="s">
        <v>864</v>
      </c>
      <c r="K239" t="s">
        <v>831</v>
      </c>
      <c r="L239" s="9">
        <v>8.3819799125200004E-2</v>
      </c>
      <c r="M239" s="9">
        <v>4.3687134981199999E-2</v>
      </c>
      <c r="N239" s="9">
        <v>4.1386917233499999E-2</v>
      </c>
      <c r="O239" s="9">
        <v>4.1386917233499999E-2</v>
      </c>
      <c r="P239" s="9">
        <v>3.42199504375E-2</v>
      </c>
      <c r="Q239" s="4">
        <f>VLOOKUP(Table13[[#This Row],[img_id]]&amp;"|"&amp;1,Table1[[#Headers],[#Data]],6,FALSE)</f>
        <v>0.97643458843200004</v>
      </c>
      <c r="R239" s="4">
        <f>VLOOKUP(Table13[[#This Row],[img_id]]&amp;"|"&amp;2,Table1[[#Headers],[#Data]],6,FALSE)</f>
        <v>0.95574462413799999</v>
      </c>
      <c r="S239" s="4">
        <f>VLOOKUP(Table13[[#This Row],[img_id]]&amp;"|"&amp;3,Table1[[#Headers],[#Data]],6,FALSE)</f>
        <v>0.95339953899399998</v>
      </c>
      <c r="T239" s="4">
        <f>VLOOKUP(Table13[[#This Row],[img_id]]&amp;"|"&amp;4,Table1[[#Headers],[#Data]],6,FALSE)</f>
        <v>0.95185416936900002</v>
      </c>
      <c r="U239" s="4">
        <f>VLOOKUP(Table13[[#This Row],[img_id]]&amp;"|"&amp;5,Table1[[#Headers],[#Data]],6,FALSE)</f>
        <v>0.94418448209799999</v>
      </c>
    </row>
    <row r="240" spans="1:21" hidden="1" x14ac:dyDescent="0.25">
      <c r="A240" s="5">
        <v>239</v>
      </c>
      <c r="B240" s="5" t="s">
        <v>248</v>
      </c>
      <c r="C240" s="5">
        <v>320</v>
      </c>
      <c r="D240" s="5">
        <v>3</v>
      </c>
      <c r="E240" s="5">
        <f>IF(Table13[[#This Row],[attractiveness]]=1,2,IF(Table13[[#This Row],[attractiveness]]=5,4,Table13[[#This Row],[attractiveness]]))</f>
        <v>3</v>
      </c>
      <c r="F240" s="5">
        <v>0.8</v>
      </c>
      <c r="G240" t="s">
        <v>831</v>
      </c>
      <c r="H240" t="s">
        <v>830</v>
      </c>
      <c r="I240" t="s">
        <v>840</v>
      </c>
      <c r="J240" t="s">
        <v>862</v>
      </c>
      <c r="K240" t="s">
        <v>890</v>
      </c>
      <c r="L240" s="9">
        <v>0.75408524274800004</v>
      </c>
      <c r="M240" s="9">
        <v>9.33559760451E-2</v>
      </c>
      <c r="N240" s="9">
        <v>3.9901949465299999E-2</v>
      </c>
      <c r="O240" s="9">
        <v>3.9901949465299999E-2</v>
      </c>
      <c r="P240" s="9">
        <v>2.56705414504E-2</v>
      </c>
      <c r="Q240" s="4">
        <f>VLOOKUP(Table13[[#This Row],[img_id]]&amp;"|"&amp;1,Table1[[#Headers],[#Data]],6,FALSE)</f>
        <v>0.99998009204899996</v>
      </c>
      <c r="R240" s="4">
        <f>VLOOKUP(Table13[[#This Row],[img_id]]&amp;"|"&amp;2,Table1[[#Headers],[#Data]],6,FALSE)</f>
        <v>0.99983882904099997</v>
      </c>
      <c r="S240" s="4">
        <f>VLOOKUP(Table13[[#This Row],[img_id]]&amp;"|"&amp;3,Table1[[#Headers],[#Data]],6,FALSE)</f>
        <v>0.999622941017</v>
      </c>
      <c r="T240" s="4">
        <f>VLOOKUP(Table13[[#This Row],[img_id]]&amp;"|"&amp;4,Table1[[#Headers],[#Data]],6,FALSE)</f>
        <v>0.99946266412700002</v>
      </c>
      <c r="U240" s="4">
        <f>VLOOKUP(Table13[[#This Row],[img_id]]&amp;"|"&amp;5,Table1[[#Headers],[#Data]],6,FALSE)</f>
        <v>0.99941408634200002</v>
      </c>
    </row>
    <row r="241" spans="1:21" hidden="1" x14ac:dyDescent="0.25">
      <c r="A241" s="5">
        <v>240</v>
      </c>
      <c r="B241" s="5" t="s">
        <v>249</v>
      </c>
      <c r="C241" s="5">
        <v>320</v>
      </c>
      <c r="D241" s="5">
        <v>3</v>
      </c>
      <c r="E241" s="5">
        <f>IF(Table13[[#This Row],[attractiveness]]=1,2,IF(Table13[[#This Row],[attractiveness]]=5,4,Table13[[#This Row],[attractiveness]]))</f>
        <v>3</v>
      </c>
      <c r="F241" s="5">
        <v>1.3599999999999901</v>
      </c>
      <c r="G241" t="s">
        <v>830</v>
      </c>
      <c r="H241" t="s">
        <v>831</v>
      </c>
      <c r="I241" t="s">
        <v>840</v>
      </c>
      <c r="J241" t="s">
        <v>868</v>
      </c>
      <c r="K241" t="s">
        <v>870</v>
      </c>
      <c r="L241" s="9">
        <v>0.212071418762</v>
      </c>
      <c r="M241" s="9">
        <v>0.18435515463400001</v>
      </c>
      <c r="N241" s="9">
        <v>0.12067360431</v>
      </c>
      <c r="O241" s="9">
        <v>0.12067360431</v>
      </c>
      <c r="P241" s="9">
        <v>4.0022552013399999E-2</v>
      </c>
      <c r="Q241" s="4">
        <f>VLOOKUP(Table13[[#This Row],[img_id]]&amp;"|"&amp;1,Table1[[#Headers],[#Data]],6,FALSE)</f>
        <v>0.99906176328700003</v>
      </c>
      <c r="R241" s="4">
        <f>VLOOKUP(Table13[[#This Row],[img_id]]&amp;"|"&amp;2,Table1[[#Headers],[#Data]],6,FALSE)</f>
        <v>0.99892091751099998</v>
      </c>
      <c r="S241" s="4">
        <f>VLOOKUP(Table13[[#This Row],[img_id]]&amp;"|"&amp;3,Table1[[#Headers],[#Data]],6,FALSE)</f>
        <v>0.99835240840899997</v>
      </c>
      <c r="T241" s="4">
        <f>VLOOKUP(Table13[[#This Row],[img_id]]&amp;"|"&amp;4,Table1[[#Headers],[#Data]],6,FALSE)</f>
        <v>0.99698346853300002</v>
      </c>
      <c r="U241" s="4">
        <f>VLOOKUP(Table13[[#This Row],[img_id]]&amp;"|"&amp;5,Table1[[#Headers],[#Data]],6,FALSE)</f>
        <v>0.99504870176299998</v>
      </c>
    </row>
    <row r="242" spans="1:21" hidden="1" x14ac:dyDescent="0.25">
      <c r="A242" s="5">
        <v>241</v>
      </c>
      <c r="B242" s="5" t="s">
        <v>250</v>
      </c>
      <c r="C242" s="5">
        <v>322</v>
      </c>
      <c r="D242" s="5">
        <v>2</v>
      </c>
      <c r="E242" s="5">
        <f>IF(Table13[[#This Row],[attractiveness]]=1,2,IF(Table13[[#This Row],[attractiveness]]=5,4,Table13[[#This Row],[attractiveness]]))</f>
        <v>2</v>
      </c>
      <c r="F242" s="5">
        <v>0.56000000000000005</v>
      </c>
      <c r="G242" t="s">
        <v>840</v>
      </c>
      <c r="H242" t="s">
        <v>830</v>
      </c>
      <c r="I242" t="s">
        <v>864</v>
      </c>
      <c r="J242" t="s">
        <v>831</v>
      </c>
      <c r="K242" t="s">
        <v>863</v>
      </c>
      <c r="L242" s="9">
        <v>0.44390562176699999</v>
      </c>
      <c r="M242" s="9">
        <v>0.35899066925000001</v>
      </c>
      <c r="N242" s="9">
        <v>8.9463919401200007E-2</v>
      </c>
      <c r="O242" s="9">
        <v>8.9463919401200007E-2</v>
      </c>
      <c r="P242" s="9">
        <v>7.4466676451300003E-3</v>
      </c>
      <c r="Q242" s="4">
        <f>VLOOKUP(Table13[[#This Row],[img_id]]&amp;"|"&amp;1,Table1[[#Headers],[#Data]],6,FALSE)</f>
        <v>0.99980217218400003</v>
      </c>
      <c r="R242" s="4">
        <f>VLOOKUP(Table13[[#This Row],[img_id]]&amp;"|"&amp;2,Table1[[#Headers],[#Data]],6,FALSE)</f>
        <v>0.99975544214199996</v>
      </c>
      <c r="S242" s="4">
        <f>VLOOKUP(Table13[[#This Row],[img_id]]&amp;"|"&amp;3,Table1[[#Headers],[#Data]],6,FALSE)</f>
        <v>0.99901926517499995</v>
      </c>
      <c r="T242" s="4">
        <f>VLOOKUP(Table13[[#This Row],[img_id]]&amp;"|"&amp;4,Table1[[#Headers],[#Data]],6,FALSE)</f>
        <v>0.98853534460100001</v>
      </c>
      <c r="U242" s="4">
        <f>VLOOKUP(Table13[[#This Row],[img_id]]&amp;"|"&amp;5,Table1[[#Headers],[#Data]],6,FALSE)</f>
        <v>0.98834306001700001</v>
      </c>
    </row>
    <row r="243" spans="1:21" hidden="1" x14ac:dyDescent="0.25">
      <c r="A243" s="5">
        <v>242</v>
      </c>
      <c r="B243" s="5" t="s">
        <v>251</v>
      </c>
      <c r="C243" s="5">
        <v>322</v>
      </c>
      <c r="D243" s="5">
        <v>1</v>
      </c>
      <c r="E243" s="5">
        <f>IF(Table13[[#This Row],[attractiveness]]=1,2,IF(Table13[[#This Row],[attractiveness]]=5,4,Table13[[#This Row],[attractiveness]]))</f>
        <v>2</v>
      </c>
      <c r="F243" s="5">
        <v>0.24</v>
      </c>
      <c r="G243" t="s">
        <v>830</v>
      </c>
      <c r="H243" t="s">
        <v>849</v>
      </c>
      <c r="I243" t="s">
        <v>913</v>
      </c>
      <c r="J243" t="s">
        <v>842</v>
      </c>
      <c r="K243" t="s">
        <v>846</v>
      </c>
      <c r="L243" s="9">
        <v>0.86788290739100005</v>
      </c>
      <c r="M243" s="9">
        <v>5.5843081325299998E-2</v>
      </c>
      <c r="N243" s="9">
        <v>3.9673101156900002E-2</v>
      </c>
      <c r="O243" s="9">
        <v>3.9673101156900002E-2</v>
      </c>
      <c r="P243" s="9">
        <v>9.1947307810200003E-3</v>
      </c>
      <c r="Q243" s="4">
        <f>VLOOKUP(Table13[[#This Row],[img_id]]&amp;"|"&amp;1,Table1[[#Headers],[#Data]],6,FALSE)</f>
        <v>0.99999809265100004</v>
      </c>
      <c r="R243" s="4">
        <f>VLOOKUP(Table13[[#This Row],[img_id]]&amp;"|"&amp;2,Table1[[#Headers],[#Data]],6,FALSE)</f>
        <v>0.99997067451499999</v>
      </c>
      <c r="S243" s="4">
        <f>VLOOKUP(Table13[[#This Row],[img_id]]&amp;"|"&amp;3,Table1[[#Headers],[#Data]],6,FALSE)</f>
        <v>0.99995875358599995</v>
      </c>
      <c r="T243" s="4">
        <f>VLOOKUP(Table13[[#This Row],[img_id]]&amp;"|"&amp;4,Table1[[#Headers],[#Data]],6,FALSE)</f>
        <v>0.99984109401700005</v>
      </c>
      <c r="U243" s="4">
        <f>VLOOKUP(Table13[[#This Row],[img_id]]&amp;"|"&amp;5,Table1[[#Headers],[#Data]],6,FALSE)</f>
        <v>0.99982208013499996</v>
      </c>
    </row>
    <row r="244" spans="1:21" hidden="1" x14ac:dyDescent="0.25">
      <c r="A244" s="5">
        <v>243</v>
      </c>
      <c r="B244" s="5" t="s">
        <v>252</v>
      </c>
      <c r="C244" s="5">
        <v>322</v>
      </c>
      <c r="D244" s="5">
        <v>2</v>
      </c>
      <c r="E244" s="5">
        <f>IF(Table13[[#This Row],[attractiveness]]=1,2,IF(Table13[[#This Row],[attractiveness]]=5,4,Table13[[#This Row],[attractiveness]]))</f>
        <v>2</v>
      </c>
      <c r="F244" s="5">
        <v>0.16</v>
      </c>
      <c r="G244" t="s">
        <v>830</v>
      </c>
      <c r="H244" t="s">
        <v>840</v>
      </c>
      <c r="I244" t="s">
        <v>846</v>
      </c>
      <c r="J244" t="s">
        <v>831</v>
      </c>
      <c r="K244" t="s">
        <v>829</v>
      </c>
      <c r="L244" s="9">
        <v>0.83821463584900002</v>
      </c>
      <c r="M244" s="9">
        <v>0.13054412603400001</v>
      </c>
      <c r="N244" s="9">
        <v>6.6357832401999998E-3</v>
      </c>
      <c r="O244" s="9">
        <v>6.6357832401999998E-3</v>
      </c>
      <c r="P244" s="9">
        <v>4.4671678915599996E-3</v>
      </c>
      <c r="Q244" s="4">
        <f>VLOOKUP(Table13[[#This Row],[img_id]]&amp;"|"&amp;1,Table1[[#Headers],[#Data]],6,FALSE)</f>
        <v>0.99998974800100005</v>
      </c>
      <c r="R244" s="4">
        <f>VLOOKUP(Table13[[#This Row],[img_id]]&amp;"|"&amp;2,Table1[[#Headers],[#Data]],6,FALSE)</f>
        <v>0.99993419647199999</v>
      </c>
      <c r="S244" s="4">
        <f>VLOOKUP(Table13[[#This Row],[img_id]]&amp;"|"&amp;3,Table1[[#Headers],[#Data]],6,FALSE)</f>
        <v>0.99870657920799999</v>
      </c>
      <c r="T244" s="4">
        <f>VLOOKUP(Table13[[#This Row],[img_id]]&amp;"|"&amp;4,Table1[[#Headers],[#Data]],6,FALSE)</f>
        <v>0.99821424484300003</v>
      </c>
      <c r="U244" s="4">
        <f>VLOOKUP(Table13[[#This Row],[img_id]]&amp;"|"&amp;5,Table1[[#Headers],[#Data]],6,FALSE)</f>
        <v>0.99807989597299995</v>
      </c>
    </row>
    <row r="245" spans="1:21" hidden="1" x14ac:dyDescent="0.25">
      <c r="A245" s="5">
        <v>244</v>
      </c>
      <c r="B245" s="5" t="s">
        <v>253</v>
      </c>
      <c r="C245" s="5">
        <v>322</v>
      </c>
      <c r="D245" s="5">
        <v>1</v>
      </c>
      <c r="E245" s="5">
        <f>IF(Table13[[#This Row],[attractiveness]]=1,2,IF(Table13[[#This Row],[attractiveness]]=5,4,Table13[[#This Row],[attractiveness]]))</f>
        <v>2</v>
      </c>
      <c r="F245" s="5">
        <v>0.24</v>
      </c>
      <c r="G245" t="s">
        <v>830</v>
      </c>
      <c r="H245" t="s">
        <v>840</v>
      </c>
      <c r="I245" t="s">
        <v>849</v>
      </c>
      <c r="J245" t="s">
        <v>846</v>
      </c>
      <c r="K245" t="s">
        <v>862</v>
      </c>
      <c r="L245" s="9">
        <v>0.95211440324800001</v>
      </c>
      <c r="M245" s="9">
        <v>2.1917212754499999E-2</v>
      </c>
      <c r="N245" s="9">
        <v>4.5450478792199997E-3</v>
      </c>
      <c r="O245" s="9">
        <v>4.5450478792199997E-3</v>
      </c>
      <c r="P245" s="9">
        <v>2.04959954135E-3</v>
      </c>
      <c r="Q245" s="4">
        <f>VLOOKUP(Table13[[#This Row],[img_id]]&amp;"|"&amp;1,Table1[[#Headers],[#Data]],6,FALSE)</f>
        <v>0.99998891353599995</v>
      </c>
      <c r="R245" s="4">
        <f>VLOOKUP(Table13[[#This Row],[img_id]]&amp;"|"&amp;2,Table1[[#Headers],[#Data]],6,FALSE)</f>
        <v>0.99952101707499996</v>
      </c>
      <c r="S245" s="4">
        <f>VLOOKUP(Table13[[#This Row],[img_id]]&amp;"|"&amp;3,Table1[[#Headers],[#Data]],6,FALSE)</f>
        <v>0.99769419431700002</v>
      </c>
      <c r="T245" s="4">
        <f>VLOOKUP(Table13[[#This Row],[img_id]]&amp;"|"&amp;4,Table1[[#Headers],[#Data]],6,FALSE)</f>
        <v>0.997503221035</v>
      </c>
      <c r="U245" s="4">
        <f>VLOOKUP(Table13[[#This Row],[img_id]]&amp;"|"&amp;5,Table1[[#Headers],[#Data]],6,FALSE)</f>
        <v>0.99490106105800002</v>
      </c>
    </row>
    <row r="246" spans="1:21" hidden="1" x14ac:dyDescent="0.25">
      <c r="A246" s="5">
        <v>245</v>
      </c>
      <c r="B246" s="5" t="s">
        <v>254</v>
      </c>
      <c r="C246" s="5">
        <v>323</v>
      </c>
      <c r="D246" s="5">
        <v>2</v>
      </c>
      <c r="E246" s="5">
        <f>IF(Table13[[#This Row],[attractiveness]]=1,2,IF(Table13[[#This Row],[attractiveness]]=5,4,Table13[[#This Row],[attractiveness]]))</f>
        <v>2</v>
      </c>
      <c r="F246" s="5">
        <v>0.4</v>
      </c>
      <c r="G246" t="s">
        <v>854</v>
      </c>
      <c r="H246" t="s">
        <v>848</v>
      </c>
      <c r="I246" t="s">
        <v>855</v>
      </c>
      <c r="J246" t="s">
        <v>861</v>
      </c>
      <c r="K246" t="s">
        <v>884</v>
      </c>
      <c r="L246" s="9">
        <v>0.59315532445899999</v>
      </c>
      <c r="M246" s="9">
        <v>0.24570402503</v>
      </c>
      <c r="N246" s="9">
        <v>2.9577717185000001E-2</v>
      </c>
      <c r="O246" s="9">
        <v>2.9577717185000001E-2</v>
      </c>
      <c r="P246" s="9">
        <v>2.5439076125600001E-2</v>
      </c>
      <c r="Q246" s="4">
        <f>VLOOKUP(Table13[[#This Row],[img_id]]&amp;"|"&amp;1,Table1[[#Headers],[#Data]],6,FALSE)</f>
        <v>0.99994385242499995</v>
      </c>
      <c r="R246" s="4">
        <f>VLOOKUP(Table13[[#This Row],[img_id]]&amp;"|"&amp;2,Table1[[#Headers],[#Data]],6,FALSE)</f>
        <v>0.99986457824700004</v>
      </c>
      <c r="S246" s="4">
        <f>VLOOKUP(Table13[[#This Row],[img_id]]&amp;"|"&amp;3,Table1[[#Headers],[#Data]],6,FALSE)</f>
        <v>0.99887579679500005</v>
      </c>
      <c r="T246" s="4">
        <f>VLOOKUP(Table13[[#This Row],[img_id]]&amp;"|"&amp;4,Table1[[#Headers],[#Data]],6,FALSE)</f>
        <v>0.99885749816900005</v>
      </c>
      <c r="U246" s="4">
        <f>VLOOKUP(Table13[[#This Row],[img_id]]&amp;"|"&amp;5,Table1[[#Headers],[#Data]],6,FALSE)</f>
        <v>0.99869316816300002</v>
      </c>
    </row>
    <row r="247" spans="1:21" hidden="1" x14ac:dyDescent="0.25">
      <c r="A247" s="5">
        <v>246</v>
      </c>
      <c r="B247" s="5" t="s">
        <v>255</v>
      </c>
      <c r="C247" s="5">
        <v>323</v>
      </c>
      <c r="D247" s="5">
        <v>3</v>
      </c>
      <c r="E247" s="5">
        <f>IF(Table13[[#This Row],[attractiveness]]=1,2,IF(Table13[[#This Row],[attractiveness]]=5,4,Table13[[#This Row],[attractiveness]]))</f>
        <v>3</v>
      </c>
      <c r="F247" s="5">
        <v>2.56</v>
      </c>
      <c r="G247" t="s">
        <v>838</v>
      </c>
      <c r="H247" t="s">
        <v>839</v>
      </c>
      <c r="I247" t="s">
        <v>899</v>
      </c>
      <c r="J247" t="s">
        <v>836</v>
      </c>
      <c r="K247" t="s">
        <v>896</v>
      </c>
      <c r="L247" s="9">
        <v>0.43577918410299998</v>
      </c>
      <c r="M247" s="9">
        <v>7.9391412437E-2</v>
      </c>
      <c r="N247" s="9">
        <v>6.7690245807199997E-2</v>
      </c>
      <c r="O247" s="9">
        <v>6.7690245807199997E-2</v>
      </c>
      <c r="P247" s="9">
        <v>5.5362671613700003E-2</v>
      </c>
      <c r="Q247" s="4">
        <f>VLOOKUP(Table13[[#This Row],[img_id]]&amp;"|"&amp;1,Table1[[#Headers],[#Data]],6,FALSE)</f>
        <v>0.99978131055800001</v>
      </c>
      <c r="R247" s="4">
        <f>VLOOKUP(Table13[[#This Row],[img_id]]&amp;"|"&amp;2,Table1[[#Headers],[#Data]],6,FALSE)</f>
        <v>0.99880075454700001</v>
      </c>
      <c r="S247" s="4">
        <f>VLOOKUP(Table13[[#This Row],[img_id]]&amp;"|"&amp;3,Table1[[#Headers],[#Data]],6,FALSE)</f>
        <v>0.99859374761599995</v>
      </c>
      <c r="T247" s="4">
        <f>VLOOKUP(Table13[[#This Row],[img_id]]&amp;"|"&amp;4,Table1[[#Headers],[#Data]],6,FALSE)</f>
        <v>0.99844676256200005</v>
      </c>
      <c r="U247" s="4">
        <f>VLOOKUP(Table13[[#This Row],[img_id]]&amp;"|"&amp;5,Table1[[#Headers],[#Data]],6,FALSE)</f>
        <v>0.99828112125400004</v>
      </c>
    </row>
    <row r="248" spans="1:21" hidden="1" x14ac:dyDescent="0.25">
      <c r="A248" s="5">
        <v>247</v>
      </c>
      <c r="B248" s="5" t="s">
        <v>256</v>
      </c>
      <c r="C248" s="5">
        <v>323</v>
      </c>
      <c r="D248" s="5">
        <v>4</v>
      </c>
      <c r="E248" s="5">
        <f>IF(Table13[[#This Row],[attractiveness]]=1,2,IF(Table13[[#This Row],[attractiveness]]=5,4,Table13[[#This Row],[attractiveness]]))</f>
        <v>4</v>
      </c>
      <c r="F248" s="5">
        <v>0.96</v>
      </c>
      <c r="G248" t="s">
        <v>830</v>
      </c>
      <c r="H248" t="s">
        <v>831</v>
      </c>
      <c r="I248" t="s">
        <v>864</v>
      </c>
      <c r="J248" t="s">
        <v>840</v>
      </c>
      <c r="K248" t="s">
        <v>862</v>
      </c>
      <c r="L248" s="9">
        <v>0.333694785833</v>
      </c>
      <c r="M248" s="9">
        <v>0.232655227184</v>
      </c>
      <c r="N248" s="9">
        <v>5.9402287006399997E-2</v>
      </c>
      <c r="O248" s="9">
        <v>5.9402287006399997E-2</v>
      </c>
      <c r="P248" s="9">
        <v>4.00623381138E-2</v>
      </c>
      <c r="Q248" s="4">
        <f>VLOOKUP(Table13[[#This Row],[img_id]]&amp;"|"&amp;1,Table1[[#Headers],[#Data]],6,FALSE)</f>
        <v>0.99939906597100003</v>
      </c>
      <c r="R248" s="4">
        <f>VLOOKUP(Table13[[#This Row],[img_id]]&amp;"|"&amp;2,Table1[[#Headers],[#Data]],6,FALSE)</f>
        <v>0.99913823604600005</v>
      </c>
      <c r="S248" s="4">
        <f>VLOOKUP(Table13[[#This Row],[img_id]]&amp;"|"&amp;3,Table1[[#Headers],[#Data]],6,FALSE)</f>
        <v>0.99663347005799996</v>
      </c>
      <c r="T248" s="4">
        <f>VLOOKUP(Table13[[#This Row],[img_id]]&amp;"|"&amp;4,Table1[[#Headers],[#Data]],6,FALSE)</f>
        <v>0.99579656124100002</v>
      </c>
      <c r="U248" s="4">
        <f>VLOOKUP(Table13[[#This Row],[img_id]]&amp;"|"&amp;5,Table1[[#Headers],[#Data]],6,FALSE)</f>
        <v>0.99501651525500001</v>
      </c>
    </row>
    <row r="249" spans="1:21" hidden="1" x14ac:dyDescent="0.25">
      <c r="A249" s="5">
        <v>248</v>
      </c>
      <c r="B249" s="5" t="s">
        <v>257</v>
      </c>
      <c r="C249" s="5">
        <v>323</v>
      </c>
      <c r="D249" s="5">
        <v>2</v>
      </c>
      <c r="E249" s="5">
        <f>IF(Table13[[#This Row],[attractiveness]]=1,2,IF(Table13[[#This Row],[attractiveness]]=5,4,Table13[[#This Row],[attractiveness]]))</f>
        <v>2</v>
      </c>
      <c r="F249" s="5">
        <v>0.16</v>
      </c>
      <c r="G249" t="s">
        <v>854</v>
      </c>
      <c r="H249" t="s">
        <v>848</v>
      </c>
      <c r="I249" t="s">
        <v>856</v>
      </c>
      <c r="J249" t="s">
        <v>855</v>
      </c>
      <c r="K249" t="s">
        <v>886</v>
      </c>
      <c r="L249" s="9">
        <v>0.39112353324900001</v>
      </c>
      <c r="M249" s="9">
        <v>0.28906470537200002</v>
      </c>
      <c r="N249" s="9">
        <v>8.8061019778299998E-2</v>
      </c>
      <c r="O249" s="9">
        <v>8.8061019778299998E-2</v>
      </c>
      <c r="P249" s="9">
        <v>3.9003789424900001E-2</v>
      </c>
      <c r="Q249" s="4">
        <f>VLOOKUP(Table13[[#This Row],[img_id]]&amp;"|"&amp;1,Table1[[#Headers],[#Data]],6,FALSE)</f>
        <v>0.99982577562300001</v>
      </c>
      <c r="R249" s="4">
        <f>VLOOKUP(Table13[[#This Row],[img_id]]&amp;"|"&amp;2,Table1[[#Headers],[#Data]],6,FALSE)</f>
        <v>0.99976426363000004</v>
      </c>
      <c r="S249" s="4">
        <f>VLOOKUP(Table13[[#This Row],[img_id]]&amp;"|"&amp;3,Table1[[#Headers],[#Data]],6,FALSE)</f>
        <v>0.99922645091999995</v>
      </c>
      <c r="T249" s="4">
        <f>VLOOKUP(Table13[[#This Row],[img_id]]&amp;"|"&amp;4,Table1[[#Headers],[#Data]],6,FALSE)</f>
        <v>0.99867177009600006</v>
      </c>
      <c r="U249" s="4">
        <f>VLOOKUP(Table13[[#This Row],[img_id]]&amp;"|"&amp;5,Table1[[#Headers],[#Data]],6,FALSE)</f>
        <v>0.99825507402400004</v>
      </c>
    </row>
    <row r="250" spans="1:21" hidden="1" x14ac:dyDescent="0.25">
      <c r="A250" s="5">
        <v>249</v>
      </c>
      <c r="B250" s="5" t="s">
        <v>258</v>
      </c>
      <c r="C250" s="5">
        <v>324</v>
      </c>
      <c r="D250" s="5">
        <v>2</v>
      </c>
      <c r="E250" s="5">
        <f>IF(Table13[[#This Row],[attractiveness]]=1,2,IF(Table13[[#This Row],[attractiveness]]=5,4,Table13[[#This Row],[attractiveness]]))</f>
        <v>2</v>
      </c>
      <c r="F250" s="5">
        <v>0.56000000000000005</v>
      </c>
      <c r="G250" t="s">
        <v>831</v>
      </c>
      <c r="H250" t="s">
        <v>862</v>
      </c>
      <c r="I250" t="s">
        <v>830</v>
      </c>
      <c r="J250" t="s">
        <v>860</v>
      </c>
      <c r="K250" t="s">
        <v>864</v>
      </c>
      <c r="L250" s="9">
        <v>0.56045007705700001</v>
      </c>
      <c r="M250" s="9">
        <v>0.220952197909</v>
      </c>
      <c r="N250" s="9">
        <v>0.13029021024699999</v>
      </c>
      <c r="O250" s="9">
        <v>0.13029021024699999</v>
      </c>
      <c r="P250" s="9">
        <v>1.9319601357000001E-2</v>
      </c>
      <c r="Q250" s="4">
        <f>VLOOKUP(Table13[[#This Row],[img_id]]&amp;"|"&amp;1,Table1[[#Headers],[#Data]],6,FALSE)</f>
        <v>0.999962329865</v>
      </c>
      <c r="R250" s="4">
        <f>VLOOKUP(Table13[[#This Row],[img_id]]&amp;"|"&amp;2,Table1[[#Headers],[#Data]],6,FALSE)</f>
        <v>0.99990427494</v>
      </c>
      <c r="S250" s="4">
        <f>VLOOKUP(Table13[[#This Row],[img_id]]&amp;"|"&amp;3,Table1[[#Headers],[#Data]],6,FALSE)</f>
        <v>0.99983775615699999</v>
      </c>
      <c r="T250" s="4">
        <f>VLOOKUP(Table13[[#This Row],[img_id]]&amp;"|"&amp;4,Table1[[#Headers],[#Data]],6,FALSE)</f>
        <v>0.998964071274</v>
      </c>
      <c r="U250" s="4">
        <f>VLOOKUP(Table13[[#This Row],[img_id]]&amp;"|"&amp;5,Table1[[#Headers],[#Data]],6,FALSE)</f>
        <v>0.99890697002399997</v>
      </c>
    </row>
    <row r="251" spans="1:21" hidden="1" x14ac:dyDescent="0.25">
      <c r="A251" s="5">
        <v>250</v>
      </c>
      <c r="B251" s="5" t="s">
        <v>259</v>
      </c>
      <c r="C251" s="5">
        <v>324</v>
      </c>
      <c r="D251" s="5">
        <v>2</v>
      </c>
      <c r="E251" s="5">
        <f>IF(Table13[[#This Row],[attractiveness]]=1,2,IF(Table13[[#This Row],[attractiveness]]=5,4,Table13[[#This Row],[attractiveness]]))</f>
        <v>2</v>
      </c>
      <c r="F251" s="5">
        <v>0.24</v>
      </c>
      <c r="G251" t="s">
        <v>831</v>
      </c>
      <c r="H251" t="s">
        <v>860</v>
      </c>
      <c r="I251" t="s">
        <v>861</v>
      </c>
      <c r="J251" t="s">
        <v>855</v>
      </c>
      <c r="K251" t="s">
        <v>886</v>
      </c>
      <c r="L251" s="9">
        <v>0.36038589477499999</v>
      </c>
      <c r="M251" s="9">
        <v>0.113344825804</v>
      </c>
      <c r="N251" s="9">
        <v>0.11085961759100001</v>
      </c>
      <c r="O251" s="9">
        <v>0.11085961759100001</v>
      </c>
      <c r="P251" s="9">
        <v>5.6464493274700003E-2</v>
      </c>
      <c r="Q251" s="4">
        <f>VLOOKUP(Table13[[#This Row],[img_id]]&amp;"|"&amp;1,Table1[[#Headers],[#Data]],6,FALSE)</f>
        <v>0.999852776527</v>
      </c>
      <c r="R251" s="4">
        <f>VLOOKUP(Table13[[#This Row],[img_id]]&amp;"|"&amp;2,Table1[[#Headers],[#Data]],6,FALSE)</f>
        <v>0.99953222274800002</v>
      </c>
      <c r="S251" s="4">
        <f>VLOOKUP(Table13[[#This Row],[img_id]]&amp;"|"&amp;3,Table1[[#Headers],[#Data]],6,FALSE)</f>
        <v>0.99952173232999997</v>
      </c>
      <c r="T251" s="4">
        <f>VLOOKUP(Table13[[#This Row],[img_id]]&amp;"|"&amp;4,Table1[[#Headers],[#Data]],6,FALSE)</f>
        <v>0.99940454959900005</v>
      </c>
      <c r="U251" s="4">
        <f>VLOOKUP(Table13[[#This Row],[img_id]]&amp;"|"&amp;5,Table1[[#Headers],[#Data]],6,FALSE)</f>
        <v>0.99906140565900003</v>
      </c>
    </row>
    <row r="252" spans="1:21" hidden="1" x14ac:dyDescent="0.25">
      <c r="A252" s="5">
        <v>251</v>
      </c>
      <c r="B252" s="5" t="s">
        <v>260</v>
      </c>
      <c r="C252" s="5">
        <v>324</v>
      </c>
      <c r="D252" s="5">
        <v>2</v>
      </c>
      <c r="E252" s="5">
        <f>IF(Table13[[#This Row],[attractiveness]]=1,2,IF(Table13[[#This Row],[attractiveness]]=5,4,Table13[[#This Row],[attractiveness]]))</f>
        <v>2</v>
      </c>
      <c r="F252" s="5">
        <v>0</v>
      </c>
      <c r="G252" t="s">
        <v>831</v>
      </c>
      <c r="H252" t="s">
        <v>862</v>
      </c>
      <c r="I252" t="s">
        <v>830</v>
      </c>
      <c r="J252" t="s">
        <v>864</v>
      </c>
      <c r="K252" t="s">
        <v>832</v>
      </c>
      <c r="L252" s="9">
        <v>0.48955059051499999</v>
      </c>
      <c r="M252" s="9">
        <v>0.30592402815800002</v>
      </c>
      <c r="N252" s="9">
        <v>7.2303563356399994E-2</v>
      </c>
      <c r="O252" s="9">
        <v>7.2303563356399994E-2</v>
      </c>
      <c r="P252" s="9">
        <v>1.80457495153E-2</v>
      </c>
      <c r="Q252" s="4">
        <f>VLOOKUP(Table13[[#This Row],[img_id]]&amp;"|"&amp;1,Table1[[#Headers],[#Data]],6,FALSE)</f>
        <v>0.99989771842999997</v>
      </c>
      <c r="R252" s="4">
        <f>VLOOKUP(Table13[[#This Row],[img_id]]&amp;"|"&amp;2,Table1[[#Headers],[#Data]],6,FALSE)</f>
        <v>0.99983620643600002</v>
      </c>
      <c r="S252" s="4">
        <f>VLOOKUP(Table13[[#This Row],[img_id]]&amp;"|"&amp;3,Table1[[#Headers],[#Data]],6,FALSE)</f>
        <v>0.99930751323699996</v>
      </c>
      <c r="T252" s="4">
        <f>VLOOKUP(Table13[[#This Row],[img_id]]&amp;"|"&amp;4,Table1[[#Headers],[#Data]],6,FALSE)</f>
        <v>0.99736613035199995</v>
      </c>
      <c r="U252" s="4">
        <f>VLOOKUP(Table13[[#This Row],[img_id]]&amp;"|"&amp;5,Table1[[#Headers],[#Data]],6,FALSE)</f>
        <v>0.99723130464599996</v>
      </c>
    </row>
    <row r="253" spans="1:21" hidden="1" x14ac:dyDescent="0.25">
      <c r="A253" s="5">
        <v>252</v>
      </c>
      <c r="B253" s="5" t="s">
        <v>261</v>
      </c>
      <c r="C253" s="5">
        <v>324</v>
      </c>
      <c r="D253" s="5">
        <v>2</v>
      </c>
      <c r="E253" s="5">
        <f>IF(Table13[[#This Row],[attractiveness]]=1,2,IF(Table13[[#This Row],[attractiveness]]=5,4,Table13[[#This Row],[attractiveness]]))</f>
        <v>2</v>
      </c>
      <c r="F253" s="5">
        <v>0</v>
      </c>
      <c r="G253" t="s">
        <v>886</v>
      </c>
      <c r="H253" t="s">
        <v>854</v>
      </c>
      <c r="I253" t="s">
        <v>855</v>
      </c>
      <c r="J253" t="s">
        <v>861</v>
      </c>
      <c r="K253" t="s">
        <v>831</v>
      </c>
      <c r="L253" s="9">
        <v>0.23454269766800001</v>
      </c>
      <c r="M253" s="9">
        <v>0.17308267951</v>
      </c>
      <c r="N253" s="9">
        <v>0.13907675445100001</v>
      </c>
      <c r="O253" s="9">
        <v>0.13907675445100001</v>
      </c>
      <c r="P253" s="9">
        <v>5.95504716039E-2</v>
      </c>
      <c r="Q253" s="4">
        <f>VLOOKUP(Table13[[#This Row],[img_id]]&amp;"|"&amp;1,Table1[[#Headers],[#Data]],6,FALSE)</f>
        <v>0.999859690666</v>
      </c>
      <c r="R253" s="4">
        <f>VLOOKUP(Table13[[#This Row],[img_id]]&amp;"|"&amp;2,Table1[[#Headers],[#Data]],6,FALSE)</f>
        <v>0.99980992078800002</v>
      </c>
      <c r="S253" s="4">
        <f>VLOOKUP(Table13[[#This Row],[img_id]]&amp;"|"&amp;3,Table1[[#Headers],[#Data]],6,FALSE)</f>
        <v>0.99976342916500005</v>
      </c>
      <c r="T253" s="4">
        <f>VLOOKUP(Table13[[#This Row],[img_id]]&amp;"|"&amp;4,Table1[[#Headers],[#Data]],6,FALSE)</f>
        <v>0.99973553419100003</v>
      </c>
      <c r="U253" s="4">
        <f>VLOOKUP(Table13[[#This Row],[img_id]]&amp;"|"&amp;5,Table1[[#Headers],[#Data]],6,FALSE)</f>
        <v>0.99944764375700001</v>
      </c>
    </row>
    <row r="254" spans="1:21" hidden="1" x14ac:dyDescent="0.25">
      <c r="A254" s="5">
        <v>253</v>
      </c>
      <c r="B254" s="5" t="s">
        <v>262</v>
      </c>
      <c r="C254" s="5">
        <v>326</v>
      </c>
      <c r="D254" s="5">
        <v>4</v>
      </c>
      <c r="E254" s="5">
        <f>IF(Table13[[#This Row],[attractiveness]]=1,2,IF(Table13[[#This Row],[attractiveness]]=5,4,Table13[[#This Row],[attractiveness]]))</f>
        <v>4</v>
      </c>
      <c r="F254" s="5">
        <v>0.96</v>
      </c>
      <c r="G254" t="s">
        <v>854</v>
      </c>
      <c r="H254" t="s">
        <v>848</v>
      </c>
      <c r="I254" t="s">
        <v>858</v>
      </c>
      <c r="J254" t="s">
        <v>831</v>
      </c>
      <c r="K254" t="s">
        <v>855</v>
      </c>
      <c r="L254" s="9">
        <v>0.53097546100600002</v>
      </c>
      <c r="M254" s="9">
        <v>0.16175885498500001</v>
      </c>
      <c r="N254" s="9">
        <v>0.141110524535</v>
      </c>
      <c r="O254" s="9">
        <v>0.141110524535</v>
      </c>
      <c r="P254" s="9">
        <v>4.2058628052499998E-2</v>
      </c>
      <c r="Q254" s="4">
        <f>VLOOKUP(Table13[[#This Row],[img_id]]&amp;"|"&amp;1,Table1[[#Headers],[#Data]],6,FALSE)</f>
        <v>0.99999427795399998</v>
      </c>
      <c r="R254" s="4">
        <f>VLOOKUP(Table13[[#This Row],[img_id]]&amp;"|"&amp;2,Table1[[#Headers],[#Data]],6,FALSE)</f>
        <v>0.99998116493199996</v>
      </c>
      <c r="S254" s="4">
        <f>VLOOKUP(Table13[[#This Row],[img_id]]&amp;"|"&amp;3,Table1[[#Headers],[#Data]],6,FALSE)</f>
        <v>0.99997842311899998</v>
      </c>
      <c r="T254" s="4">
        <f>VLOOKUP(Table13[[#This Row],[img_id]]&amp;"|"&amp;4,Table1[[#Headers],[#Data]],6,FALSE)</f>
        <v>0.99996638297999996</v>
      </c>
      <c r="U254" s="4">
        <f>VLOOKUP(Table13[[#This Row],[img_id]]&amp;"|"&amp;5,Table1[[#Headers],[#Data]],6,FALSE)</f>
        <v>0.99992740154299997</v>
      </c>
    </row>
    <row r="255" spans="1:21" hidden="1" x14ac:dyDescent="0.25">
      <c r="A255" s="5">
        <v>254</v>
      </c>
      <c r="B255" s="5" t="s">
        <v>263</v>
      </c>
      <c r="C255" s="5">
        <v>326</v>
      </c>
      <c r="D255" s="5">
        <v>2</v>
      </c>
      <c r="E255" s="5">
        <f>IF(Table13[[#This Row],[attractiveness]]=1,2,IF(Table13[[#This Row],[attractiveness]]=5,4,Table13[[#This Row],[attractiveness]]))</f>
        <v>2</v>
      </c>
      <c r="F255" s="5">
        <v>0.4</v>
      </c>
      <c r="G255" t="s">
        <v>854</v>
      </c>
      <c r="H255" t="s">
        <v>860</v>
      </c>
      <c r="I255" t="s">
        <v>848</v>
      </c>
      <c r="J255" t="s">
        <v>893</v>
      </c>
      <c r="K255" t="s">
        <v>891</v>
      </c>
      <c r="L255" s="9">
        <v>0.258065670729</v>
      </c>
      <c r="M255" s="9">
        <v>0.211795225739</v>
      </c>
      <c r="N255" s="9">
        <v>0.11986538767799999</v>
      </c>
      <c r="O255" s="9">
        <v>0.11986538767799999</v>
      </c>
      <c r="P255" s="9">
        <v>3.39683704078E-2</v>
      </c>
      <c r="Q255" s="4">
        <f>VLOOKUP(Table13[[#This Row],[img_id]]&amp;"|"&amp;1,Table1[[#Headers],[#Data]],6,FALSE)</f>
        <v>0.99943190813100002</v>
      </c>
      <c r="R255" s="4">
        <f>VLOOKUP(Table13[[#This Row],[img_id]]&amp;"|"&amp;2,Table1[[#Headers],[#Data]],6,FALSE)</f>
        <v>0.99930787086499995</v>
      </c>
      <c r="S255" s="4">
        <f>VLOOKUP(Table13[[#This Row],[img_id]]&amp;"|"&amp;3,Table1[[#Headers],[#Data]],6,FALSE)</f>
        <v>0.99877768754999996</v>
      </c>
      <c r="T255" s="4">
        <f>VLOOKUP(Table13[[#This Row],[img_id]]&amp;"|"&amp;4,Table1[[#Headers],[#Data]],6,FALSE)</f>
        <v>0.99720036983500004</v>
      </c>
      <c r="U255" s="4">
        <f>VLOOKUP(Table13[[#This Row],[img_id]]&amp;"|"&amp;5,Table1[[#Headers],[#Data]],6,FALSE)</f>
        <v>0.99570000171700002</v>
      </c>
    </row>
    <row r="256" spans="1:21" hidden="1" x14ac:dyDescent="0.25">
      <c r="A256" s="5">
        <v>255</v>
      </c>
      <c r="B256" s="5" t="s">
        <v>264</v>
      </c>
      <c r="C256" s="5">
        <v>326</v>
      </c>
      <c r="D256" s="5">
        <v>2</v>
      </c>
      <c r="E256" s="5">
        <f>IF(Table13[[#This Row],[attractiveness]]=1,2,IF(Table13[[#This Row],[attractiveness]]=5,4,Table13[[#This Row],[attractiveness]]))</f>
        <v>2</v>
      </c>
      <c r="F256" s="5">
        <v>0.4</v>
      </c>
      <c r="G256" t="s">
        <v>848</v>
      </c>
      <c r="H256" t="s">
        <v>858</v>
      </c>
      <c r="I256" t="s">
        <v>854</v>
      </c>
      <c r="J256" t="s">
        <v>853</v>
      </c>
      <c r="K256" t="s">
        <v>856</v>
      </c>
      <c r="L256" s="9">
        <v>0.25937017798400003</v>
      </c>
      <c r="M256" s="9">
        <v>0.18124647438499999</v>
      </c>
      <c r="N256" s="9">
        <v>0.17392893135500001</v>
      </c>
      <c r="O256" s="9">
        <v>0.17392893135500001</v>
      </c>
      <c r="P256" s="9">
        <v>5.5438917130200001E-2</v>
      </c>
      <c r="Q256" s="4">
        <f>VLOOKUP(Table13[[#This Row],[img_id]]&amp;"|"&amp;1,Table1[[#Headers],[#Data]],6,FALSE)</f>
        <v>0.99984169006300005</v>
      </c>
      <c r="R256" s="4">
        <f>VLOOKUP(Table13[[#This Row],[img_id]]&amp;"|"&amp;2,Table1[[#Headers],[#Data]],6,FALSE)</f>
        <v>0.99977356195400002</v>
      </c>
      <c r="S256" s="4">
        <f>VLOOKUP(Table13[[#This Row],[img_id]]&amp;"|"&amp;3,Table1[[#Headers],[#Data]],6,FALSE)</f>
        <v>0.99976402521100005</v>
      </c>
      <c r="T256" s="4">
        <f>VLOOKUP(Table13[[#This Row],[img_id]]&amp;"|"&amp;4,Table1[[#Headers],[#Data]],6,FALSE)</f>
        <v>0.99964964389800004</v>
      </c>
      <c r="U256" s="4">
        <f>VLOOKUP(Table13[[#This Row],[img_id]]&amp;"|"&amp;5,Table1[[#Headers],[#Data]],6,FALSE)</f>
        <v>0.99926012754399995</v>
      </c>
    </row>
    <row r="257" spans="1:21" hidden="1" x14ac:dyDescent="0.25">
      <c r="A257" s="5">
        <v>256</v>
      </c>
      <c r="B257" s="5" t="s">
        <v>265</v>
      </c>
      <c r="C257" s="5">
        <v>326</v>
      </c>
      <c r="D257" s="5">
        <v>2</v>
      </c>
      <c r="E257" s="5">
        <f>IF(Table13[[#This Row],[attractiveness]]=1,2,IF(Table13[[#This Row],[attractiveness]]=5,4,Table13[[#This Row],[attractiveness]]))</f>
        <v>2</v>
      </c>
      <c r="F257" s="5">
        <v>0.55999999999999905</v>
      </c>
      <c r="G257" t="s">
        <v>886</v>
      </c>
      <c r="H257" t="s">
        <v>854</v>
      </c>
      <c r="I257" t="s">
        <v>860</v>
      </c>
      <c r="J257" t="s">
        <v>848</v>
      </c>
      <c r="K257" t="s">
        <v>855</v>
      </c>
      <c r="L257" s="9">
        <v>0.34442549943900003</v>
      </c>
      <c r="M257" s="9">
        <v>0.171213418245</v>
      </c>
      <c r="N257" s="9">
        <v>0.170991495252</v>
      </c>
      <c r="O257" s="9">
        <v>0.170991495252</v>
      </c>
      <c r="P257" s="9">
        <v>4.6718128025500003E-2</v>
      </c>
      <c r="Q257" s="4">
        <f>VLOOKUP(Table13[[#This Row],[img_id]]&amp;"|"&amp;1,Table1[[#Headers],[#Data]],6,FALSE)</f>
        <v>0.99971908330899995</v>
      </c>
      <c r="R257" s="4">
        <f>VLOOKUP(Table13[[#This Row],[img_id]]&amp;"|"&amp;2,Table1[[#Headers],[#Data]],6,FALSE)</f>
        <v>0.99943500757199999</v>
      </c>
      <c r="S257" s="4">
        <f>VLOOKUP(Table13[[#This Row],[img_id]]&amp;"|"&amp;3,Table1[[#Headers],[#Data]],6,FALSE)</f>
        <v>0.99943429231600001</v>
      </c>
      <c r="T257" s="4">
        <f>VLOOKUP(Table13[[#This Row],[img_id]]&amp;"|"&amp;4,Table1[[#Headers],[#Data]],6,FALSE)</f>
        <v>0.99915170669599995</v>
      </c>
      <c r="U257" s="4">
        <f>VLOOKUP(Table13[[#This Row],[img_id]]&amp;"|"&amp;5,Table1[[#Headers],[#Data]],6,FALSE)</f>
        <v>0.99793267250100004</v>
      </c>
    </row>
    <row r="258" spans="1:21" hidden="1" x14ac:dyDescent="0.25">
      <c r="A258" s="5">
        <v>257</v>
      </c>
      <c r="B258" s="5" t="s">
        <v>266</v>
      </c>
      <c r="C258" s="5">
        <v>328</v>
      </c>
      <c r="D258" s="5">
        <v>4</v>
      </c>
      <c r="E258" s="5">
        <f>IF(Table13[[#This Row],[attractiveness]]=1,2,IF(Table13[[#This Row],[attractiveness]]=5,4,Table13[[#This Row],[attractiveness]]))</f>
        <v>4</v>
      </c>
      <c r="F258" s="5">
        <v>0.24</v>
      </c>
      <c r="G258" t="s">
        <v>862</v>
      </c>
      <c r="H258" t="s">
        <v>861</v>
      </c>
      <c r="I258" t="s">
        <v>874</v>
      </c>
      <c r="J258" t="s">
        <v>846</v>
      </c>
      <c r="K258" t="s">
        <v>848</v>
      </c>
      <c r="L258" s="9">
        <v>0.482093662024</v>
      </c>
      <c r="M258" s="9">
        <v>9.6465453505499996E-2</v>
      </c>
      <c r="N258" s="9">
        <v>9.0110726654499998E-2</v>
      </c>
      <c r="O258" s="9">
        <v>9.0110726654499998E-2</v>
      </c>
      <c r="P258" s="9">
        <v>4.8309031873900003E-2</v>
      </c>
      <c r="Q258" s="4">
        <f>VLOOKUP(Table13[[#This Row],[img_id]]&amp;"|"&amp;1,Table1[[#Headers],[#Data]],6,FALSE)</f>
        <v>0.99994683265700002</v>
      </c>
      <c r="R258" s="4">
        <f>VLOOKUP(Table13[[#This Row],[img_id]]&amp;"|"&amp;2,Table1[[#Headers],[#Data]],6,FALSE)</f>
        <v>0.99973458051700004</v>
      </c>
      <c r="S258" s="4">
        <f>VLOOKUP(Table13[[#This Row],[img_id]]&amp;"|"&amp;3,Table1[[#Headers],[#Data]],6,FALSE)</f>
        <v>0.999715864658</v>
      </c>
      <c r="T258" s="4">
        <f>VLOOKUP(Table13[[#This Row],[img_id]]&amp;"|"&amp;4,Table1[[#Headers],[#Data]],6,FALSE)</f>
        <v>0.99965500831599996</v>
      </c>
      <c r="U258" s="4">
        <f>VLOOKUP(Table13[[#This Row],[img_id]]&amp;"|"&amp;5,Table1[[#Headers],[#Data]],6,FALSE)</f>
        <v>0.999470174313</v>
      </c>
    </row>
    <row r="259" spans="1:21" hidden="1" x14ac:dyDescent="0.25">
      <c r="A259" s="5">
        <v>258</v>
      </c>
      <c r="B259" s="5" t="s">
        <v>267</v>
      </c>
      <c r="C259" s="5">
        <v>328</v>
      </c>
      <c r="D259" s="5">
        <v>2</v>
      </c>
      <c r="E259" s="5">
        <f>IF(Table13[[#This Row],[attractiveness]]=1,2,IF(Table13[[#This Row],[attractiveness]]=5,4,Table13[[#This Row],[attractiveness]]))</f>
        <v>2</v>
      </c>
      <c r="F259" s="5">
        <v>0.159999999999999</v>
      </c>
      <c r="G259" t="s">
        <v>878</v>
      </c>
      <c r="H259" t="s">
        <v>906</v>
      </c>
      <c r="I259" t="s">
        <v>873</v>
      </c>
      <c r="J259" t="s">
        <v>886</v>
      </c>
      <c r="K259" t="s">
        <v>877</v>
      </c>
      <c r="L259" s="9">
        <v>0.38187140226400001</v>
      </c>
      <c r="M259" s="9">
        <v>9.3701906502200005E-2</v>
      </c>
      <c r="N259" s="9">
        <v>8.9251250028600002E-2</v>
      </c>
      <c r="O259" s="9">
        <v>8.9251250028600002E-2</v>
      </c>
      <c r="P259" s="9">
        <v>5.6248147040600001E-2</v>
      </c>
      <c r="Q259" s="4">
        <f>VLOOKUP(Table13[[#This Row],[img_id]]&amp;"|"&amp;1,Table1[[#Headers],[#Data]],6,FALSE)</f>
        <v>0.999881863594</v>
      </c>
      <c r="R259" s="4">
        <f>VLOOKUP(Table13[[#This Row],[img_id]]&amp;"|"&amp;2,Table1[[#Headers],[#Data]],6,FALSE)</f>
        <v>0.99951899051699999</v>
      </c>
      <c r="S259" s="4">
        <f>VLOOKUP(Table13[[#This Row],[img_id]]&amp;"|"&amp;3,Table1[[#Headers],[#Data]],6,FALSE)</f>
        <v>0.99949491024000003</v>
      </c>
      <c r="T259" s="4">
        <f>VLOOKUP(Table13[[#This Row],[img_id]]&amp;"|"&amp;4,Table1[[#Headers],[#Data]],6,FALSE)</f>
        <v>0.99936550855600004</v>
      </c>
      <c r="U259" s="4">
        <f>VLOOKUP(Table13[[#This Row],[img_id]]&amp;"|"&amp;5,Table1[[#Headers],[#Data]],6,FALSE)</f>
        <v>0.99919885396999997</v>
      </c>
    </row>
    <row r="260" spans="1:21" hidden="1" x14ac:dyDescent="0.25">
      <c r="A260" s="5">
        <v>259</v>
      </c>
      <c r="B260" s="5" t="s">
        <v>268</v>
      </c>
      <c r="C260" s="5">
        <v>328</v>
      </c>
      <c r="D260" s="5">
        <v>3</v>
      </c>
      <c r="E260" s="5">
        <f>IF(Table13[[#This Row],[attractiveness]]=1,2,IF(Table13[[#This Row],[attractiveness]]=5,4,Table13[[#This Row],[attractiveness]]))</f>
        <v>3</v>
      </c>
      <c r="F260" s="5">
        <v>0.4</v>
      </c>
      <c r="G260" t="s">
        <v>873</v>
      </c>
      <c r="H260" t="s">
        <v>874</v>
      </c>
      <c r="I260" t="s">
        <v>861</v>
      </c>
      <c r="J260" t="s">
        <v>862</v>
      </c>
      <c r="K260" t="s">
        <v>884</v>
      </c>
      <c r="L260" s="9">
        <v>0.13301423192</v>
      </c>
      <c r="M260" s="9">
        <v>0.12602719664600001</v>
      </c>
      <c r="N260" s="9">
        <v>9.2798657715300006E-2</v>
      </c>
      <c r="O260" s="9">
        <v>9.2798657715300006E-2</v>
      </c>
      <c r="P260" s="9">
        <v>6.8376548588300001E-2</v>
      </c>
      <c r="Q260" s="4">
        <f>VLOOKUP(Table13[[#This Row],[img_id]]&amp;"|"&amp;1,Table1[[#Headers],[#Data]],6,FALSE)</f>
        <v>0.99884378910100002</v>
      </c>
      <c r="R260" s="4">
        <f>VLOOKUP(Table13[[#This Row],[img_id]]&amp;"|"&amp;2,Table1[[#Headers],[#Data]],6,FALSE)</f>
        <v>0.99877971410800004</v>
      </c>
      <c r="S260" s="4">
        <f>VLOOKUP(Table13[[#This Row],[img_id]]&amp;"|"&amp;3,Table1[[#Headers],[#Data]],6,FALSE)</f>
        <v>0.998343467712</v>
      </c>
      <c r="T260" s="4">
        <f>VLOOKUP(Table13[[#This Row],[img_id]]&amp;"|"&amp;4,Table1[[#Headers],[#Data]],6,FALSE)</f>
        <v>0.99819546937900006</v>
      </c>
      <c r="U260" s="4">
        <f>VLOOKUP(Table13[[#This Row],[img_id]]&amp;"|"&amp;5,Table1[[#Headers],[#Data]],6,FALSE)</f>
        <v>0.99775320291500003</v>
      </c>
    </row>
    <row r="261" spans="1:21" hidden="1" x14ac:dyDescent="0.25">
      <c r="A261" s="5">
        <v>260</v>
      </c>
      <c r="B261" s="5" t="s">
        <v>269</v>
      </c>
      <c r="C261" s="5">
        <v>328</v>
      </c>
      <c r="D261" s="5">
        <v>2</v>
      </c>
      <c r="E261" s="5">
        <f>IF(Table13[[#This Row],[attractiveness]]=1,2,IF(Table13[[#This Row],[attractiveness]]=5,4,Table13[[#This Row],[attractiveness]]))</f>
        <v>2</v>
      </c>
      <c r="F261" s="5">
        <v>0.55999999999999905</v>
      </c>
      <c r="G261" t="s">
        <v>886</v>
      </c>
      <c r="H261" t="s">
        <v>917</v>
      </c>
      <c r="I261" t="s">
        <v>861</v>
      </c>
      <c r="J261" t="s">
        <v>906</v>
      </c>
      <c r="K261" t="s">
        <v>873</v>
      </c>
      <c r="L261" s="9">
        <v>0.197114497423</v>
      </c>
      <c r="M261" s="9">
        <v>0.13611008226900001</v>
      </c>
      <c r="N261" s="9">
        <v>0.102868437767</v>
      </c>
      <c r="O261" s="9">
        <v>0.102868437767</v>
      </c>
      <c r="P261" s="9">
        <v>7.8317724168300004E-2</v>
      </c>
      <c r="Q261" s="4">
        <f>VLOOKUP(Table13[[#This Row],[img_id]]&amp;"|"&amp;1,Table1[[#Headers],[#Data]],6,FALSE)</f>
        <v>0.999478161335</v>
      </c>
      <c r="R261" s="4">
        <f>VLOOKUP(Table13[[#This Row],[img_id]]&amp;"|"&amp;2,Table1[[#Headers],[#Data]],6,FALSE)</f>
        <v>0.99924445152300001</v>
      </c>
      <c r="S261" s="4">
        <f>VLOOKUP(Table13[[#This Row],[img_id]]&amp;"|"&amp;3,Table1[[#Headers],[#Data]],6,FALSE)</f>
        <v>0.99900048971199995</v>
      </c>
      <c r="T261" s="4">
        <f>VLOOKUP(Table13[[#This Row],[img_id]]&amp;"|"&amp;4,Table1[[#Headers],[#Data]],6,FALSE)</f>
        <v>0.99871098995200003</v>
      </c>
      <c r="U261" s="4">
        <f>VLOOKUP(Table13[[#This Row],[img_id]]&amp;"|"&amp;5,Table1[[#Headers],[#Data]],6,FALSE)</f>
        <v>0.99868756532699998</v>
      </c>
    </row>
    <row r="262" spans="1:21" hidden="1" x14ac:dyDescent="0.25">
      <c r="A262" s="5">
        <v>261</v>
      </c>
      <c r="B262" s="5" t="s">
        <v>270</v>
      </c>
      <c r="C262" s="5">
        <v>329</v>
      </c>
      <c r="D262" s="5">
        <v>2</v>
      </c>
      <c r="E262" s="5">
        <f>IF(Table13[[#This Row],[attractiveness]]=1,2,IF(Table13[[#This Row],[attractiveness]]=5,4,Table13[[#This Row],[attractiveness]]))</f>
        <v>2</v>
      </c>
      <c r="F262" s="5">
        <v>0.159999999999999</v>
      </c>
      <c r="G262" t="s">
        <v>867</v>
      </c>
      <c r="H262" t="s">
        <v>868</v>
      </c>
      <c r="I262" t="s">
        <v>863</v>
      </c>
      <c r="J262" t="s">
        <v>840</v>
      </c>
      <c r="K262" t="s">
        <v>870</v>
      </c>
      <c r="L262" s="9">
        <v>0.27287071943300001</v>
      </c>
      <c r="M262" s="9">
        <v>0.172588437796</v>
      </c>
      <c r="N262" s="9">
        <v>0.107137143612</v>
      </c>
      <c r="O262" s="9">
        <v>0.107137143612</v>
      </c>
      <c r="P262" s="9">
        <v>8.0605253577199998E-2</v>
      </c>
      <c r="Q262" s="4">
        <f>VLOOKUP(Table13[[#This Row],[img_id]]&amp;"|"&amp;1,Table1[[#Headers],[#Data]],6,FALSE)</f>
        <v>0.99966037273399999</v>
      </c>
      <c r="R262" s="4">
        <f>VLOOKUP(Table13[[#This Row],[img_id]]&amp;"|"&amp;2,Table1[[#Headers],[#Data]],6,FALSE)</f>
        <v>0.99946302175500001</v>
      </c>
      <c r="S262" s="4">
        <f>VLOOKUP(Table13[[#This Row],[img_id]]&amp;"|"&amp;3,Table1[[#Headers],[#Data]],6,FALSE)</f>
        <v>0.99913531541800005</v>
      </c>
      <c r="T262" s="4">
        <f>VLOOKUP(Table13[[#This Row],[img_id]]&amp;"|"&amp;4,Table1[[#Headers],[#Data]],6,FALSE)</f>
        <v>0.99905449152000003</v>
      </c>
      <c r="U262" s="4">
        <f>VLOOKUP(Table13[[#This Row],[img_id]]&amp;"|"&amp;5,Table1[[#Headers],[#Data]],6,FALSE)</f>
        <v>0.99885106086700004</v>
      </c>
    </row>
    <row r="263" spans="1:21" hidden="1" x14ac:dyDescent="0.25">
      <c r="A263" s="5">
        <v>262</v>
      </c>
      <c r="B263" s="5" t="s">
        <v>271</v>
      </c>
      <c r="C263" s="5">
        <v>329</v>
      </c>
      <c r="D263" s="5">
        <v>2</v>
      </c>
      <c r="E263" s="5">
        <f>IF(Table13[[#This Row],[attractiveness]]=1,2,IF(Table13[[#This Row],[attractiveness]]=5,4,Table13[[#This Row],[attractiveness]]))</f>
        <v>2</v>
      </c>
      <c r="F263" s="5">
        <v>0.16</v>
      </c>
      <c r="G263" t="s">
        <v>854</v>
      </c>
      <c r="H263" t="s">
        <v>830</v>
      </c>
      <c r="I263" t="s">
        <v>871</v>
      </c>
      <c r="J263" t="s">
        <v>860</v>
      </c>
      <c r="K263" t="s">
        <v>849</v>
      </c>
      <c r="L263" s="9">
        <v>7.7881552278999996E-2</v>
      </c>
      <c r="M263" s="9">
        <v>6.8705260753600006E-2</v>
      </c>
      <c r="N263" s="9">
        <v>6.7040398716899999E-2</v>
      </c>
      <c r="O263" s="9">
        <v>6.7040398716899999E-2</v>
      </c>
      <c r="P263" s="9">
        <v>5.93690723181E-2</v>
      </c>
      <c r="Q263" s="4">
        <f>VLOOKUP(Table13[[#This Row],[img_id]]&amp;"|"&amp;1,Table1[[#Headers],[#Data]],6,FALSE)</f>
        <v>0.99355679750400006</v>
      </c>
      <c r="R263" s="4">
        <f>VLOOKUP(Table13[[#This Row],[img_id]]&amp;"|"&amp;2,Table1[[#Headers],[#Data]],6,FALSE)</f>
        <v>0.99270248413100004</v>
      </c>
      <c r="S263" s="4">
        <f>VLOOKUP(Table13[[#This Row],[img_id]]&amp;"|"&amp;3,Table1[[#Headers],[#Data]],6,FALSE)</f>
        <v>0.99252265691800001</v>
      </c>
      <c r="T263" s="4">
        <f>VLOOKUP(Table13[[#This Row],[img_id]]&amp;"|"&amp;4,Table1[[#Headers],[#Data]],6,FALSE)</f>
        <v>0.992084264755</v>
      </c>
      <c r="U263" s="4">
        <f>VLOOKUP(Table13[[#This Row],[img_id]]&amp;"|"&amp;5,Table1[[#Headers],[#Data]],6,FALSE)</f>
        <v>0.99156463146200002</v>
      </c>
    </row>
    <row r="264" spans="1:21" hidden="1" x14ac:dyDescent="0.25">
      <c r="A264" s="5">
        <v>263</v>
      </c>
      <c r="B264" s="5" t="s">
        <v>272</v>
      </c>
      <c r="C264" s="5">
        <v>329</v>
      </c>
      <c r="D264" s="5">
        <v>2</v>
      </c>
      <c r="E264" s="5">
        <f>IF(Table13[[#This Row],[attractiveness]]=1,2,IF(Table13[[#This Row],[attractiveness]]=5,4,Table13[[#This Row],[attractiveness]]))</f>
        <v>2</v>
      </c>
      <c r="F264" s="5">
        <v>0.24</v>
      </c>
      <c r="G264" t="s">
        <v>886</v>
      </c>
      <c r="H264" t="s">
        <v>860</v>
      </c>
      <c r="I264" t="s">
        <v>855</v>
      </c>
      <c r="J264" t="s">
        <v>861</v>
      </c>
      <c r="K264" t="s">
        <v>873</v>
      </c>
      <c r="L264" s="9">
        <v>0.51244461536399999</v>
      </c>
      <c r="M264" s="9">
        <v>0.14865717291800001</v>
      </c>
      <c r="N264" s="9">
        <v>0.117568135262</v>
      </c>
      <c r="O264" s="9">
        <v>0.117568135262</v>
      </c>
      <c r="P264" s="9">
        <v>2.75571197271E-2</v>
      </c>
      <c r="Q264" s="4">
        <f>VLOOKUP(Table13[[#This Row],[img_id]]&amp;"|"&amp;1,Table1[[#Headers],[#Data]],6,FALSE)</f>
        <v>0.99983155727399997</v>
      </c>
      <c r="R264" s="4">
        <f>VLOOKUP(Table13[[#This Row],[img_id]]&amp;"|"&amp;2,Table1[[#Headers],[#Data]],6,FALSE)</f>
        <v>0.99941956996900005</v>
      </c>
      <c r="S264" s="4">
        <f>VLOOKUP(Table13[[#This Row],[img_id]]&amp;"|"&amp;3,Table1[[#Headers],[#Data]],6,FALSE)</f>
        <v>0.99926620721799997</v>
      </c>
      <c r="T264" s="4">
        <f>VLOOKUP(Table13[[#This Row],[img_id]]&amp;"|"&amp;4,Table1[[#Headers],[#Data]],6,FALSE)</f>
        <v>0.99738246202500003</v>
      </c>
      <c r="U264" s="4">
        <f>VLOOKUP(Table13[[#This Row],[img_id]]&amp;"|"&amp;5,Table1[[#Headers],[#Data]],6,FALSE)</f>
        <v>0.99687683582300002</v>
      </c>
    </row>
    <row r="265" spans="1:21" hidden="1" x14ac:dyDescent="0.25">
      <c r="A265" s="5">
        <v>264</v>
      </c>
      <c r="B265" s="5" t="s">
        <v>273</v>
      </c>
      <c r="C265" s="5">
        <v>329</v>
      </c>
      <c r="D265" s="5">
        <v>1</v>
      </c>
      <c r="E265" s="5">
        <f>IF(Table13[[#This Row],[attractiveness]]=1,2,IF(Table13[[#This Row],[attractiveness]]=5,4,Table13[[#This Row],[attractiveness]]))</f>
        <v>2</v>
      </c>
      <c r="F265" s="5">
        <v>0.64</v>
      </c>
      <c r="G265" t="s">
        <v>864</v>
      </c>
      <c r="H265" t="s">
        <v>840</v>
      </c>
      <c r="I265" t="s">
        <v>867</v>
      </c>
      <c r="J265" t="s">
        <v>868</v>
      </c>
      <c r="K265" t="s">
        <v>831</v>
      </c>
      <c r="L265" s="9">
        <v>0.48043188452699997</v>
      </c>
      <c r="M265" s="9">
        <v>8.1102542579199993E-2</v>
      </c>
      <c r="N265" s="9">
        <v>7.7814824879199995E-2</v>
      </c>
      <c r="O265" s="9">
        <v>7.7814824879199995E-2</v>
      </c>
      <c r="P265" s="9">
        <v>4.34911176562E-2</v>
      </c>
      <c r="Q265" s="4">
        <f>VLOOKUP(Table13[[#This Row],[img_id]]&amp;"|"&amp;1,Table1[[#Headers],[#Data]],6,FALSE)</f>
        <v>0.99978667497600004</v>
      </c>
      <c r="R265" s="4">
        <f>VLOOKUP(Table13[[#This Row],[img_id]]&amp;"|"&amp;2,Table1[[#Headers],[#Data]],6,FALSE)</f>
        <v>0.99873751401900002</v>
      </c>
      <c r="S265" s="4">
        <f>VLOOKUP(Table13[[#This Row],[img_id]]&amp;"|"&amp;3,Table1[[#Headers],[#Data]],6,FALSE)</f>
        <v>0.99868422746700003</v>
      </c>
      <c r="T265" s="4">
        <f>VLOOKUP(Table13[[#This Row],[img_id]]&amp;"|"&amp;4,Table1[[#Headers],[#Data]],6,FALSE)</f>
        <v>0.99837613105800005</v>
      </c>
      <c r="U265" s="4">
        <f>VLOOKUP(Table13[[#This Row],[img_id]]&amp;"|"&amp;5,Table1[[#Headers],[#Data]],6,FALSE)</f>
        <v>0.99764817953100005</v>
      </c>
    </row>
    <row r="266" spans="1:21" hidden="1" x14ac:dyDescent="0.25">
      <c r="A266" s="5">
        <v>265</v>
      </c>
      <c r="B266" s="5" t="s">
        <v>274</v>
      </c>
      <c r="C266" s="5">
        <v>330</v>
      </c>
      <c r="D266" s="5">
        <v>2</v>
      </c>
      <c r="E266" s="5">
        <f>IF(Table13[[#This Row],[attractiveness]]=1,2,IF(Table13[[#This Row],[attractiveness]]=5,4,Table13[[#This Row],[attractiveness]]))</f>
        <v>2</v>
      </c>
      <c r="F266" s="5">
        <v>0.24</v>
      </c>
      <c r="G266" t="s">
        <v>830</v>
      </c>
      <c r="H266" t="s">
        <v>832</v>
      </c>
      <c r="I266" t="s">
        <v>849</v>
      </c>
      <c r="J266" t="s">
        <v>913</v>
      </c>
      <c r="K266" t="s">
        <v>840</v>
      </c>
      <c r="L266" s="9">
        <v>0.98938179016100003</v>
      </c>
      <c r="M266" s="9">
        <v>5.5026542395399999E-3</v>
      </c>
      <c r="N266" s="9">
        <v>2.23603565246E-3</v>
      </c>
      <c r="O266" s="9">
        <v>2.23603565246E-3</v>
      </c>
      <c r="P266" s="9">
        <v>5.3101993398700002E-4</v>
      </c>
      <c r="Q266" s="4">
        <f>VLOOKUP(Table13[[#This Row],[img_id]]&amp;"|"&amp;1,Table1[[#Headers],[#Data]],6,FALSE)</f>
        <v>0.99999964237200001</v>
      </c>
      <c r="R266" s="4">
        <f>VLOOKUP(Table13[[#This Row],[img_id]]&amp;"|"&amp;2,Table1[[#Headers],[#Data]],6,FALSE)</f>
        <v>0.99994611740100003</v>
      </c>
      <c r="S266" s="4">
        <f>VLOOKUP(Table13[[#This Row],[img_id]]&amp;"|"&amp;3,Table1[[#Headers],[#Data]],6,FALSE)</f>
        <v>0.99986743926999999</v>
      </c>
      <c r="T266" s="4">
        <f>VLOOKUP(Table13[[#This Row],[img_id]]&amp;"|"&amp;4,Table1[[#Headers],[#Data]],6,FALSE)</f>
        <v>0.99949944019299997</v>
      </c>
      <c r="U266" s="4">
        <f>VLOOKUP(Table13[[#This Row],[img_id]]&amp;"|"&amp;5,Table1[[#Headers],[#Data]],6,FALSE)</f>
        <v>0.99944216012999998</v>
      </c>
    </row>
    <row r="267" spans="1:21" hidden="1" x14ac:dyDescent="0.25">
      <c r="A267" s="5">
        <v>266</v>
      </c>
      <c r="B267" s="5" t="s">
        <v>275</v>
      </c>
      <c r="C267" s="5">
        <v>330</v>
      </c>
      <c r="D267" s="5">
        <v>2</v>
      </c>
      <c r="E267" s="5">
        <f>IF(Table13[[#This Row],[attractiveness]]=1,2,IF(Table13[[#This Row],[attractiveness]]=5,4,Table13[[#This Row],[attractiveness]]))</f>
        <v>2</v>
      </c>
      <c r="F267" s="5">
        <v>0.24</v>
      </c>
      <c r="G267" t="s">
        <v>830</v>
      </c>
      <c r="H267" t="s">
        <v>831</v>
      </c>
      <c r="I267" t="s">
        <v>891</v>
      </c>
      <c r="J267" t="s">
        <v>860</v>
      </c>
      <c r="K267" t="s">
        <v>854</v>
      </c>
      <c r="L267" s="9">
        <v>0.297426521778</v>
      </c>
      <c r="M267" s="9">
        <v>0.29323649406399999</v>
      </c>
      <c r="N267" s="9">
        <v>0.12106282264</v>
      </c>
      <c r="O267" s="9">
        <v>0.12106282264</v>
      </c>
      <c r="P267" s="9">
        <v>4.9254979938299998E-2</v>
      </c>
      <c r="Q267" s="4">
        <f>VLOOKUP(Table13[[#This Row],[img_id]]&amp;"|"&amp;1,Table1[[#Headers],[#Data]],6,FALSE)</f>
        <v>0.99979454278900004</v>
      </c>
      <c r="R267" s="4">
        <f>VLOOKUP(Table13[[#This Row],[img_id]]&amp;"|"&amp;2,Table1[[#Headers],[#Data]],6,FALSE)</f>
        <v>0.99979168176699995</v>
      </c>
      <c r="S267" s="4">
        <f>VLOOKUP(Table13[[#This Row],[img_id]]&amp;"|"&amp;3,Table1[[#Headers],[#Data]],6,FALSE)</f>
        <v>0.99949538707700003</v>
      </c>
      <c r="T267" s="4">
        <f>VLOOKUP(Table13[[#This Row],[img_id]]&amp;"|"&amp;4,Table1[[#Headers],[#Data]],6,FALSE)</f>
        <v>0.99886643886600002</v>
      </c>
      <c r="U267" s="4">
        <f>VLOOKUP(Table13[[#This Row],[img_id]]&amp;"|"&amp;5,Table1[[#Headers],[#Data]],6,FALSE)</f>
        <v>0.99876081943499995</v>
      </c>
    </row>
    <row r="268" spans="1:21" hidden="1" x14ac:dyDescent="0.25">
      <c r="A268" s="5">
        <v>267</v>
      </c>
      <c r="B268" s="5" t="s">
        <v>276</v>
      </c>
      <c r="C268" s="5">
        <v>330</v>
      </c>
      <c r="D268" s="5">
        <v>2</v>
      </c>
      <c r="E268" s="5">
        <f>IF(Table13[[#This Row],[attractiveness]]=1,2,IF(Table13[[#This Row],[attractiveness]]=5,4,Table13[[#This Row],[attractiveness]]))</f>
        <v>2</v>
      </c>
      <c r="F268" s="5">
        <v>0.24</v>
      </c>
      <c r="G268" t="s">
        <v>830</v>
      </c>
      <c r="H268" t="s">
        <v>849</v>
      </c>
      <c r="I268" t="s">
        <v>913</v>
      </c>
      <c r="J268" t="s">
        <v>832</v>
      </c>
      <c r="K268" t="s">
        <v>840</v>
      </c>
      <c r="L268" s="9">
        <v>0.96931129693999996</v>
      </c>
      <c r="M268" s="9">
        <v>1.8035732209699999E-2</v>
      </c>
      <c r="N268" s="9">
        <v>5.1150480285300001E-3</v>
      </c>
      <c r="O268" s="9">
        <v>5.1150480285300001E-3</v>
      </c>
      <c r="P268" s="9">
        <v>5.9039279585700001E-4</v>
      </c>
      <c r="Q268" s="4">
        <f>VLOOKUP(Table13[[#This Row],[img_id]]&amp;"|"&amp;1,Table1[[#Headers],[#Data]],6,FALSE)</f>
        <v>0.99999868869800002</v>
      </c>
      <c r="R268" s="4">
        <f>VLOOKUP(Table13[[#This Row],[img_id]]&amp;"|"&amp;2,Table1[[#Headers],[#Data]],6,FALSE)</f>
        <v>0.99992847442599997</v>
      </c>
      <c r="S268" s="4">
        <f>VLOOKUP(Table13[[#This Row],[img_id]]&amp;"|"&amp;3,Table1[[#Headers],[#Data]],6,FALSE)</f>
        <v>0.99974793195699996</v>
      </c>
      <c r="T268" s="4">
        <f>VLOOKUP(Table13[[#This Row],[img_id]]&amp;"|"&amp;4,Table1[[#Headers],[#Data]],6,FALSE)</f>
        <v>0.99952805042299997</v>
      </c>
      <c r="U268" s="4">
        <f>VLOOKUP(Table13[[#This Row],[img_id]]&amp;"|"&amp;5,Table1[[#Headers],[#Data]],6,FALSE)</f>
        <v>0.99782025814099995</v>
      </c>
    </row>
    <row r="269" spans="1:21" hidden="1" x14ac:dyDescent="0.25">
      <c r="A269" s="5">
        <v>268</v>
      </c>
      <c r="B269" s="5" t="s">
        <v>277</v>
      </c>
      <c r="C269" s="5">
        <v>330</v>
      </c>
      <c r="D269" s="5">
        <v>1</v>
      </c>
      <c r="E269" s="5">
        <f>IF(Table13[[#This Row],[attractiveness]]=1,2,IF(Table13[[#This Row],[attractiveness]]=5,4,Table13[[#This Row],[attractiveness]]))</f>
        <v>2</v>
      </c>
      <c r="F269" s="5">
        <v>0</v>
      </c>
      <c r="G269" t="s">
        <v>889</v>
      </c>
      <c r="H269" t="s">
        <v>891</v>
      </c>
      <c r="I269" t="s">
        <v>830</v>
      </c>
      <c r="J269" t="s">
        <v>831</v>
      </c>
      <c r="K269" t="s">
        <v>897</v>
      </c>
      <c r="L269" s="9">
        <v>0.33927887678099999</v>
      </c>
      <c r="M269" s="9">
        <v>0.243973329663</v>
      </c>
      <c r="N269" s="9">
        <v>0.16950957477100001</v>
      </c>
      <c r="O269" s="9">
        <v>0.16950957477100001</v>
      </c>
      <c r="P269" s="9">
        <v>3.08074485511E-2</v>
      </c>
      <c r="Q269" s="4">
        <f>VLOOKUP(Table13[[#This Row],[img_id]]&amp;"|"&amp;1,Table1[[#Headers],[#Data]],6,FALSE)</f>
        <v>0.99981695413600002</v>
      </c>
      <c r="R269" s="4">
        <f>VLOOKUP(Table13[[#This Row],[img_id]]&amp;"|"&amp;2,Table1[[#Headers],[#Data]],6,FALSE)</f>
        <v>0.99974542856199999</v>
      </c>
      <c r="S269" s="4">
        <f>VLOOKUP(Table13[[#This Row],[img_id]]&amp;"|"&amp;3,Table1[[#Headers],[#Data]],6,FALSE)</f>
        <v>0.99963366985299995</v>
      </c>
      <c r="T269" s="4">
        <f>VLOOKUP(Table13[[#This Row],[img_id]]&amp;"|"&amp;4,Table1[[#Headers],[#Data]],6,FALSE)</f>
        <v>0.99843734502799997</v>
      </c>
      <c r="U269" s="4">
        <f>VLOOKUP(Table13[[#This Row],[img_id]]&amp;"|"&amp;5,Table1[[#Headers],[#Data]],6,FALSE)</f>
        <v>0.997987508774</v>
      </c>
    </row>
    <row r="270" spans="1:21" hidden="1" x14ac:dyDescent="0.25">
      <c r="A270" s="5">
        <v>269</v>
      </c>
      <c r="B270" s="5" t="s">
        <v>278</v>
      </c>
      <c r="C270" s="5">
        <v>331</v>
      </c>
      <c r="D270" s="5">
        <v>2</v>
      </c>
      <c r="E270" s="5">
        <f>IF(Table13[[#This Row],[attractiveness]]=1,2,IF(Table13[[#This Row],[attractiveness]]=5,4,Table13[[#This Row],[attractiveness]]))</f>
        <v>2</v>
      </c>
      <c r="F270" s="5">
        <v>0.55999999999999905</v>
      </c>
      <c r="G270" t="s">
        <v>830</v>
      </c>
      <c r="H270" t="s">
        <v>829</v>
      </c>
      <c r="I270" t="s">
        <v>831</v>
      </c>
      <c r="J270" t="s">
        <v>840</v>
      </c>
      <c r="K270" t="s">
        <v>900</v>
      </c>
      <c r="L270" s="9">
        <v>0.33661016821900003</v>
      </c>
      <c r="M270" s="9">
        <v>0.17198163271</v>
      </c>
      <c r="N270" s="9">
        <v>8.2323729991900005E-2</v>
      </c>
      <c r="O270" s="9">
        <v>8.2323729991900005E-2</v>
      </c>
      <c r="P270" s="9">
        <v>2.9782986268400001E-2</v>
      </c>
      <c r="Q270" s="4">
        <f>VLOOKUP(Table13[[#This Row],[img_id]]&amp;"|"&amp;1,Table1[[#Headers],[#Data]],6,FALSE)</f>
        <v>0.99914669990500005</v>
      </c>
      <c r="R270" s="4">
        <f>VLOOKUP(Table13[[#This Row],[img_id]]&amp;"|"&amp;2,Table1[[#Headers],[#Data]],6,FALSE)</f>
        <v>0.99833124876000001</v>
      </c>
      <c r="S270" s="4">
        <f>VLOOKUP(Table13[[#This Row],[img_id]]&amp;"|"&amp;3,Table1[[#Headers],[#Data]],6,FALSE)</f>
        <v>0.99652004241900005</v>
      </c>
      <c r="T270" s="4">
        <f>VLOOKUP(Table13[[#This Row],[img_id]]&amp;"|"&amp;4,Table1[[#Headers],[#Data]],6,FALSE)</f>
        <v>0.99592941999399998</v>
      </c>
      <c r="U270" s="4">
        <f>VLOOKUP(Table13[[#This Row],[img_id]]&amp;"|"&amp;5,Table1[[#Headers],[#Data]],6,FALSE)</f>
        <v>0.99043977260600002</v>
      </c>
    </row>
    <row r="271" spans="1:21" hidden="1" x14ac:dyDescent="0.25">
      <c r="A271" s="5">
        <v>270</v>
      </c>
      <c r="B271" s="5" t="s">
        <v>279</v>
      </c>
      <c r="C271" s="5">
        <v>331</v>
      </c>
      <c r="D271" s="5">
        <v>2</v>
      </c>
      <c r="E271" s="5">
        <f>IF(Table13[[#This Row],[attractiveness]]=1,2,IF(Table13[[#This Row],[attractiveness]]=5,4,Table13[[#This Row],[attractiveness]]))</f>
        <v>2</v>
      </c>
      <c r="F271" s="5">
        <v>0.64</v>
      </c>
      <c r="G271" t="s">
        <v>830</v>
      </c>
      <c r="H271" t="s">
        <v>829</v>
      </c>
      <c r="I271" t="s">
        <v>832</v>
      </c>
      <c r="J271" t="s">
        <v>831</v>
      </c>
      <c r="K271" t="s">
        <v>846</v>
      </c>
      <c r="L271" s="9">
        <v>0.62421488761900001</v>
      </c>
      <c r="M271" s="9">
        <v>0.14093364775200001</v>
      </c>
      <c r="N271" s="9">
        <v>4.4989183545100002E-2</v>
      </c>
      <c r="O271" s="9">
        <v>4.4989183545100002E-2</v>
      </c>
      <c r="P271" s="9">
        <v>2.0462172105900001E-2</v>
      </c>
      <c r="Q271" s="4">
        <f>VLOOKUP(Table13[[#This Row],[img_id]]&amp;"|"&amp;1,Table1[[#Headers],[#Data]],6,FALSE)</f>
        <v>0.99973458051700004</v>
      </c>
      <c r="R271" s="4">
        <f>VLOOKUP(Table13[[#This Row],[img_id]]&amp;"|"&amp;2,Table1[[#Headers],[#Data]],6,FALSE)</f>
        <v>0.99882560968400003</v>
      </c>
      <c r="S271" s="4">
        <f>VLOOKUP(Table13[[#This Row],[img_id]]&amp;"|"&amp;3,Table1[[#Headers],[#Data]],6,FALSE)</f>
        <v>0.99633044004399995</v>
      </c>
      <c r="T271" s="4">
        <f>VLOOKUP(Table13[[#This Row],[img_id]]&amp;"|"&amp;4,Table1[[#Headers],[#Data]],6,FALSE)</f>
        <v>0.99210947752</v>
      </c>
      <c r="U271" s="4">
        <f>VLOOKUP(Table13[[#This Row],[img_id]]&amp;"|"&amp;5,Table1[[#Headers],[#Data]],6,FALSE)</f>
        <v>0.99196726083800002</v>
      </c>
    </row>
    <row r="272" spans="1:21" hidden="1" x14ac:dyDescent="0.25">
      <c r="A272" s="5">
        <v>271</v>
      </c>
      <c r="B272" s="5" t="s">
        <v>280</v>
      </c>
      <c r="C272" s="5">
        <v>331</v>
      </c>
      <c r="D272" s="5">
        <v>3</v>
      </c>
      <c r="E272" s="5">
        <f>IF(Table13[[#This Row],[attractiveness]]=1,2,IF(Table13[[#This Row],[attractiveness]]=5,4,Table13[[#This Row],[attractiveness]]))</f>
        <v>3</v>
      </c>
      <c r="F272" s="5">
        <v>1.3599999999999901</v>
      </c>
      <c r="G272" t="s">
        <v>830</v>
      </c>
      <c r="H272" t="s">
        <v>852</v>
      </c>
      <c r="I272" t="s">
        <v>842</v>
      </c>
      <c r="J272" t="s">
        <v>831</v>
      </c>
      <c r="K272" t="s">
        <v>829</v>
      </c>
      <c r="L272" s="9">
        <v>0.63595008850099999</v>
      </c>
      <c r="M272" s="9">
        <v>8.16116705537E-2</v>
      </c>
      <c r="N272" s="9">
        <v>4.1821032762500002E-2</v>
      </c>
      <c r="O272" s="9">
        <v>4.1821032762500002E-2</v>
      </c>
      <c r="P272" s="9">
        <v>2.1235231310100001E-2</v>
      </c>
      <c r="Q272" s="4">
        <f>VLOOKUP(Table13[[#This Row],[img_id]]&amp;"|"&amp;1,Table1[[#Headers],[#Data]],6,FALSE)</f>
        <v>0.99978524446499994</v>
      </c>
      <c r="R272" s="4">
        <f>VLOOKUP(Table13[[#This Row],[img_id]]&amp;"|"&amp;2,Table1[[#Headers],[#Data]],6,FALSE)</f>
        <v>0.99832922220200004</v>
      </c>
      <c r="S272" s="4">
        <f>VLOOKUP(Table13[[#This Row],[img_id]]&amp;"|"&amp;3,Table1[[#Headers],[#Data]],6,FALSE)</f>
        <v>0.996744632721</v>
      </c>
      <c r="T272" s="4">
        <f>VLOOKUP(Table13[[#This Row],[img_id]]&amp;"|"&amp;4,Table1[[#Headers],[#Data]],6,FALSE)</f>
        <v>0.99532228708299997</v>
      </c>
      <c r="U272" s="4">
        <f>VLOOKUP(Table13[[#This Row],[img_id]]&amp;"|"&amp;5,Table1[[#Headers],[#Data]],6,FALSE)</f>
        <v>0.99360907077799998</v>
      </c>
    </row>
    <row r="273" spans="1:21" hidden="1" x14ac:dyDescent="0.25">
      <c r="A273" s="5">
        <v>272</v>
      </c>
      <c r="B273" s="5" t="s">
        <v>281</v>
      </c>
      <c r="C273" s="5">
        <v>331</v>
      </c>
      <c r="D273" s="5">
        <v>2</v>
      </c>
      <c r="E273" s="5">
        <f>IF(Table13[[#This Row],[attractiveness]]=1,2,IF(Table13[[#This Row],[attractiveness]]=5,4,Table13[[#This Row],[attractiveness]]))</f>
        <v>2</v>
      </c>
      <c r="F273" s="5">
        <v>0.159999999999999</v>
      </c>
      <c r="G273" t="s">
        <v>830</v>
      </c>
      <c r="H273" t="s">
        <v>829</v>
      </c>
      <c r="I273" t="s">
        <v>879</v>
      </c>
      <c r="J273" t="s">
        <v>831</v>
      </c>
      <c r="K273" t="s">
        <v>855</v>
      </c>
      <c r="L273" s="9">
        <v>0.23280027508699999</v>
      </c>
      <c r="M273" s="9">
        <v>9.1344743967100003E-2</v>
      </c>
      <c r="N273" s="9">
        <v>8.2252889871599996E-2</v>
      </c>
      <c r="O273" s="9">
        <v>8.2252889871599996E-2</v>
      </c>
      <c r="P273" s="9">
        <v>4.80779260397E-2</v>
      </c>
      <c r="Q273" s="4">
        <f>VLOOKUP(Table13[[#This Row],[img_id]]&amp;"|"&amp;1,Table1[[#Headers],[#Data]],6,FALSE)</f>
        <v>0.99845612049099997</v>
      </c>
      <c r="R273" s="4">
        <f>VLOOKUP(Table13[[#This Row],[img_id]]&amp;"|"&amp;2,Table1[[#Headers],[#Data]],6,FALSE)</f>
        <v>0.99607479572299995</v>
      </c>
      <c r="S273" s="4">
        <f>VLOOKUP(Table13[[#This Row],[img_id]]&amp;"|"&amp;3,Table1[[#Headers],[#Data]],6,FALSE)</f>
        <v>0.99564278125799999</v>
      </c>
      <c r="T273" s="4">
        <f>VLOOKUP(Table13[[#This Row],[img_id]]&amp;"|"&amp;4,Table1[[#Headers],[#Data]],6,FALSE)</f>
        <v>0.99526643753099997</v>
      </c>
      <c r="U273" s="4">
        <f>VLOOKUP(Table13[[#This Row],[img_id]]&amp;"|"&amp;5,Table1[[#Headers],[#Data]],6,FALSE)</f>
        <v>0.99256849288899995</v>
      </c>
    </row>
    <row r="274" spans="1:21" hidden="1" x14ac:dyDescent="0.25">
      <c r="A274" s="5">
        <v>273</v>
      </c>
      <c r="B274" s="5" t="s">
        <v>282</v>
      </c>
      <c r="C274" s="5">
        <v>333</v>
      </c>
      <c r="D274" s="5">
        <v>2</v>
      </c>
      <c r="E274" s="5">
        <f>IF(Table13[[#This Row],[attractiveness]]=1,2,IF(Table13[[#This Row],[attractiveness]]=5,4,Table13[[#This Row],[attractiveness]]))</f>
        <v>2</v>
      </c>
      <c r="F274" s="5">
        <v>0.16</v>
      </c>
      <c r="G274" t="s">
        <v>830</v>
      </c>
      <c r="H274" t="s">
        <v>862</v>
      </c>
      <c r="I274" t="s">
        <v>831</v>
      </c>
      <c r="J274" t="s">
        <v>846</v>
      </c>
      <c r="K274" t="s">
        <v>840</v>
      </c>
      <c r="L274" s="9">
        <v>0.77003902196899998</v>
      </c>
      <c r="M274" s="9">
        <v>0.142870083451</v>
      </c>
      <c r="N274" s="9">
        <v>2.9907239600999998E-2</v>
      </c>
      <c r="O274" s="9">
        <v>2.9907239600999998E-2</v>
      </c>
      <c r="P274" s="9">
        <v>1.94313209504E-2</v>
      </c>
      <c r="Q274" s="4">
        <f>VLOOKUP(Table13[[#This Row],[img_id]]&amp;"|"&amp;1,Table1[[#Headers],[#Data]],6,FALSE)</f>
        <v>0.999992132187</v>
      </c>
      <c r="R274" s="4">
        <f>VLOOKUP(Table13[[#This Row],[img_id]]&amp;"|"&amp;2,Table1[[#Headers],[#Data]],6,FALSE)</f>
        <v>0.99995768070199997</v>
      </c>
      <c r="S274" s="4">
        <f>VLOOKUP(Table13[[#This Row],[img_id]]&amp;"|"&amp;3,Table1[[#Headers],[#Data]],6,FALSE)</f>
        <v>0.99979799985899998</v>
      </c>
      <c r="T274" s="4">
        <f>VLOOKUP(Table13[[#This Row],[img_id]]&amp;"|"&amp;4,Table1[[#Headers],[#Data]],6,FALSE)</f>
        <v>0.99973744153999999</v>
      </c>
      <c r="U274" s="4">
        <f>VLOOKUP(Table13[[#This Row],[img_id]]&amp;"|"&amp;5,Table1[[#Headers],[#Data]],6,FALSE)</f>
        <v>0.999689102173</v>
      </c>
    </row>
    <row r="275" spans="1:21" hidden="1" x14ac:dyDescent="0.25">
      <c r="A275" s="5">
        <v>274</v>
      </c>
      <c r="B275" s="5" t="s">
        <v>283</v>
      </c>
      <c r="C275" s="5">
        <v>333</v>
      </c>
      <c r="D275" s="5">
        <v>2</v>
      </c>
      <c r="E275" s="5">
        <f>IF(Table13[[#This Row],[attractiveness]]=1,2,IF(Table13[[#This Row],[attractiveness]]=5,4,Table13[[#This Row],[attractiveness]]))</f>
        <v>2</v>
      </c>
      <c r="F275" s="5">
        <v>0.4</v>
      </c>
      <c r="G275" t="s">
        <v>862</v>
      </c>
      <c r="H275" t="s">
        <v>861</v>
      </c>
      <c r="I275" t="s">
        <v>831</v>
      </c>
      <c r="J275" t="s">
        <v>846</v>
      </c>
      <c r="K275" t="s">
        <v>878</v>
      </c>
      <c r="L275" s="9">
        <v>0.43227693438499998</v>
      </c>
      <c r="M275" s="9">
        <v>0.14147290587399999</v>
      </c>
      <c r="N275" s="9">
        <v>9.0460970997799997E-2</v>
      </c>
      <c r="O275" s="9">
        <v>9.0460970997799997E-2</v>
      </c>
      <c r="P275" s="9">
        <v>4.5670345425600001E-2</v>
      </c>
      <c r="Q275" s="4">
        <f>VLOOKUP(Table13[[#This Row],[img_id]]&amp;"|"&amp;1,Table1[[#Headers],[#Data]],6,FALSE)</f>
        <v>0.99986135959599998</v>
      </c>
      <c r="R275" s="4">
        <f>VLOOKUP(Table13[[#This Row],[img_id]]&amp;"|"&amp;2,Table1[[#Headers],[#Data]],6,FALSE)</f>
        <v>0.99957650899899997</v>
      </c>
      <c r="S275" s="4">
        <f>VLOOKUP(Table13[[#This Row],[img_id]]&amp;"|"&amp;3,Table1[[#Headers],[#Data]],6,FALSE)</f>
        <v>0.999337852001</v>
      </c>
      <c r="T275" s="4">
        <f>VLOOKUP(Table13[[#This Row],[img_id]]&amp;"|"&amp;4,Table1[[#Headers],[#Data]],6,FALSE)</f>
        <v>0.99923968315099998</v>
      </c>
      <c r="U275" s="4">
        <f>VLOOKUP(Table13[[#This Row],[img_id]]&amp;"|"&amp;5,Table1[[#Headers],[#Data]],6,FALSE)</f>
        <v>0.99868935346599996</v>
      </c>
    </row>
    <row r="276" spans="1:21" hidden="1" x14ac:dyDescent="0.25">
      <c r="A276" s="5">
        <v>275</v>
      </c>
      <c r="B276" s="5" t="s">
        <v>284</v>
      </c>
      <c r="C276" s="5">
        <v>333</v>
      </c>
      <c r="D276" s="5">
        <v>3</v>
      </c>
      <c r="E276" s="5">
        <f>IF(Table13[[#This Row],[attractiveness]]=1,2,IF(Table13[[#This Row],[attractiveness]]=5,4,Table13[[#This Row],[attractiveness]]))</f>
        <v>3</v>
      </c>
      <c r="F276" s="5">
        <v>0.55999999999999905</v>
      </c>
      <c r="G276" t="s">
        <v>862</v>
      </c>
      <c r="H276" t="s">
        <v>830</v>
      </c>
      <c r="I276" t="s">
        <v>831</v>
      </c>
      <c r="J276" t="s">
        <v>846</v>
      </c>
      <c r="K276" t="s">
        <v>855</v>
      </c>
      <c r="L276" s="9">
        <v>0.38675710558900001</v>
      </c>
      <c r="M276" s="9">
        <v>0.108187653124</v>
      </c>
      <c r="N276" s="9">
        <v>8.16076919436E-2</v>
      </c>
      <c r="O276" s="9">
        <v>8.16076919436E-2</v>
      </c>
      <c r="P276" s="9">
        <v>6.9572970271100001E-2</v>
      </c>
      <c r="Q276" s="4">
        <f>VLOOKUP(Table13[[#This Row],[img_id]]&amp;"|"&amp;1,Table1[[#Headers],[#Data]],6,FALSE)</f>
        <v>0.999338209629</v>
      </c>
      <c r="R276" s="4">
        <f>VLOOKUP(Table13[[#This Row],[img_id]]&amp;"|"&amp;2,Table1[[#Headers],[#Data]],6,FALSE)</f>
        <v>0.99763834476500002</v>
      </c>
      <c r="S276" s="4">
        <f>VLOOKUP(Table13[[#This Row],[img_id]]&amp;"|"&amp;3,Table1[[#Headers],[#Data]],6,FALSE)</f>
        <v>0.99687153101000003</v>
      </c>
      <c r="T276" s="4">
        <f>VLOOKUP(Table13[[#This Row],[img_id]]&amp;"|"&amp;4,Table1[[#Headers],[#Data]],6,FALSE)</f>
        <v>0.99677115678799999</v>
      </c>
      <c r="U276" s="4">
        <f>VLOOKUP(Table13[[#This Row],[img_id]]&amp;"|"&amp;5,Table1[[#Headers],[#Data]],6,FALSE)</f>
        <v>0.99633234739300003</v>
      </c>
    </row>
    <row r="277" spans="1:21" hidden="1" x14ac:dyDescent="0.25">
      <c r="A277" s="5">
        <v>276</v>
      </c>
      <c r="B277" s="5" t="s">
        <v>285</v>
      </c>
      <c r="C277" s="5">
        <v>333</v>
      </c>
      <c r="D277" s="5">
        <v>4</v>
      </c>
      <c r="E277" s="5">
        <f>IF(Table13[[#This Row],[attractiveness]]=1,2,IF(Table13[[#This Row],[attractiveness]]=5,4,Table13[[#This Row],[attractiveness]]))</f>
        <v>4</v>
      </c>
      <c r="F277" s="5">
        <v>0.24</v>
      </c>
      <c r="G277" t="s">
        <v>855</v>
      </c>
      <c r="H277" t="s">
        <v>859</v>
      </c>
      <c r="I277" t="s">
        <v>891</v>
      </c>
      <c r="J277" t="s">
        <v>857</v>
      </c>
      <c r="K277" t="s">
        <v>831</v>
      </c>
      <c r="L277" s="9">
        <v>0.19969372451299999</v>
      </c>
      <c r="M277" s="9">
        <v>0.14698158204600001</v>
      </c>
      <c r="N277" s="9">
        <v>7.3999337851999997E-2</v>
      </c>
      <c r="O277" s="9">
        <v>7.3999337851999997E-2</v>
      </c>
      <c r="P277" s="9">
        <v>4.4201053678999999E-2</v>
      </c>
      <c r="Q277" s="4">
        <f>VLOOKUP(Table13[[#This Row],[img_id]]&amp;"|"&amp;1,Table1[[#Headers],[#Data]],6,FALSE)</f>
        <v>0.99687731266000001</v>
      </c>
      <c r="R277" s="4">
        <f>VLOOKUP(Table13[[#This Row],[img_id]]&amp;"|"&amp;2,Table1[[#Headers],[#Data]],6,FALSE)</f>
        <v>0.99576216936100004</v>
      </c>
      <c r="S277" s="4">
        <f>VLOOKUP(Table13[[#This Row],[img_id]]&amp;"|"&amp;3,Table1[[#Headers],[#Data]],6,FALSE)</f>
        <v>0.99161761999099995</v>
      </c>
      <c r="T277" s="4">
        <f>VLOOKUP(Table13[[#This Row],[img_id]]&amp;"|"&amp;4,Table1[[#Headers],[#Data]],6,FALSE)</f>
        <v>0.98958033323299999</v>
      </c>
      <c r="U277" s="4">
        <f>VLOOKUP(Table13[[#This Row],[img_id]]&amp;"|"&amp;5,Table1[[#Headers],[#Data]],6,FALSE)</f>
        <v>0.98604542016999996</v>
      </c>
    </row>
    <row r="278" spans="1:21" hidden="1" x14ac:dyDescent="0.25">
      <c r="A278" s="5">
        <v>277</v>
      </c>
      <c r="B278" s="5" t="s">
        <v>286</v>
      </c>
      <c r="C278" s="5">
        <v>334</v>
      </c>
      <c r="D278" s="5">
        <v>3</v>
      </c>
      <c r="E278" s="5">
        <f>IF(Table13[[#This Row],[attractiveness]]=1,2,IF(Table13[[#This Row],[attractiveness]]=5,4,Table13[[#This Row],[attractiveness]]))</f>
        <v>3</v>
      </c>
      <c r="F278" s="5">
        <v>1.04</v>
      </c>
      <c r="G278" t="s">
        <v>840</v>
      </c>
      <c r="H278" t="s">
        <v>830</v>
      </c>
      <c r="I278" t="s">
        <v>869</v>
      </c>
      <c r="J278" t="s">
        <v>867</v>
      </c>
      <c r="K278" t="s">
        <v>900</v>
      </c>
      <c r="L278" s="9">
        <v>0.28083443641700001</v>
      </c>
      <c r="M278" s="9">
        <v>0.16540892422199999</v>
      </c>
      <c r="N278" s="9">
        <v>0.15277238190199999</v>
      </c>
      <c r="O278" s="9">
        <v>0.15277238190199999</v>
      </c>
      <c r="P278" s="9">
        <v>6.8379998207100001E-2</v>
      </c>
      <c r="Q278" s="4">
        <f>VLOOKUP(Table13[[#This Row],[img_id]]&amp;"|"&amp;1,Table1[[#Headers],[#Data]],6,FALSE)</f>
        <v>0.99962651729600005</v>
      </c>
      <c r="R278" s="4">
        <f>VLOOKUP(Table13[[#This Row],[img_id]]&amp;"|"&amp;2,Table1[[#Headers],[#Data]],6,FALSE)</f>
        <v>0.99936622381200002</v>
      </c>
      <c r="S278" s="4">
        <f>VLOOKUP(Table13[[#This Row],[img_id]]&amp;"|"&amp;3,Table1[[#Headers],[#Data]],6,FALSE)</f>
        <v>0.99931383132899998</v>
      </c>
      <c r="T278" s="4">
        <f>VLOOKUP(Table13[[#This Row],[img_id]]&amp;"|"&amp;4,Table1[[#Headers],[#Data]],6,FALSE)</f>
        <v>0.99882501363800003</v>
      </c>
      <c r="U278" s="4">
        <f>VLOOKUP(Table13[[#This Row],[img_id]]&amp;"|"&amp;5,Table1[[#Headers],[#Data]],6,FALSE)</f>
        <v>0.99846810102500005</v>
      </c>
    </row>
    <row r="279" spans="1:21" hidden="1" x14ac:dyDescent="0.25">
      <c r="A279" s="5">
        <v>278</v>
      </c>
      <c r="B279" s="5" t="s">
        <v>287</v>
      </c>
      <c r="C279" s="5">
        <v>334</v>
      </c>
      <c r="D279" s="5">
        <v>2</v>
      </c>
      <c r="E279" s="5">
        <f>IF(Table13[[#This Row],[attractiveness]]=1,2,IF(Table13[[#This Row],[attractiveness]]=5,4,Table13[[#This Row],[attractiveness]]))</f>
        <v>2</v>
      </c>
      <c r="F279" s="5">
        <v>0.64</v>
      </c>
      <c r="G279" t="s">
        <v>840</v>
      </c>
      <c r="H279" t="s">
        <v>863</v>
      </c>
      <c r="I279" t="s">
        <v>870</v>
      </c>
      <c r="J279" t="s">
        <v>864</v>
      </c>
      <c r="K279" t="s">
        <v>869</v>
      </c>
      <c r="L279" s="9">
        <v>0.32158115506200002</v>
      </c>
      <c r="M279" s="9">
        <v>0.21804220974399999</v>
      </c>
      <c r="N279" s="9">
        <v>9.2450834810700003E-2</v>
      </c>
      <c r="O279" s="9">
        <v>9.2450834810700003E-2</v>
      </c>
      <c r="P279" s="9">
        <v>4.69902269542E-2</v>
      </c>
      <c r="Q279" s="4">
        <f>VLOOKUP(Table13[[#This Row],[img_id]]&amp;"|"&amp;1,Table1[[#Headers],[#Data]],6,FALSE)</f>
        <v>0.99976056814199998</v>
      </c>
      <c r="R279" s="4">
        <f>VLOOKUP(Table13[[#This Row],[img_id]]&amp;"|"&amp;2,Table1[[#Headers],[#Data]],6,FALSE)</f>
        <v>0.99964690208399998</v>
      </c>
      <c r="S279" s="4">
        <f>VLOOKUP(Table13[[#This Row],[img_id]]&amp;"|"&amp;3,Table1[[#Headers],[#Data]],6,FALSE)</f>
        <v>0.99916756153099995</v>
      </c>
      <c r="T279" s="4">
        <f>VLOOKUP(Table13[[#This Row],[img_id]]&amp;"|"&amp;4,Table1[[#Headers],[#Data]],6,FALSE)</f>
        <v>0.99861562252000002</v>
      </c>
      <c r="U279" s="4">
        <f>VLOOKUP(Table13[[#This Row],[img_id]]&amp;"|"&amp;5,Table1[[#Headers],[#Data]],6,FALSE)</f>
        <v>0.99836355447799996</v>
      </c>
    </row>
    <row r="280" spans="1:21" hidden="1" x14ac:dyDescent="0.25">
      <c r="A280" s="5">
        <v>279</v>
      </c>
      <c r="B280" s="5" t="s">
        <v>288</v>
      </c>
      <c r="C280" s="5">
        <v>334</v>
      </c>
      <c r="D280" s="5">
        <v>4</v>
      </c>
      <c r="E280" s="5">
        <f>IF(Table13[[#This Row],[attractiveness]]=1,2,IF(Table13[[#This Row],[attractiveness]]=5,4,Table13[[#This Row],[attractiveness]]))</f>
        <v>4</v>
      </c>
      <c r="F280" s="5">
        <v>0.55999999999999905</v>
      </c>
      <c r="G280" t="s">
        <v>836</v>
      </c>
      <c r="H280" t="s">
        <v>839</v>
      </c>
      <c r="I280" t="s">
        <v>837</v>
      </c>
      <c r="J280" t="s">
        <v>838</v>
      </c>
      <c r="K280" t="s">
        <v>923</v>
      </c>
      <c r="L280" s="9">
        <v>0.22553503513299999</v>
      </c>
      <c r="M280" s="9">
        <v>0.119004324079</v>
      </c>
      <c r="N280" s="9">
        <v>8.5841462016100004E-2</v>
      </c>
      <c r="O280" s="9">
        <v>8.5841462016100004E-2</v>
      </c>
      <c r="P280" s="9">
        <v>5.5770222097599999E-2</v>
      </c>
      <c r="Q280" s="4">
        <f>VLOOKUP(Table13[[#This Row],[img_id]]&amp;"|"&amp;1,Table1[[#Headers],[#Data]],6,FALSE)</f>
        <v>0.99846017360700001</v>
      </c>
      <c r="R280" s="4">
        <f>VLOOKUP(Table13[[#This Row],[img_id]]&amp;"|"&amp;2,Table1[[#Headers],[#Data]],6,FALSE)</f>
        <v>0.99708575010300005</v>
      </c>
      <c r="S280" s="4">
        <f>VLOOKUP(Table13[[#This Row],[img_id]]&amp;"|"&amp;3,Table1[[#Headers],[#Data]],6,FALSE)</f>
        <v>0.99596428871200005</v>
      </c>
      <c r="T280" s="4">
        <f>VLOOKUP(Table13[[#This Row],[img_id]]&amp;"|"&amp;4,Table1[[#Headers],[#Data]],6,FALSE)</f>
        <v>0.99427443742800004</v>
      </c>
      <c r="U280" s="4">
        <f>VLOOKUP(Table13[[#This Row],[img_id]]&amp;"|"&amp;5,Table1[[#Headers],[#Data]],6,FALSE)</f>
        <v>0.99380189180400003</v>
      </c>
    </row>
    <row r="281" spans="1:21" hidden="1" x14ac:dyDescent="0.25">
      <c r="A281" s="5">
        <v>280</v>
      </c>
      <c r="B281" s="5" t="s">
        <v>289</v>
      </c>
      <c r="C281" s="5">
        <v>334</v>
      </c>
      <c r="D281" s="5">
        <v>4</v>
      </c>
      <c r="E281" s="5">
        <f>IF(Table13[[#This Row],[attractiveness]]=1,2,IF(Table13[[#This Row],[attractiveness]]=5,4,Table13[[#This Row],[attractiveness]]))</f>
        <v>4</v>
      </c>
      <c r="F281" s="5">
        <v>0.4</v>
      </c>
      <c r="G281" t="s">
        <v>838</v>
      </c>
      <c r="H281" t="s">
        <v>837</v>
      </c>
      <c r="I281" t="s">
        <v>839</v>
      </c>
      <c r="J281" t="s">
        <v>840</v>
      </c>
      <c r="K281" t="s">
        <v>836</v>
      </c>
      <c r="L281" s="9">
        <v>0.21625198423899999</v>
      </c>
      <c r="M281" s="9">
        <v>0.20562754571399999</v>
      </c>
      <c r="N281" s="9">
        <v>0.12980985641500001</v>
      </c>
      <c r="O281" s="9">
        <v>0.12980985641500001</v>
      </c>
      <c r="P281" s="9">
        <v>6.6623255610500004E-2</v>
      </c>
      <c r="Q281" s="4">
        <f>VLOOKUP(Table13[[#This Row],[img_id]]&amp;"|"&amp;1,Table1[[#Headers],[#Data]],6,FALSE)</f>
        <v>0.99974328279500002</v>
      </c>
      <c r="R281" s="4">
        <f>VLOOKUP(Table13[[#This Row],[img_id]]&amp;"|"&amp;2,Table1[[#Headers],[#Data]],6,FALSE)</f>
        <v>0.99973005056399999</v>
      </c>
      <c r="S281" s="4">
        <f>VLOOKUP(Table13[[#This Row],[img_id]]&amp;"|"&amp;3,Table1[[#Headers],[#Data]],6,FALSE)</f>
        <v>0.99957233667400003</v>
      </c>
      <c r="T281" s="4">
        <f>VLOOKUP(Table13[[#This Row],[img_id]]&amp;"|"&amp;4,Table1[[#Headers],[#Data]],6,FALSE)</f>
        <v>0.99933606386200002</v>
      </c>
      <c r="U281" s="4">
        <f>VLOOKUP(Table13[[#This Row],[img_id]]&amp;"|"&amp;5,Table1[[#Headers],[#Data]],6,FALSE)</f>
        <v>0.99916720390299996</v>
      </c>
    </row>
    <row r="282" spans="1:21" hidden="1" x14ac:dyDescent="0.25">
      <c r="A282" s="5">
        <v>281</v>
      </c>
      <c r="B282" s="5" t="s">
        <v>290</v>
      </c>
      <c r="C282" s="5">
        <v>335</v>
      </c>
      <c r="D282" s="5">
        <v>2</v>
      </c>
      <c r="E282" s="5">
        <f>IF(Table13[[#This Row],[attractiveness]]=1,2,IF(Table13[[#This Row],[attractiveness]]=5,4,Table13[[#This Row],[attractiveness]]))</f>
        <v>2</v>
      </c>
      <c r="F282" s="5">
        <v>1.04</v>
      </c>
      <c r="G282" t="s">
        <v>831</v>
      </c>
      <c r="H282" t="s">
        <v>864</v>
      </c>
      <c r="I282" t="s">
        <v>877</v>
      </c>
      <c r="J282" t="s">
        <v>862</v>
      </c>
      <c r="K282" t="s">
        <v>867</v>
      </c>
      <c r="L282" s="9">
        <v>0.68682855367700002</v>
      </c>
      <c r="M282" s="9">
        <v>0.20064339041699999</v>
      </c>
      <c r="N282" s="9">
        <v>3.18488776684E-2</v>
      </c>
      <c r="O282" s="9">
        <v>3.18488776684E-2</v>
      </c>
      <c r="P282" s="9">
        <v>7.6992888934900002E-3</v>
      </c>
      <c r="Q282" s="4">
        <f>VLOOKUP(Table13[[#This Row],[img_id]]&amp;"|"&amp;1,Table1[[#Headers],[#Data]],6,FALSE)</f>
        <v>0.99992370605500003</v>
      </c>
      <c r="R282" s="4">
        <f>VLOOKUP(Table13[[#This Row],[img_id]]&amp;"|"&amp;2,Table1[[#Headers],[#Data]],6,FALSE)</f>
        <v>0.99973887205099998</v>
      </c>
      <c r="S282" s="4">
        <f>VLOOKUP(Table13[[#This Row],[img_id]]&amp;"|"&amp;3,Table1[[#Headers],[#Data]],6,FALSE)</f>
        <v>0.99835699796699995</v>
      </c>
      <c r="T282" s="4">
        <f>VLOOKUP(Table13[[#This Row],[img_id]]&amp;"|"&amp;4,Table1[[#Headers],[#Data]],6,FALSE)</f>
        <v>0.99508213996899997</v>
      </c>
      <c r="U282" s="4">
        <f>VLOOKUP(Table13[[#This Row],[img_id]]&amp;"|"&amp;5,Table1[[#Headers],[#Data]],6,FALSE)</f>
        <v>0.993238687515</v>
      </c>
    </row>
    <row r="283" spans="1:21" hidden="1" x14ac:dyDescent="0.25">
      <c r="A283" s="5">
        <v>282</v>
      </c>
      <c r="B283" s="5" t="s">
        <v>291</v>
      </c>
      <c r="C283" s="5">
        <v>335</v>
      </c>
      <c r="D283" s="5">
        <v>2</v>
      </c>
      <c r="E283" s="5">
        <f>IF(Table13[[#This Row],[attractiveness]]=1,2,IF(Table13[[#This Row],[attractiveness]]=5,4,Table13[[#This Row],[attractiveness]]))</f>
        <v>2</v>
      </c>
      <c r="F283" s="5">
        <v>0.96</v>
      </c>
      <c r="G283" t="s">
        <v>846</v>
      </c>
      <c r="H283" t="s">
        <v>831</v>
      </c>
      <c r="I283" t="s">
        <v>862</v>
      </c>
      <c r="J283" t="s">
        <v>830</v>
      </c>
      <c r="K283" t="s">
        <v>864</v>
      </c>
      <c r="L283" s="9">
        <v>0.67470079660399995</v>
      </c>
      <c r="M283" s="9">
        <v>0.18044163286699999</v>
      </c>
      <c r="N283" s="9">
        <v>8.2138329744300007E-2</v>
      </c>
      <c r="O283" s="9">
        <v>8.2138329744300007E-2</v>
      </c>
      <c r="P283" s="9">
        <v>1.0987727902800001E-2</v>
      </c>
      <c r="Q283" s="4">
        <f>VLOOKUP(Table13[[#This Row],[img_id]]&amp;"|"&amp;1,Table1[[#Headers],[#Data]],6,FALSE)</f>
        <v>0.99998331069900004</v>
      </c>
      <c r="R283" s="4">
        <f>VLOOKUP(Table13[[#This Row],[img_id]]&amp;"|"&amp;2,Table1[[#Headers],[#Data]],6,FALSE)</f>
        <v>0.99993765354200004</v>
      </c>
      <c r="S283" s="4">
        <f>VLOOKUP(Table13[[#This Row],[img_id]]&amp;"|"&amp;3,Table1[[#Headers],[#Data]],6,FALSE)</f>
        <v>0.99986302852599995</v>
      </c>
      <c r="T283" s="4">
        <f>VLOOKUP(Table13[[#This Row],[img_id]]&amp;"|"&amp;4,Table1[[#Headers],[#Data]],6,FALSE)</f>
        <v>0.99961131811100001</v>
      </c>
      <c r="U283" s="4">
        <f>VLOOKUP(Table13[[#This Row],[img_id]]&amp;"|"&amp;5,Table1[[#Headers],[#Data]],6,FALSE)</f>
        <v>0.99897754192400001</v>
      </c>
    </row>
    <row r="284" spans="1:21" hidden="1" x14ac:dyDescent="0.25">
      <c r="A284" s="5">
        <v>283</v>
      </c>
      <c r="B284" s="5" t="s">
        <v>292</v>
      </c>
      <c r="C284" s="5">
        <v>335</v>
      </c>
      <c r="D284" s="5">
        <v>3</v>
      </c>
      <c r="E284" s="5">
        <f>IF(Table13[[#This Row],[attractiveness]]=1,2,IF(Table13[[#This Row],[attractiveness]]=5,4,Table13[[#This Row],[attractiveness]]))</f>
        <v>3</v>
      </c>
      <c r="F284" s="5">
        <v>0.8</v>
      </c>
      <c r="G284" t="s">
        <v>864</v>
      </c>
      <c r="H284" t="s">
        <v>877</v>
      </c>
      <c r="I284" t="s">
        <v>891</v>
      </c>
      <c r="J284" t="s">
        <v>862</v>
      </c>
      <c r="K284" t="s">
        <v>867</v>
      </c>
      <c r="L284" s="9">
        <v>0.252085745335</v>
      </c>
      <c r="M284" s="9">
        <v>0.17498986422999999</v>
      </c>
      <c r="N284" s="9">
        <v>8.3264693617800006E-2</v>
      </c>
      <c r="O284" s="9">
        <v>8.3264693617800006E-2</v>
      </c>
      <c r="P284" s="9">
        <v>4.4531054794799997E-2</v>
      </c>
      <c r="Q284" s="4">
        <f>VLOOKUP(Table13[[#This Row],[img_id]]&amp;"|"&amp;1,Table1[[#Headers],[#Data]],6,FALSE)</f>
        <v>0.99868971109399995</v>
      </c>
      <c r="R284" s="4">
        <f>VLOOKUP(Table13[[#This Row],[img_id]]&amp;"|"&amp;2,Table1[[#Headers],[#Data]],6,FALSE)</f>
        <v>0.998113632202</v>
      </c>
      <c r="S284" s="4">
        <f>VLOOKUP(Table13[[#This Row],[img_id]]&amp;"|"&amp;3,Table1[[#Headers],[#Data]],6,FALSE)</f>
        <v>0.99604368209799998</v>
      </c>
      <c r="T284" s="4">
        <f>VLOOKUP(Table13[[#This Row],[img_id]]&amp;"|"&amp;4,Table1[[#Headers],[#Data]],6,FALSE)</f>
        <v>0.99500000476799999</v>
      </c>
      <c r="U284" s="4">
        <f>VLOOKUP(Table13[[#This Row],[img_id]]&amp;"|"&amp;5,Table1[[#Headers],[#Data]],6,FALSE)</f>
        <v>0.99262791872</v>
      </c>
    </row>
    <row r="285" spans="1:21" hidden="1" x14ac:dyDescent="0.25">
      <c r="A285" s="5">
        <v>284</v>
      </c>
      <c r="B285" s="5" t="s">
        <v>293</v>
      </c>
      <c r="C285" s="5">
        <v>335</v>
      </c>
      <c r="D285" s="5">
        <v>3</v>
      </c>
      <c r="E285" s="5">
        <f>IF(Table13[[#This Row],[attractiveness]]=1,2,IF(Table13[[#This Row],[attractiveness]]=5,4,Table13[[#This Row],[attractiveness]]))</f>
        <v>3</v>
      </c>
      <c r="F285" s="5">
        <v>0.55999999999999905</v>
      </c>
      <c r="G285" t="s">
        <v>862</v>
      </c>
      <c r="H285" t="s">
        <v>860</v>
      </c>
      <c r="I285" t="s">
        <v>831</v>
      </c>
      <c r="J285" t="s">
        <v>878</v>
      </c>
      <c r="K285" t="s">
        <v>873</v>
      </c>
      <c r="L285" s="9">
        <v>0.69760930538199994</v>
      </c>
      <c r="M285" s="9">
        <v>6.1218816787000002E-2</v>
      </c>
      <c r="N285" s="9">
        <v>5.2499283105099999E-2</v>
      </c>
      <c r="O285" s="9">
        <v>5.2499283105099999E-2</v>
      </c>
      <c r="P285" s="9">
        <v>2.3146742954900001E-2</v>
      </c>
      <c r="Q285" s="4">
        <f>VLOOKUP(Table13[[#This Row],[img_id]]&amp;"|"&amp;1,Table1[[#Headers],[#Data]],6,FALSE)</f>
        <v>0.99994730949400001</v>
      </c>
      <c r="R285" s="4">
        <f>VLOOKUP(Table13[[#This Row],[img_id]]&amp;"|"&amp;2,Table1[[#Headers],[#Data]],6,FALSE)</f>
        <v>0.99939942359900003</v>
      </c>
      <c r="S285" s="4">
        <f>VLOOKUP(Table13[[#This Row],[img_id]]&amp;"|"&amp;3,Table1[[#Headers],[#Data]],6,FALSE)</f>
        <v>0.99929976463299997</v>
      </c>
      <c r="T285" s="4">
        <f>VLOOKUP(Table13[[#This Row],[img_id]]&amp;"|"&amp;4,Table1[[#Headers],[#Data]],6,FALSE)</f>
        <v>0.99916315078700002</v>
      </c>
      <c r="U285" s="4">
        <f>VLOOKUP(Table13[[#This Row],[img_id]]&amp;"|"&amp;5,Table1[[#Headers],[#Data]],6,FALSE)</f>
        <v>0.99841332435600005</v>
      </c>
    </row>
    <row r="286" spans="1:21" hidden="1" x14ac:dyDescent="0.25">
      <c r="A286" s="5">
        <v>285</v>
      </c>
      <c r="B286" s="5" t="s">
        <v>294</v>
      </c>
      <c r="C286" s="5">
        <v>336</v>
      </c>
      <c r="D286" s="5">
        <v>3</v>
      </c>
      <c r="E286" s="5">
        <f>IF(Table13[[#This Row],[attractiveness]]=1,2,IF(Table13[[#This Row],[attractiveness]]=5,4,Table13[[#This Row],[attractiveness]]))</f>
        <v>3</v>
      </c>
      <c r="F286" s="5">
        <v>2</v>
      </c>
      <c r="G286" t="s">
        <v>864</v>
      </c>
      <c r="H286" t="s">
        <v>893</v>
      </c>
      <c r="I286" t="s">
        <v>862</v>
      </c>
      <c r="J286" t="s">
        <v>888</v>
      </c>
      <c r="K286" t="s">
        <v>917</v>
      </c>
      <c r="L286" s="9">
        <v>0.201526254416</v>
      </c>
      <c r="M286" s="9">
        <v>7.2977669537099998E-2</v>
      </c>
      <c r="N286" s="9">
        <v>6.2414173036799997E-2</v>
      </c>
      <c r="O286" s="9">
        <v>6.2414173036799997E-2</v>
      </c>
      <c r="P286" s="9">
        <v>5.6481253355699999E-2</v>
      </c>
      <c r="Q286" s="4">
        <f>VLOOKUP(Table13[[#This Row],[img_id]]&amp;"|"&amp;1,Table1[[#Headers],[#Data]],6,FALSE)</f>
        <v>0.996730446815</v>
      </c>
      <c r="R286" s="4">
        <f>VLOOKUP(Table13[[#This Row],[img_id]]&amp;"|"&amp;2,Table1[[#Headers],[#Data]],6,FALSE)</f>
        <v>0.99102270603200004</v>
      </c>
      <c r="S286" s="4">
        <f>VLOOKUP(Table13[[#This Row],[img_id]]&amp;"|"&amp;3,Table1[[#Headers],[#Data]],6,FALSE)</f>
        <v>0.98951935768099997</v>
      </c>
      <c r="T286" s="4">
        <f>VLOOKUP(Table13[[#This Row],[img_id]]&amp;"|"&amp;4,Table1[[#Headers],[#Data]],6,FALSE)</f>
        <v>0.98912876844399999</v>
      </c>
      <c r="U286" s="4">
        <f>VLOOKUP(Table13[[#This Row],[img_id]]&amp;"|"&amp;5,Table1[[#Headers],[#Data]],6,FALSE)</f>
        <v>0.98843121528599998</v>
      </c>
    </row>
    <row r="287" spans="1:21" hidden="1" x14ac:dyDescent="0.25">
      <c r="A287" s="5">
        <v>286</v>
      </c>
      <c r="B287" s="5" t="s">
        <v>295</v>
      </c>
      <c r="C287" s="5">
        <v>336</v>
      </c>
      <c r="D287" s="5">
        <v>3</v>
      </c>
      <c r="E287" s="5">
        <f>IF(Table13[[#This Row],[attractiveness]]=1,2,IF(Table13[[#This Row],[attractiveness]]=5,4,Table13[[#This Row],[attractiveness]]))</f>
        <v>3</v>
      </c>
      <c r="F287" s="5">
        <v>1.3599999999999901</v>
      </c>
      <c r="G287" t="s">
        <v>840</v>
      </c>
      <c r="H287" t="s">
        <v>863</v>
      </c>
      <c r="I287" t="s">
        <v>864</v>
      </c>
      <c r="J287" t="s">
        <v>830</v>
      </c>
      <c r="K287" t="s">
        <v>880</v>
      </c>
      <c r="L287" s="9">
        <v>0.57519346475599997</v>
      </c>
      <c r="M287" s="9">
        <v>0.173979610205</v>
      </c>
      <c r="N287" s="9">
        <v>0.115763731301</v>
      </c>
      <c r="O287" s="9">
        <v>0.115763731301</v>
      </c>
      <c r="P287" s="9">
        <v>8.3430726081099998E-3</v>
      </c>
      <c r="Q287" s="4">
        <f>VLOOKUP(Table13[[#This Row],[img_id]]&amp;"|"&amp;1,Table1[[#Headers],[#Data]],6,FALSE)</f>
        <v>0.99990844726600003</v>
      </c>
      <c r="R287" s="4">
        <f>VLOOKUP(Table13[[#This Row],[img_id]]&amp;"|"&amp;2,Table1[[#Headers],[#Data]],6,FALSE)</f>
        <v>0.999697566032</v>
      </c>
      <c r="S287" s="4">
        <f>VLOOKUP(Table13[[#This Row],[img_id]]&amp;"|"&amp;3,Table1[[#Headers],[#Data]],6,FALSE)</f>
        <v>0.99954551458399998</v>
      </c>
      <c r="T287" s="4">
        <f>VLOOKUP(Table13[[#This Row],[img_id]]&amp;"|"&amp;4,Table1[[#Headers],[#Data]],6,FALSE)</f>
        <v>0.99908244609800001</v>
      </c>
      <c r="U287" s="4">
        <f>VLOOKUP(Table13[[#This Row],[img_id]]&amp;"|"&amp;5,Table1[[#Headers],[#Data]],6,FALSE)</f>
        <v>0.99373042583500004</v>
      </c>
    </row>
    <row r="288" spans="1:21" hidden="1" x14ac:dyDescent="0.25">
      <c r="A288" s="5">
        <v>287</v>
      </c>
      <c r="B288" s="5" t="s">
        <v>296</v>
      </c>
      <c r="C288" s="5">
        <v>336</v>
      </c>
      <c r="D288" s="5">
        <v>3</v>
      </c>
      <c r="E288" s="5">
        <f>IF(Table13[[#This Row],[attractiveness]]=1,2,IF(Table13[[#This Row],[attractiveness]]=5,4,Table13[[#This Row],[attractiveness]]))</f>
        <v>3</v>
      </c>
      <c r="F288" s="5">
        <v>0.8</v>
      </c>
      <c r="G288" t="s">
        <v>880</v>
      </c>
      <c r="H288" t="s">
        <v>836</v>
      </c>
      <c r="I288" t="s">
        <v>895</v>
      </c>
      <c r="J288" t="s">
        <v>838</v>
      </c>
      <c r="K288" t="s">
        <v>839</v>
      </c>
      <c r="L288" s="9">
        <v>0.262116461992</v>
      </c>
      <c r="M288" s="9">
        <v>0.22065725922599999</v>
      </c>
      <c r="N288" s="9">
        <v>0.12926197051999999</v>
      </c>
      <c r="O288" s="9">
        <v>0.12926197051999999</v>
      </c>
      <c r="P288" s="9">
        <v>6.6776707768400001E-2</v>
      </c>
      <c r="Q288" s="4">
        <f>VLOOKUP(Table13[[#This Row],[img_id]]&amp;"|"&amp;1,Table1[[#Headers],[#Data]],6,FALSE)</f>
        <v>0.99964833259600006</v>
      </c>
      <c r="R288" s="4">
        <f>VLOOKUP(Table13[[#This Row],[img_id]]&amp;"|"&amp;2,Table1[[#Headers],[#Data]],6,FALSE)</f>
        <v>0.999582350254</v>
      </c>
      <c r="S288" s="4">
        <f>VLOOKUP(Table13[[#This Row],[img_id]]&amp;"|"&amp;3,Table1[[#Headers],[#Data]],6,FALSE)</f>
        <v>0.99928730726199999</v>
      </c>
      <c r="T288" s="4">
        <f>VLOOKUP(Table13[[#This Row],[img_id]]&amp;"|"&amp;4,Table1[[#Headers],[#Data]],6,FALSE)</f>
        <v>0.99906414747200001</v>
      </c>
      <c r="U288" s="4">
        <f>VLOOKUP(Table13[[#This Row],[img_id]]&amp;"|"&amp;5,Table1[[#Headers],[#Data]],6,FALSE)</f>
        <v>0.99862122535700004</v>
      </c>
    </row>
    <row r="289" spans="1:21" hidden="1" x14ac:dyDescent="0.25">
      <c r="A289" s="5">
        <v>288</v>
      </c>
      <c r="B289" s="5" t="s">
        <v>297</v>
      </c>
      <c r="C289" s="5">
        <v>336</v>
      </c>
      <c r="D289" s="5">
        <v>3</v>
      </c>
      <c r="E289" s="5">
        <f>IF(Table13[[#This Row],[attractiveness]]=1,2,IF(Table13[[#This Row],[attractiveness]]=5,4,Table13[[#This Row],[attractiveness]]))</f>
        <v>3</v>
      </c>
      <c r="F289" s="5">
        <v>0.55999999999999905</v>
      </c>
      <c r="G289" t="s">
        <v>830</v>
      </c>
      <c r="H289" t="s">
        <v>840</v>
      </c>
      <c r="I289" t="s">
        <v>839</v>
      </c>
      <c r="J289" t="s">
        <v>837</v>
      </c>
      <c r="K289" t="s">
        <v>862</v>
      </c>
      <c r="L289" s="9">
        <v>0.603056550026</v>
      </c>
      <c r="M289" s="9">
        <v>6.1250537633900003E-2</v>
      </c>
      <c r="N289" s="9">
        <v>5.6210942566400003E-2</v>
      </c>
      <c r="O289" s="9">
        <v>5.6210942566400003E-2</v>
      </c>
      <c r="P289" s="9">
        <v>3.1801447272299999E-2</v>
      </c>
      <c r="Q289" s="4">
        <f>VLOOKUP(Table13[[#This Row],[img_id]]&amp;"|"&amp;1,Table1[[#Headers],[#Data]],6,FALSE)</f>
        <v>0.99974018335299997</v>
      </c>
      <c r="R289" s="4">
        <f>VLOOKUP(Table13[[#This Row],[img_id]]&amp;"|"&amp;2,Table1[[#Headers],[#Data]],6,FALSE)</f>
        <v>0.99744760990100001</v>
      </c>
      <c r="S289" s="4">
        <f>VLOOKUP(Table13[[#This Row],[img_id]]&amp;"|"&amp;3,Table1[[#Headers],[#Data]],6,FALSE)</f>
        <v>0.99721932411199998</v>
      </c>
      <c r="T289" s="4">
        <f>VLOOKUP(Table13[[#This Row],[img_id]]&amp;"|"&amp;4,Table1[[#Headers],[#Data]],6,FALSE)</f>
        <v>0.99558109044999998</v>
      </c>
      <c r="U289" s="4">
        <f>VLOOKUP(Table13[[#This Row],[img_id]]&amp;"|"&amp;5,Table1[[#Headers],[#Data]],6,FALSE)</f>
        <v>0.995095491409</v>
      </c>
    </row>
    <row r="290" spans="1:21" hidden="1" x14ac:dyDescent="0.25">
      <c r="A290" s="5">
        <v>289</v>
      </c>
      <c r="B290" s="5" t="s">
        <v>298</v>
      </c>
      <c r="C290" s="5">
        <v>337</v>
      </c>
      <c r="D290" s="5">
        <v>2</v>
      </c>
      <c r="E290" s="5">
        <f>IF(Table13[[#This Row],[attractiveness]]=1,2,IF(Table13[[#This Row],[attractiveness]]=5,4,Table13[[#This Row],[attractiveness]]))</f>
        <v>2</v>
      </c>
      <c r="F290" s="5">
        <v>0.16</v>
      </c>
      <c r="G290" t="s">
        <v>861</v>
      </c>
      <c r="H290" t="s">
        <v>862</v>
      </c>
      <c r="I290" t="s">
        <v>886</v>
      </c>
      <c r="J290" t="s">
        <v>856</v>
      </c>
      <c r="K290" t="s">
        <v>848</v>
      </c>
      <c r="L290" s="9">
        <v>0.40522047877299999</v>
      </c>
      <c r="M290" s="9">
        <v>0.16737708449399999</v>
      </c>
      <c r="N290" s="9">
        <v>0.12071043998</v>
      </c>
      <c r="O290" s="9">
        <v>0.12071043998</v>
      </c>
      <c r="P290" s="9">
        <v>5.4294008761600003E-2</v>
      </c>
      <c r="Q290" s="4">
        <f>VLOOKUP(Table13[[#This Row],[img_id]]&amp;"|"&amp;1,Table1[[#Headers],[#Data]],6,FALSE)</f>
        <v>0.99992394447300004</v>
      </c>
      <c r="R290" s="4">
        <f>VLOOKUP(Table13[[#This Row],[img_id]]&amp;"|"&amp;2,Table1[[#Headers],[#Data]],6,FALSE)</f>
        <v>0.99981600046200003</v>
      </c>
      <c r="S290" s="4">
        <f>VLOOKUP(Table13[[#This Row],[img_id]]&amp;"|"&amp;3,Table1[[#Headers],[#Data]],6,FALSE)</f>
        <v>0.99974483251599999</v>
      </c>
      <c r="T290" s="4">
        <f>VLOOKUP(Table13[[#This Row],[img_id]]&amp;"|"&amp;4,Table1[[#Headers],[#Data]],6,FALSE)</f>
        <v>0.99973517656300004</v>
      </c>
      <c r="U290" s="4">
        <f>VLOOKUP(Table13[[#This Row],[img_id]]&amp;"|"&amp;5,Table1[[#Headers],[#Data]],6,FALSE)</f>
        <v>0.99943274259600001</v>
      </c>
    </row>
    <row r="291" spans="1:21" hidden="1" x14ac:dyDescent="0.25">
      <c r="A291" s="5">
        <v>290</v>
      </c>
      <c r="B291" s="5" t="s">
        <v>299</v>
      </c>
      <c r="C291" s="5">
        <v>337</v>
      </c>
      <c r="D291" s="5">
        <v>1</v>
      </c>
      <c r="E291" s="5">
        <f>IF(Table13[[#This Row],[attractiveness]]=1,2,IF(Table13[[#This Row],[attractiveness]]=5,4,Table13[[#This Row],[attractiveness]]))</f>
        <v>2</v>
      </c>
      <c r="F291" s="5">
        <v>0.24</v>
      </c>
      <c r="G291" t="s">
        <v>861</v>
      </c>
      <c r="H291" t="s">
        <v>854</v>
      </c>
      <c r="I291" t="s">
        <v>886</v>
      </c>
      <c r="J291" t="s">
        <v>862</v>
      </c>
      <c r="K291" t="s">
        <v>848</v>
      </c>
      <c r="L291" s="9">
        <v>0.201985225081</v>
      </c>
      <c r="M291" s="9">
        <v>0.16608941555000001</v>
      </c>
      <c r="N291" s="9">
        <v>0.142259925604</v>
      </c>
      <c r="O291" s="9">
        <v>0.142259925604</v>
      </c>
      <c r="P291" s="9">
        <v>7.6972708106000001E-2</v>
      </c>
      <c r="Q291" s="4">
        <f>VLOOKUP(Table13[[#This Row],[img_id]]&amp;"|"&amp;1,Table1[[#Headers],[#Data]],6,FALSE)</f>
        <v>0.99929356574999995</v>
      </c>
      <c r="R291" s="4">
        <f>VLOOKUP(Table13[[#This Row],[img_id]]&amp;"|"&amp;2,Table1[[#Headers],[#Data]],6,FALSE)</f>
        <v>0.99914109706900001</v>
      </c>
      <c r="S291" s="4">
        <f>VLOOKUP(Table13[[#This Row],[img_id]]&amp;"|"&amp;3,Table1[[#Headers],[#Data]],6,FALSE)</f>
        <v>0.99899739027000001</v>
      </c>
      <c r="T291" s="4">
        <f>VLOOKUP(Table13[[#This Row],[img_id]]&amp;"|"&amp;4,Table1[[#Headers],[#Data]],6,FALSE)</f>
        <v>0.99844318628299999</v>
      </c>
      <c r="U291" s="4">
        <f>VLOOKUP(Table13[[#This Row],[img_id]]&amp;"|"&amp;5,Table1[[#Headers],[#Data]],6,FALSE)</f>
        <v>0.99814856052400003</v>
      </c>
    </row>
    <row r="292" spans="1:21" hidden="1" x14ac:dyDescent="0.25">
      <c r="A292" s="5">
        <v>291</v>
      </c>
      <c r="B292" s="5" t="s">
        <v>300</v>
      </c>
      <c r="C292" s="5">
        <v>337</v>
      </c>
      <c r="D292" s="5">
        <v>3</v>
      </c>
      <c r="E292" s="5">
        <f>IF(Table13[[#This Row],[attractiveness]]=1,2,IF(Table13[[#This Row],[attractiveness]]=5,4,Table13[[#This Row],[attractiveness]]))</f>
        <v>3</v>
      </c>
      <c r="F292" s="5">
        <v>0.55999999999999905</v>
      </c>
      <c r="G292" t="s">
        <v>861</v>
      </c>
      <c r="H292" t="s">
        <v>854</v>
      </c>
      <c r="I292" t="s">
        <v>886</v>
      </c>
      <c r="J292" t="s">
        <v>862</v>
      </c>
      <c r="K292" t="s">
        <v>848</v>
      </c>
      <c r="L292" s="9">
        <v>0.305003732443</v>
      </c>
      <c r="M292" s="9">
        <v>0.28433012962300003</v>
      </c>
      <c r="N292" s="9">
        <v>0.113455966115</v>
      </c>
      <c r="O292" s="9">
        <v>0.113455966115</v>
      </c>
      <c r="P292" s="9">
        <v>4.6696908772000001E-2</v>
      </c>
      <c r="Q292" s="4">
        <f>VLOOKUP(Table13[[#This Row],[img_id]]&amp;"|"&amp;1,Table1[[#Headers],[#Data]],6,FALSE)</f>
        <v>0.99966144561799997</v>
      </c>
      <c r="R292" s="4">
        <f>VLOOKUP(Table13[[#This Row],[img_id]]&amp;"|"&amp;2,Table1[[#Headers],[#Data]],6,FALSE)</f>
        <v>0.99963688850400001</v>
      </c>
      <c r="S292" s="4">
        <f>VLOOKUP(Table13[[#This Row],[img_id]]&amp;"|"&amp;3,Table1[[#Headers],[#Data]],6,FALSE)</f>
        <v>0.99909055232999999</v>
      </c>
      <c r="T292" s="4">
        <f>VLOOKUP(Table13[[#This Row],[img_id]]&amp;"|"&amp;4,Table1[[#Headers],[#Data]],6,FALSE)</f>
        <v>0.99815684556999995</v>
      </c>
      <c r="U292" s="4">
        <f>VLOOKUP(Table13[[#This Row],[img_id]]&amp;"|"&amp;5,Table1[[#Headers],[#Data]],6,FALSE)</f>
        <v>0.99779319763200003</v>
      </c>
    </row>
    <row r="293" spans="1:21" hidden="1" x14ac:dyDescent="0.25">
      <c r="A293" s="5">
        <v>292</v>
      </c>
      <c r="B293" s="5" t="s">
        <v>301</v>
      </c>
      <c r="C293" s="5">
        <v>337</v>
      </c>
      <c r="D293" s="5">
        <v>2</v>
      </c>
      <c r="E293" s="5">
        <f>IF(Table13[[#This Row],[attractiveness]]=1,2,IF(Table13[[#This Row],[attractiveness]]=5,4,Table13[[#This Row],[attractiveness]]))</f>
        <v>2</v>
      </c>
      <c r="F293" s="5">
        <v>0.4</v>
      </c>
      <c r="G293" t="s">
        <v>862</v>
      </c>
      <c r="H293" t="s">
        <v>861</v>
      </c>
      <c r="I293" t="s">
        <v>854</v>
      </c>
      <c r="J293" t="s">
        <v>848</v>
      </c>
      <c r="K293" t="s">
        <v>831</v>
      </c>
      <c r="L293" s="9">
        <v>0.55571436882000003</v>
      </c>
      <c r="M293" s="9">
        <v>0.14826208353000001</v>
      </c>
      <c r="N293" s="9">
        <v>5.5223464965800002E-2</v>
      </c>
      <c r="O293" s="9">
        <v>5.5223464965800002E-2</v>
      </c>
      <c r="P293" s="9">
        <v>2.7443336322900001E-2</v>
      </c>
      <c r="Q293" s="4">
        <f>VLOOKUP(Table13[[#This Row],[img_id]]&amp;"|"&amp;1,Table1[[#Headers],[#Data]],6,FALSE)</f>
        <v>0.99983596801800001</v>
      </c>
      <c r="R293" s="4">
        <f>VLOOKUP(Table13[[#This Row],[img_id]]&amp;"|"&amp;2,Table1[[#Headers],[#Data]],6,FALSE)</f>
        <v>0.99938547611200002</v>
      </c>
      <c r="S293" s="4">
        <f>VLOOKUP(Table13[[#This Row],[img_id]]&amp;"|"&amp;3,Table1[[#Headers],[#Data]],6,FALSE)</f>
        <v>0.99835205078099998</v>
      </c>
      <c r="T293" s="4">
        <f>VLOOKUP(Table13[[#This Row],[img_id]]&amp;"|"&amp;4,Table1[[#Headers],[#Data]],6,FALSE)</f>
        <v>0.99793797731400002</v>
      </c>
      <c r="U293" s="4">
        <f>VLOOKUP(Table13[[#This Row],[img_id]]&amp;"|"&amp;5,Table1[[#Headers],[#Data]],6,FALSE)</f>
        <v>0.99668943882000005</v>
      </c>
    </row>
    <row r="294" spans="1:21" hidden="1" x14ac:dyDescent="0.25">
      <c r="A294" s="5">
        <v>293</v>
      </c>
      <c r="B294" s="5" t="s">
        <v>302</v>
      </c>
      <c r="C294" s="5">
        <v>338</v>
      </c>
      <c r="D294" s="5">
        <v>2</v>
      </c>
      <c r="E294" s="5">
        <f>IF(Table13[[#This Row],[attractiveness]]=1,2,IF(Table13[[#This Row],[attractiveness]]=5,4,Table13[[#This Row],[attractiveness]]))</f>
        <v>2</v>
      </c>
      <c r="F294" s="5">
        <v>0.16</v>
      </c>
      <c r="G294" t="s">
        <v>830</v>
      </c>
      <c r="H294" t="s">
        <v>840</v>
      </c>
      <c r="I294" t="s">
        <v>832</v>
      </c>
      <c r="J294" t="s">
        <v>864</v>
      </c>
      <c r="K294" t="s">
        <v>831</v>
      </c>
      <c r="L294" s="9">
        <v>0.90425139665599996</v>
      </c>
      <c r="M294" s="9">
        <v>2.44024246931E-2</v>
      </c>
      <c r="N294" s="9">
        <v>1.52311827987E-2</v>
      </c>
      <c r="O294" s="9">
        <v>1.52311827987E-2</v>
      </c>
      <c r="P294" s="9">
        <v>5.4640052840099996E-3</v>
      </c>
      <c r="Q294" s="4">
        <f>VLOOKUP(Table13[[#This Row],[img_id]]&amp;"|"&amp;1,Table1[[#Headers],[#Data]],6,FALSE)</f>
        <v>0.99998271465300004</v>
      </c>
      <c r="R294" s="4">
        <f>VLOOKUP(Table13[[#This Row],[img_id]]&amp;"|"&amp;2,Table1[[#Headers],[#Data]],6,FALSE)</f>
        <v>0.99935966730100001</v>
      </c>
      <c r="S294" s="4">
        <f>VLOOKUP(Table13[[#This Row],[img_id]]&amp;"|"&amp;3,Table1[[#Headers],[#Data]],6,FALSE)</f>
        <v>0.99897456169099996</v>
      </c>
      <c r="T294" s="4">
        <f>VLOOKUP(Table13[[#This Row],[img_id]]&amp;"|"&amp;4,Table1[[#Headers],[#Data]],6,FALSE)</f>
        <v>0.998058259487</v>
      </c>
      <c r="U294" s="4">
        <f>VLOOKUP(Table13[[#This Row],[img_id]]&amp;"|"&amp;5,Table1[[#Headers],[#Data]],6,FALSE)</f>
        <v>0.99714654684100001</v>
      </c>
    </row>
    <row r="295" spans="1:21" hidden="1" x14ac:dyDescent="0.25">
      <c r="A295" s="5">
        <v>294</v>
      </c>
      <c r="B295" s="5" t="s">
        <v>303</v>
      </c>
      <c r="C295" s="5">
        <v>338</v>
      </c>
      <c r="D295" s="5">
        <v>3</v>
      </c>
      <c r="E295" s="5">
        <f>IF(Table13[[#This Row],[attractiveness]]=1,2,IF(Table13[[#This Row],[attractiveness]]=5,4,Table13[[#This Row],[attractiveness]]))</f>
        <v>3</v>
      </c>
      <c r="F295" s="5">
        <v>0.55999999999999905</v>
      </c>
      <c r="G295" t="s">
        <v>910</v>
      </c>
      <c r="H295" t="s">
        <v>869</v>
      </c>
      <c r="I295" t="s">
        <v>868</v>
      </c>
      <c r="J295" t="s">
        <v>869</v>
      </c>
      <c r="K295" t="s">
        <v>867</v>
      </c>
      <c r="L295" s="9">
        <v>0.70304834842700004</v>
      </c>
      <c r="M295" s="9">
        <v>0.11375077068800001</v>
      </c>
      <c r="N295" s="9">
        <v>4.6823311597100001E-2</v>
      </c>
      <c r="O295" s="9">
        <v>4.6823311597100001E-2</v>
      </c>
      <c r="P295" s="9">
        <v>1.9688230007900001E-2</v>
      </c>
      <c r="Q295" s="4">
        <f>VLOOKUP(Table13[[#This Row],[img_id]]&amp;"|"&amp;1,Table1[[#Headers],[#Data]],6,FALSE)</f>
        <v>0.99996042251600004</v>
      </c>
      <c r="R295" s="4">
        <f>VLOOKUP(Table13[[#This Row],[img_id]]&amp;"|"&amp;2,Table1[[#Headers],[#Data]],6,FALSE)</f>
        <v>0.99975544214199996</v>
      </c>
      <c r="S295" s="4">
        <f>VLOOKUP(Table13[[#This Row],[img_id]]&amp;"|"&amp;3,Table1[[#Headers],[#Data]],6,FALSE)</f>
        <v>0.99940621852900002</v>
      </c>
      <c r="T295" s="4">
        <f>VLOOKUP(Table13[[#This Row],[img_id]]&amp;"|"&amp;4,Table1[[#Headers],[#Data]],6,FALSE)</f>
        <v>0.99905186891599995</v>
      </c>
      <c r="U295" s="4">
        <f>VLOOKUP(Table13[[#This Row],[img_id]]&amp;"|"&amp;5,Table1[[#Headers],[#Data]],6,FALSE)</f>
        <v>0.99858886003500003</v>
      </c>
    </row>
    <row r="296" spans="1:21" hidden="1" x14ac:dyDescent="0.25">
      <c r="A296" s="5">
        <v>295</v>
      </c>
      <c r="B296" s="5" t="s">
        <v>304</v>
      </c>
      <c r="C296" s="5">
        <v>338</v>
      </c>
      <c r="D296" s="5">
        <v>2</v>
      </c>
      <c r="E296" s="5">
        <f>IF(Table13[[#This Row],[attractiveness]]=1,2,IF(Table13[[#This Row],[attractiveness]]=5,4,Table13[[#This Row],[attractiveness]]))</f>
        <v>2</v>
      </c>
      <c r="F296" s="5">
        <v>0.56000000000000005</v>
      </c>
      <c r="G296" t="s">
        <v>830</v>
      </c>
      <c r="H296" t="s">
        <v>860</v>
      </c>
      <c r="I296" t="s">
        <v>840</v>
      </c>
      <c r="J296" t="s">
        <v>913</v>
      </c>
      <c r="K296" t="s">
        <v>849</v>
      </c>
      <c r="L296" s="9">
        <v>0.95367705822000004</v>
      </c>
      <c r="M296" s="9">
        <v>6.0710925608900004E-3</v>
      </c>
      <c r="N296" s="9">
        <v>4.8780757933900003E-3</v>
      </c>
      <c r="O296" s="9">
        <v>4.8780757933900003E-3</v>
      </c>
      <c r="P296" s="9">
        <v>3.14094102941E-3</v>
      </c>
      <c r="Q296" s="4">
        <f>VLOOKUP(Table13[[#This Row],[img_id]]&amp;"|"&amp;1,Table1[[#Headers],[#Data]],6,FALSE)</f>
        <v>0.99998748302499996</v>
      </c>
      <c r="R296" s="4">
        <f>VLOOKUP(Table13[[#This Row],[img_id]]&amp;"|"&amp;2,Table1[[#Headers],[#Data]],6,FALSE)</f>
        <v>0.99802845716499999</v>
      </c>
      <c r="S296" s="4">
        <f>VLOOKUP(Table13[[#This Row],[img_id]]&amp;"|"&amp;3,Table1[[#Headers],[#Data]],6,FALSE)</f>
        <v>0.99754744768100001</v>
      </c>
      <c r="T296" s="4">
        <f>VLOOKUP(Table13[[#This Row],[img_id]]&amp;"|"&amp;4,Table1[[#Headers],[#Data]],6,FALSE)</f>
        <v>0.99664598703399998</v>
      </c>
      <c r="U296" s="4">
        <f>VLOOKUP(Table13[[#This Row],[img_id]]&amp;"|"&amp;5,Table1[[#Headers],[#Data]],6,FALSE)</f>
        <v>0.99619626998900002</v>
      </c>
    </row>
    <row r="297" spans="1:21" hidden="1" x14ac:dyDescent="0.25">
      <c r="A297" s="5">
        <v>296</v>
      </c>
      <c r="B297" s="5" t="s">
        <v>305</v>
      </c>
      <c r="C297" s="5">
        <v>338</v>
      </c>
      <c r="D297" s="5">
        <v>2</v>
      </c>
      <c r="E297" s="5">
        <f>IF(Table13[[#This Row],[attractiveness]]=1,2,IF(Table13[[#This Row],[attractiveness]]=5,4,Table13[[#This Row],[attractiveness]]))</f>
        <v>2</v>
      </c>
      <c r="F297" s="5">
        <v>0.4</v>
      </c>
      <c r="G297" t="s">
        <v>831</v>
      </c>
      <c r="H297" t="s">
        <v>829</v>
      </c>
      <c r="I297" t="s">
        <v>830</v>
      </c>
      <c r="J297" t="s">
        <v>905</v>
      </c>
      <c r="K297" t="s">
        <v>903</v>
      </c>
      <c r="L297" s="9">
        <v>0.27091684937499999</v>
      </c>
      <c r="M297" s="9">
        <v>0.21387776732399999</v>
      </c>
      <c r="N297" s="9">
        <v>0.14803954958900001</v>
      </c>
      <c r="O297" s="9">
        <v>0.14803954958900001</v>
      </c>
      <c r="P297" s="9">
        <v>2.76381019503E-2</v>
      </c>
      <c r="Q297" s="4">
        <f>VLOOKUP(Table13[[#This Row],[img_id]]&amp;"|"&amp;1,Table1[[#Headers],[#Data]],6,FALSE)</f>
        <v>0.99890816211699995</v>
      </c>
      <c r="R297" s="4">
        <f>VLOOKUP(Table13[[#This Row],[img_id]]&amp;"|"&amp;2,Table1[[#Headers],[#Data]],6,FALSE)</f>
        <v>0.99861741065999998</v>
      </c>
      <c r="S297" s="4">
        <f>VLOOKUP(Table13[[#This Row],[img_id]]&amp;"|"&amp;3,Table1[[#Headers],[#Data]],6,FALSE)</f>
        <v>0.99800366163300003</v>
      </c>
      <c r="T297" s="4">
        <f>VLOOKUP(Table13[[#This Row],[img_id]]&amp;"|"&amp;4,Table1[[#Headers],[#Data]],6,FALSE)</f>
        <v>0.99084609746899999</v>
      </c>
      <c r="U297" s="4">
        <f>VLOOKUP(Table13[[#This Row],[img_id]]&amp;"|"&amp;5,Table1[[#Headers],[#Data]],6,FALSE)</f>
        <v>0.98939931392699998</v>
      </c>
    </row>
    <row r="298" spans="1:21" hidden="1" x14ac:dyDescent="0.25">
      <c r="A298" s="5">
        <v>297</v>
      </c>
      <c r="B298" s="5" t="s">
        <v>306</v>
      </c>
      <c r="C298" s="5">
        <v>341</v>
      </c>
      <c r="D298" s="5">
        <v>3</v>
      </c>
      <c r="E298" s="5">
        <f>IF(Table13[[#This Row],[attractiveness]]=1,2,IF(Table13[[#This Row],[attractiveness]]=5,4,Table13[[#This Row],[attractiveness]]))</f>
        <v>3</v>
      </c>
      <c r="F298" s="5">
        <v>0.8</v>
      </c>
      <c r="G298" t="s">
        <v>864</v>
      </c>
      <c r="H298" t="s">
        <v>840</v>
      </c>
      <c r="I298" t="s">
        <v>867</v>
      </c>
      <c r="J298" t="s">
        <v>831</v>
      </c>
      <c r="K298" t="s">
        <v>880</v>
      </c>
      <c r="L298" s="9">
        <v>0.26277342438700002</v>
      </c>
      <c r="M298" s="9">
        <v>9.1864965856100003E-2</v>
      </c>
      <c r="N298" s="9">
        <v>6.1923723667899999E-2</v>
      </c>
      <c r="O298" s="9">
        <v>6.1923723667899999E-2</v>
      </c>
      <c r="P298" s="9">
        <v>4.8886224627500002E-2</v>
      </c>
      <c r="Q298" s="4">
        <f>VLOOKUP(Table13[[#This Row],[img_id]]&amp;"|"&amp;1,Table1[[#Headers],[#Data]],6,FALSE)</f>
        <v>0.99845170974700004</v>
      </c>
      <c r="R298" s="4">
        <f>VLOOKUP(Table13[[#This Row],[img_id]]&amp;"|"&amp;2,Table1[[#Headers],[#Data]],6,FALSE)</f>
        <v>0.99558418989200004</v>
      </c>
      <c r="S298" s="4">
        <f>VLOOKUP(Table13[[#This Row],[img_id]]&amp;"|"&amp;3,Table1[[#Headers],[#Data]],6,FALSE)</f>
        <v>0.99346292018899995</v>
      </c>
      <c r="T298" s="4">
        <f>VLOOKUP(Table13[[#This Row],[img_id]]&amp;"|"&amp;4,Table1[[#Headers],[#Data]],6,FALSE)</f>
        <v>0.99247473478299997</v>
      </c>
      <c r="U298" s="4">
        <f>VLOOKUP(Table13[[#This Row],[img_id]]&amp;"|"&amp;5,Table1[[#Headers],[#Data]],6,FALSE)</f>
        <v>0.99173402786300002</v>
      </c>
    </row>
    <row r="299" spans="1:21" hidden="1" x14ac:dyDescent="0.25">
      <c r="A299" s="5">
        <v>298</v>
      </c>
      <c r="B299" s="5" t="s">
        <v>307</v>
      </c>
      <c r="C299" s="5">
        <v>341</v>
      </c>
      <c r="D299" s="5">
        <v>2</v>
      </c>
      <c r="E299" s="5">
        <f>IF(Table13[[#This Row],[attractiveness]]=1,2,IF(Table13[[#This Row],[attractiveness]]=5,4,Table13[[#This Row],[attractiveness]]))</f>
        <v>2</v>
      </c>
      <c r="F299" s="5">
        <v>0.96</v>
      </c>
      <c r="G299" t="s">
        <v>864</v>
      </c>
      <c r="H299" t="s">
        <v>840</v>
      </c>
      <c r="I299" t="s">
        <v>867</v>
      </c>
      <c r="J299" t="s">
        <v>868</v>
      </c>
      <c r="K299" t="s">
        <v>830</v>
      </c>
      <c r="L299" s="9">
        <v>0.26134902238800001</v>
      </c>
      <c r="M299" s="9">
        <v>0.172279775143</v>
      </c>
      <c r="N299" s="9">
        <v>0.12866613268900001</v>
      </c>
      <c r="O299" s="9">
        <v>0.12866613268900001</v>
      </c>
      <c r="P299" s="9">
        <v>5.16433045268E-2</v>
      </c>
      <c r="Q299" s="4">
        <f>VLOOKUP(Table13[[#This Row],[img_id]]&amp;"|"&amp;1,Table1[[#Headers],[#Data]],6,FALSE)</f>
        <v>0.999714791775</v>
      </c>
      <c r="R299" s="4">
        <f>VLOOKUP(Table13[[#This Row],[img_id]]&amp;"|"&amp;2,Table1[[#Headers],[#Data]],6,FALSE)</f>
        <v>0.99956744909299999</v>
      </c>
      <c r="S299" s="4">
        <f>VLOOKUP(Table13[[#This Row],[img_id]]&amp;"|"&amp;3,Table1[[#Headers],[#Data]],6,FALSE)</f>
        <v>0.99942100048100002</v>
      </c>
      <c r="T299" s="4">
        <f>VLOOKUP(Table13[[#This Row],[img_id]]&amp;"|"&amp;4,Table1[[#Headers],[#Data]],6,FALSE)</f>
        <v>0.99905687570599999</v>
      </c>
      <c r="U299" s="4">
        <f>VLOOKUP(Table13[[#This Row],[img_id]]&amp;"|"&amp;5,Table1[[#Headers],[#Data]],6,FALSE)</f>
        <v>0.99855870008500003</v>
      </c>
    </row>
    <row r="300" spans="1:21" hidden="1" x14ac:dyDescent="0.25">
      <c r="A300" s="5">
        <v>299</v>
      </c>
      <c r="B300" s="5" t="s">
        <v>308</v>
      </c>
      <c r="C300" s="5">
        <v>341</v>
      </c>
      <c r="D300" s="5">
        <v>3</v>
      </c>
      <c r="E300" s="5">
        <f>IF(Table13[[#This Row],[attractiveness]]=1,2,IF(Table13[[#This Row],[attractiveness]]=5,4,Table13[[#This Row],[attractiveness]]))</f>
        <v>3</v>
      </c>
      <c r="F300" s="5">
        <v>0.8</v>
      </c>
      <c r="G300" t="s">
        <v>830</v>
      </c>
      <c r="H300" t="s">
        <v>840</v>
      </c>
      <c r="I300" t="s">
        <v>867</v>
      </c>
      <c r="J300" t="s">
        <v>831</v>
      </c>
      <c r="K300" t="s">
        <v>864</v>
      </c>
      <c r="L300" s="9">
        <v>0.202840477228</v>
      </c>
      <c r="M300" s="9">
        <v>0.17117448151100001</v>
      </c>
      <c r="N300" s="9">
        <v>0.159437790513</v>
      </c>
      <c r="O300" s="9">
        <v>0.159437790513</v>
      </c>
      <c r="P300" s="9">
        <v>0.121609844267</v>
      </c>
      <c r="Q300" s="4">
        <f>VLOOKUP(Table13[[#This Row],[img_id]]&amp;"|"&amp;1,Table1[[#Headers],[#Data]],6,FALSE)</f>
        <v>0.99931192398099999</v>
      </c>
      <c r="R300" s="4">
        <f>VLOOKUP(Table13[[#This Row],[img_id]]&amp;"|"&amp;2,Table1[[#Headers],[#Data]],6,FALSE)</f>
        <v>0.99918478727299997</v>
      </c>
      <c r="S300" s="4">
        <f>VLOOKUP(Table13[[#This Row],[img_id]]&amp;"|"&amp;3,Table1[[#Headers],[#Data]],6,FALSE)</f>
        <v>0.99912482500099997</v>
      </c>
      <c r="T300" s="4">
        <f>VLOOKUP(Table13[[#This Row],[img_id]]&amp;"|"&amp;4,Table1[[#Headers],[#Data]],6,FALSE)</f>
        <v>0.998989760876</v>
      </c>
      <c r="U300" s="4">
        <f>VLOOKUP(Table13[[#This Row],[img_id]]&amp;"|"&amp;5,Table1[[#Headers],[#Data]],6,FALSE)</f>
        <v>0.998852968216</v>
      </c>
    </row>
    <row r="301" spans="1:21" hidden="1" x14ac:dyDescent="0.25">
      <c r="A301" s="5">
        <v>300</v>
      </c>
      <c r="B301" s="5" t="s">
        <v>309</v>
      </c>
      <c r="C301" s="5">
        <v>341</v>
      </c>
      <c r="D301" s="5">
        <v>2</v>
      </c>
      <c r="E301" s="5">
        <f>IF(Table13[[#This Row],[attractiveness]]=1,2,IF(Table13[[#This Row],[attractiveness]]=5,4,Table13[[#This Row],[attractiveness]]))</f>
        <v>2</v>
      </c>
      <c r="F301" s="5">
        <v>0.24</v>
      </c>
      <c r="G301" t="s">
        <v>867</v>
      </c>
      <c r="H301" t="s">
        <v>868</v>
      </c>
      <c r="I301" t="s">
        <v>924</v>
      </c>
      <c r="J301" t="s">
        <v>925</v>
      </c>
      <c r="K301" t="s">
        <v>880</v>
      </c>
      <c r="L301" s="9">
        <v>0.58640658855399996</v>
      </c>
      <c r="M301" s="9">
        <v>6.8935342132999997E-2</v>
      </c>
      <c r="N301" s="9">
        <v>5.8412600308699998E-2</v>
      </c>
      <c r="O301" s="9">
        <v>5.8412600308699998E-2</v>
      </c>
      <c r="P301" s="9">
        <v>3.0271662399200001E-2</v>
      </c>
      <c r="Q301" s="4">
        <f>VLOOKUP(Table13[[#This Row],[img_id]]&amp;"|"&amp;1,Table1[[#Headers],[#Data]],6,FALSE)</f>
        <v>0.99990606307999996</v>
      </c>
      <c r="R301" s="4">
        <f>VLOOKUP(Table13[[#This Row],[img_id]]&amp;"|"&amp;2,Table1[[#Headers],[#Data]],6,FALSE)</f>
        <v>0.99920147657400005</v>
      </c>
      <c r="S301" s="4">
        <f>VLOOKUP(Table13[[#This Row],[img_id]]&amp;"|"&amp;3,Table1[[#Headers],[#Data]],6,FALSE)</f>
        <v>0.99905771017099998</v>
      </c>
      <c r="T301" s="4">
        <f>VLOOKUP(Table13[[#This Row],[img_id]]&amp;"|"&amp;4,Table1[[#Headers],[#Data]],6,FALSE)</f>
        <v>0.998350262642</v>
      </c>
      <c r="U301" s="4">
        <f>VLOOKUP(Table13[[#This Row],[img_id]]&amp;"|"&amp;5,Table1[[#Headers],[#Data]],6,FALSE)</f>
        <v>0.998183310032</v>
      </c>
    </row>
    <row r="302" spans="1:21" hidden="1" x14ac:dyDescent="0.25">
      <c r="A302" s="5">
        <v>301</v>
      </c>
      <c r="B302" s="5" t="s">
        <v>310</v>
      </c>
      <c r="C302" s="5">
        <v>342</v>
      </c>
      <c r="D302" s="5">
        <v>3</v>
      </c>
      <c r="E302" s="5">
        <f>IF(Table13[[#This Row],[attractiveness]]=1,2,IF(Table13[[#This Row],[attractiveness]]=5,4,Table13[[#This Row],[attractiveness]]))</f>
        <v>3</v>
      </c>
      <c r="F302" s="5">
        <v>2.2400000000000002</v>
      </c>
      <c r="G302" t="s">
        <v>840</v>
      </c>
      <c r="H302" t="s">
        <v>864</v>
      </c>
      <c r="I302" t="s">
        <v>868</v>
      </c>
      <c r="J302" t="s">
        <v>830</v>
      </c>
      <c r="K302" t="s">
        <v>863</v>
      </c>
      <c r="L302" s="9">
        <v>0.36566442251199999</v>
      </c>
      <c r="M302" s="9">
        <v>0.13815331458999999</v>
      </c>
      <c r="N302" s="9">
        <v>0.108364224434</v>
      </c>
      <c r="O302" s="9">
        <v>0.108364224434</v>
      </c>
      <c r="P302" s="9">
        <v>4.4297095388200002E-2</v>
      </c>
      <c r="Q302" s="4">
        <f>VLOOKUP(Table13[[#This Row],[img_id]]&amp;"|"&amp;1,Table1[[#Headers],[#Data]],6,FALSE)</f>
        <v>0.99963366985299995</v>
      </c>
      <c r="R302" s="4">
        <f>VLOOKUP(Table13[[#This Row],[img_id]]&amp;"|"&amp;2,Table1[[#Headers],[#Data]],6,FALSE)</f>
        <v>0.99903106689499999</v>
      </c>
      <c r="S302" s="4">
        <f>VLOOKUP(Table13[[#This Row],[img_id]]&amp;"|"&amp;3,Table1[[#Headers],[#Data]],6,FALSE)</f>
        <v>0.99876511096999998</v>
      </c>
      <c r="T302" s="4">
        <f>VLOOKUP(Table13[[#This Row],[img_id]]&amp;"|"&amp;4,Table1[[#Headers],[#Data]],6,FALSE)</f>
        <v>0.99856382608399996</v>
      </c>
      <c r="U302" s="4">
        <f>VLOOKUP(Table13[[#This Row],[img_id]]&amp;"|"&amp;5,Table1[[#Headers],[#Data]],6,FALSE)</f>
        <v>0.99698442220700001</v>
      </c>
    </row>
    <row r="303" spans="1:21" hidden="1" x14ac:dyDescent="0.25">
      <c r="A303" s="5">
        <v>302</v>
      </c>
      <c r="B303" s="5" t="s">
        <v>311</v>
      </c>
      <c r="C303" s="5">
        <v>342</v>
      </c>
      <c r="D303" s="5">
        <v>2</v>
      </c>
      <c r="E303" s="5">
        <f>IF(Table13[[#This Row],[attractiveness]]=1,2,IF(Table13[[#This Row],[attractiveness]]=5,4,Table13[[#This Row],[attractiveness]]))</f>
        <v>2</v>
      </c>
      <c r="F303" s="5">
        <v>1.2</v>
      </c>
      <c r="G303" t="s">
        <v>836</v>
      </c>
      <c r="H303" t="s">
        <v>895</v>
      </c>
      <c r="I303" t="s">
        <v>837</v>
      </c>
      <c r="J303" t="s">
        <v>913</v>
      </c>
      <c r="K303" t="s">
        <v>849</v>
      </c>
      <c r="L303" s="9">
        <v>0.236889526248</v>
      </c>
      <c r="M303" s="9">
        <v>0.15887229144600001</v>
      </c>
      <c r="N303" s="9">
        <v>0.121924117208</v>
      </c>
      <c r="O303" s="9">
        <v>0.121924117208</v>
      </c>
      <c r="P303" s="9">
        <v>6.9975376129200004E-2</v>
      </c>
      <c r="Q303" s="4">
        <f>VLOOKUP(Table13[[#This Row],[img_id]]&amp;"|"&amp;1,Table1[[#Headers],[#Data]],6,FALSE)</f>
        <v>0.99949765205399999</v>
      </c>
      <c r="R303" s="4">
        <f>VLOOKUP(Table13[[#This Row],[img_id]]&amp;"|"&amp;2,Table1[[#Headers],[#Data]],6,FALSE)</f>
        <v>0.99925118684799996</v>
      </c>
      <c r="S303" s="4">
        <f>VLOOKUP(Table13[[#This Row],[img_id]]&amp;"|"&amp;3,Table1[[#Headers],[#Data]],6,FALSE)</f>
        <v>0.99902451038399998</v>
      </c>
      <c r="T303" s="4">
        <f>VLOOKUP(Table13[[#This Row],[img_id]]&amp;"|"&amp;4,Table1[[#Headers],[#Data]],6,FALSE)</f>
        <v>0.99900835752499995</v>
      </c>
      <c r="U303" s="4">
        <f>VLOOKUP(Table13[[#This Row],[img_id]]&amp;"|"&amp;5,Table1[[#Headers],[#Data]],6,FALSE)</f>
        <v>0.99830150604199996</v>
      </c>
    </row>
    <row r="304" spans="1:21" hidden="1" x14ac:dyDescent="0.25">
      <c r="A304" s="5">
        <v>303</v>
      </c>
      <c r="B304" s="5" t="s">
        <v>312</v>
      </c>
      <c r="C304" s="5">
        <v>342</v>
      </c>
      <c r="D304" s="5">
        <v>3</v>
      </c>
      <c r="E304" s="5">
        <f>IF(Table13[[#This Row],[attractiveness]]=1,2,IF(Table13[[#This Row],[attractiveness]]=5,4,Table13[[#This Row],[attractiveness]]))</f>
        <v>3</v>
      </c>
      <c r="F304" s="5">
        <v>1.3599999999999901</v>
      </c>
      <c r="G304" t="s">
        <v>830</v>
      </c>
      <c r="H304" t="s">
        <v>829</v>
      </c>
      <c r="I304" t="s">
        <v>864</v>
      </c>
      <c r="J304" t="s">
        <v>840</v>
      </c>
      <c r="K304" t="s">
        <v>869</v>
      </c>
      <c r="L304" s="9">
        <v>0.23893456161000001</v>
      </c>
      <c r="M304" s="9">
        <v>7.6978564262400004E-2</v>
      </c>
      <c r="N304" s="9">
        <v>7.2940550744499996E-2</v>
      </c>
      <c r="O304" s="9">
        <v>7.2940550744499996E-2</v>
      </c>
      <c r="P304" s="9">
        <v>5.5032670497899998E-2</v>
      </c>
      <c r="Q304" s="4">
        <f>VLOOKUP(Table13[[#This Row],[img_id]]&amp;"|"&amp;1,Table1[[#Headers],[#Data]],6,FALSE)</f>
        <v>0.99852293729800001</v>
      </c>
      <c r="R304" s="4">
        <f>VLOOKUP(Table13[[#This Row],[img_id]]&amp;"|"&amp;2,Table1[[#Headers],[#Data]],6,FALSE)</f>
        <v>0.99542963504799997</v>
      </c>
      <c r="S304" s="4">
        <f>VLOOKUP(Table13[[#This Row],[img_id]]&amp;"|"&amp;3,Table1[[#Headers],[#Data]],6,FALSE)</f>
        <v>0.99517786502799999</v>
      </c>
      <c r="T304" s="4">
        <f>VLOOKUP(Table13[[#This Row],[img_id]]&amp;"|"&amp;4,Table1[[#Headers],[#Data]],6,FALSE)</f>
        <v>0.99421232938799997</v>
      </c>
      <c r="U304" s="4">
        <f>VLOOKUP(Table13[[#This Row],[img_id]]&amp;"|"&amp;5,Table1[[#Headers],[#Data]],6,FALSE)</f>
        <v>0.99361872672999996</v>
      </c>
    </row>
    <row r="305" spans="1:21" hidden="1" x14ac:dyDescent="0.25">
      <c r="A305" s="5">
        <v>304</v>
      </c>
      <c r="B305" s="5" t="s">
        <v>313</v>
      </c>
      <c r="C305" s="5">
        <v>342</v>
      </c>
      <c r="D305" s="5">
        <v>2</v>
      </c>
      <c r="E305" s="5">
        <f>IF(Table13[[#This Row],[attractiveness]]=1,2,IF(Table13[[#This Row],[attractiveness]]=5,4,Table13[[#This Row],[attractiveness]]))</f>
        <v>2</v>
      </c>
      <c r="F305" s="5">
        <v>0.64</v>
      </c>
      <c r="G305" t="s">
        <v>829</v>
      </c>
      <c r="H305" t="s">
        <v>910</v>
      </c>
      <c r="I305" t="s">
        <v>891</v>
      </c>
      <c r="J305" t="s">
        <v>830</v>
      </c>
      <c r="K305" t="s">
        <v>831</v>
      </c>
      <c r="L305" s="9">
        <v>0.20700807869400001</v>
      </c>
      <c r="M305" s="9">
        <v>0.15198431909099999</v>
      </c>
      <c r="N305" s="9">
        <v>7.2800263762499998E-2</v>
      </c>
      <c r="O305" s="9">
        <v>7.2800263762499998E-2</v>
      </c>
      <c r="P305" s="9">
        <v>5.21376021206E-2</v>
      </c>
      <c r="Q305" s="4">
        <f>VLOOKUP(Table13[[#This Row],[img_id]]&amp;"|"&amp;1,Table1[[#Headers],[#Data]],6,FALSE)</f>
        <v>0.99631255865099999</v>
      </c>
      <c r="R305" s="4">
        <f>VLOOKUP(Table13[[#This Row],[img_id]]&amp;"|"&amp;2,Table1[[#Headers],[#Data]],6,FALSE)</f>
        <v>0.99498414993299999</v>
      </c>
      <c r="S305" s="4">
        <f>VLOOKUP(Table13[[#This Row],[img_id]]&amp;"|"&amp;3,Table1[[#Headers],[#Data]],6,FALSE)</f>
        <v>0.98958545923200003</v>
      </c>
      <c r="T305" s="4">
        <f>VLOOKUP(Table13[[#This Row],[img_id]]&amp;"|"&amp;4,Table1[[#Headers],[#Data]],6,FALSE)</f>
        <v>0.98803108930600003</v>
      </c>
      <c r="U305" s="4">
        <f>VLOOKUP(Table13[[#This Row],[img_id]]&amp;"|"&amp;5,Table1[[#Headers],[#Data]],6,FALSE)</f>
        <v>0.98551774025000005</v>
      </c>
    </row>
    <row r="306" spans="1:21" hidden="1" x14ac:dyDescent="0.25">
      <c r="A306" s="5">
        <v>305</v>
      </c>
      <c r="B306" s="5" t="s">
        <v>314</v>
      </c>
      <c r="C306" s="5">
        <v>343</v>
      </c>
      <c r="D306" s="5">
        <v>2</v>
      </c>
      <c r="E306" s="5">
        <f>IF(Table13[[#This Row],[attractiveness]]=1,2,IF(Table13[[#This Row],[attractiveness]]=5,4,Table13[[#This Row],[attractiveness]]))</f>
        <v>2</v>
      </c>
      <c r="F306" s="5">
        <v>0.96</v>
      </c>
      <c r="G306" t="s">
        <v>831</v>
      </c>
      <c r="H306" t="s">
        <v>880</v>
      </c>
      <c r="I306" t="s">
        <v>840</v>
      </c>
      <c r="J306" t="s">
        <v>870</v>
      </c>
      <c r="K306" t="s">
        <v>864</v>
      </c>
      <c r="L306" s="9">
        <v>0.26173031330099999</v>
      </c>
      <c r="M306" s="9">
        <v>0.24974338710300001</v>
      </c>
      <c r="N306" s="9">
        <v>0.23514373600499999</v>
      </c>
      <c r="O306" s="9">
        <v>0.23514373600499999</v>
      </c>
      <c r="P306" s="9">
        <v>4.1954796761299998E-2</v>
      </c>
      <c r="Q306" s="4">
        <f>VLOOKUP(Table13[[#This Row],[img_id]]&amp;"|"&amp;1,Table1[[#Headers],[#Data]],6,FALSE)</f>
        <v>0.999866604805</v>
      </c>
      <c r="R306" s="4">
        <f>VLOOKUP(Table13[[#This Row],[img_id]]&amp;"|"&amp;2,Table1[[#Headers],[#Data]],6,FALSE)</f>
        <v>0.999860167503</v>
      </c>
      <c r="S306" s="4">
        <f>VLOOKUP(Table13[[#This Row],[img_id]]&amp;"|"&amp;3,Table1[[#Headers],[#Data]],6,FALSE)</f>
        <v>0.999851584435</v>
      </c>
      <c r="T306" s="4">
        <f>VLOOKUP(Table13[[#This Row],[img_id]]&amp;"|"&amp;4,Table1[[#Headers],[#Data]],6,FALSE)</f>
        <v>0.99925130605699997</v>
      </c>
      <c r="U306" s="4">
        <f>VLOOKUP(Table13[[#This Row],[img_id]]&amp;"|"&amp;5,Table1[[#Headers],[#Data]],6,FALSE)</f>
        <v>0.99916851520500005</v>
      </c>
    </row>
    <row r="307" spans="1:21" hidden="1" x14ac:dyDescent="0.25">
      <c r="A307" s="5">
        <v>306</v>
      </c>
      <c r="B307" s="5" t="s">
        <v>315</v>
      </c>
      <c r="C307" s="5">
        <v>343</v>
      </c>
      <c r="D307" s="5">
        <v>2</v>
      </c>
      <c r="E307" s="5">
        <f>IF(Table13[[#This Row],[attractiveness]]=1,2,IF(Table13[[#This Row],[attractiveness]]=5,4,Table13[[#This Row],[attractiveness]]))</f>
        <v>2</v>
      </c>
      <c r="F307" s="5">
        <v>0.55999999999999905</v>
      </c>
      <c r="G307" t="s">
        <v>852</v>
      </c>
      <c r="H307" t="s">
        <v>842</v>
      </c>
      <c r="I307" t="s">
        <v>860</v>
      </c>
      <c r="J307" t="s">
        <v>848</v>
      </c>
      <c r="K307" t="s">
        <v>856</v>
      </c>
      <c r="L307" s="9">
        <v>0.104335866868</v>
      </c>
      <c r="M307" s="9">
        <v>8.0580726265900002E-2</v>
      </c>
      <c r="N307" s="9">
        <v>7.5994901359100003E-2</v>
      </c>
      <c r="O307" s="9">
        <v>7.5994901359100003E-2</v>
      </c>
      <c r="P307" s="9">
        <v>6.2004681676599997E-2</v>
      </c>
      <c r="Q307" s="4">
        <f>VLOOKUP(Table13[[#This Row],[img_id]]&amp;"|"&amp;1,Table1[[#Headers],[#Data]],6,FALSE)</f>
        <v>0.99412482976899996</v>
      </c>
      <c r="R307" s="4">
        <f>VLOOKUP(Table13[[#This Row],[img_id]]&amp;"|"&amp;2,Table1[[#Headers],[#Data]],6,FALSE)</f>
        <v>0.99240583181399999</v>
      </c>
      <c r="S307" s="4">
        <f>VLOOKUP(Table13[[#This Row],[img_id]]&amp;"|"&amp;3,Table1[[#Headers],[#Data]],6,FALSE)</f>
        <v>0.991951346397</v>
      </c>
      <c r="T307" s="4">
        <f>VLOOKUP(Table13[[#This Row],[img_id]]&amp;"|"&amp;4,Table1[[#Headers],[#Data]],6,FALSE)</f>
        <v>0.99162310361899997</v>
      </c>
      <c r="U307" s="4">
        <f>VLOOKUP(Table13[[#This Row],[img_id]]&amp;"|"&amp;5,Table1[[#Headers],[#Data]],6,FALSE)</f>
        <v>0.99015313386899995</v>
      </c>
    </row>
    <row r="308" spans="1:21" hidden="1" x14ac:dyDescent="0.25">
      <c r="A308" s="5">
        <v>307</v>
      </c>
      <c r="B308" s="5" t="s">
        <v>316</v>
      </c>
      <c r="C308" s="5">
        <v>343</v>
      </c>
      <c r="D308" s="5">
        <v>2</v>
      </c>
      <c r="E308" s="5">
        <f>IF(Table13[[#This Row],[attractiveness]]=1,2,IF(Table13[[#This Row],[attractiveness]]=5,4,Table13[[#This Row],[attractiveness]]))</f>
        <v>2</v>
      </c>
      <c r="F308" s="5">
        <v>0.55999999999999905</v>
      </c>
      <c r="G308" t="s">
        <v>864</v>
      </c>
      <c r="H308" t="s">
        <v>862</v>
      </c>
      <c r="I308" t="s">
        <v>886</v>
      </c>
      <c r="J308" t="s">
        <v>878</v>
      </c>
      <c r="K308" t="s">
        <v>831</v>
      </c>
      <c r="L308" s="9">
        <v>0.40197011828399998</v>
      </c>
      <c r="M308" s="9">
        <v>0.17146897316000001</v>
      </c>
      <c r="N308" s="9">
        <v>6.2472429126500001E-2</v>
      </c>
      <c r="O308" s="9">
        <v>6.2472429126500001E-2</v>
      </c>
      <c r="P308" s="9">
        <v>5.59822805226E-2</v>
      </c>
      <c r="Q308" s="4">
        <f>VLOOKUP(Table13[[#This Row],[img_id]]&amp;"|"&amp;1,Table1[[#Headers],[#Data]],6,FALSE)</f>
        <v>0.999881386757</v>
      </c>
      <c r="R308" s="4">
        <f>VLOOKUP(Table13[[#This Row],[img_id]]&amp;"|"&amp;2,Table1[[#Headers],[#Data]],6,FALSE)</f>
        <v>0.99972194433200001</v>
      </c>
      <c r="S308" s="4">
        <f>VLOOKUP(Table13[[#This Row],[img_id]]&amp;"|"&amp;3,Table1[[#Headers],[#Data]],6,FALSE)</f>
        <v>0.999237418175</v>
      </c>
      <c r="T308" s="4">
        <f>VLOOKUP(Table13[[#This Row],[img_id]]&amp;"|"&amp;4,Table1[[#Headers],[#Data]],6,FALSE)</f>
        <v>0.99918228387800001</v>
      </c>
      <c r="U308" s="4">
        <f>VLOOKUP(Table13[[#This Row],[img_id]]&amp;"|"&amp;5,Table1[[#Headers],[#Data]],6,FALSE)</f>
        <v>0.999148964882</v>
      </c>
    </row>
    <row r="309" spans="1:21" hidden="1" x14ac:dyDescent="0.25">
      <c r="A309" s="5">
        <v>308</v>
      </c>
      <c r="B309" s="5" t="s">
        <v>317</v>
      </c>
      <c r="C309" s="5">
        <v>343</v>
      </c>
      <c r="D309" s="5">
        <v>4</v>
      </c>
      <c r="E309" s="5">
        <f>IF(Table13[[#This Row],[attractiveness]]=1,2,IF(Table13[[#This Row],[attractiveness]]=5,4,Table13[[#This Row],[attractiveness]]))</f>
        <v>4</v>
      </c>
      <c r="F309" s="5">
        <v>0.96</v>
      </c>
      <c r="G309" t="s">
        <v>880</v>
      </c>
      <c r="H309" t="s">
        <v>870</v>
      </c>
      <c r="I309" t="s">
        <v>867</v>
      </c>
      <c r="J309" t="s">
        <v>863</v>
      </c>
      <c r="K309" t="s">
        <v>925</v>
      </c>
      <c r="L309" s="9">
        <v>0.25645494461099999</v>
      </c>
      <c r="M309" s="9">
        <v>0.116914503276</v>
      </c>
      <c r="N309" s="9">
        <v>9.3539983034099994E-2</v>
      </c>
      <c r="O309" s="9">
        <v>9.3539983034099994E-2</v>
      </c>
      <c r="P309" s="9">
        <v>7.4358090758299994E-2</v>
      </c>
      <c r="Q309" s="4">
        <f>VLOOKUP(Table13[[#This Row],[img_id]]&amp;"|"&amp;1,Table1[[#Headers],[#Data]],6,FALSE)</f>
        <v>0.99983417987800005</v>
      </c>
      <c r="R309" s="4">
        <f>VLOOKUP(Table13[[#This Row],[img_id]]&amp;"|"&amp;2,Table1[[#Headers],[#Data]],6,FALSE)</f>
        <v>0.99963641166700001</v>
      </c>
      <c r="S309" s="4">
        <f>VLOOKUP(Table13[[#This Row],[img_id]]&amp;"|"&amp;3,Table1[[#Headers],[#Data]],6,FALSE)</f>
        <v>0.99954551458399998</v>
      </c>
      <c r="T309" s="4">
        <f>VLOOKUP(Table13[[#This Row],[img_id]]&amp;"|"&amp;4,Table1[[#Headers],[#Data]],6,FALSE)</f>
        <v>0.99943739175799995</v>
      </c>
      <c r="U309" s="4">
        <f>VLOOKUP(Table13[[#This Row],[img_id]]&amp;"|"&amp;5,Table1[[#Headers],[#Data]],6,FALSE)</f>
        <v>0.99942845106099998</v>
      </c>
    </row>
    <row r="310" spans="1:21" hidden="1" x14ac:dyDescent="0.25">
      <c r="A310" s="5">
        <v>309</v>
      </c>
      <c r="B310" s="5" t="s">
        <v>318</v>
      </c>
      <c r="C310" s="5">
        <v>344</v>
      </c>
      <c r="D310" s="5">
        <v>2</v>
      </c>
      <c r="E310" s="5">
        <f>IF(Table13[[#This Row],[attractiveness]]=1,2,IF(Table13[[#This Row],[attractiveness]]=5,4,Table13[[#This Row],[attractiveness]]))</f>
        <v>2</v>
      </c>
      <c r="F310" s="5">
        <v>0.64</v>
      </c>
      <c r="G310" t="s">
        <v>840</v>
      </c>
      <c r="H310" t="s">
        <v>830</v>
      </c>
      <c r="I310" t="s">
        <v>864</v>
      </c>
      <c r="J310" t="s">
        <v>869</v>
      </c>
      <c r="K310" t="s">
        <v>867</v>
      </c>
      <c r="L310" s="9">
        <v>0.23804989457100001</v>
      </c>
      <c r="M310" s="9">
        <v>9.2358715832199997E-2</v>
      </c>
      <c r="N310" s="9">
        <v>8.4302619099600004E-2</v>
      </c>
      <c r="O310" s="9">
        <v>8.4302619099600004E-2</v>
      </c>
      <c r="P310" s="9">
        <v>5.9234343469099997E-2</v>
      </c>
      <c r="Q310" s="4">
        <f>VLOOKUP(Table13[[#This Row],[img_id]]&amp;"|"&amp;1,Table1[[#Headers],[#Data]],6,FALSE)</f>
        <v>0.99948477745099995</v>
      </c>
      <c r="R310" s="4">
        <f>VLOOKUP(Table13[[#This Row],[img_id]]&amp;"|"&amp;2,Table1[[#Headers],[#Data]],6,FALSE)</f>
        <v>0.99867308139800004</v>
      </c>
      <c r="S310" s="4">
        <f>VLOOKUP(Table13[[#This Row],[img_id]]&amp;"|"&amp;3,Table1[[#Headers],[#Data]],6,FALSE)</f>
        <v>0.99854642152799999</v>
      </c>
      <c r="T310" s="4">
        <f>VLOOKUP(Table13[[#This Row],[img_id]]&amp;"|"&amp;4,Table1[[#Headers],[#Data]],6,FALSE)</f>
        <v>0.99842154979700004</v>
      </c>
      <c r="U310" s="4">
        <f>VLOOKUP(Table13[[#This Row],[img_id]]&amp;"|"&amp;5,Table1[[#Headers],[#Data]],6,FALSE)</f>
        <v>0.99793267250100004</v>
      </c>
    </row>
    <row r="311" spans="1:21" hidden="1" x14ac:dyDescent="0.25">
      <c r="A311" s="5">
        <v>310</v>
      </c>
      <c r="B311" s="5" t="s">
        <v>319</v>
      </c>
      <c r="C311" s="5">
        <v>344</v>
      </c>
      <c r="D311" s="5">
        <v>4</v>
      </c>
      <c r="E311" s="5">
        <f>IF(Table13[[#This Row],[attractiveness]]=1,2,IF(Table13[[#This Row],[attractiveness]]=5,4,Table13[[#This Row],[attractiveness]]))</f>
        <v>4</v>
      </c>
      <c r="F311" s="5">
        <v>1.04</v>
      </c>
      <c r="G311" t="s">
        <v>837</v>
      </c>
      <c r="H311" t="s">
        <v>869</v>
      </c>
      <c r="I311" t="s">
        <v>867</v>
      </c>
      <c r="J311" t="s">
        <v>870</v>
      </c>
      <c r="K311" t="s">
        <v>832</v>
      </c>
      <c r="L311" s="9">
        <v>0.218277320266</v>
      </c>
      <c r="M311" s="9">
        <v>0.116467371583</v>
      </c>
      <c r="N311" s="9">
        <v>0.11460223794</v>
      </c>
      <c r="O311" s="9">
        <v>0.11460223794</v>
      </c>
      <c r="P311" s="9">
        <v>4.82402071357E-2</v>
      </c>
      <c r="Q311" s="4">
        <f>VLOOKUP(Table13[[#This Row],[img_id]]&amp;"|"&amp;1,Table1[[#Headers],[#Data]],6,FALSE)</f>
        <v>0.99938642978699999</v>
      </c>
      <c r="R311" s="4">
        <f>VLOOKUP(Table13[[#This Row],[img_id]]&amp;"|"&amp;2,Table1[[#Headers],[#Data]],6,FALSE)</f>
        <v>0.99885082244900003</v>
      </c>
      <c r="S311" s="4">
        <f>VLOOKUP(Table13[[#This Row],[img_id]]&amp;"|"&amp;3,Table1[[#Headers],[#Data]],6,FALSE)</f>
        <v>0.99883204698600003</v>
      </c>
      <c r="T311" s="4">
        <f>VLOOKUP(Table13[[#This Row],[img_id]]&amp;"|"&amp;4,Table1[[#Headers],[#Data]],6,FALSE)</f>
        <v>0.99821555614500002</v>
      </c>
      <c r="U311" s="4">
        <f>VLOOKUP(Table13[[#This Row],[img_id]]&amp;"|"&amp;5,Table1[[#Headers],[#Data]],6,FALSE)</f>
        <v>0.99722987413399999</v>
      </c>
    </row>
    <row r="312" spans="1:21" hidden="1" x14ac:dyDescent="0.25">
      <c r="A312" s="5">
        <v>311</v>
      </c>
      <c r="B312" s="5" t="s">
        <v>320</v>
      </c>
      <c r="C312" s="5">
        <v>344</v>
      </c>
      <c r="D312" s="5">
        <v>3</v>
      </c>
      <c r="E312" s="5">
        <f>IF(Table13[[#This Row],[attractiveness]]=1,2,IF(Table13[[#This Row],[attractiveness]]=5,4,Table13[[#This Row],[attractiveness]]))</f>
        <v>3</v>
      </c>
      <c r="F312" s="5">
        <v>0.55999999999999905</v>
      </c>
      <c r="G312" t="s">
        <v>864</v>
      </c>
      <c r="H312" t="s">
        <v>862</v>
      </c>
      <c r="I312" t="s">
        <v>830</v>
      </c>
      <c r="J312" t="s">
        <v>840</v>
      </c>
      <c r="K312" t="s">
        <v>867</v>
      </c>
      <c r="L312" s="9">
        <v>0.19022093713300001</v>
      </c>
      <c r="M312" s="9">
        <v>0.16741973161699999</v>
      </c>
      <c r="N312" s="9">
        <v>6.7431040108200002E-2</v>
      </c>
      <c r="O312" s="9">
        <v>6.7431040108200002E-2</v>
      </c>
      <c r="P312" s="9">
        <v>6.0405381023900001E-2</v>
      </c>
      <c r="Q312" s="4">
        <f>VLOOKUP(Table13[[#This Row],[img_id]]&amp;"|"&amp;1,Table1[[#Headers],[#Data]],6,FALSE)</f>
        <v>0.99770325422299999</v>
      </c>
      <c r="R312" s="4">
        <f>VLOOKUP(Table13[[#This Row],[img_id]]&amp;"|"&amp;2,Table1[[#Headers],[#Data]],6,FALSE)</f>
        <v>0.99739122390699997</v>
      </c>
      <c r="S312" s="4">
        <f>VLOOKUP(Table13[[#This Row],[img_id]]&amp;"|"&amp;3,Table1[[#Headers],[#Data]],6,FALSE)</f>
        <v>0.99354785680799995</v>
      </c>
      <c r="T312" s="4">
        <f>VLOOKUP(Table13[[#This Row],[img_id]]&amp;"|"&amp;4,Table1[[#Headers],[#Data]],6,FALSE)</f>
        <v>0.99314427375799996</v>
      </c>
      <c r="U312" s="4">
        <f>VLOOKUP(Table13[[#This Row],[img_id]]&amp;"|"&amp;5,Table1[[#Headers],[#Data]],6,FALSE)</f>
        <v>0.99280279874800004</v>
      </c>
    </row>
    <row r="313" spans="1:21" hidden="1" x14ac:dyDescent="0.25">
      <c r="A313" s="5">
        <v>312</v>
      </c>
      <c r="B313" s="5" t="s">
        <v>321</v>
      </c>
      <c r="C313" s="5">
        <v>344</v>
      </c>
      <c r="D313" s="5">
        <v>1</v>
      </c>
      <c r="E313" s="5">
        <f>IF(Table13[[#This Row],[attractiveness]]=1,2,IF(Table13[[#This Row],[attractiveness]]=5,4,Table13[[#This Row],[attractiveness]]))</f>
        <v>2</v>
      </c>
      <c r="F313" s="5">
        <v>0.16</v>
      </c>
      <c r="G313" t="s">
        <v>894</v>
      </c>
      <c r="H313" t="s">
        <v>877</v>
      </c>
      <c r="I313" t="s">
        <v>871</v>
      </c>
      <c r="J313" t="s">
        <v>864</v>
      </c>
      <c r="K313" t="s">
        <v>862</v>
      </c>
      <c r="L313" s="9">
        <v>0.50420260429399999</v>
      </c>
      <c r="M313" s="9">
        <v>0.21003603935199999</v>
      </c>
      <c r="N313" s="9">
        <v>8.9951701462299999E-2</v>
      </c>
      <c r="O313" s="9">
        <v>8.9951701462299999E-2</v>
      </c>
      <c r="P313" s="9">
        <v>1.96946151555E-2</v>
      </c>
      <c r="Q313" s="4">
        <f>VLOOKUP(Table13[[#This Row],[img_id]]&amp;"|"&amp;1,Table1[[#Headers],[#Data]],6,FALSE)</f>
        <v>0.99993109703100003</v>
      </c>
      <c r="R313" s="4">
        <f>VLOOKUP(Table13[[#This Row],[img_id]]&amp;"|"&amp;2,Table1[[#Headers],[#Data]],6,FALSE)</f>
        <v>0.99983453750600004</v>
      </c>
      <c r="S313" s="4">
        <f>VLOOKUP(Table13[[#This Row],[img_id]]&amp;"|"&amp;3,Table1[[#Headers],[#Data]],6,FALSE)</f>
        <v>0.99961370229699997</v>
      </c>
      <c r="T313" s="4">
        <f>VLOOKUP(Table13[[#This Row],[img_id]]&amp;"|"&amp;4,Table1[[#Headers],[#Data]],6,FALSE)</f>
        <v>0.99949812889099998</v>
      </c>
      <c r="U313" s="4">
        <f>VLOOKUP(Table13[[#This Row],[img_id]]&amp;"|"&amp;5,Table1[[#Headers],[#Data]],6,FALSE)</f>
        <v>0.99823808670000003</v>
      </c>
    </row>
    <row r="314" spans="1:21" hidden="1" x14ac:dyDescent="0.25">
      <c r="A314" s="5">
        <v>313</v>
      </c>
      <c r="B314" s="5" t="s">
        <v>322</v>
      </c>
      <c r="C314" s="5">
        <v>345</v>
      </c>
      <c r="D314" s="5">
        <v>3</v>
      </c>
      <c r="E314" s="5">
        <f>IF(Table13[[#This Row],[attractiveness]]=1,2,IF(Table13[[#This Row],[attractiveness]]=5,4,Table13[[#This Row],[attractiveness]]))</f>
        <v>3</v>
      </c>
      <c r="F314" s="5">
        <v>1.04</v>
      </c>
      <c r="G314" t="s">
        <v>838</v>
      </c>
      <c r="H314" t="s">
        <v>837</v>
      </c>
      <c r="I314" t="s">
        <v>839</v>
      </c>
      <c r="J314" t="s">
        <v>926</v>
      </c>
      <c r="K314" t="s">
        <v>869</v>
      </c>
      <c r="L314" s="9">
        <v>0.28150624036799998</v>
      </c>
      <c r="M314" s="9">
        <v>0.17084999382499999</v>
      </c>
      <c r="N314" s="9">
        <v>0.11127333343</v>
      </c>
      <c r="O314" s="9">
        <v>0.11127333343</v>
      </c>
      <c r="P314" s="9">
        <v>4.7792341560100003E-2</v>
      </c>
      <c r="Q314" s="4">
        <f>VLOOKUP(Table13[[#This Row],[img_id]]&amp;"|"&amp;1,Table1[[#Headers],[#Data]],6,FALSE)</f>
        <v>0.99948489665999996</v>
      </c>
      <c r="R314" s="4">
        <f>VLOOKUP(Table13[[#This Row],[img_id]]&amp;"|"&amp;2,Table1[[#Headers],[#Data]],6,FALSE)</f>
        <v>0.99915158748599997</v>
      </c>
      <c r="S314" s="4">
        <f>VLOOKUP(Table13[[#This Row],[img_id]]&amp;"|"&amp;3,Table1[[#Headers],[#Data]],6,FALSE)</f>
        <v>0.99869787693000001</v>
      </c>
      <c r="T314" s="4">
        <f>VLOOKUP(Table13[[#This Row],[img_id]]&amp;"|"&amp;4,Table1[[#Headers],[#Data]],6,FALSE)</f>
        <v>0.99823725223500004</v>
      </c>
      <c r="U314" s="4">
        <f>VLOOKUP(Table13[[#This Row],[img_id]]&amp;"|"&amp;5,Table1[[#Headers],[#Data]],6,FALSE)</f>
        <v>0.99697363376600001</v>
      </c>
    </row>
    <row r="315" spans="1:21" hidden="1" x14ac:dyDescent="0.25">
      <c r="A315" s="5">
        <v>314</v>
      </c>
      <c r="B315" s="5" t="s">
        <v>323</v>
      </c>
      <c r="C315" s="5">
        <v>345</v>
      </c>
      <c r="D315" s="5">
        <v>4</v>
      </c>
      <c r="E315" s="5">
        <f>IF(Table13[[#This Row],[attractiveness]]=1,2,IF(Table13[[#This Row],[attractiveness]]=5,4,Table13[[#This Row],[attractiveness]]))</f>
        <v>4</v>
      </c>
      <c r="F315" s="5">
        <v>2.64</v>
      </c>
      <c r="G315" t="s">
        <v>830</v>
      </c>
      <c r="H315" t="s">
        <v>864</v>
      </c>
      <c r="I315" t="s">
        <v>840</v>
      </c>
      <c r="J315" t="s">
        <v>862</v>
      </c>
      <c r="K315" t="s">
        <v>926</v>
      </c>
      <c r="L315" s="9">
        <v>0.63891524076499995</v>
      </c>
      <c r="M315" s="9">
        <v>7.6820373535200007E-2</v>
      </c>
      <c r="N315" s="9">
        <v>7.4102245271200004E-2</v>
      </c>
      <c r="O315" s="9">
        <v>7.4102245271200004E-2</v>
      </c>
      <c r="P315" s="9">
        <v>1.8594752997199999E-2</v>
      </c>
      <c r="Q315" s="4">
        <f>VLOOKUP(Table13[[#This Row],[img_id]]&amp;"|"&amp;1,Table1[[#Headers],[#Data]],6,FALSE)</f>
        <v>0.99984395504000001</v>
      </c>
      <c r="R315" s="4">
        <f>VLOOKUP(Table13[[#This Row],[img_id]]&amp;"|"&amp;2,Table1[[#Headers],[#Data]],6,FALSE)</f>
        <v>0.99870336055800002</v>
      </c>
      <c r="S315" s="4">
        <f>VLOOKUP(Table13[[#This Row],[img_id]]&amp;"|"&amp;3,Table1[[#Headers],[#Data]],6,FALSE)</f>
        <v>0.99865579605099997</v>
      </c>
      <c r="T315" s="4">
        <f>VLOOKUP(Table13[[#This Row],[img_id]]&amp;"|"&amp;4,Table1[[#Headers],[#Data]],6,FALSE)</f>
        <v>0.99744367599499995</v>
      </c>
      <c r="U315" s="4">
        <f>VLOOKUP(Table13[[#This Row],[img_id]]&amp;"|"&amp;5,Table1[[#Headers],[#Data]],6,FALSE)</f>
        <v>0.99466490745500002</v>
      </c>
    </row>
    <row r="316" spans="1:21" hidden="1" x14ac:dyDescent="0.25">
      <c r="A316" s="5">
        <v>315</v>
      </c>
      <c r="B316" s="5" t="s">
        <v>324</v>
      </c>
      <c r="C316" s="5">
        <v>345</v>
      </c>
      <c r="D316" s="5">
        <v>2</v>
      </c>
      <c r="E316" s="5">
        <f>IF(Table13[[#This Row],[attractiveness]]=1,2,IF(Table13[[#This Row],[attractiveness]]=5,4,Table13[[#This Row],[attractiveness]]))</f>
        <v>2</v>
      </c>
      <c r="F316" s="5">
        <v>1.2</v>
      </c>
      <c r="G316" t="s">
        <v>891</v>
      </c>
      <c r="H316" t="s">
        <v>927</v>
      </c>
      <c r="I316" t="s">
        <v>833</v>
      </c>
      <c r="J316" t="s">
        <v>859</v>
      </c>
      <c r="K316" t="s">
        <v>869</v>
      </c>
      <c r="L316" s="9">
        <v>0.19114533066700001</v>
      </c>
      <c r="M316" s="9">
        <v>7.7873654663599995E-2</v>
      </c>
      <c r="N316" s="9">
        <v>7.3498003184800001E-2</v>
      </c>
      <c r="O316" s="9">
        <v>7.3498003184800001E-2</v>
      </c>
      <c r="P316" s="9">
        <v>3.9766270667299999E-2</v>
      </c>
      <c r="Q316" s="4">
        <f>VLOOKUP(Table13[[#This Row],[img_id]]&amp;"|"&amp;1,Table1[[#Headers],[#Data]],6,FALSE)</f>
        <v>0.99669146537800002</v>
      </c>
      <c r="R316" s="4">
        <f>VLOOKUP(Table13[[#This Row],[img_id]]&amp;"|"&amp;2,Table1[[#Headers],[#Data]],6,FALSE)</f>
        <v>0.99191790819199999</v>
      </c>
      <c r="S316" s="4">
        <f>VLOOKUP(Table13[[#This Row],[img_id]]&amp;"|"&amp;3,Table1[[#Headers],[#Data]],6,FALSE)</f>
        <v>0.99144089221999998</v>
      </c>
      <c r="T316" s="4">
        <f>VLOOKUP(Table13[[#This Row],[img_id]]&amp;"|"&amp;4,Table1[[#Headers],[#Data]],6,FALSE)</f>
        <v>0.98944747448000003</v>
      </c>
      <c r="U316" s="4">
        <f>VLOOKUP(Table13[[#This Row],[img_id]]&amp;"|"&amp;5,Table1[[#Headers],[#Data]],6,FALSE)</f>
        <v>0.98429453372999998</v>
      </c>
    </row>
    <row r="317" spans="1:21" hidden="1" x14ac:dyDescent="0.25">
      <c r="A317" s="5">
        <v>316</v>
      </c>
      <c r="B317" s="5" t="s">
        <v>325</v>
      </c>
      <c r="C317" s="5">
        <v>345</v>
      </c>
      <c r="D317" s="5">
        <v>3</v>
      </c>
      <c r="E317" s="5">
        <f>IF(Table13[[#This Row],[attractiveness]]=1,2,IF(Table13[[#This Row],[attractiveness]]=5,4,Table13[[#This Row],[attractiveness]]))</f>
        <v>3</v>
      </c>
      <c r="F317" s="5">
        <v>0.96</v>
      </c>
      <c r="G317" t="s">
        <v>830</v>
      </c>
      <c r="H317" t="s">
        <v>864</v>
      </c>
      <c r="I317" t="s">
        <v>840</v>
      </c>
      <c r="J317" t="s">
        <v>832</v>
      </c>
      <c r="K317" t="s">
        <v>854</v>
      </c>
      <c r="L317" s="9">
        <v>0.29503831267399999</v>
      </c>
      <c r="M317" s="9">
        <v>0.28148242831199999</v>
      </c>
      <c r="N317" s="9">
        <v>6.5350882708999997E-2</v>
      </c>
      <c r="O317" s="9">
        <v>6.5350882708999997E-2</v>
      </c>
      <c r="P317" s="9">
        <v>3.83283123374E-2</v>
      </c>
      <c r="Q317" s="4">
        <f>VLOOKUP(Table13[[#This Row],[img_id]]&amp;"|"&amp;1,Table1[[#Headers],[#Data]],6,FALSE)</f>
        <v>0.99941837787599996</v>
      </c>
      <c r="R317" s="4">
        <f>VLOOKUP(Table13[[#This Row],[img_id]]&amp;"|"&amp;2,Table1[[#Headers],[#Data]],6,FALSE)</f>
        <v>0.99939036369300005</v>
      </c>
      <c r="S317" s="4">
        <f>VLOOKUP(Table13[[#This Row],[img_id]]&amp;"|"&amp;3,Table1[[#Headers],[#Data]],6,FALSE)</f>
        <v>0.99737930297900002</v>
      </c>
      <c r="T317" s="4">
        <f>VLOOKUP(Table13[[#This Row],[img_id]]&amp;"|"&amp;4,Table1[[#Headers],[#Data]],6,FALSE)</f>
        <v>0.99558711051899995</v>
      </c>
      <c r="U317" s="4">
        <f>VLOOKUP(Table13[[#This Row],[img_id]]&amp;"|"&amp;5,Table1[[#Headers],[#Data]],6,FALSE)</f>
        <v>0.99553984403600004</v>
      </c>
    </row>
    <row r="318" spans="1:21" hidden="1" x14ac:dyDescent="0.25">
      <c r="A318" s="5">
        <v>317</v>
      </c>
      <c r="B318" s="5" t="s">
        <v>326</v>
      </c>
      <c r="C318" s="5">
        <v>346</v>
      </c>
      <c r="D318" s="5">
        <v>3</v>
      </c>
      <c r="E318" s="5">
        <f>IF(Table13[[#This Row],[attractiveness]]=1,2,IF(Table13[[#This Row],[attractiveness]]=5,4,Table13[[#This Row],[attractiveness]]))</f>
        <v>3</v>
      </c>
      <c r="F318" s="5">
        <v>1.04</v>
      </c>
      <c r="G318" t="s">
        <v>880</v>
      </c>
      <c r="H318" t="s">
        <v>867</v>
      </c>
      <c r="I318" t="s">
        <v>877</v>
      </c>
      <c r="J318" t="s">
        <v>870</v>
      </c>
      <c r="K318" t="s">
        <v>868</v>
      </c>
      <c r="L318" s="9">
        <v>0.62319213151899999</v>
      </c>
      <c r="M318" s="9">
        <v>8.1439331173899995E-2</v>
      </c>
      <c r="N318" s="9">
        <v>5.1721651107100003E-2</v>
      </c>
      <c r="O318" s="9">
        <v>5.1721651107100003E-2</v>
      </c>
      <c r="P318" s="9">
        <v>2.72054579109E-2</v>
      </c>
      <c r="Q318" s="4">
        <f>VLOOKUP(Table13[[#This Row],[img_id]]&amp;"|"&amp;1,Table1[[#Headers],[#Data]],6,FALSE)</f>
        <v>0.99994552135500003</v>
      </c>
      <c r="R318" s="4">
        <f>VLOOKUP(Table13[[#This Row],[img_id]]&amp;"|"&amp;2,Table1[[#Headers],[#Data]],6,FALSE)</f>
        <v>0.99958330392799999</v>
      </c>
      <c r="S318" s="4">
        <f>VLOOKUP(Table13[[#This Row],[img_id]]&amp;"|"&amp;3,Table1[[#Headers],[#Data]],6,FALSE)</f>
        <v>0.99934405088400002</v>
      </c>
      <c r="T318" s="4">
        <f>VLOOKUP(Table13[[#This Row],[img_id]]&amp;"|"&amp;4,Table1[[#Headers],[#Data]],6,FALSE)</f>
        <v>0.99933379888499996</v>
      </c>
      <c r="U318" s="4">
        <f>VLOOKUP(Table13[[#This Row],[img_id]]&amp;"|"&amp;5,Table1[[#Headers],[#Data]],6,FALSE)</f>
        <v>0.99875354766799995</v>
      </c>
    </row>
    <row r="319" spans="1:21" hidden="1" x14ac:dyDescent="0.25">
      <c r="A319" s="5">
        <v>318</v>
      </c>
      <c r="B319" s="5" t="s">
        <v>327</v>
      </c>
      <c r="C319" s="5">
        <v>346</v>
      </c>
      <c r="D319" s="5">
        <v>2</v>
      </c>
      <c r="E319" s="5">
        <f>IF(Table13[[#This Row],[attractiveness]]=1,2,IF(Table13[[#This Row],[attractiveness]]=5,4,Table13[[#This Row],[attractiveness]]))</f>
        <v>2</v>
      </c>
      <c r="F319" s="5">
        <v>0.55999999999999905</v>
      </c>
      <c r="G319" t="s">
        <v>848</v>
      </c>
      <c r="H319" t="s">
        <v>884</v>
      </c>
      <c r="I319" t="s">
        <v>856</v>
      </c>
      <c r="J319" t="s">
        <v>860</v>
      </c>
      <c r="K319" t="s">
        <v>854</v>
      </c>
      <c r="L319" s="9">
        <v>0.20563288032999999</v>
      </c>
      <c r="M319" s="9">
        <v>0.13760250806800001</v>
      </c>
      <c r="N319" s="9">
        <v>0.128460198641</v>
      </c>
      <c r="O319" s="9">
        <v>0.128460198641</v>
      </c>
      <c r="P319" s="9">
        <v>8.4365293383600007E-2</v>
      </c>
      <c r="Q319" s="4">
        <f>VLOOKUP(Table13[[#This Row],[img_id]]&amp;"|"&amp;1,Table1[[#Headers],[#Data]],6,FALSE)</f>
        <v>0.99912840127900004</v>
      </c>
      <c r="R319" s="4">
        <f>VLOOKUP(Table13[[#This Row],[img_id]]&amp;"|"&amp;2,Table1[[#Headers],[#Data]],6,FALSE)</f>
        <v>0.99869811534899999</v>
      </c>
      <c r="S319" s="4">
        <f>VLOOKUP(Table13[[#This Row],[img_id]]&amp;"|"&amp;3,Table1[[#Headers],[#Data]],6,FALSE)</f>
        <v>0.99860554933500001</v>
      </c>
      <c r="T319" s="4">
        <f>VLOOKUP(Table13[[#This Row],[img_id]]&amp;"|"&amp;4,Table1[[#Headers],[#Data]],6,FALSE)</f>
        <v>0.99843782186499996</v>
      </c>
      <c r="U319" s="4">
        <f>VLOOKUP(Table13[[#This Row],[img_id]]&amp;"|"&amp;5,Table1[[#Headers],[#Data]],6,FALSE)</f>
        <v>0.99787831306499997</v>
      </c>
    </row>
    <row r="320" spans="1:21" hidden="1" x14ac:dyDescent="0.25">
      <c r="A320" s="5">
        <v>319</v>
      </c>
      <c r="B320" s="5" t="s">
        <v>328</v>
      </c>
      <c r="C320" s="5">
        <v>346</v>
      </c>
      <c r="D320" s="5">
        <v>2</v>
      </c>
      <c r="E320" s="5">
        <f>IF(Table13[[#This Row],[attractiveness]]=1,2,IF(Table13[[#This Row],[attractiveness]]=5,4,Table13[[#This Row],[attractiveness]]))</f>
        <v>2</v>
      </c>
      <c r="F320" s="5">
        <v>0</v>
      </c>
      <c r="G320" t="s">
        <v>860</v>
      </c>
      <c r="H320" t="s">
        <v>831</v>
      </c>
      <c r="I320" t="s">
        <v>885</v>
      </c>
      <c r="J320" t="s">
        <v>848</v>
      </c>
      <c r="K320" t="s">
        <v>854</v>
      </c>
      <c r="L320" s="9">
        <v>0.79084140062300001</v>
      </c>
      <c r="M320" s="9">
        <v>6.0841199010599999E-2</v>
      </c>
      <c r="N320" s="9">
        <v>4.46169637144E-2</v>
      </c>
      <c r="O320" s="9">
        <v>4.46169637144E-2</v>
      </c>
      <c r="P320" s="9">
        <v>1.08731873333E-2</v>
      </c>
      <c r="Q320" s="4">
        <f>VLOOKUP(Table13[[#This Row],[img_id]]&amp;"|"&amp;1,Table1[[#Headers],[#Data]],6,FALSE)</f>
        <v>0.99997365474699995</v>
      </c>
      <c r="R320" s="4">
        <f>VLOOKUP(Table13[[#This Row],[img_id]]&amp;"|"&amp;2,Table1[[#Headers],[#Data]],6,FALSE)</f>
        <v>0.99965834617600002</v>
      </c>
      <c r="S320" s="4">
        <f>VLOOKUP(Table13[[#This Row],[img_id]]&amp;"|"&amp;3,Table1[[#Headers],[#Data]],6,FALSE)</f>
        <v>0.99953413009600001</v>
      </c>
      <c r="T320" s="4">
        <f>VLOOKUP(Table13[[#This Row],[img_id]]&amp;"|"&amp;4,Table1[[#Headers],[#Data]],6,FALSE)</f>
        <v>0.99886214733099998</v>
      </c>
      <c r="U320" s="4">
        <f>VLOOKUP(Table13[[#This Row],[img_id]]&amp;"|"&amp;5,Table1[[#Headers],[#Data]],6,FALSE)</f>
        <v>0.99809116125099995</v>
      </c>
    </row>
    <row r="321" spans="1:21" hidden="1" x14ac:dyDescent="0.25">
      <c r="A321" s="5">
        <v>320</v>
      </c>
      <c r="B321" s="5" t="s">
        <v>329</v>
      </c>
      <c r="C321" s="5">
        <v>346</v>
      </c>
      <c r="D321" s="5">
        <v>2</v>
      </c>
      <c r="E321" s="5">
        <f>IF(Table13[[#This Row],[attractiveness]]=1,2,IF(Table13[[#This Row],[attractiveness]]=5,4,Table13[[#This Row],[attractiveness]]))</f>
        <v>2</v>
      </c>
      <c r="F321" s="5">
        <v>0</v>
      </c>
      <c r="G321" t="s">
        <v>851</v>
      </c>
      <c r="H321" t="s">
        <v>848</v>
      </c>
      <c r="I321" t="s">
        <v>928</v>
      </c>
      <c r="J321" t="s">
        <v>855</v>
      </c>
      <c r="K321" t="s">
        <v>886</v>
      </c>
      <c r="L321" s="9">
        <v>0.21473202109299999</v>
      </c>
      <c r="M321" s="9">
        <v>0.169013738632</v>
      </c>
      <c r="N321" s="9">
        <v>0.120655059814</v>
      </c>
      <c r="O321" s="9">
        <v>0.120655059814</v>
      </c>
      <c r="P321" s="9">
        <v>5.2652664482600003E-2</v>
      </c>
      <c r="Q321" s="4">
        <f>VLOOKUP(Table13[[#This Row],[img_id]]&amp;"|"&amp;1,Table1[[#Headers],[#Data]],6,FALSE)</f>
        <v>0.99943810701400004</v>
      </c>
      <c r="R321" s="4">
        <f>VLOOKUP(Table13[[#This Row],[img_id]]&amp;"|"&amp;2,Table1[[#Headers],[#Data]],6,FALSE)</f>
        <v>0.99928623437899999</v>
      </c>
      <c r="S321" s="4">
        <f>VLOOKUP(Table13[[#This Row],[img_id]]&amp;"|"&amp;3,Table1[[#Headers],[#Data]],6,FALSE)</f>
        <v>0.99900048971199995</v>
      </c>
      <c r="T321" s="4">
        <f>VLOOKUP(Table13[[#This Row],[img_id]]&amp;"|"&amp;4,Table1[[#Headers],[#Data]],6,FALSE)</f>
        <v>0.99863654375099997</v>
      </c>
      <c r="U321" s="4">
        <f>VLOOKUP(Table13[[#This Row],[img_id]]&amp;"|"&amp;5,Table1[[#Headers],[#Data]],6,FALSE)</f>
        <v>0.99771249294300002</v>
      </c>
    </row>
    <row r="322" spans="1:21" hidden="1" x14ac:dyDescent="0.25">
      <c r="A322" s="5">
        <v>321</v>
      </c>
      <c r="B322" s="5" t="s">
        <v>330</v>
      </c>
      <c r="C322" s="5">
        <v>402</v>
      </c>
      <c r="D322" s="5">
        <v>2</v>
      </c>
      <c r="E322" s="5">
        <f>IF(Table13[[#This Row],[attractiveness]]=1,2,IF(Table13[[#This Row],[attractiveness]]=5,4,Table13[[#This Row],[attractiveness]]))</f>
        <v>2</v>
      </c>
      <c r="F322" s="5">
        <v>0.159999999999999</v>
      </c>
      <c r="G322" t="s">
        <v>830</v>
      </c>
      <c r="H322" t="s">
        <v>849</v>
      </c>
      <c r="I322" t="s">
        <v>913</v>
      </c>
      <c r="J322" t="s">
        <v>829</v>
      </c>
      <c r="K322" t="s">
        <v>840</v>
      </c>
      <c r="L322" s="9">
        <v>0.93684870004700005</v>
      </c>
      <c r="M322" s="9">
        <v>3.0153706669799999E-2</v>
      </c>
      <c r="N322" s="9">
        <v>1.11560961232E-2</v>
      </c>
      <c r="O322" s="9">
        <v>1.11560961232E-2</v>
      </c>
      <c r="P322" s="9">
        <v>3.8110113237100002E-3</v>
      </c>
      <c r="Q322" s="4">
        <f>VLOOKUP(Table13[[#This Row],[img_id]]&amp;"|"&amp;1,Table1[[#Headers],[#Data]],6,FALSE)</f>
        <v>0.99998784065199997</v>
      </c>
      <c r="R322" s="4">
        <f>VLOOKUP(Table13[[#This Row],[img_id]]&amp;"|"&amp;2,Table1[[#Headers],[#Data]],6,FALSE)</f>
        <v>0.999621868134</v>
      </c>
      <c r="S322" s="4">
        <f>VLOOKUP(Table13[[#This Row],[img_id]]&amp;"|"&amp;3,Table1[[#Headers],[#Data]],6,FALSE)</f>
        <v>0.99897873401600001</v>
      </c>
      <c r="T322" s="4">
        <f>VLOOKUP(Table13[[#This Row],[img_id]]&amp;"|"&amp;4,Table1[[#Headers],[#Data]],6,FALSE)</f>
        <v>0.99705290794400003</v>
      </c>
      <c r="U322" s="4">
        <f>VLOOKUP(Table13[[#This Row],[img_id]]&amp;"|"&amp;5,Table1[[#Headers],[#Data]],6,FALSE)</f>
        <v>0.99701642990100003</v>
      </c>
    </row>
    <row r="323" spans="1:21" hidden="1" x14ac:dyDescent="0.25">
      <c r="A323" s="5">
        <v>322</v>
      </c>
      <c r="B323" s="5" t="s">
        <v>331</v>
      </c>
      <c r="C323" s="5">
        <v>402</v>
      </c>
      <c r="D323" s="5">
        <v>2</v>
      </c>
      <c r="E323" s="5">
        <f>IF(Table13[[#This Row],[attractiveness]]=1,2,IF(Table13[[#This Row],[attractiveness]]=5,4,Table13[[#This Row],[attractiveness]]))</f>
        <v>2</v>
      </c>
      <c r="F323" s="5">
        <v>0.16</v>
      </c>
      <c r="G323" t="s">
        <v>834</v>
      </c>
      <c r="H323" t="s">
        <v>835</v>
      </c>
      <c r="I323" t="s">
        <v>830</v>
      </c>
      <c r="J323" t="s">
        <v>829</v>
      </c>
      <c r="K323" t="s">
        <v>840</v>
      </c>
      <c r="L323" s="9">
        <v>0.67446732521099995</v>
      </c>
      <c r="M323" s="9">
        <v>0.181346476078</v>
      </c>
      <c r="N323" s="9">
        <v>7.4261136352999996E-2</v>
      </c>
      <c r="O323" s="9">
        <v>7.4261136352999996E-2</v>
      </c>
      <c r="P323" s="9">
        <v>6.6147712059299998E-3</v>
      </c>
      <c r="Q323" s="4">
        <f>VLOOKUP(Table13[[#This Row],[img_id]]&amp;"|"&amp;1,Table1[[#Headers],[#Data]],6,FALSE)</f>
        <v>0.99991595745100004</v>
      </c>
      <c r="R323" s="4">
        <f>VLOOKUP(Table13[[#This Row],[img_id]]&amp;"|"&amp;2,Table1[[#Headers],[#Data]],6,FALSE)</f>
        <v>0.99968767166100003</v>
      </c>
      <c r="S323" s="4">
        <f>VLOOKUP(Table13[[#This Row],[img_id]]&amp;"|"&amp;3,Table1[[#Headers],[#Data]],6,FALSE)</f>
        <v>0.99923777580299999</v>
      </c>
      <c r="T323" s="4">
        <f>VLOOKUP(Table13[[#This Row],[img_id]]&amp;"|"&amp;4,Table1[[#Headers],[#Data]],6,FALSE)</f>
        <v>0.99172532558399995</v>
      </c>
      <c r="U323" s="4">
        <f>VLOOKUP(Table13[[#This Row],[img_id]]&amp;"|"&amp;5,Table1[[#Headers],[#Data]],6,FALSE)</f>
        <v>0.99150836467699999</v>
      </c>
    </row>
    <row r="324" spans="1:21" hidden="1" x14ac:dyDescent="0.25">
      <c r="A324" s="5">
        <v>323</v>
      </c>
      <c r="B324" s="5" t="s">
        <v>332</v>
      </c>
      <c r="C324" s="5">
        <v>402</v>
      </c>
      <c r="D324" s="5">
        <v>2</v>
      </c>
      <c r="E324" s="5">
        <f>IF(Table13[[#This Row],[attractiveness]]=1,2,IF(Table13[[#This Row],[attractiveness]]=5,4,Table13[[#This Row],[attractiveness]]))</f>
        <v>2</v>
      </c>
      <c r="F324" s="5">
        <v>0.4</v>
      </c>
      <c r="G324" t="s">
        <v>830</v>
      </c>
      <c r="H324" t="s">
        <v>834</v>
      </c>
      <c r="I324" t="s">
        <v>829</v>
      </c>
      <c r="J324" t="s">
        <v>835</v>
      </c>
      <c r="K324" t="s">
        <v>832</v>
      </c>
      <c r="L324" s="9">
        <v>0.90434068441399995</v>
      </c>
      <c r="M324" s="9">
        <v>2.6188610121599998E-2</v>
      </c>
      <c r="N324" s="9">
        <v>2.5122035294800001E-2</v>
      </c>
      <c r="O324" s="9">
        <v>2.5122035294800001E-2</v>
      </c>
      <c r="P324" s="9">
        <v>7.3749232105899997E-3</v>
      </c>
      <c r="Q324" s="4">
        <f>VLOOKUP(Table13[[#This Row],[img_id]]&amp;"|"&amp;1,Table1[[#Headers],[#Data]],6,FALSE)</f>
        <v>0.99999451637299996</v>
      </c>
      <c r="R324" s="4">
        <f>VLOOKUP(Table13[[#This Row],[img_id]]&amp;"|"&amp;2,Table1[[#Headers],[#Data]],6,FALSE)</f>
        <v>0.99980908632300003</v>
      </c>
      <c r="S324" s="4">
        <f>VLOOKUP(Table13[[#This Row],[img_id]]&amp;"|"&amp;3,Table1[[#Headers],[#Data]],6,FALSE)</f>
        <v>0.99980098009100005</v>
      </c>
      <c r="T324" s="4">
        <f>VLOOKUP(Table13[[#This Row],[img_id]]&amp;"|"&amp;4,Table1[[#Headers],[#Data]],6,FALSE)</f>
        <v>0.99976235628099996</v>
      </c>
      <c r="U324" s="4">
        <f>VLOOKUP(Table13[[#This Row],[img_id]]&amp;"|"&amp;5,Table1[[#Headers],[#Data]],6,FALSE)</f>
        <v>0.99932229518899995</v>
      </c>
    </row>
    <row r="325" spans="1:21" hidden="1" x14ac:dyDescent="0.25">
      <c r="A325" s="5">
        <v>324</v>
      </c>
      <c r="B325" s="5" t="s">
        <v>333</v>
      </c>
      <c r="C325" s="5">
        <v>402</v>
      </c>
      <c r="D325" s="5">
        <v>2</v>
      </c>
      <c r="E325" s="5">
        <f>IF(Table13[[#This Row],[attractiveness]]=1,2,IF(Table13[[#This Row],[attractiveness]]=5,4,Table13[[#This Row],[attractiveness]]))</f>
        <v>2</v>
      </c>
      <c r="F325" s="5">
        <v>0.56000000000000005</v>
      </c>
      <c r="G325" t="s">
        <v>830</v>
      </c>
      <c r="H325" t="s">
        <v>831</v>
      </c>
      <c r="I325" t="s">
        <v>829</v>
      </c>
      <c r="J325" t="s">
        <v>852</v>
      </c>
      <c r="K325" t="s">
        <v>842</v>
      </c>
      <c r="L325" s="9">
        <v>0.83407306671100001</v>
      </c>
      <c r="M325" s="9">
        <v>6.1395969241900002E-2</v>
      </c>
      <c r="N325" s="9">
        <v>1.1153782717900001E-2</v>
      </c>
      <c r="O325" s="9">
        <v>1.1153782717900001E-2</v>
      </c>
      <c r="P325" s="9">
        <v>8.3658639341600005E-3</v>
      </c>
      <c r="Q325" s="4">
        <f>VLOOKUP(Table13[[#This Row],[img_id]]&amp;"|"&amp;1,Table1[[#Headers],[#Data]],6,FALSE)</f>
        <v>0.99993693828600005</v>
      </c>
      <c r="R325" s="4">
        <f>VLOOKUP(Table13[[#This Row],[img_id]]&amp;"|"&amp;2,Table1[[#Headers],[#Data]],6,FALSE)</f>
        <v>0.99914455413799996</v>
      </c>
      <c r="S325" s="4">
        <f>VLOOKUP(Table13[[#This Row],[img_id]]&amp;"|"&amp;3,Table1[[#Headers],[#Data]],6,FALSE)</f>
        <v>0.99530917406099995</v>
      </c>
      <c r="T325" s="4">
        <f>VLOOKUP(Table13[[#This Row],[img_id]]&amp;"|"&amp;4,Table1[[#Headers],[#Data]],6,FALSE)</f>
        <v>0.99498146772399998</v>
      </c>
      <c r="U325" s="4">
        <f>VLOOKUP(Table13[[#This Row],[img_id]]&amp;"|"&amp;5,Table1[[#Headers],[#Data]],6,FALSE)</f>
        <v>0.993755698204</v>
      </c>
    </row>
    <row r="326" spans="1:21" hidden="1" x14ac:dyDescent="0.25">
      <c r="A326" s="5">
        <v>325</v>
      </c>
      <c r="B326" s="5" t="s">
        <v>334</v>
      </c>
      <c r="C326" s="5">
        <v>405</v>
      </c>
      <c r="D326" s="5">
        <v>3</v>
      </c>
      <c r="E326" s="5">
        <f>IF(Table13[[#This Row],[attractiveness]]=1,2,IF(Table13[[#This Row],[attractiveness]]=5,4,Table13[[#This Row],[attractiveness]]))</f>
        <v>3</v>
      </c>
      <c r="F326" s="5">
        <v>0.24</v>
      </c>
      <c r="G326" t="s">
        <v>848</v>
      </c>
      <c r="H326" t="s">
        <v>860</v>
      </c>
      <c r="I326" t="s">
        <v>884</v>
      </c>
      <c r="J326" t="s">
        <v>854</v>
      </c>
      <c r="K326" t="s">
        <v>861</v>
      </c>
      <c r="L326" s="9">
        <v>0.24812705814800001</v>
      </c>
      <c r="M326" s="9">
        <v>0.14423485100299999</v>
      </c>
      <c r="N326" s="9">
        <v>9.96307209134E-2</v>
      </c>
      <c r="O326" s="9">
        <v>9.96307209134E-2</v>
      </c>
      <c r="P326" s="9">
        <v>9.43873226643E-2</v>
      </c>
      <c r="Q326" s="4">
        <f>VLOOKUP(Table13[[#This Row],[img_id]]&amp;"|"&amp;1,Table1[[#Headers],[#Data]],6,FALSE)</f>
        <v>0.99925810098599999</v>
      </c>
      <c r="R326" s="4">
        <f>VLOOKUP(Table13[[#This Row],[img_id]]&amp;"|"&amp;2,Table1[[#Headers],[#Data]],6,FALSE)</f>
        <v>0.99872440099699999</v>
      </c>
      <c r="S326" s="4">
        <f>VLOOKUP(Table13[[#This Row],[img_id]]&amp;"|"&amp;3,Table1[[#Headers],[#Data]],6,FALSE)</f>
        <v>0.99815434217499999</v>
      </c>
      <c r="T326" s="4">
        <f>VLOOKUP(Table13[[#This Row],[img_id]]&amp;"|"&amp;4,Table1[[#Headers],[#Data]],6,FALSE)</f>
        <v>0.99813652038599998</v>
      </c>
      <c r="U326" s="4">
        <f>VLOOKUP(Table13[[#This Row],[img_id]]&amp;"|"&amp;5,Table1[[#Headers],[#Data]],6,FALSE)</f>
        <v>0.99805200099900004</v>
      </c>
    </row>
    <row r="327" spans="1:21" hidden="1" x14ac:dyDescent="0.25">
      <c r="A327" s="5">
        <v>326</v>
      </c>
      <c r="B327" s="5" t="s">
        <v>335</v>
      </c>
      <c r="C327" s="5">
        <v>405</v>
      </c>
      <c r="D327" s="5">
        <v>2</v>
      </c>
      <c r="E327" s="5">
        <f>IF(Table13[[#This Row],[attractiveness]]=1,2,IF(Table13[[#This Row],[attractiveness]]=5,4,Table13[[#This Row],[attractiveness]]))</f>
        <v>2</v>
      </c>
      <c r="F327" s="5">
        <v>0.16</v>
      </c>
      <c r="G327" t="s">
        <v>861</v>
      </c>
      <c r="H327" t="s">
        <v>886</v>
      </c>
      <c r="I327" t="s">
        <v>884</v>
      </c>
      <c r="J327" t="s">
        <v>873</v>
      </c>
      <c r="K327" t="s">
        <v>855</v>
      </c>
      <c r="L327" s="9">
        <v>0.203317925334</v>
      </c>
      <c r="M327" s="9">
        <v>0.16076579690000001</v>
      </c>
      <c r="N327" s="9">
        <v>0.10841358453</v>
      </c>
      <c r="O327" s="9">
        <v>0.10841358453</v>
      </c>
      <c r="P327" s="9">
        <v>7.3091141879600002E-2</v>
      </c>
      <c r="Q327" s="4">
        <f>VLOOKUP(Table13[[#This Row],[img_id]]&amp;"|"&amp;1,Table1[[#Headers],[#Data]],6,FALSE)</f>
        <v>0.99935048818600003</v>
      </c>
      <c r="R327" s="4">
        <f>VLOOKUP(Table13[[#This Row],[img_id]]&amp;"|"&amp;2,Table1[[#Headers],[#Data]],6,FALSE)</f>
        <v>0.99917870760000005</v>
      </c>
      <c r="S327" s="4">
        <f>VLOOKUP(Table13[[#This Row],[img_id]]&amp;"|"&amp;3,Table1[[#Headers],[#Data]],6,FALSE)</f>
        <v>0.99878269434</v>
      </c>
      <c r="T327" s="4">
        <f>VLOOKUP(Table13[[#This Row],[img_id]]&amp;"|"&amp;4,Table1[[#Headers],[#Data]],6,FALSE)</f>
        <v>0.99860256910300005</v>
      </c>
      <c r="U327" s="4">
        <f>VLOOKUP(Table13[[#This Row],[img_id]]&amp;"|"&amp;5,Table1[[#Headers],[#Data]],6,FALSE)</f>
        <v>0.99819546937900006</v>
      </c>
    </row>
    <row r="328" spans="1:21" hidden="1" x14ac:dyDescent="0.25">
      <c r="A328" s="5">
        <v>327</v>
      </c>
      <c r="B328" s="5" t="s">
        <v>336</v>
      </c>
      <c r="C328" s="5">
        <v>405</v>
      </c>
      <c r="D328" s="5">
        <v>3</v>
      </c>
      <c r="E328" s="5">
        <f>IF(Table13[[#This Row],[attractiveness]]=1,2,IF(Table13[[#This Row],[attractiveness]]=5,4,Table13[[#This Row],[attractiveness]]))</f>
        <v>3</v>
      </c>
      <c r="F328" s="5">
        <v>0.64</v>
      </c>
      <c r="G328" t="s">
        <v>848</v>
      </c>
      <c r="H328" t="s">
        <v>873</v>
      </c>
      <c r="I328" t="s">
        <v>856</v>
      </c>
      <c r="J328" t="s">
        <v>854</v>
      </c>
      <c r="K328" t="s">
        <v>861</v>
      </c>
      <c r="L328" s="9">
        <v>0.26951050758400003</v>
      </c>
      <c r="M328" s="9">
        <v>8.1057086587000005E-2</v>
      </c>
      <c r="N328" s="9">
        <v>7.9088084399699998E-2</v>
      </c>
      <c r="O328" s="9">
        <v>7.9088084399699998E-2</v>
      </c>
      <c r="P328" s="9">
        <v>6.1710897833099999E-2</v>
      </c>
      <c r="Q328" s="4">
        <f>VLOOKUP(Table13[[#This Row],[img_id]]&amp;"|"&amp;1,Table1[[#Headers],[#Data]],6,FALSE)</f>
        <v>0.99893206357999997</v>
      </c>
      <c r="R328" s="4">
        <f>VLOOKUP(Table13[[#This Row],[img_id]]&amp;"|"&amp;2,Table1[[#Headers],[#Data]],6,FALSE)</f>
        <v>0.99645799398400003</v>
      </c>
      <c r="S328" s="4">
        <f>VLOOKUP(Table13[[#This Row],[img_id]]&amp;"|"&amp;3,Table1[[#Headers],[#Data]],6,FALSE)</f>
        <v>0.99637019634199997</v>
      </c>
      <c r="T328" s="4">
        <f>VLOOKUP(Table13[[#This Row],[img_id]]&amp;"|"&amp;4,Table1[[#Headers],[#Data]],6,FALSE)</f>
        <v>0.99612504243900002</v>
      </c>
      <c r="U328" s="4">
        <f>VLOOKUP(Table13[[#This Row],[img_id]]&amp;"|"&amp;5,Table1[[#Headers],[#Data]],6,FALSE)</f>
        <v>0.99535286426500003</v>
      </c>
    </row>
    <row r="329" spans="1:21" hidden="1" x14ac:dyDescent="0.25">
      <c r="A329" s="5">
        <v>328</v>
      </c>
      <c r="B329" s="5" t="s">
        <v>337</v>
      </c>
      <c r="C329" s="5">
        <v>405</v>
      </c>
      <c r="D329" s="5">
        <v>3</v>
      </c>
      <c r="E329" s="5">
        <f>IF(Table13[[#This Row],[attractiveness]]=1,2,IF(Table13[[#This Row],[attractiveness]]=5,4,Table13[[#This Row],[attractiveness]]))</f>
        <v>3</v>
      </c>
      <c r="F329" s="5">
        <v>0.55999999999999905</v>
      </c>
      <c r="G329" t="s">
        <v>879</v>
      </c>
      <c r="H329" t="s">
        <v>877</v>
      </c>
      <c r="I329" t="s">
        <v>880</v>
      </c>
      <c r="J329" t="s">
        <v>855</v>
      </c>
      <c r="K329" t="s">
        <v>883</v>
      </c>
      <c r="L329" s="9">
        <v>0.209192737937</v>
      </c>
      <c r="M329" s="9">
        <v>7.4174843728500001E-2</v>
      </c>
      <c r="N329" s="9">
        <v>6.3805446028700002E-2</v>
      </c>
      <c r="O329" s="9">
        <v>6.3805446028700002E-2</v>
      </c>
      <c r="P329" s="9">
        <v>6.17819055915E-2</v>
      </c>
      <c r="Q329" s="4">
        <f>VLOOKUP(Table13[[#This Row],[img_id]]&amp;"|"&amp;1,Table1[[#Headers],[#Data]],6,FALSE)</f>
        <v>0.99701070785500001</v>
      </c>
      <c r="R329" s="4">
        <f>VLOOKUP(Table13[[#This Row],[img_id]]&amp;"|"&amp;2,Table1[[#Headers],[#Data]],6,FALSE)</f>
        <v>0.99161523580599997</v>
      </c>
      <c r="S329" s="4">
        <f>VLOOKUP(Table13[[#This Row],[img_id]]&amp;"|"&amp;3,Table1[[#Headers],[#Data]],6,FALSE)</f>
        <v>0.99026578664800002</v>
      </c>
      <c r="T329" s="4">
        <f>VLOOKUP(Table13[[#This Row],[img_id]]&amp;"|"&amp;4,Table1[[#Headers],[#Data]],6,FALSE)</f>
        <v>0.99024677276600004</v>
      </c>
      <c r="U329" s="4">
        <f>VLOOKUP(Table13[[#This Row],[img_id]]&amp;"|"&amp;5,Table1[[#Headers],[#Data]],6,FALSE)</f>
        <v>0.98995029926300004</v>
      </c>
    </row>
    <row r="330" spans="1:21" hidden="1" x14ac:dyDescent="0.25">
      <c r="A330" s="5">
        <v>329</v>
      </c>
      <c r="B330" s="5" t="s">
        <v>338</v>
      </c>
      <c r="C330" s="5">
        <v>407</v>
      </c>
      <c r="D330" s="5">
        <v>3</v>
      </c>
      <c r="E330" s="5">
        <f>IF(Table13[[#This Row],[attractiveness]]=1,2,IF(Table13[[#This Row],[attractiveness]]=5,4,Table13[[#This Row],[attractiveness]]))</f>
        <v>3</v>
      </c>
      <c r="F330" s="5">
        <v>0.24</v>
      </c>
      <c r="G330" t="s">
        <v>877</v>
      </c>
      <c r="H330" t="s">
        <v>864</v>
      </c>
      <c r="I330" t="s">
        <v>924</v>
      </c>
      <c r="J330" t="s">
        <v>925</v>
      </c>
      <c r="K330" t="s">
        <v>917</v>
      </c>
      <c r="L330" s="9">
        <v>0.21767333149900001</v>
      </c>
      <c r="M330" s="9">
        <v>0.206483215094</v>
      </c>
      <c r="N330" s="9">
        <v>8.0732583999599997E-2</v>
      </c>
      <c r="O330" s="9">
        <v>8.0732583999599997E-2</v>
      </c>
      <c r="P330" s="9">
        <v>6.8248033523599996E-2</v>
      </c>
      <c r="Q330" s="4">
        <f>VLOOKUP(Table13[[#This Row],[img_id]]&amp;"|"&amp;1,Table1[[#Headers],[#Data]],6,FALSE)</f>
        <v>0.99967753887199995</v>
      </c>
      <c r="R330" s="4">
        <f>VLOOKUP(Table13[[#This Row],[img_id]]&amp;"|"&amp;2,Table1[[#Headers],[#Data]],6,FALSE)</f>
        <v>0.999660015106</v>
      </c>
      <c r="S330" s="4">
        <f>VLOOKUP(Table13[[#This Row],[img_id]]&amp;"|"&amp;3,Table1[[#Headers],[#Data]],6,FALSE)</f>
        <v>0.99913090467499999</v>
      </c>
      <c r="T330" s="4">
        <f>VLOOKUP(Table13[[#This Row],[img_id]]&amp;"|"&amp;4,Table1[[#Headers],[#Data]],6,FALSE)</f>
        <v>0.99908638000500005</v>
      </c>
      <c r="U330" s="4">
        <f>VLOOKUP(Table13[[#This Row],[img_id]]&amp;"|"&amp;5,Table1[[#Headers],[#Data]],6,FALSE)</f>
        <v>0.998972177505</v>
      </c>
    </row>
    <row r="331" spans="1:21" hidden="1" x14ac:dyDescent="0.25">
      <c r="A331" s="5">
        <v>330</v>
      </c>
      <c r="B331" s="5" t="s">
        <v>339</v>
      </c>
      <c r="C331" s="5">
        <v>407</v>
      </c>
      <c r="D331" s="5">
        <v>3</v>
      </c>
      <c r="E331" s="5">
        <f>IF(Table13[[#This Row],[attractiveness]]=1,2,IF(Table13[[#This Row],[attractiveness]]=5,4,Table13[[#This Row],[attractiveness]]))</f>
        <v>3</v>
      </c>
      <c r="F331" s="5">
        <v>0.159999999999999</v>
      </c>
      <c r="G331" t="s">
        <v>846</v>
      </c>
      <c r="H331" t="s">
        <v>862</v>
      </c>
      <c r="I331" t="s">
        <v>830</v>
      </c>
      <c r="J331" t="s">
        <v>848</v>
      </c>
      <c r="K331" t="s">
        <v>912</v>
      </c>
      <c r="L331" s="9">
        <v>0.38482126593600002</v>
      </c>
      <c r="M331" s="9">
        <v>8.7451912462699996E-2</v>
      </c>
      <c r="N331" s="9">
        <v>8.0166131257999998E-2</v>
      </c>
      <c r="O331" s="9">
        <v>8.0166131257999998E-2</v>
      </c>
      <c r="P331" s="9">
        <v>3.6349892616299999E-2</v>
      </c>
      <c r="Q331" s="4">
        <f>VLOOKUP(Table13[[#This Row],[img_id]]&amp;"|"&amp;1,Table1[[#Headers],[#Data]],6,FALSE)</f>
        <v>0.99954932928100004</v>
      </c>
      <c r="R331" s="4">
        <f>VLOOKUP(Table13[[#This Row],[img_id]]&amp;"|"&amp;2,Table1[[#Headers],[#Data]],6,FALSE)</f>
        <v>0.99801981449099997</v>
      </c>
      <c r="S331" s="4">
        <f>VLOOKUP(Table13[[#This Row],[img_id]]&amp;"|"&amp;3,Table1[[#Headers],[#Data]],6,FALSE)</f>
        <v>0.997840285301</v>
      </c>
      <c r="T331" s="4">
        <f>VLOOKUP(Table13[[#This Row],[img_id]]&amp;"|"&amp;4,Table1[[#Headers],[#Data]],6,FALSE)</f>
        <v>0.99649327993400005</v>
      </c>
      <c r="U331" s="4">
        <f>VLOOKUP(Table13[[#This Row],[img_id]]&amp;"|"&amp;5,Table1[[#Headers],[#Data]],6,FALSE)</f>
        <v>0.99524927139300001</v>
      </c>
    </row>
    <row r="332" spans="1:21" hidden="1" x14ac:dyDescent="0.25">
      <c r="A332" s="5">
        <v>331</v>
      </c>
      <c r="B332" s="5" t="s">
        <v>340</v>
      </c>
      <c r="C332" s="5">
        <v>407</v>
      </c>
      <c r="D332" s="5">
        <v>3</v>
      </c>
      <c r="E332" s="5">
        <f>IF(Table13[[#This Row],[attractiveness]]=1,2,IF(Table13[[#This Row],[attractiveness]]=5,4,Table13[[#This Row],[attractiveness]]))</f>
        <v>3</v>
      </c>
      <c r="F332" s="5">
        <v>0.24</v>
      </c>
      <c r="G332" t="s">
        <v>856</v>
      </c>
      <c r="H332" t="s">
        <v>848</v>
      </c>
      <c r="I332" t="s">
        <v>846</v>
      </c>
      <c r="J332" t="s">
        <v>861</v>
      </c>
      <c r="K332" t="s">
        <v>929</v>
      </c>
      <c r="L332" s="9">
        <v>0.16380670666700001</v>
      </c>
      <c r="M332" s="9">
        <v>0.148003742099</v>
      </c>
      <c r="N332" s="9">
        <v>0.11163932085</v>
      </c>
      <c r="O332" s="9">
        <v>0.11163932085</v>
      </c>
      <c r="P332" s="9">
        <v>4.4561475515399997E-2</v>
      </c>
      <c r="Q332" s="4">
        <f>VLOOKUP(Table13[[#This Row],[img_id]]&amp;"|"&amp;1,Table1[[#Headers],[#Data]],6,FALSE)</f>
        <v>0.99838018417399998</v>
      </c>
      <c r="R332" s="4">
        <f>VLOOKUP(Table13[[#This Row],[img_id]]&amp;"|"&amp;2,Table1[[#Headers],[#Data]],6,FALSE)</f>
        <v>0.99820756912200004</v>
      </c>
      <c r="S332" s="4">
        <f>VLOOKUP(Table13[[#This Row],[img_id]]&amp;"|"&amp;3,Table1[[#Headers],[#Data]],6,FALSE)</f>
        <v>0.99762505292899994</v>
      </c>
      <c r="T332" s="4">
        <f>VLOOKUP(Table13[[#This Row],[img_id]]&amp;"|"&amp;4,Table1[[#Headers],[#Data]],6,FALSE)</f>
        <v>0.99513739347499997</v>
      </c>
      <c r="U332" s="4">
        <f>VLOOKUP(Table13[[#This Row],[img_id]]&amp;"|"&amp;5,Table1[[#Headers],[#Data]],6,FALSE)</f>
        <v>0.99407130479799999</v>
      </c>
    </row>
    <row r="333" spans="1:21" hidden="1" x14ac:dyDescent="0.25">
      <c r="A333" s="5">
        <v>332</v>
      </c>
      <c r="B333" s="5" t="s">
        <v>341</v>
      </c>
      <c r="C333" s="5">
        <v>407</v>
      </c>
      <c r="D333" s="5">
        <v>3</v>
      </c>
      <c r="E333" s="5">
        <f>IF(Table13[[#This Row],[attractiveness]]=1,2,IF(Table13[[#This Row],[attractiveness]]=5,4,Table13[[#This Row],[attractiveness]]))</f>
        <v>3</v>
      </c>
      <c r="F333" s="5">
        <v>0.159999999999999</v>
      </c>
      <c r="G333" t="s">
        <v>846</v>
      </c>
      <c r="H333" t="s">
        <v>830</v>
      </c>
      <c r="I333" t="s">
        <v>862</v>
      </c>
      <c r="J333" t="s">
        <v>831</v>
      </c>
      <c r="K333" t="s">
        <v>855</v>
      </c>
      <c r="L333" s="9">
        <v>0.48392423987400002</v>
      </c>
      <c r="M333" s="9">
        <v>0.19297085702399999</v>
      </c>
      <c r="N333" s="9">
        <v>0.131183817983</v>
      </c>
      <c r="O333" s="9">
        <v>0.131183817983</v>
      </c>
      <c r="P333" s="9">
        <v>1.9815638661400001E-2</v>
      </c>
      <c r="Q333" s="4">
        <f>VLOOKUP(Table13[[#This Row],[img_id]]&amp;"|"&amp;1,Table1[[#Headers],[#Data]],6,FALSE)</f>
        <v>0.99978095293000002</v>
      </c>
      <c r="R333" s="4">
        <f>VLOOKUP(Table13[[#This Row],[img_id]]&amp;"|"&amp;2,Table1[[#Headers],[#Data]],6,FALSE)</f>
        <v>0.99945098161699997</v>
      </c>
      <c r="S333" s="4">
        <f>VLOOKUP(Table13[[#This Row],[img_id]]&amp;"|"&amp;3,Table1[[#Headers],[#Data]],6,FALSE)</f>
        <v>0.99919253587699997</v>
      </c>
      <c r="T333" s="4">
        <f>VLOOKUP(Table13[[#This Row],[img_id]]&amp;"|"&amp;4,Table1[[#Headers],[#Data]],6,FALSE)</f>
        <v>0.99837201833699996</v>
      </c>
      <c r="U333" s="4">
        <f>VLOOKUP(Table13[[#This Row],[img_id]]&amp;"|"&amp;5,Table1[[#Headers],[#Data]],6,FALSE)</f>
        <v>0.99467849731400004</v>
      </c>
    </row>
    <row r="334" spans="1:21" hidden="1" x14ac:dyDescent="0.25">
      <c r="A334" s="5">
        <v>333</v>
      </c>
      <c r="B334" s="5" t="s">
        <v>342</v>
      </c>
      <c r="C334" s="5">
        <v>409</v>
      </c>
      <c r="D334" s="5">
        <v>3</v>
      </c>
      <c r="E334" s="5">
        <f>IF(Table13[[#This Row],[attractiveness]]=1,2,IF(Table13[[#This Row],[attractiveness]]=5,4,Table13[[#This Row],[attractiveness]]))</f>
        <v>3</v>
      </c>
      <c r="F334" s="5">
        <v>0.159999999999999</v>
      </c>
      <c r="G334" t="s">
        <v>840</v>
      </c>
      <c r="H334" t="s">
        <v>830</v>
      </c>
      <c r="I334" t="s">
        <v>869</v>
      </c>
      <c r="J334" t="s">
        <v>868</v>
      </c>
      <c r="K334" t="s">
        <v>863</v>
      </c>
      <c r="L334" s="9">
        <v>0.54806667566300005</v>
      </c>
      <c r="M334" s="9">
        <v>0.242185652256</v>
      </c>
      <c r="N334" s="9">
        <v>5.1455937325999998E-2</v>
      </c>
      <c r="O334" s="9">
        <v>5.1455937325999998E-2</v>
      </c>
      <c r="P334" s="9">
        <v>2.5870829820599999E-2</v>
      </c>
      <c r="Q334" s="4">
        <f>VLOOKUP(Table13[[#This Row],[img_id]]&amp;"|"&amp;1,Table1[[#Headers],[#Data]],6,FALSE)</f>
        <v>0.99999237060500001</v>
      </c>
      <c r="R334" s="4">
        <f>VLOOKUP(Table13[[#This Row],[img_id]]&amp;"|"&amp;2,Table1[[#Headers],[#Data]],6,FALSE)</f>
        <v>0.99998259544400003</v>
      </c>
      <c r="S334" s="4">
        <f>VLOOKUP(Table13[[#This Row],[img_id]]&amp;"|"&amp;3,Table1[[#Headers],[#Data]],6,FALSE)</f>
        <v>0.99991810321800001</v>
      </c>
      <c r="T334" s="4">
        <f>VLOOKUP(Table13[[#This Row],[img_id]]&amp;"|"&amp;4,Table1[[#Headers],[#Data]],6,FALSE)</f>
        <v>0.999844312668</v>
      </c>
      <c r="U334" s="4">
        <f>VLOOKUP(Table13[[#This Row],[img_id]]&amp;"|"&amp;5,Table1[[#Headers],[#Data]],6,FALSE)</f>
        <v>0.99983727931999999</v>
      </c>
    </row>
    <row r="335" spans="1:21" hidden="1" x14ac:dyDescent="0.25">
      <c r="A335" s="5">
        <v>334</v>
      </c>
      <c r="B335" s="5" t="s">
        <v>343</v>
      </c>
      <c r="C335" s="5">
        <v>409</v>
      </c>
      <c r="D335" s="5">
        <v>3</v>
      </c>
      <c r="E335" s="5">
        <f>IF(Table13[[#This Row],[attractiveness]]=1,2,IF(Table13[[#This Row],[attractiveness]]=5,4,Table13[[#This Row],[attractiveness]]))</f>
        <v>3</v>
      </c>
      <c r="F335" s="5">
        <v>0.55999999999999905</v>
      </c>
      <c r="G335" t="s">
        <v>869</v>
      </c>
      <c r="H335" t="s">
        <v>900</v>
      </c>
      <c r="I335" t="s">
        <v>837</v>
      </c>
      <c r="J335" t="s">
        <v>838</v>
      </c>
      <c r="K335" t="s">
        <v>869</v>
      </c>
      <c r="L335" s="9">
        <v>0.50437664985700004</v>
      </c>
      <c r="M335" s="9">
        <v>0.198197901249</v>
      </c>
      <c r="N335" s="9">
        <v>7.1898721158500004E-2</v>
      </c>
      <c r="O335" s="9">
        <v>7.1898721158500004E-2</v>
      </c>
      <c r="P335" s="9">
        <v>3.3600345253900002E-2</v>
      </c>
      <c r="Q335" s="4">
        <f>VLOOKUP(Table13[[#This Row],[img_id]]&amp;"|"&amp;1,Table1[[#Headers],[#Data]],6,FALSE)</f>
        <v>0.99997997283899998</v>
      </c>
      <c r="R335" s="4">
        <f>VLOOKUP(Table13[[#This Row],[img_id]]&amp;"|"&amp;2,Table1[[#Headers],[#Data]],6,FALSE)</f>
        <v>0.99994909763299999</v>
      </c>
      <c r="S335" s="4">
        <f>VLOOKUP(Table13[[#This Row],[img_id]]&amp;"|"&amp;3,Table1[[#Headers],[#Data]],6,FALSE)</f>
        <v>0.999859571457</v>
      </c>
      <c r="T335" s="4">
        <f>VLOOKUP(Table13[[#This Row],[img_id]]&amp;"|"&amp;4,Table1[[#Headers],[#Data]],6,FALSE)</f>
        <v>0.99971729516999996</v>
      </c>
      <c r="U335" s="4">
        <f>VLOOKUP(Table13[[#This Row],[img_id]]&amp;"|"&amp;5,Table1[[#Headers],[#Data]],6,FALSE)</f>
        <v>0.99969971179999995</v>
      </c>
    </row>
    <row r="336" spans="1:21" hidden="1" x14ac:dyDescent="0.25">
      <c r="A336" s="5">
        <v>335</v>
      </c>
      <c r="B336" s="5" t="s">
        <v>344</v>
      </c>
      <c r="C336" s="5">
        <v>409</v>
      </c>
      <c r="D336" s="5">
        <v>3</v>
      </c>
      <c r="E336" s="5">
        <f>IF(Table13[[#This Row],[attractiveness]]=1,2,IF(Table13[[#This Row],[attractiveness]]=5,4,Table13[[#This Row],[attractiveness]]))</f>
        <v>3</v>
      </c>
      <c r="F336" s="5">
        <v>0.159999999999999</v>
      </c>
      <c r="G336" t="s">
        <v>830</v>
      </c>
      <c r="H336" t="s">
        <v>840</v>
      </c>
      <c r="I336" t="s">
        <v>868</v>
      </c>
      <c r="J336" t="s">
        <v>867</v>
      </c>
      <c r="K336" t="s">
        <v>869</v>
      </c>
      <c r="L336" s="9">
        <v>0.75631976127599998</v>
      </c>
      <c r="M336" s="9">
        <v>0.17411617934699999</v>
      </c>
      <c r="N336" s="9">
        <v>9.9873961880800003E-3</v>
      </c>
      <c r="O336" s="9">
        <v>9.9873961880800003E-3</v>
      </c>
      <c r="P336" s="9">
        <v>6.3254199922099996E-3</v>
      </c>
      <c r="Q336" s="4">
        <f>VLOOKUP(Table13[[#This Row],[img_id]]&amp;"|"&amp;1,Table1[[#Headers],[#Data]],6,FALSE)</f>
        <v>0.99998366832700003</v>
      </c>
      <c r="R336" s="4">
        <f>VLOOKUP(Table13[[#This Row],[img_id]]&amp;"|"&amp;2,Table1[[#Headers],[#Data]],6,FALSE)</f>
        <v>0.99992907047299995</v>
      </c>
      <c r="S336" s="4">
        <f>VLOOKUP(Table13[[#This Row],[img_id]]&amp;"|"&amp;3,Table1[[#Headers],[#Data]],6,FALSE)</f>
        <v>0.99876403808600001</v>
      </c>
      <c r="T336" s="4">
        <f>VLOOKUP(Table13[[#This Row],[img_id]]&amp;"|"&amp;4,Table1[[#Headers],[#Data]],6,FALSE)</f>
        <v>0.99859291315099996</v>
      </c>
      <c r="U336" s="4">
        <f>VLOOKUP(Table13[[#This Row],[img_id]]&amp;"|"&amp;5,Table1[[#Headers],[#Data]],6,FALSE)</f>
        <v>0.99804973602299996</v>
      </c>
    </row>
    <row r="337" spans="1:21" hidden="1" x14ac:dyDescent="0.25">
      <c r="A337" s="5">
        <v>336</v>
      </c>
      <c r="B337" s="5" t="s">
        <v>345</v>
      </c>
      <c r="C337" s="5">
        <v>409</v>
      </c>
      <c r="D337" s="5">
        <v>2</v>
      </c>
      <c r="E337" s="5">
        <f>IF(Table13[[#This Row],[attractiveness]]=1,2,IF(Table13[[#This Row],[attractiveness]]=5,4,Table13[[#This Row],[attractiveness]]))</f>
        <v>2</v>
      </c>
      <c r="F337" s="5">
        <v>0.159999999999999</v>
      </c>
      <c r="G337" t="s">
        <v>869</v>
      </c>
      <c r="H337" t="s">
        <v>910</v>
      </c>
      <c r="I337" t="s">
        <v>869</v>
      </c>
      <c r="J337" t="s">
        <v>926</v>
      </c>
      <c r="K337" t="s">
        <v>900</v>
      </c>
      <c r="L337" s="9">
        <v>0.16384239494799999</v>
      </c>
      <c r="M337" s="9">
        <v>0.14269255101700001</v>
      </c>
      <c r="N337" s="9">
        <v>0.12590987980400001</v>
      </c>
      <c r="O337" s="9">
        <v>0.12590987980400001</v>
      </c>
      <c r="P337" s="9">
        <v>0.119102366269</v>
      </c>
      <c r="Q337" s="4">
        <f>VLOOKUP(Table13[[#This Row],[img_id]]&amp;"|"&amp;1,Table1[[#Headers],[#Data]],6,FALSE)</f>
        <v>0.99966096878099997</v>
      </c>
      <c r="R337" s="4">
        <f>VLOOKUP(Table13[[#This Row],[img_id]]&amp;"|"&amp;2,Table1[[#Headers],[#Data]],6,FALSE)</f>
        <v>0.99961072206500001</v>
      </c>
      <c r="S337" s="4">
        <f>VLOOKUP(Table13[[#This Row],[img_id]]&amp;"|"&amp;3,Table1[[#Headers],[#Data]],6,FALSE)</f>
        <v>0.99955874681500001</v>
      </c>
      <c r="T337" s="4">
        <f>VLOOKUP(Table13[[#This Row],[img_id]]&amp;"|"&amp;4,Table1[[#Headers],[#Data]],6,FALSE)</f>
        <v>0.99953794479400004</v>
      </c>
      <c r="U337" s="4">
        <f>VLOOKUP(Table13[[#This Row],[img_id]]&amp;"|"&amp;5,Table1[[#Headers],[#Data]],6,FALSE)</f>
        <v>0.99953365325900001</v>
      </c>
    </row>
    <row r="338" spans="1:21" hidden="1" x14ac:dyDescent="0.25">
      <c r="A338" s="5">
        <v>337</v>
      </c>
      <c r="B338" s="5" t="s">
        <v>346</v>
      </c>
      <c r="C338" s="5">
        <v>414</v>
      </c>
      <c r="D338" s="5">
        <v>2</v>
      </c>
      <c r="E338" s="5">
        <f>IF(Table13[[#This Row],[attractiveness]]=1,2,IF(Table13[[#This Row],[attractiveness]]=5,4,Table13[[#This Row],[attractiveness]]))</f>
        <v>2</v>
      </c>
      <c r="F338" s="5">
        <v>0</v>
      </c>
      <c r="G338" t="s">
        <v>864</v>
      </c>
      <c r="H338" t="s">
        <v>840</v>
      </c>
      <c r="I338" t="s">
        <v>830</v>
      </c>
      <c r="J338" t="s">
        <v>831</v>
      </c>
      <c r="K338" t="s">
        <v>877</v>
      </c>
      <c r="L338" s="9">
        <v>0.45486068725599998</v>
      </c>
      <c r="M338" s="9">
        <v>0.14946487546000001</v>
      </c>
      <c r="N338" s="9">
        <v>6.5627835691000003E-2</v>
      </c>
      <c r="O338" s="9">
        <v>6.5627835691000003E-2</v>
      </c>
      <c r="P338" s="9">
        <v>4.1271917521999997E-2</v>
      </c>
      <c r="Q338" s="4">
        <f>VLOOKUP(Table13[[#This Row],[img_id]]&amp;"|"&amp;1,Table1[[#Headers],[#Data]],6,FALSE)</f>
        <v>0.99970549345000004</v>
      </c>
      <c r="R338" s="4">
        <f>VLOOKUP(Table13[[#This Row],[img_id]]&amp;"|"&amp;2,Table1[[#Headers],[#Data]],6,FALSE)</f>
        <v>0.99910432100299995</v>
      </c>
      <c r="S338" s="4">
        <f>VLOOKUP(Table13[[#This Row],[img_id]]&amp;"|"&amp;3,Table1[[#Headers],[#Data]],6,FALSE)</f>
        <v>0.99796247482300005</v>
      </c>
      <c r="T338" s="4">
        <f>VLOOKUP(Table13[[#This Row],[img_id]]&amp;"|"&amp;4,Table1[[#Headers],[#Data]],6,FALSE)</f>
        <v>0.99716931581500001</v>
      </c>
      <c r="U338" s="4">
        <f>VLOOKUP(Table13[[#This Row],[img_id]]&amp;"|"&amp;5,Table1[[#Headers],[#Data]],6,FALSE)</f>
        <v>0.99676406383500005</v>
      </c>
    </row>
    <row r="339" spans="1:21" hidden="1" x14ac:dyDescent="0.25">
      <c r="A339" s="5">
        <v>338</v>
      </c>
      <c r="B339" s="5" t="s">
        <v>347</v>
      </c>
      <c r="C339" s="5">
        <v>414</v>
      </c>
      <c r="D339" s="5">
        <v>3</v>
      </c>
      <c r="E339" s="5">
        <f>IF(Table13[[#This Row],[attractiveness]]=1,2,IF(Table13[[#This Row],[attractiveness]]=5,4,Table13[[#This Row],[attractiveness]]))</f>
        <v>3</v>
      </c>
      <c r="F339" s="5">
        <v>0.24</v>
      </c>
      <c r="G339" t="s">
        <v>862</v>
      </c>
      <c r="H339" t="s">
        <v>861</v>
      </c>
      <c r="I339" t="s">
        <v>877</v>
      </c>
      <c r="J339" t="s">
        <v>864</v>
      </c>
      <c r="K339" t="s">
        <v>831</v>
      </c>
      <c r="L339" s="9">
        <v>0.25969219207799998</v>
      </c>
      <c r="M339" s="9">
        <v>0.22937752306500001</v>
      </c>
      <c r="N339" s="9">
        <v>9.8150148987800001E-2</v>
      </c>
      <c r="O339" s="9">
        <v>9.8150148987800001E-2</v>
      </c>
      <c r="P339" s="9">
        <v>3.0607841908900001E-2</v>
      </c>
      <c r="Q339" s="4">
        <f>VLOOKUP(Table13[[#This Row],[img_id]]&amp;"|"&amp;1,Table1[[#Headers],[#Data]],6,FALSE)</f>
        <v>0.99871349334699999</v>
      </c>
      <c r="R339" s="4">
        <f>VLOOKUP(Table13[[#This Row],[img_id]]&amp;"|"&amp;2,Table1[[#Headers],[#Data]],6,FALSE)</f>
        <v>0.99854373931899998</v>
      </c>
      <c r="S339" s="4">
        <f>VLOOKUP(Table13[[#This Row],[img_id]]&amp;"|"&amp;3,Table1[[#Headers],[#Data]],6,FALSE)</f>
        <v>0.996603250504</v>
      </c>
      <c r="T339" s="4">
        <f>VLOOKUP(Table13[[#This Row],[img_id]]&amp;"|"&amp;4,Table1[[#Headers],[#Data]],6,FALSE)</f>
        <v>0.992968857288</v>
      </c>
      <c r="U339" s="4">
        <f>VLOOKUP(Table13[[#This Row],[img_id]]&amp;"|"&amp;5,Table1[[#Headers],[#Data]],6,FALSE)</f>
        <v>0.98918879032100004</v>
      </c>
    </row>
    <row r="340" spans="1:21" hidden="1" x14ac:dyDescent="0.25">
      <c r="A340" s="5">
        <v>339</v>
      </c>
      <c r="B340" s="5" t="s">
        <v>348</v>
      </c>
      <c r="C340" s="5">
        <v>414</v>
      </c>
      <c r="D340" s="5">
        <v>3</v>
      </c>
      <c r="E340" s="5">
        <f>IF(Table13[[#This Row],[attractiveness]]=1,2,IF(Table13[[#This Row],[attractiveness]]=5,4,Table13[[#This Row],[attractiveness]]))</f>
        <v>3</v>
      </c>
      <c r="F340" s="5">
        <v>0.159999999999999</v>
      </c>
      <c r="G340" t="s">
        <v>862</v>
      </c>
      <c r="H340" t="s">
        <v>854</v>
      </c>
      <c r="I340" t="s">
        <v>831</v>
      </c>
      <c r="J340" t="s">
        <v>861</v>
      </c>
      <c r="K340" t="s">
        <v>848</v>
      </c>
      <c r="L340" s="9">
        <v>0.31014874577500001</v>
      </c>
      <c r="M340" s="9">
        <v>0.216939121485</v>
      </c>
      <c r="N340" s="9">
        <v>0.146829381585</v>
      </c>
      <c r="O340" s="9">
        <v>0.146829381585</v>
      </c>
      <c r="P340" s="9">
        <v>6.1750449240199998E-2</v>
      </c>
      <c r="Q340" s="4">
        <f>VLOOKUP(Table13[[#This Row],[img_id]]&amp;"|"&amp;1,Table1[[#Headers],[#Data]],6,FALSE)</f>
        <v>0.99987673759499995</v>
      </c>
      <c r="R340" s="4">
        <f>VLOOKUP(Table13[[#This Row],[img_id]]&amp;"|"&amp;2,Table1[[#Headers],[#Data]],6,FALSE)</f>
        <v>0.99982386827500003</v>
      </c>
      <c r="S340" s="4">
        <f>VLOOKUP(Table13[[#This Row],[img_id]]&amp;"|"&amp;3,Table1[[#Headers],[#Data]],6,FALSE)</f>
        <v>0.99973982572599995</v>
      </c>
      <c r="T340" s="4">
        <f>VLOOKUP(Table13[[#This Row],[img_id]]&amp;"|"&amp;4,Table1[[#Headers],[#Data]],6,FALSE)</f>
        <v>0.99959963560099996</v>
      </c>
      <c r="U340" s="4">
        <f>VLOOKUP(Table13[[#This Row],[img_id]]&amp;"|"&amp;5,Table1[[#Headers],[#Data]],6,FALSE)</f>
        <v>0.99938142299699995</v>
      </c>
    </row>
    <row r="341" spans="1:21" hidden="1" x14ac:dyDescent="0.25">
      <c r="A341" s="5">
        <v>340</v>
      </c>
      <c r="B341" s="5" t="s">
        <v>349</v>
      </c>
      <c r="C341" s="5">
        <v>414</v>
      </c>
      <c r="D341" s="5">
        <v>3</v>
      </c>
      <c r="E341" s="5">
        <f>IF(Table13[[#This Row],[attractiveness]]=1,2,IF(Table13[[#This Row],[attractiveness]]=5,4,Table13[[#This Row],[attractiveness]]))</f>
        <v>3</v>
      </c>
      <c r="F341" s="5">
        <v>0.24</v>
      </c>
      <c r="G341" t="s">
        <v>830</v>
      </c>
      <c r="H341" t="s">
        <v>846</v>
      </c>
      <c r="I341" t="s">
        <v>862</v>
      </c>
      <c r="J341" t="s">
        <v>831</v>
      </c>
      <c r="K341" t="s">
        <v>864</v>
      </c>
      <c r="L341" s="9">
        <v>0.47393131256100002</v>
      </c>
      <c r="M341" s="9">
        <v>0.19649536907699999</v>
      </c>
      <c r="N341" s="9">
        <v>0.101148158312</v>
      </c>
      <c r="O341" s="9">
        <v>0.101148158312</v>
      </c>
      <c r="P341" s="9">
        <v>3.14921587706E-2</v>
      </c>
      <c r="Q341" s="4">
        <f>VLOOKUP(Table13[[#This Row],[img_id]]&amp;"|"&amp;1,Table1[[#Headers],[#Data]],6,FALSE)</f>
        <v>0.99988043308300001</v>
      </c>
      <c r="R341" s="4">
        <f>VLOOKUP(Table13[[#This Row],[img_id]]&amp;"|"&amp;2,Table1[[#Headers],[#Data]],6,FALSE)</f>
        <v>0.99971157312400005</v>
      </c>
      <c r="S341" s="4">
        <f>VLOOKUP(Table13[[#This Row],[img_id]]&amp;"|"&amp;3,Table1[[#Headers],[#Data]],6,FALSE)</f>
        <v>0.99943989515300002</v>
      </c>
      <c r="T341" s="4">
        <f>VLOOKUP(Table13[[#This Row],[img_id]]&amp;"|"&amp;4,Table1[[#Headers],[#Data]],6,FALSE)</f>
        <v>0.99924516677899999</v>
      </c>
      <c r="U341" s="4">
        <f>VLOOKUP(Table13[[#This Row],[img_id]]&amp;"|"&amp;5,Table1[[#Headers],[#Data]],6,FALSE)</f>
        <v>0.99820315837899998</v>
      </c>
    </row>
    <row r="342" spans="1:21" hidden="1" x14ac:dyDescent="0.25">
      <c r="A342" s="5">
        <v>341</v>
      </c>
      <c r="B342" s="5" t="s">
        <v>350</v>
      </c>
      <c r="C342" s="5">
        <v>415</v>
      </c>
      <c r="D342" s="5">
        <v>3</v>
      </c>
      <c r="E342" s="5">
        <f>IF(Table13[[#This Row],[attractiveness]]=1,2,IF(Table13[[#This Row],[attractiveness]]=5,4,Table13[[#This Row],[attractiveness]]))</f>
        <v>3</v>
      </c>
      <c r="F342" s="5">
        <v>0.4</v>
      </c>
      <c r="G342" t="s">
        <v>846</v>
      </c>
      <c r="H342" t="s">
        <v>830</v>
      </c>
      <c r="I342" t="s">
        <v>831</v>
      </c>
      <c r="J342" t="s">
        <v>848</v>
      </c>
      <c r="K342" t="s">
        <v>855</v>
      </c>
      <c r="L342" s="9">
        <v>0.93078100681300002</v>
      </c>
      <c r="M342" s="9">
        <v>3.146456182E-2</v>
      </c>
      <c r="N342" s="9">
        <v>7.5017334893300001E-3</v>
      </c>
      <c r="O342" s="9">
        <v>7.5017334893300001E-3</v>
      </c>
      <c r="P342" s="9">
        <v>4.3046241626100001E-3</v>
      </c>
      <c r="Q342" s="4">
        <f>VLOOKUP(Table13[[#This Row],[img_id]]&amp;"|"&amp;1,Table1[[#Headers],[#Data]],6,FALSE)</f>
        <v>0.99998891353599995</v>
      </c>
      <c r="R342" s="4">
        <f>VLOOKUP(Table13[[#This Row],[img_id]]&amp;"|"&amp;2,Table1[[#Headers],[#Data]],6,FALSE)</f>
        <v>0.99967229366300003</v>
      </c>
      <c r="S342" s="4">
        <f>VLOOKUP(Table13[[#This Row],[img_id]]&amp;"|"&amp;3,Table1[[#Headers],[#Data]],6,FALSE)</f>
        <v>0.99862706661199996</v>
      </c>
      <c r="T342" s="4">
        <f>VLOOKUP(Table13[[#This Row],[img_id]]&amp;"|"&amp;4,Table1[[#Headers],[#Data]],6,FALSE)</f>
        <v>0.99775248765900004</v>
      </c>
      <c r="U342" s="4">
        <f>VLOOKUP(Table13[[#This Row],[img_id]]&amp;"|"&amp;5,Table1[[#Headers],[#Data]],6,FALSE)</f>
        <v>0.99760973453500001</v>
      </c>
    </row>
    <row r="343" spans="1:21" hidden="1" x14ac:dyDescent="0.25">
      <c r="A343" s="5">
        <v>342</v>
      </c>
      <c r="B343" s="5" t="s">
        <v>351</v>
      </c>
      <c r="C343" s="5">
        <v>415</v>
      </c>
      <c r="D343" s="5">
        <v>2</v>
      </c>
      <c r="E343" s="5">
        <f>IF(Table13[[#This Row],[attractiveness]]=1,2,IF(Table13[[#This Row],[attractiveness]]=5,4,Table13[[#This Row],[attractiveness]]))</f>
        <v>2</v>
      </c>
      <c r="F343" s="5">
        <v>0.24</v>
      </c>
      <c r="G343" t="s">
        <v>829</v>
      </c>
      <c r="H343" t="s">
        <v>830</v>
      </c>
      <c r="I343" t="s">
        <v>831</v>
      </c>
      <c r="J343" t="s">
        <v>846</v>
      </c>
      <c r="K343" t="s">
        <v>891</v>
      </c>
      <c r="L343" s="9">
        <v>0.29688701033600001</v>
      </c>
      <c r="M343" s="9">
        <v>0.22536218166399999</v>
      </c>
      <c r="N343" s="9">
        <v>0.167588308454</v>
      </c>
      <c r="O343" s="9">
        <v>0.167588308454</v>
      </c>
      <c r="P343" s="9">
        <v>3.05559765548E-2</v>
      </c>
      <c r="Q343" s="4">
        <f>VLOOKUP(Table13[[#This Row],[img_id]]&amp;"|"&amp;1,Table1[[#Headers],[#Data]],6,FALSE)</f>
        <v>0.99969553947400003</v>
      </c>
      <c r="R343" s="4">
        <f>VLOOKUP(Table13[[#This Row],[img_id]]&amp;"|"&amp;2,Table1[[#Headers],[#Data]],6,FALSE)</f>
        <v>0.99959892034499997</v>
      </c>
      <c r="S343" s="4">
        <f>VLOOKUP(Table13[[#This Row],[img_id]]&amp;"|"&amp;3,Table1[[#Headers],[#Data]],6,FALSE)</f>
        <v>0.99946075677900004</v>
      </c>
      <c r="T343" s="4">
        <f>VLOOKUP(Table13[[#This Row],[img_id]]&amp;"|"&amp;4,Table1[[#Headers],[#Data]],6,FALSE)</f>
        <v>0.99916183948500004</v>
      </c>
      <c r="U343" s="4">
        <f>VLOOKUP(Table13[[#This Row],[img_id]]&amp;"|"&amp;5,Table1[[#Headers],[#Data]],6,FALSE)</f>
        <v>0.99704957008399997</v>
      </c>
    </row>
    <row r="344" spans="1:21" hidden="1" x14ac:dyDescent="0.25">
      <c r="A344" s="5">
        <v>343</v>
      </c>
      <c r="B344" s="5" t="s">
        <v>352</v>
      </c>
      <c r="C344" s="5">
        <v>415</v>
      </c>
      <c r="D344" s="5">
        <v>2</v>
      </c>
      <c r="E344" s="5">
        <f>IF(Table13[[#This Row],[attractiveness]]=1,2,IF(Table13[[#This Row],[attractiveness]]=5,4,Table13[[#This Row],[attractiveness]]))</f>
        <v>2</v>
      </c>
      <c r="F344" s="5">
        <v>0.24</v>
      </c>
      <c r="G344" t="s">
        <v>831</v>
      </c>
      <c r="H344" t="s">
        <v>854</v>
      </c>
      <c r="I344" t="s">
        <v>830</v>
      </c>
      <c r="J344" t="s">
        <v>860</v>
      </c>
      <c r="K344" t="s">
        <v>891</v>
      </c>
      <c r="L344" s="9">
        <v>0.63224762678099999</v>
      </c>
      <c r="M344" s="9">
        <v>0.131013557315</v>
      </c>
      <c r="N344" s="9">
        <v>6.0865428298700001E-2</v>
      </c>
      <c r="O344" s="9">
        <v>6.0865428298700001E-2</v>
      </c>
      <c r="P344" s="9">
        <v>3.8702186196999999E-2</v>
      </c>
      <c r="Q344" s="4">
        <f>VLOOKUP(Table13[[#This Row],[img_id]]&amp;"|"&amp;1,Table1[[#Headers],[#Data]],6,FALSE)</f>
        <v>0.99993968009900003</v>
      </c>
      <c r="R344" s="4">
        <f>VLOOKUP(Table13[[#This Row],[img_id]]&amp;"|"&amp;2,Table1[[#Headers],[#Data]],6,FALSE)</f>
        <v>0.99970918893799998</v>
      </c>
      <c r="S344" s="4">
        <f>VLOOKUP(Table13[[#This Row],[img_id]]&amp;"|"&amp;3,Table1[[#Headers],[#Data]],6,FALSE)</f>
        <v>0.999374210835</v>
      </c>
      <c r="T344" s="4">
        <f>VLOOKUP(Table13[[#This Row],[img_id]]&amp;"|"&amp;4,Table1[[#Headers],[#Data]],6,FALSE)</f>
        <v>0.99902272224400002</v>
      </c>
      <c r="U344" s="4">
        <f>VLOOKUP(Table13[[#This Row],[img_id]]&amp;"|"&amp;5,Table1[[#Headers],[#Data]],6,FALSE)</f>
        <v>0.99901616573300001</v>
      </c>
    </row>
    <row r="345" spans="1:21" hidden="1" x14ac:dyDescent="0.25">
      <c r="A345" s="5">
        <v>344</v>
      </c>
      <c r="B345" s="5" t="s">
        <v>353</v>
      </c>
      <c r="C345" s="5">
        <v>415</v>
      </c>
      <c r="D345" s="5">
        <v>2</v>
      </c>
      <c r="E345" s="5">
        <f>IF(Table13[[#This Row],[attractiveness]]=1,2,IF(Table13[[#This Row],[attractiveness]]=5,4,Table13[[#This Row],[attractiveness]]))</f>
        <v>2</v>
      </c>
      <c r="F345" s="5">
        <v>0.4</v>
      </c>
      <c r="G345" t="s">
        <v>846</v>
      </c>
      <c r="H345" t="s">
        <v>830</v>
      </c>
      <c r="I345" t="s">
        <v>831</v>
      </c>
      <c r="J345" t="s">
        <v>882</v>
      </c>
      <c r="K345" t="s">
        <v>847</v>
      </c>
      <c r="L345" s="9">
        <v>0.88005214929599995</v>
      </c>
      <c r="M345" s="9">
        <v>4.5941691845700003E-2</v>
      </c>
      <c r="N345" s="9">
        <v>2.85640936345E-2</v>
      </c>
      <c r="O345" s="9">
        <v>2.85640936345E-2</v>
      </c>
      <c r="P345" s="9">
        <v>4.9907988868699996E-3</v>
      </c>
      <c r="Q345" s="4">
        <f>VLOOKUP(Table13[[#This Row],[img_id]]&amp;"|"&amp;1,Table1[[#Headers],[#Data]],6,FALSE)</f>
        <v>0.99998676776899997</v>
      </c>
      <c r="R345" s="4">
        <f>VLOOKUP(Table13[[#This Row],[img_id]]&amp;"|"&amp;2,Table1[[#Headers],[#Data]],6,FALSE)</f>
        <v>0.999745547771</v>
      </c>
      <c r="S345" s="4">
        <f>VLOOKUP(Table13[[#This Row],[img_id]]&amp;"|"&amp;3,Table1[[#Headers],[#Data]],6,FALSE)</f>
        <v>0.99959081411399997</v>
      </c>
      <c r="T345" s="4">
        <f>VLOOKUP(Table13[[#This Row],[img_id]]&amp;"|"&amp;4,Table1[[#Headers],[#Data]],6,FALSE)</f>
        <v>0.99902999401100001</v>
      </c>
      <c r="U345" s="4">
        <f>VLOOKUP(Table13[[#This Row],[img_id]]&amp;"|"&amp;5,Table1[[#Headers],[#Data]],6,FALSE)</f>
        <v>0.997662305832</v>
      </c>
    </row>
    <row r="346" spans="1:21" hidden="1" x14ac:dyDescent="0.25">
      <c r="A346" s="5">
        <v>345</v>
      </c>
      <c r="B346" s="5" t="s">
        <v>354</v>
      </c>
      <c r="C346" s="5">
        <v>416</v>
      </c>
      <c r="D346" s="5">
        <v>2</v>
      </c>
      <c r="E346" s="5">
        <f>IF(Table13[[#This Row],[attractiveness]]=1,2,IF(Table13[[#This Row],[attractiveness]]=5,4,Table13[[#This Row],[attractiveness]]))</f>
        <v>2</v>
      </c>
      <c r="F346" s="5">
        <v>0.56000000000000005</v>
      </c>
      <c r="G346" t="s">
        <v>830</v>
      </c>
      <c r="H346" t="s">
        <v>864</v>
      </c>
      <c r="I346" t="s">
        <v>840</v>
      </c>
      <c r="J346" t="s">
        <v>831</v>
      </c>
      <c r="K346" t="s">
        <v>868</v>
      </c>
      <c r="L346" s="9">
        <v>0.60471630096399998</v>
      </c>
      <c r="M346" s="9">
        <v>0.137566387653</v>
      </c>
      <c r="N346" s="9">
        <v>0.104610286653</v>
      </c>
      <c r="O346" s="9">
        <v>0.104610286653</v>
      </c>
      <c r="P346" s="9">
        <v>1.7605833709199999E-2</v>
      </c>
      <c r="Q346" s="4">
        <f>VLOOKUP(Table13[[#This Row],[img_id]]&amp;"|"&amp;1,Table1[[#Headers],[#Data]],6,FALSE)</f>
        <v>0.99993407726299999</v>
      </c>
      <c r="R346" s="4">
        <f>VLOOKUP(Table13[[#This Row],[img_id]]&amp;"|"&amp;2,Table1[[#Headers],[#Data]],6,FALSE)</f>
        <v>0.99971038103099996</v>
      </c>
      <c r="S346" s="4">
        <f>VLOOKUP(Table13[[#This Row],[img_id]]&amp;"|"&amp;3,Table1[[#Headers],[#Data]],6,FALSE)</f>
        <v>0.99961924552899994</v>
      </c>
      <c r="T346" s="4">
        <f>VLOOKUP(Table13[[#This Row],[img_id]]&amp;"|"&amp;4,Table1[[#Headers],[#Data]],6,FALSE)</f>
        <v>0.99942755699200003</v>
      </c>
      <c r="U346" s="4">
        <f>VLOOKUP(Table13[[#This Row],[img_id]]&amp;"|"&amp;5,Table1[[#Headers],[#Data]],6,FALSE)</f>
        <v>0.99774181842800003</v>
      </c>
    </row>
    <row r="347" spans="1:21" hidden="1" x14ac:dyDescent="0.25">
      <c r="A347" s="5">
        <v>346</v>
      </c>
      <c r="B347" s="5" t="s">
        <v>355</v>
      </c>
      <c r="C347" s="5">
        <v>416</v>
      </c>
      <c r="D347" s="5">
        <v>3</v>
      </c>
      <c r="E347" s="5">
        <f>IF(Table13[[#This Row],[attractiveness]]=1,2,IF(Table13[[#This Row],[attractiveness]]=5,4,Table13[[#This Row],[attractiveness]]))</f>
        <v>3</v>
      </c>
      <c r="F347" s="5">
        <v>0.4</v>
      </c>
      <c r="G347" t="s">
        <v>830</v>
      </c>
      <c r="H347" t="s">
        <v>840</v>
      </c>
      <c r="I347" t="s">
        <v>831</v>
      </c>
      <c r="J347" t="s">
        <v>864</v>
      </c>
      <c r="K347" t="s">
        <v>862</v>
      </c>
      <c r="L347" s="9">
        <v>0.89413392543799997</v>
      </c>
      <c r="M347" s="9">
        <v>3.4582950174800002E-2</v>
      </c>
      <c r="N347" s="9">
        <v>1.5163390897200001E-2</v>
      </c>
      <c r="O347" s="9">
        <v>1.5163390897200001E-2</v>
      </c>
      <c r="P347" s="9">
        <v>1.03262346238E-2</v>
      </c>
      <c r="Q347" s="4">
        <f>VLOOKUP(Table13[[#This Row],[img_id]]&amp;"|"&amp;1,Table1[[#Headers],[#Data]],6,FALSE)</f>
        <v>0.99998819827999996</v>
      </c>
      <c r="R347" s="4">
        <f>VLOOKUP(Table13[[#This Row],[img_id]]&amp;"|"&amp;2,Table1[[#Headers],[#Data]],6,FALSE)</f>
        <v>0.999696016312</v>
      </c>
      <c r="S347" s="4">
        <f>VLOOKUP(Table13[[#This Row],[img_id]]&amp;"|"&amp;3,Table1[[#Headers],[#Data]],6,FALSE)</f>
        <v>0.99930691719099995</v>
      </c>
      <c r="T347" s="4">
        <f>VLOOKUP(Table13[[#This Row],[img_id]]&amp;"|"&amp;4,Table1[[#Headers],[#Data]],6,FALSE)</f>
        <v>0.99919945001599997</v>
      </c>
      <c r="U347" s="4">
        <f>VLOOKUP(Table13[[#This Row],[img_id]]&amp;"|"&amp;5,Table1[[#Headers],[#Data]],6,FALSE)</f>
        <v>0.998982489109</v>
      </c>
    </row>
    <row r="348" spans="1:21" hidden="1" x14ac:dyDescent="0.25">
      <c r="A348" s="5">
        <v>347</v>
      </c>
      <c r="B348" s="5" t="s">
        <v>356</v>
      </c>
      <c r="C348" s="5">
        <v>416</v>
      </c>
      <c r="D348" s="5">
        <v>2</v>
      </c>
      <c r="E348" s="5">
        <f>IF(Table13[[#This Row],[attractiveness]]=1,2,IF(Table13[[#This Row],[attractiveness]]=5,4,Table13[[#This Row],[attractiveness]]))</f>
        <v>2</v>
      </c>
      <c r="F348" s="5">
        <v>0.56000000000000005</v>
      </c>
      <c r="G348" t="s">
        <v>848</v>
      </c>
      <c r="H348" t="s">
        <v>854</v>
      </c>
      <c r="I348" t="s">
        <v>856</v>
      </c>
      <c r="J348" t="s">
        <v>861</v>
      </c>
      <c r="K348" t="s">
        <v>864</v>
      </c>
      <c r="L348" s="9">
        <v>0.40047252178199999</v>
      </c>
      <c r="M348" s="9">
        <v>0.33169955015199998</v>
      </c>
      <c r="N348" s="9">
        <v>8.5456587374200005E-2</v>
      </c>
      <c r="O348" s="9">
        <v>8.5456587374200005E-2</v>
      </c>
      <c r="P348" s="9">
        <v>1.83339100331E-2</v>
      </c>
      <c r="Q348" s="4">
        <f>VLOOKUP(Table13[[#This Row],[img_id]]&amp;"|"&amp;1,Table1[[#Headers],[#Data]],6,FALSE)</f>
        <v>0.99990117549900004</v>
      </c>
      <c r="R348" s="4">
        <f>VLOOKUP(Table13[[#This Row],[img_id]]&amp;"|"&amp;2,Table1[[#Headers],[#Data]],6,FALSE)</f>
        <v>0.99988079071000002</v>
      </c>
      <c r="S348" s="4">
        <f>VLOOKUP(Table13[[#This Row],[img_id]]&amp;"|"&amp;3,Table1[[#Headers],[#Data]],6,FALSE)</f>
        <v>0.99953734874699995</v>
      </c>
      <c r="T348" s="4">
        <f>VLOOKUP(Table13[[#This Row],[img_id]]&amp;"|"&amp;4,Table1[[#Headers],[#Data]],6,FALSE)</f>
        <v>0.99932038783999999</v>
      </c>
      <c r="U348" s="4">
        <f>VLOOKUP(Table13[[#This Row],[img_id]]&amp;"|"&amp;5,Table1[[#Headers],[#Data]],6,FALSE)</f>
        <v>0.99784708023099999</v>
      </c>
    </row>
    <row r="349" spans="1:21" hidden="1" x14ac:dyDescent="0.25">
      <c r="A349" s="5">
        <v>348</v>
      </c>
      <c r="B349" s="5" t="s">
        <v>357</v>
      </c>
      <c r="C349" s="5">
        <v>416</v>
      </c>
      <c r="D349" s="5">
        <v>2</v>
      </c>
      <c r="E349" s="5">
        <f>IF(Table13[[#This Row],[attractiveness]]=1,2,IF(Table13[[#This Row],[attractiveness]]=5,4,Table13[[#This Row],[attractiveness]]))</f>
        <v>2</v>
      </c>
      <c r="F349" s="5">
        <v>0.24</v>
      </c>
      <c r="G349" t="s">
        <v>830</v>
      </c>
      <c r="H349" t="s">
        <v>846</v>
      </c>
      <c r="I349" t="s">
        <v>840</v>
      </c>
      <c r="J349" t="s">
        <v>862</v>
      </c>
      <c r="K349" t="s">
        <v>831</v>
      </c>
      <c r="L349" s="9">
        <v>0.77754926681500003</v>
      </c>
      <c r="M349" s="9">
        <v>7.6073527336099997E-2</v>
      </c>
      <c r="N349" s="9">
        <v>5.48047348857E-2</v>
      </c>
      <c r="O349" s="9">
        <v>5.48047348857E-2</v>
      </c>
      <c r="P349" s="9">
        <v>1.2431583367300001E-2</v>
      </c>
      <c r="Q349" s="4">
        <f>VLOOKUP(Table13[[#This Row],[img_id]]&amp;"|"&amp;1,Table1[[#Headers],[#Data]],6,FALSE)</f>
        <v>0.99998450279200002</v>
      </c>
      <c r="R349" s="4">
        <f>VLOOKUP(Table13[[#This Row],[img_id]]&amp;"|"&amp;2,Table1[[#Headers],[#Data]],6,FALSE)</f>
        <v>0.99984109401700005</v>
      </c>
      <c r="S349" s="4">
        <f>VLOOKUP(Table13[[#This Row],[img_id]]&amp;"|"&amp;3,Table1[[#Headers],[#Data]],6,FALSE)</f>
        <v>0.99977952241900003</v>
      </c>
      <c r="T349" s="4">
        <f>VLOOKUP(Table13[[#This Row],[img_id]]&amp;"|"&amp;4,Table1[[#Headers],[#Data]],6,FALSE)</f>
        <v>0.99974149465600004</v>
      </c>
      <c r="U349" s="4">
        <f>VLOOKUP(Table13[[#This Row],[img_id]]&amp;"|"&amp;5,Table1[[#Headers],[#Data]],6,FALSE)</f>
        <v>0.99902856349900004</v>
      </c>
    </row>
    <row r="350" spans="1:21" hidden="1" x14ac:dyDescent="0.25">
      <c r="A350" s="5">
        <v>349</v>
      </c>
      <c r="B350" s="5" t="s">
        <v>358</v>
      </c>
      <c r="C350" s="5">
        <v>418</v>
      </c>
      <c r="D350" s="5">
        <v>2</v>
      </c>
      <c r="E350" s="5">
        <f>IF(Table13[[#This Row],[attractiveness]]=1,2,IF(Table13[[#This Row],[attractiveness]]=5,4,Table13[[#This Row],[attractiveness]]))</f>
        <v>2</v>
      </c>
      <c r="F350" s="5">
        <v>0.55999999999999905</v>
      </c>
      <c r="G350" t="s">
        <v>831</v>
      </c>
      <c r="H350" t="s">
        <v>862</v>
      </c>
      <c r="I350" t="s">
        <v>848</v>
      </c>
      <c r="J350" t="s">
        <v>864</v>
      </c>
      <c r="K350" t="s">
        <v>854</v>
      </c>
      <c r="L350" s="9">
        <v>0.64055740833300001</v>
      </c>
      <c r="M350" s="9">
        <v>9.8540090024499996E-2</v>
      </c>
      <c r="N350" s="9">
        <v>4.1978482157000001E-2</v>
      </c>
      <c r="O350" s="9">
        <v>4.1978482157000001E-2</v>
      </c>
      <c r="P350" s="9">
        <v>3.0919270589899999E-2</v>
      </c>
      <c r="Q350" s="4">
        <f>VLOOKUP(Table13[[#This Row],[img_id]]&amp;"|"&amp;1,Table1[[#Headers],[#Data]],6,FALSE)</f>
        <v>0.99991214275399998</v>
      </c>
      <c r="R350" s="4">
        <f>VLOOKUP(Table13[[#This Row],[img_id]]&amp;"|"&amp;2,Table1[[#Headers],[#Data]],6,FALSE)</f>
        <v>0.99942892789799997</v>
      </c>
      <c r="S350" s="4">
        <f>VLOOKUP(Table13[[#This Row],[img_id]]&amp;"|"&amp;3,Table1[[#Headers],[#Data]],6,FALSE)</f>
        <v>0.998660564423</v>
      </c>
      <c r="T350" s="4">
        <f>VLOOKUP(Table13[[#This Row],[img_id]]&amp;"|"&amp;4,Table1[[#Headers],[#Data]],6,FALSE)</f>
        <v>0.99850153922999996</v>
      </c>
      <c r="U350" s="4">
        <f>VLOOKUP(Table13[[#This Row],[img_id]]&amp;"|"&amp;5,Table1[[#Headers],[#Data]],6,FALSE)</f>
        <v>0.99818241596199997</v>
      </c>
    </row>
    <row r="351" spans="1:21" hidden="1" x14ac:dyDescent="0.25">
      <c r="A351" s="5">
        <v>350</v>
      </c>
      <c r="B351" s="5" t="s">
        <v>359</v>
      </c>
      <c r="C351" s="5">
        <v>418</v>
      </c>
      <c r="D351" s="5">
        <v>3</v>
      </c>
      <c r="E351" s="5">
        <f>IF(Table13[[#This Row],[attractiveness]]=1,2,IF(Table13[[#This Row],[attractiveness]]=5,4,Table13[[#This Row],[attractiveness]]))</f>
        <v>3</v>
      </c>
      <c r="F351" s="5">
        <v>0.24</v>
      </c>
      <c r="G351" t="s">
        <v>864</v>
      </c>
      <c r="H351" t="s">
        <v>906</v>
      </c>
      <c r="I351" t="s">
        <v>877</v>
      </c>
      <c r="J351" t="s">
        <v>873</v>
      </c>
      <c r="K351" t="s">
        <v>888</v>
      </c>
      <c r="L351" s="9">
        <v>0.12953706085700001</v>
      </c>
      <c r="M351" s="9">
        <v>8.6433269083500006E-2</v>
      </c>
      <c r="N351" s="9">
        <v>7.5707174837600005E-2</v>
      </c>
      <c r="O351" s="9">
        <v>7.5707174837600005E-2</v>
      </c>
      <c r="P351" s="9">
        <v>7.1936242282400004E-2</v>
      </c>
      <c r="Q351" s="4">
        <f>VLOOKUP(Table13[[#This Row],[img_id]]&amp;"|"&amp;1,Table1[[#Headers],[#Data]],6,FALSE)</f>
        <v>0.993681430817</v>
      </c>
      <c r="R351" s="4">
        <f>VLOOKUP(Table13[[#This Row],[img_id]]&amp;"|"&amp;2,Table1[[#Headers],[#Data]],6,FALSE)</f>
        <v>0.99056011438400005</v>
      </c>
      <c r="S351" s="4">
        <f>VLOOKUP(Table13[[#This Row],[img_id]]&amp;"|"&amp;3,Table1[[#Headers],[#Data]],6,FALSE)</f>
        <v>0.98923701047900003</v>
      </c>
      <c r="T351" s="4">
        <f>VLOOKUP(Table13[[#This Row],[img_id]]&amp;"|"&amp;4,Table1[[#Headers],[#Data]],6,FALSE)</f>
        <v>0.98868775367700001</v>
      </c>
      <c r="U351" s="4">
        <f>VLOOKUP(Table13[[#This Row],[img_id]]&amp;"|"&amp;5,Table1[[#Headers],[#Data]],6,FALSE)</f>
        <v>0.98867923021299997</v>
      </c>
    </row>
    <row r="352" spans="1:21" hidden="1" x14ac:dyDescent="0.25">
      <c r="A352" s="5">
        <v>351</v>
      </c>
      <c r="B352" s="5" t="s">
        <v>360</v>
      </c>
      <c r="C352" s="5">
        <v>418</v>
      </c>
      <c r="D352" s="5">
        <v>3</v>
      </c>
      <c r="E352" s="5">
        <f>IF(Table13[[#This Row],[attractiveness]]=1,2,IF(Table13[[#This Row],[attractiveness]]=5,4,Table13[[#This Row],[attractiveness]]))</f>
        <v>3</v>
      </c>
      <c r="F352" s="5">
        <v>0.24</v>
      </c>
      <c r="G352" t="s">
        <v>886</v>
      </c>
      <c r="H352" t="s">
        <v>878</v>
      </c>
      <c r="I352" t="s">
        <v>862</v>
      </c>
      <c r="J352" t="s">
        <v>873</v>
      </c>
      <c r="K352" t="s">
        <v>864</v>
      </c>
      <c r="L352" s="9">
        <v>0.27050620317500002</v>
      </c>
      <c r="M352" s="9">
        <v>9.8472036421299994E-2</v>
      </c>
      <c r="N352" s="9">
        <v>8.4572300314899998E-2</v>
      </c>
      <c r="O352" s="9">
        <v>8.4572300314899998E-2</v>
      </c>
      <c r="P352" s="9">
        <v>5.0568860024200003E-2</v>
      </c>
      <c r="Q352" s="4">
        <f>VLOOKUP(Table13[[#This Row],[img_id]]&amp;"|"&amp;1,Table1[[#Headers],[#Data]],6,FALSE)</f>
        <v>0.99933618307100003</v>
      </c>
      <c r="R352" s="4">
        <f>VLOOKUP(Table13[[#This Row],[img_id]]&amp;"|"&amp;2,Table1[[#Headers],[#Data]],6,FALSE)</f>
        <v>0.99817872047400003</v>
      </c>
      <c r="S352" s="4">
        <f>VLOOKUP(Table13[[#This Row],[img_id]]&amp;"|"&amp;3,Table1[[#Headers],[#Data]],6,FALSE)</f>
        <v>0.99787998199500005</v>
      </c>
      <c r="T352" s="4">
        <f>VLOOKUP(Table13[[#This Row],[img_id]]&amp;"|"&amp;4,Table1[[#Headers],[#Data]],6,FALSE)</f>
        <v>0.99710994958900001</v>
      </c>
      <c r="U352" s="4">
        <f>VLOOKUP(Table13[[#This Row],[img_id]]&amp;"|"&amp;5,Table1[[#Headers],[#Data]],6,FALSE)</f>
        <v>0.996459424496</v>
      </c>
    </row>
    <row r="353" spans="1:21" hidden="1" x14ac:dyDescent="0.25">
      <c r="A353" s="5">
        <v>352</v>
      </c>
      <c r="B353" s="5" t="s">
        <v>361</v>
      </c>
      <c r="C353" s="5">
        <v>418</v>
      </c>
      <c r="D353" s="5">
        <v>3</v>
      </c>
      <c r="E353" s="5">
        <f>IF(Table13[[#This Row],[attractiveness]]=1,2,IF(Table13[[#This Row],[attractiveness]]=5,4,Table13[[#This Row],[attractiveness]]))</f>
        <v>3</v>
      </c>
      <c r="F353" s="5">
        <v>0.4</v>
      </c>
      <c r="G353" t="s">
        <v>831</v>
      </c>
      <c r="H353" t="s">
        <v>854</v>
      </c>
      <c r="I353" t="s">
        <v>860</v>
      </c>
      <c r="J353" t="s">
        <v>862</v>
      </c>
      <c r="K353" t="s">
        <v>861</v>
      </c>
      <c r="L353" s="9">
        <v>0.226762473583</v>
      </c>
      <c r="M353" s="9">
        <v>0.149673447013</v>
      </c>
      <c r="N353" s="9">
        <v>0.12944313883799999</v>
      </c>
      <c r="O353" s="9">
        <v>0.12944313883799999</v>
      </c>
      <c r="P353" s="9">
        <v>0.106476217508</v>
      </c>
      <c r="Q353" s="4">
        <f>VLOOKUP(Table13[[#This Row],[img_id]]&amp;"|"&amp;1,Table1[[#Headers],[#Data]],6,FALSE)</f>
        <v>0.99959009885799999</v>
      </c>
      <c r="R353" s="4">
        <f>VLOOKUP(Table13[[#This Row],[img_id]]&amp;"|"&amp;2,Table1[[#Headers],[#Data]],6,FALSE)</f>
        <v>0.99937915801999999</v>
      </c>
      <c r="S353" s="4">
        <f>VLOOKUP(Table13[[#This Row],[img_id]]&amp;"|"&amp;3,Table1[[#Headers],[#Data]],6,FALSE)</f>
        <v>0.99928230047199995</v>
      </c>
      <c r="T353" s="4">
        <f>VLOOKUP(Table13[[#This Row],[img_id]]&amp;"|"&amp;4,Table1[[#Headers],[#Data]],6,FALSE)</f>
        <v>0.99915051460299997</v>
      </c>
      <c r="U353" s="4">
        <f>VLOOKUP(Table13[[#This Row],[img_id]]&amp;"|"&amp;5,Table1[[#Headers],[#Data]],6,FALSE)</f>
        <v>0.99912756681399995</v>
      </c>
    </row>
    <row r="354" spans="1:21" hidden="1" x14ac:dyDescent="0.25">
      <c r="A354" s="5">
        <v>353</v>
      </c>
      <c r="B354" s="5" t="s">
        <v>362</v>
      </c>
      <c r="C354" s="5">
        <v>421</v>
      </c>
      <c r="D354" s="5">
        <v>3</v>
      </c>
      <c r="E354" s="5">
        <f>IF(Table13[[#This Row],[attractiveness]]=1,2,IF(Table13[[#This Row],[attractiveness]]=5,4,Table13[[#This Row],[attractiveness]]))</f>
        <v>3</v>
      </c>
      <c r="F354" s="5">
        <v>0.55999999999999905</v>
      </c>
      <c r="G354" t="s">
        <v>830</v>
      </c>
      <c r="H354" t="s">
        <v>840</v>
      </c>
      <c r="I354" t="s">
        <v>867</v>
      </c>
      <c r="J354" t="s">
        <v>868</v>
      </c>
      <c r="K354" t="s">
        <v>864</v>
      </c>
      <c r="L354" s="9">
        <v>0.59817796945599999</v>
      </c>
      <c r="M354" s="9">
        <v>0.26171290874499997</v>
      </c>
      <c r="N354" s="9">
        <v>3.1025784090200001E-2</v>
      </c>
      <c r="O354" s="9">
        <v>3.1025784090200001E-2</v>
      </c>
      <c r="P354" s="9">
        <v>1.82926822454E-2</v>
      </c>
      <c r="Q354" s="4">
        <f>VLOOKUP(Table13[[#This Row],[img_id]]&amp;"|"&amp;1,Table1[[#Headers],[#Data]],6,FALSE)</f>
        <v>0.99995136260999995</v>
      </c>
      <c r="R354" s="4">
        <f>VLOOKUP(Table13[[#This Row],[img_id]]&amp;"|"&amp;2,Table1[[#Headers],[#Data]],6,FALSE)</f>
        <v>0.999888658524</v>
      </c>
      <c r="S354" s="4">
        <f>VLOOKUP(Table13[[#This Row],[img_id]]&amp;"|"&amp;3,Table1[[#Headers],[#Data]],6,FALSE)</f>
        <v>0.99906212091400004</v>
      </c>
      <c r="T354" s="4">
        <f>VLOOKUP(Table13[[#This Row],[img_id]]&amp;"|"&amp;4,Table1[[#Headers],[#Data]],6,FALSE)</f>
        <v>0.99846255779299997</v>
      </c>
      <c r="U354" s="4">
        <f>VLOOKUP(Table13[[#This Row],[img_id]]&amp;"|"&amp;5,Table1[[#Headers],[#Data]],6,FALSE)</f>
        <v>0.99841022491499998</v>
      </c>
    </row>
    <row r="355" spans="1:21" hidden="1" x14ac:dyDescent="0.25">
      <c r="A355" s="5">
        <v>354</v>
      </c>
      <c r="B355" s="5" t="s">
        <v>363</v>
      </c>
      <c r="C355" s="5">
        <v>421</v>
      </c>
      <c r="D355" s="5">
        <v>2</v>
      </c>
      <c r="E355" s="5">
        <f>IF(Table13[[#This Row],[attractiveness]]=1,2,IF(Table13[[#This Row],[attractiveness]]=5,4,Table13[[#This Row],[attractiveness]]))</f>
        <v>2</v>
      </c>
      <c r="F355" s="5">
        <v>0.16</v>
      </c>
      <c r="G355" t="s">
        <v>867</v>
      </c>
      <c r="H355" t="s">
        <v>834</v>
      </c>
      <c r="I355" t="s">
        <v>835</v>
      </c>
      <c r="J355" t="s">
        <v>930</v>
      </c>
      <c r="K355" t="s">
        <v>868</v>
      </c>
      <c r="L355" s="9">
        <v>0.30353367328600001</v>
      </c>
      <c r="M355" s="9">
        <v>0.232008352876</v>
      </c>
      <c r="N355" s="9">
        <v>0.13237716257599999</v>
      </c>
      <c r="O355" s="9">
        <v>0.13237716257599999</v>
      </c>
      <c r="P355" s="9">
        <v>3.8268677890300001E-2</v>
      </c>
      <c r="Q355" s="4">
        <f>VLOOKUP(Table13[[#This Row],[img_id]]&amp;"|"&amp;1,Table1[[#Headers],[#Data]],6,FALSE)</f>
        <v>0.99955457448999996</v>
      </c>
      <c r="R355" s="4">
        <f>VLOOKUP(Table13[[#This Row],[img_id]]&amp;"|"&amp;2,Table1[[#Headers],[#Data]],6,FALSE)</f>
        <v>0.99941742420199997</v>
      </c>
      <c r="S355" s="4">
        <f>VLOOKUP(Table13[[#This Row],[img_id]]&amp;"|"&amp;3,Table1[[#Headers],[#Data]],6,FALSE)</f>
        <v>0.99897938966800004</v>
      </c>
      <c r="T355" s="4">
        <f>VLOOKUP(Table13[[#This Row],[img_id]]&amp;"|"&amp;4,Table1[[#Headers],[#Data]],6,FALSE)</f>
        <v>0.99740833044099997</v>
      </c>
      <c r="U355" s="4">
        <f>VLOOKUP(Table13[[#This Row],[img_id]]&amp;"|"&amp;5,Table1[[#Headers],[#Data]],6,FALSE)</f>
        <v>0.99647837877300005</v>
      </c>
    </row>
    <row r="356" spans="1:21" hidden="1" x14ac:dyDescent="0.25">
      <c r="A356" s="5">
        <v>355</v>
      </c>
      <c r="B356" s="5" t="s">
        <v>364</v>
      </c>
      <c r="C356" s="5">
        <v>421</v>
      </c>
      <c r="D356" s="5">
        <v>3</v>
      </c>
      <c r="E356" s="5">
        <f>IF(Table13[[#This Row],[attractiveness]]=1,2,IF(Table13[[#This Row],[attractiveness]]=5,4,Table13[[#This Row],[attractiveness]]))</f>
        <v>3</v>
      </c>
      <c r="F356" s="5">
        <v>0.55999999999999905</v>
      </c>
      <c r="G356" t="s">
        <v>830</v>
      </c>
      <c r="H356" t="s">
        <v>840</v>
      </c>
      <c r="I356" t="s">
        <v>868</v>
      </c>
      <c r="J356" t="s">
        <v>864</v>
      </c>
      <c r="K356" t="s">
        <v>867</v>
      </c>
      <c r="L356" s="9">
        <v>0.72789537906599999</v>
      </c>
      <c r="M356" s="9">
        <v>0.16890060901599999</v>
      </c>
      <c r="N356" s="9">
        <v>2.9099881649000001E-2</v>
      </c>
      <c r="O356" s="9">
        <v>2.9099881649000001E-2</v>
      </c>
      <c r="P356" s="9">
        <v>9.76351927966E-3</v>
      </c>
      <c r="Q356" s="4">
        <f>VLOOKUP(Table13[[#This Row],[img_id]]&amp;"|"&amp;1,Table1[[#Headers],[#Data]],6,FALSE)</f>
        <v>0.99998617172199999</v>
      </c>
      <c r="R356" s="4">
        <f>VLOOKUP(Table13[[#This Row],[img_id]]&amp;"|"&amp;2,Table1[[#Headers],[#Data]],6,FALSE)</f>
        <v>0.99994027614600001</v>
      </c>
      <c r="S356" s="4">
        <f>VLOOKUP(Table13[[#This Row],[img_id]]&amp;"|"&amp;3,Table1[[#Headers],[#Data]],6,FALSE)</f>
        <v>0.99965369701399998</v>
      </c>
      <c r="T356" s="4">
        <f>VLOOKUP(Table13[[#This Row],[img_id]]&amp;"|"&amp;4,Table1[[#Headers],[#Data]],6,FALSE)</f>
        <v>0.99933534860600004</v>
      </c>
      <c r="U356" s="4">
        <f>VLOOKUP(Table13[[#This Row],[img_id]]&amp;"|"&amp;5,Table1[[#Headers],[#Data]],6,FALSE)</f>
        <v>0.99896848201800004</v>
      </c>
    </row>
    <row r="357" spans="1:21" hidden="1" x14ac:dyDescent="0.25">
      <c r="A357" s="5">
        <v>356</v>
      </c>
      <c r="B357" s="5" t="s">
        <v>365</v>
      </c>
      <c r="C357" s="5">
        <v>421</v>
      </c>
      <c r="D357" s="5">
        <v>2</v>
      </c>
      <c r="E357" s="5">
        <f>IF(Table13[[#This Row],[attractiveness]]=1,2,IF(Table13[[#This Row],[attractiveness]]=5,4,Table13[[#This Row],[attractiveness]]))</f>
        <v>2</v>
      </c>
      <c r="F357" s="5">
        <v>0.24</v>
      </c>
      <c r="G357" t="s">
        <v>840</v>
      </c>
      <c r="H357" t="s">
        <v>866</v>
      </c>
      <c r="I357" t="s">
        <v>837</v>
      </c>
      <c r="J357" t="s">
        <v>910</v>
      </c>
      <c r="K357" t="s">
        <v>923</v>
      </c>
      <c r="L357" s="9">
        <v>0.18532522022699999</v>
      </c>
      <c r="M357" s="9">
        <v>0.124965690076</v>
      </c>
      <c r="N357" s="9">
        <v>0.105701975524</v>
      </c>
      <c r="O357" s="9">
        <v>0.105701975524</v>
      </c>
      <c r="P357" s="9">
        <v>5.6923162192100002E-2</v>
      </c>
      <c r="Q357" s="4">
        <f>VLOOKUP(Table13[[#This Row],[img_id]]&amp;"|"&amp;1,Table1[[#Headers],[#Data]],6,FALSE)</f>
        <v>0.99930119514500004</v>
      </c>
      <c r="R357" s="4">
        <f>VLOOKUP(Table13[[#This Row],[img_id]]&amp;"|"&amp;2,Table1[[#Headers],[#Data]],6,FALSE)</f>
        <v>0.998964071274</v>
      </c>
      <c r="S357" s="4">
        <f>VLOOKUP(Table13[[#This Row],[img_id]]&amp;"|"&amp;3,Table1[[#Headers],[#Data]],6,FALSE)</f>
        <v>0.99877554178200001</v>
      </c>
      <c r="T357" s="4">
        <f>VLOOKUP(Table13[[#This Row],[img_id]]&amp;"|"&amp;4,Table1[[#Headers],[#Data]],6,FALSE)</f>
        <v>0.99790763854999998</v>
      </c>
      <c r="U357" s="4">
        <f>VLOOKUP(Table13[[#This Row],[img_id]]&amp;"|"&amp;5,Table1[[#Headers],[#Data]],6,FALSE)</f>
        <v>0.99772864580200005</v>
      </c>
    </row>
    <row r="358" spans="1:21" hidden="1" x14ac:dyDescent="0.25">
      <c r="A358" s="5">
        <v>357</v>
      </c>
      <c r="B358" s="5" t="s">
        <v>366</v>
      </c>
      <c r="C358" s="5">
        <v>422</v>
      </c>
      <c r="D358" s="5">
        <v>2</v>
      </c>
      <c r="E358" s="5">
        <f>IF(Table13[[#This Row],[attractiveness]]=1,2,IF(Table13[[#This Row],[attractiveness]]=5,4,Table13[[#This Row],[attractiveness]]))</f>
        <v>2</v>
      </c>
      <c r="F358" s="5">
        <v>0.56000000000000005</v>
      </c>
      <c r="G358" t="s">
        <v>891</v>
      </c>
      <c r="H358" t="s">
        <v>927</v>
      </c>
      <c r="I358" t="s">
        <v>931</v>
      </c>
      <c r="J358" t="s">
        <v>831</v>
      </c>
      <c r="K358" t="s">
        <v>848</v>
      </c>
      <c r="L358" s="9">
        <v>0.54992836713799997</v>
      </c>
      <c r="M358" s="9">
        <v>0.22037923336000001</v>
      </c>
      <c r="N358" s="9">
        <v>3.34555096924E-2</v>
      </c>
      <c r="O358" s="9">
        <v>3.34555096924E-2</v>
      </c>
      <c r="P358" s="9">
        <v>2.6971865445399999E-2</v>
      </c>
      <c r="Q358" s="4">
        <f>VLOOKUP(Table13[[#This Row],[img_id]]&amp;"|"&amp;1,Table1[[#Headers],[#Data]],6,FALSE)</f>
        <v>0.999970436096</v>
      </c>
      <c r="R358" s="4">
        <f>VLOOKUP(Table13[[#This Row],[img_id]]&amp;"|"&amp;2,Table1[[#Headers],[#Data]],6,FALSE)</f>
        <v>0.99992609024000001</v>
      </c>
      <c r="S358" s="4">
        <f>VLOOKUP(Table13[[#This Row],[img_id]]&amp;"|"&amp;3,Table1[[#Headers],[#Data]],6,FALSE)</f>
        <v>0.99951326847099997</v>
      </c>
      <c r="T358" s="4">
        <f>VLOOKUP(Table13[[#This Row],[img_id]]&amp;"|"&amp;4,Table1[[#Headers],[#Data]],6,FALSE)</f>
        <v>0.99942809343299999</v>
      </c>
      <c r="U358" s="4">
        <f>VLOOKUP(Table13[[#This Row],[img_id]]&amp;"|"&amp;5,Table1[[#Headers],[#Data]],6,FALSE)</f>
        <v>0.99939632415799995</v>
      </c>
    </row>
    <row r="359" spans="1:21" hidden="1" x14ac:dyDescent="0.25">
      <c r="A359" s="5">
        <v>358</v>
      </c>
      <c r="B359" s="5" t="s">
        <v>367</v>
      </c>
      <c r="C359" s="5">
        <v>422</v>
      </c>
      <c r="D359" s="5">
        <v>2</v>
      </c>
      <c r="E359" s="5">
        <f>IF(Table13[[#This Row],[attractiveness]]=1,2,IF(Table13[[#This Row],[attractiveness]]=5,4,Table13[[#This Row],[attractiveness]]))</f>
        <v>2</v>
      </c>
      <c r="F359" s="5">
        <v>0.24</v>
      </c>
      <c r="G359" t="s">
        <v>891</v>
      </c>
      <c r="H359" t="s">
        <v>848</v>
      </c>
      <c r="I359" t="s">
        <v>854</v>
      </c>
      <c r="J359" t="s">
        <v>861</v>
      </c>
      <c r="K359" t="s">
        <v>856</v>
      </c>
      <c r="L359" s="9">
        <v>0.96719056367900003</v>
      </c>
      <c r="M359" s="9">
        <v>1.20681095868E-2</v>
      </c>
      <c r="N359" s="9">
        <v>9.99951083213E-3</v>
      </c>
      <c r="O359" s="9">
        <v>9.99951083213E-3</v>
      </c>
      <c r="P359" s="9">
        <v>1.84901629109E-3</v>
      </c>
      <c r="Q359" s="4">
        <f>VLOOKUP(Table13[[#This Row],[img_id]]&amp;"|"&amp;1,Table1[[#Headers],[#Data]],6,FALSE)</f>
        <v>0.99999630451199994</v>
      </c>
      <c r="R359" s="4">
        <f>VLOOKUP(Table13[[#This Row],[img_id]]&amp;"|"&amp;2,Table1[[#Headers],[#Data]],6,FALSE)</f>
        <v>0.99970585107800003</v>
      </c>
      <c r="S359" s="4">
        <f>VLOOKUP(Table13[[#This Row],[img_id]]&amp;"|"&amp;3,Table1[[#Headers],[#Data]],6,FALSE)</f>
        <v>0.99964499473599999</v>
      </c>
      <c r="T359" s="4">
        <f>VLOOKUP(Table13[[#This Row],[img_id]]&amp;"|"&amp;4,Table1[[#Headers],[#Data]],6,FALSE)</f>
        <v>0.99910515546800005</v>
      </c>
      <c r="U359" s="4">
        <f>VLOOKUP(Table13[[#This Row],[img_id]]&amp;"|"&amp;5,Table1[[#Headers],[#Data]],6,FALSE)</f>
        <v>0.99808323383300002</v>
      </c>
    </row>
    <row r="360" spans="1:21" hidden="1" x14ac:dyDescent="0.25">
      <c r="A360" s="5">
        <v>359</v>
      </c>
      <c r="B360" s="5" t="s">
        <v>368</v>
      </c>
      <c r="C360" s="5">
        <v>422</v>
      </c>
      <c r="D360" s="5">
        <v>2</v>
      </c>
      <c r="E360" s="5">
        <f>IF(Table13[[#This Row],[attractiveness]]=1,2,IF(Table13[[#This Row],[attractiveness]]=5,4,Table13[[#This Row],[attractiveness]]))</f>
        <v>2</v>
      </c>
      <c r="F360" s="5">
        <v>0.24</v>
      </c>
      <c r="G360" t="s">
        <v>831</v>
      </c>
      <c r="H360" t="s">
        <v>862</v>
      </c>
      <c r="I360" t="s">
        <v>854</v>
      </c>
      <c r="J360" t="s">
        <v>861</v>
      </c>
      <c r="K360" t="s">
        <v>848</v>
      </c>
      <c r="L360" s="9">
        <v>0.21825458109400001</v>
      </c>
      <c r="M360" s="9">
        <v>0.19780234992500001</v>
      </c>
      <c r="N360" s="9">
        <v>0.14074423909200001</v>
      </c>
      <c r="O360" s="9">
        <v>0.14074423909200001</v>
      </c>
      <c r="P360" s="9">
        <v>8.6409449577299999E-2</v>
      </c>
      <c r="Q360" s="4">
        <f>VLOOKUP(Table13[[#This Row],[img_id]]&amp;"|"&amp;1,Table1[[#Headers],[#Data]],6,FALSE)</f>
        <v>0.99953258037600001</v>
      </c>
      <c r="R360" s="4">
        <f>VLOOKUP(Table13[[#This Row],[img_id]]&amp;"|"&amp;2,Table1[[#Headers],[#Data]],6,FALSE)</f>
        <v>0.99948418140399997</v>
      </c>
      <c r="S360" s="4">
        <f>VLOOKUP(Table13[[#This Row],[img_id]]&amp;"|"&amp;3,Table1[[#Headers],[#Data]],6,FALSE)</f>
        <v>0.99927526712400006</v>
      </c>
      <c r="T360" s="4">
        <f>VLOOKUP(Table13[[#This Row],[img_id]]&amp;"|"&amp;4,Table1[[#Headers],[#Data]],6,FALSE)</f>
        <v>0.99906820058800005</v>
      </c>
      <c r="U360" s="4">
        <f>VLOOKUP(Table13[[#This Row],[img_id]]&amp;"|"&amp;5,Table1[[#Headers],[#Data]],6,FALSE)</f>
        <v>0.99882000684700001</v>
      </c>
    </row>
    <row r="361" spans="1:21" hidden="1" x14ac:dyDescent="0.25">
      <c r="A361" s="5">
        <v>360</v>
      </c>
      <c r="B361" s="5" t="s">
        <v>369</v>
      </c>
      <c r="C361" s="5">
        <v>422</v>
      </c>
      <c r="D361" s="5">
        <v>3</v>
      </c>
      <c r="E361" s="5">
        <f>IF(Table13[[#This Row],[attractiveness]]=1,2,IF(Table13[[#This Row],[attractiveness]]=5,4,Table13[[#This Row],[attractiveness]]))</f>
        <v>3</v>
      </c>
      <c r="F361" s="5">
        <v>0.55999999999999905</v>
      </c>
      <c r="G361" t="s">
        <v>831</v>
      </c>
      <c r="H361" t="s">
        <v>860</v>
      </c>
      <c r="I361" t="s">
        <v>862</v>
      </c>
      <c r="J361" t="s">
        <v>864</v>
      </c>
      <c r="K361" t="s">
        <v>861</v>
      </c>
      <c r="L361" s="9">
        <v>0.36043411493299998</v>
      </c>
      <c r="M361" s="9">
        <v>0.124725610018</v>
      </c>
      <c r="N361" s="9">
        <v>0.11005589366</v>
      </c>
      <c r="O361" s="9">
        <v>0.11005589366</v>
      </c>
      <c r="P361" s="9">
        <v>9.0025983750799995E-2</v>
      </c>
      <c r="Q361" s="4">
        <f>VLOOKUP(Table13[[#This Row],[img_id]]&amp;"|"&amp;1,Table1[[#Headers],[#Data]],6,FALSE)</f>
        <v>0.99980193376500004</v>
      </c>
      <c r="R361" s="4">
        <f>VLOOKUP(Table13[[#This Row],[img_id]]&amp;"|"&amp;2,Table1[[#Headers],[#Data]],6,FALSE)</f>
        <v>0.99942773580599997</v>
      </c>
      <c r="S361" s="4">
        <f>VLOOKUP(Table13[[#This Row],[img_id]]&amp;"|"&amp;3,Table1[[#Headers],[#Data]],6,FALSE)</f>
        <v>0.99935156106900003</v>
      </c>
      <c r="T361" s="4">
        <f>VLOOKUP(Table13[[#This Row],[img_id]]&amp;"|"&amp;4,Table1[[#Headers],[#Data]],6,FALSE)</f>
        <v>0.99925011396399999</v>
      </c>
      <c r="U361" s="4">
        <f>VLOOKUP(Table13[[#This Row],[img_id]]&amp;"|"&amp;5,Table1[[#Headers],[#Data]],6,FALSE)</f>
        <v>0.99920743703799997</v>
      </c>
    </row>
    <row r="362" spans="1:21" hidden="1" x14ac:dyDescent="0.25">
      <c r="A362" s="5">
        <v>361</v>
      </c>
      <c r="B362" s="5" t="s">
        <v>370</v>
      </c>
      <c r="C362" s="5">
        <v>425</v>
      </c>
      <c r="D362" s="5">
        <v>2</v>
      </c>
      <c r="E362" s="5">
        <f>IF(Table13[[#This Row],[attractiveness]]=1,2,IF(Table13[[#This Row],[attractiveness]]=5,4,Table13[[#This Row],[attractiveness]]))</f>
        <v>2</v>
      </c>
      <c r="F362" s="5">
        <v>0.24</v>
      </c>
      <c r="G362" t="s">
        <v>886</v>
      </c>
      <c r="H362" t="s">
        <v>854</v>
      </c>
      <c r="I362" t="s">
        <v>861</v>
      </c>
      <c r="J362" t="s">
        <v>873</v>
      </c>
      <c r="K362" t="s">
        <v>878</v>
      </c>
      <c r="L362" s="9">
        <v>0.16798397898699999</v>
      </c>
      <c r="M362" s="9">
        <v>9.1771826148000002E-2</v>
      </c>
      <c r="N362" s="9">
        <v>9.1402627527699995E-2</v>
      </c>
      <c r="O362" s="9">
        <v>9.1402627527699995E-2</v>
      </c>
      <c r="P362" s="9">
        <v>6.9386631250399997E-2</v>
      </c>
      <c r="Q362" s="4">
        <f>VLOOKUP(Table13[[#This Row],[img_id]]&amp;"|"&amp;1,Table1[[#Headers],[#Data]],6,FALSE)</f>
        <v>0.99632900953299997</v>
      </c>
      <c r="R362" s="4">
        <f>VLOOKUP(Table13[[#This Row],[img_id]]&amp;"|"&amp;2,Table1[[#Headers],[#Data]],6,FALSE)</f>
        <v>0.99330067634600006</v>
      </c>
      <c r="S362" s="4">
        <f>VLOOKUP(Table13[[#This Row],[img_id]]&amp;"|"&amp;3,Table1[[#Headers],[#Data]],6,FALSE)</f>
        <v>0.99327385425600001</v>
      </c>
      <c r="T362" s="4">
        <f>VLOOKUP(Table13[[#This Row],[img_id]]&amp;"|"&amp;4,Table1[[#Headers],[#Data]],6,FALSE)</f>
        <v>0.99183028936399997</v>
      </c>
      <c r="U362" s="4">
        <f>VLOOKUP(Table13[[#This Row],[img_id]]&amp;"|"&amp;5,Table1[[#Headers],[#Data]],6,FALSE)</f>
        <v>0.99115854501699996</v>
      </c>
    </row>
    <row r="363" spans="1:21" hidden="1" x14ac:dyDescent="0.25">
      <c r="A363" s="5">
        <v>362</v>
      </c>
      <c r="B363" s="5" t="s">
        <v>371</v>
      </c>
      <c r="C363" s="5">
        <v>425</v>
      </c>
      <c r="D363" s="5">
        <v>3</v>
      </c>
      <c r="E363" s="5">
        <f>IF(Table13[[#This Row],[attractiveness]]=1,2,IF(Table13[[#This Row],[attractiveness]]=5,4,Table13[[#This Row],[attractiveness]]))</f>
        <v>3</v>
      </c>
      <c r="F363" s="5">
        <v>0.159999999999999</v>
      </c>
      <c r="G363" t="s">
        <v>831</v>
      </c>
      <c r="H363" t="s">
        <v>860</v>
      </c>
      <c r="I363" t="s">
        <v>854</v>
      </c>
      <c r="J363" t="s">
        <v>862</v>
      </c>
      <c r="K363" t="s">
        <v>873</v>
      </c>
      <c r="L363" s="9">
        <v>0.33429861068700001</v>
      </c>
      <c r="M363" s="9">
        <v>0.15551623702</v>
      </c>
      <c r="N363" s="9">
        <v>0.100223705173</v>
      </c>
      <c r="O363" s="9">
        <v>0.100223705173</v>
      </c>
      <c r="P363" s="9">
        <v>6.5491668880000006E-2</v>
      </c>
      <c r="Q363" s="4">
        <f>VLOOKUP(Table13[[#This Row],[img_id]]&amp;"|"&amp;1,Table1[[#Headers],[#Data]],6,FALSE)</f>
        <v>0.99949216842699995</v>
      </c>
      <c r="R363" s="4">
        <f>VLOOKUP(Table13[[#This Row],[img_id]]&amp;"|"&amp;2,Table1[[#Headers],[#Data]],6,FALSE)</f>
        <v>0.99890899658200005</v>
      </c>
      <c r="S363" s="4">
        <f>VLOOKUP(Table13[[#This Row],[img_id]]&amp;"|"&amp;3,Table1[[#Headers],[#Data]],6,FALSE)</f>
        <v>0.99830806255299998</v>
      </c>
      <c r="T363" s="4">
        <f>VLOOKUP(Table13[[#This Row],[img_id]]&amp;"|"&amp;4,Table1[[#Headers],[#Data]],6,FALSE)</f>
        <v>0.99759501218799995</v>
      </c>
      <c r="U363" s="4">
        <f>VLOOKUP(Table13[[#This Row],[img_id]]&amp;"|"&amp;5,Table1[[#Headers],[#Data]],6,FALSE)</f>
        <v>0.99741309881200002</v>
      </c>
    </row>
    <row r="364" spans="1:21" hidden="1" x14ac:dyDescent="0.25">
      <c r="A364" s="5">
        <v>363</v>
      </c>
      <c r="B364" s="5" t="s">
        <v>372</v>
      </c>
      <c r="C364" s="5">
        <v>425</v>
      </c>
      <c r="D364" s="5">
        <v>3</v>
      </c>
      <c r="E364" s="5">
        <f>IF(Table13[[#This Row],[attractiveness]]=1,2,IF(Table13[[#This Row],[attractiveness]]=5,4,Table13[[#This Row],[attractiveness]]))</f>
        <v>3</v>
      </c>
      <c r="F364" s="5">
        <v>0.24</v>
      </c>
      <c r="G364" t="s">
        <v>864</v>
      </c>
      <c r="H364" t="s">
        <v>873</v>
      </c>
      <c r="I364" t="s">
        <v>831</v>
      </c>
      <c r="J364" t="s">
        <v>860</v>
      </c>
      <c r="K364" t="s">
        <v>886</v>
      </c>
      <c r="L364" s="9">
        <v>0.120830528438</v>
      </c>
      <c r="M364" s="9">
        <v>8.0204099416699995E-2</v>
      </c>
      <c r="N364" s="9">
        <v>6.2458574771899998E-2</v>
      </c>
      <c r="O364" s="9">
        <v>6.2458574771899998E-2</v>
      </c>
      <c r="P364" s="9">
        <v>5.6925829499999997E-2</v>
      </c>
      <c r="Q364" s="4">
        <f>VLOOKUP(Table13[[#This Row],[img_id]]&amp;"|"&amp;1,Table1[[#Headers],[#Data]],6,FALSE)</f>
        <v>0.99418640136699998</v>
      </c>
      <c r="R364" s="4">
        <f>VLOOKUP(Table13[[#This Row],[img_id]]&amp;"|"&amp;2,Table1[[#Headers],[#Data]],6,FALSE)</f>
        <v>0.99126738309899998</v>
      </c>
      <c r="S364" s="4">
        <f>VLOOKUP(Table13[[#This Row],[img_id]]&amp;"|"&amp;3,Table1[[#Headers],[#Data]],6,FALSE)</f>
        <v>0.98881405592000005</v>
      </c>
      <c r="T364" s="4">
        <f>VLOOKUP(Table13[[#This Row],[img_id]]&amp;"|"&amp;4,Table1[[#Headers],[#Data]],6,FALSE)</f>
        <v>0.98855257034300004</v>
      </c>
      <c r="U364" s="4">
        <f>VLOOKUP(Table13[[#This Row],[img_id]]&amp;"|"&amp;5,Table1[[#Headers],[#Data]],6,FALSE)</f>
        <v>0.98774021863899997</v>
      </c>
    </row>
    <row r="365" spans="1:21" hidden="1" x14ac:dyDescent="0.25">
      <c r="A365" s="5">
        <v>364</v>
      </c>
      <c r="B365" s="5" t="s">
        <v>373</v>
      </c>
      <c r="C365" s="5">
        <v>425</v>
      </c>
      <c r="D365" s="5">
        <v>3</v>
      </c>
      <c r="E365" s="5">
        <f>IF(Table13[[#This Row],[attractiveness]]=1,2,IF(Table13[[#This Row],[attractiveness]]=5,4,Table13[[#This Row],[attractiveness]]))</f>
        <v>3</v>
      </c>
      <c r="F365" s="5">
        <v>0.159999999999999</v>
      </c>
      <c r="G365" t="s">
        <v>831</v>
      </c>
      <c r="H365" t="s">
        <v>830</v>
      </c>
      <c r="I365" t="s">
        <v>862</v>
      </c>
      <c r="J365" t="s">
        <v>864</v>
      </c>
      <c r="K365" t="s">
        <v>840</v>
      </c>
      <c r="L365" s="9">
        <v>0.5179733634</v>
      </c>
      <c r="M365" s="9">
        <v>0.14991207420800001</v>
      </c>
      <c r="N365" s="9">
        <v>0.11504916846799999</v>
      </c>
      <c r="O365" s="9">
        <v>0.11504916846799999</v>
      </c>
      <c r="P365" s="9">
        <v>4.13864254951E-2</v>
      </c>
      <c r="Q365" s="4">
        <f>VLOOKUP(Table13[[#This Row],[img_id]]&amp;"|"&amp;1,Table1[[#Headers],[#Data]],6,FALSE)</f>
        <v>0.99974948167800004</v>
      </c>
      <c r="R365" s="4">
        <f>VLOOKUP(Table13[[#This Row],[img_id]]&amp;"|"&amp;2,Table1[[#Headers],[#Data]],6,FALSE)</f>
        <v>0.99913483858100005</v>
      </c>
      <c r="S365" s="4">
        <f>VLOOKUP(Table13[[#This Row],[img_id]]&amp;"|"&amp;3,Table1[[#Headers],[#Data]],6,FALSE)</f>
        <v>0.99887293577199998</v>
      </c>
      <c r="T365" s="4">
        <f>VLOOKUP(Table13[[#This Row],[img_id]]&amp;"|"&amp;4,Table1[[#Headers],[#Data]],6,FALSE)</f>
        <v>0.99709415435799997</v>
      </c>
      <c r="U365" s="4">
        <f>VLOOKUP(Table13[[#This Row],[img_id]]&amp;"|"&amp;5,Table1[[#Headers],[#Data]],6,FALSE)</f>
        <v>0.99687319994000001</v>
      </c>
    </row>
    <row r="366" spans="1:21" hidden="1" x14ac:dyDescent="0.25">
      <c r="A366" s="5">
        <v>365</v>
      </c>
      <c r="B366" s="5" t="s">
        <v>374</v>
      </c>
      <c r="C366" s="5">
        <v>426</v>
      </c>
      <c r="D366" s="5">
        <v>4</v>
      </c>
      <c r="E366" s="5">
        <f>IF(Table13[[#This Row],[attractiveness]]=1,2,IF(Table13[[#This Row],[attractiveness]]=5,4,Table13[[#This Row],[attractiveness]]))</f>
        <v>4</v>
      </c>
      <c r="F366" s="5">
        <v>0.159999999999999</v>
      </c>
      <c r="G366" t="s">
        <v>898</v>
      </c>
      <c r="H366" t="s">
        <v>871</v>
      </c>
      <c r="I366" t="s">
        <v>899</v>
      </c>
      <c r="J366" t="s">
        <v>878</v>
      </c>
      <c r="K366" t="s">
        <v>877</v>
      </c>
      <c r="L366" s="9">
        <v>0.223106220365</v>
      </c>
      <c r="M366" s="9">
        <v>0.210996955633</v>
      </c>
      <c r="N366" s="9">
        <v>0.14372587204000001</v>
      </c>
      <c r="O366" s="9">
        <v>0.14372587204000001</v>
      </c>
      <c r="P366" s="9">
        <v>4.8855703324099997E-2</v>
      </c>
      <c r="Q366" s="4">
        <f>VLOOKUP(Table13[[#This Row],[img_id]]&amp;"|"&amp;1,Table1[[#Headers],[#Data]],6,FALSE)</f>
        <v>0.99952018260999997</v>
      </c>
      <c r="R366" s="4">
        <f>VLOOKUP(Table13[[#This Row],[img_id]]&amp;"|"&amp;2,Table1[[#Headers],[#Data]],6,FALSE)</f>
        <v>0.99949264526399995</v>
      </c>
      <c r="S366" s="4">
        <f>VLOOKUP(Table13[[#This Row],[img_id]]&amp;"|"&amp;3,Table1[[#Headers],[#Data]],6,FALSE)</f>
        <v>0.99925535917300001</v>
      </c>
      <c r="T366" s="4">
        <f>VLOOKUP(Table13[[#This Row],[img_id]]&amp;"|"&amp;4,Table1[[#Headers],[#Data]],6,FALSE)</f>
        <v>0.99873369932199996</v>
      </c>
      <c r="U366" s="4">
        <f>VLOOKUP(Table13[[#This Row],[img_id]]&amp;"|"&amp;5,Table1[[#Headers],[#Data]],6,FALSE)</f>
        <v>0.99781262874599996</v>
      </c>
    </row>
    <row r="367" spans="1:21" hidden="1" x14ac:dyDescent="0.25">
      <c r="A367" s="5">
        <v>366</v>
      </c>
      <c r="B367" s="5" t="s">
        <v>375</v>
      </c>
      <c r="C367" s="5">
        <v>426</v>
      </c>
      <c r="D367" s="5">
        <v>4</v>
      </c>
      <c r="E367" s="5">
        <f>IF(Table13[[#This Row],[attractiveness]]=1,2,IF(Table13[[#This Row],[attractiveness]]=5,4,Table13[[#This Row],[attractiveness]]))</f>
        <v>4</v>
      </c>
      <c r="F367" s="5">
        <v>0.159999999999999</v>
      </c>
      <c r="G367" t="s">
        <v>830</v>
      </c>
      <c r="H367" t="s">
        <v>932</v>
      </c>
      <c r="I367" t="s">
        <v>835</v>
      </c>
      <c r="J367" t="s">
        <v>840</v>
      </c>
      <c r="K367" t="s">
        <v>864</v>
      </c>
      <c r="L367" s="9">
        <v>0.11949206888699999</v>
      </c>
      <c r="M367" s="9">
        <v>0.102190122008</v>
      </c>
      <c r="N367" s="9">
        <v>6.9658666849100007E-2</v>
      </c>
      <c r="O367" s="9">
        <v>6.9658666849100007E-2</v>
      </c>
      <c r="P367" s="9">
        <v>6.0778986662600003E-2</v>
      </c>
      <c r="Q367" s="4">
        <f>VLOOKUP(Table13[[#This Row],[img_id]]&amp;"|"&amp;1,Table1[[#Headers],[#Data]],6,FALSE)</f>
        <v>0.99648487567900002</v>
      </c>
      <c r="R367" s="4">
        <f>VLOOKUP(Table13[[#This Row],[img_id]]&amp;"|"&amp;2,Table1[[#Headers],[#Data]],6,FALSE)</f>
        <v>0.99589204788200003</v>
      </c>
      <c r="S367" s="4">
        <f>VLOOKUP(Table13[[#This Row],[img_id]]&amp;"|"&amp;3,Table1[[#Headers],[#Data]],6,FALSE)</f>
        <v>0.99398523569099995</v>
      </c>
      <c r="T367" s="4">
        <f>VLOOKUP(Table13[[#This Row],[img_id]]&amp;"|"&amp;4,Table1[[#Headers],[#Data]],6,FALSE)</f>
        <v>0.99393808841700004</v>
      </c>
      <c r="U367" s="4">
        <f>VLOOKUP(Table13[[#This Row],[img_id]]&amp;"|"&amp;5,Table1[[#Headers],[#Data]],6,FALSE)</f>
        <v>0.99311250448199995</v>
      </c>
    </row>
    <row r="368" spans="1:21" hidden="1" x14ac:dyDescent="0.25">
      <c r="A368" s="5">
        <v>367</v>
      </c>
      <c r="B368" s="5" t="s">
        <v>376</v>
      </c>
      <c r="C368" s="5">
        <v>426</v>
      </c>
      <c r="D368" s="5">
        <v>3</v>
      </c>
      <c r="E368" s="5">
        <f>IF(Table13[[#This Row],[attractiveness]]=1,2,IF(Table13[[#This Row],[attractiveness]]=5,4,Table13[[#This Row],[attractiveness]]))</f>
        <v>3</v>
      </c>
      <c r="F368" s="5">
        <v>1.2</v>
      </c>
      <c r="G368" t="s">
        <v>910</v>
      </c>
      <c r="H368" t="s">
        <v>868</v>
      </c>
      <c r="I368" t="s">
        <v>871</v>
      </c>
      <c r="J368" t="s">
        <v>867</v>
      </c>
      <c r="K368" t="s">
        <v>869</v>
      </c>
      <c r="L368" s="9">
        <v>0.36386680602999999</v>
      </c>
      <c r="M368" s="9">
        <v>0.152884304523</v>
      </c>
      <c r="N368" s="9">
        <v>9.5740228891400006E-2</v>
      </c>
      <c r="O368" s="9">
        <v>9.5740228891400006E-2</v>
      </c>
      <c r="P368" s="9">
        <v>5.11802434921E-2</v>
      </c>
      <c r="Q368" s="4">
        <f>VLOOKUP(Table13[[#This Row],[img_id]]&amp;"|"&amp;1,Table1[[#Headers],[#Data]],6,FALSE)</f>
        <v>0.99985802173600002</v>
      </c>
      <c r="R368" s="4">
        <f>VLOOKUP(Table13[[#This Row],[img_id]]&amp;"|"&amp;2,Table1[[#Headers],[#Data]],6,FALSE)</f>
        <v>0.99966228008299995</v>
      </c>
      <c r="S368" s="4">
        <f>VLOOKUP(Table13[[#This Row],[img_id]]&amp;"|"&amp;3,Table1[[#Headers],[#Data]],6,FALSE)</f>
        <v>0.99946087598800004</v>
      </c>
      <c r="T368" s="4">
        <f>VLOOKUP(Table13[[#This Row],[img_id]]&amp;"|"&amp;4,Table1[[#Headers],[#Data]],6,FALSE)</f>
        <v>0.99921381473500004</v>
      </c>
      <c r="U368" s="4">
        <f>VLOOKUP(Table13[[#This Row],[img_id]]&amp;"|"&amp;5,Table1[[#Headers],[#Data]],6,FALSE)</f>
        <v>0.99899190664299997</v>
      </c>
    </row>
    <row r="369" spans="1:21" hidden="1" x14ac:dyDescent="0.25">
      <c r="A369" s="5">
        <v>368</v>
      </c>
      <c r="B369" s="5" t="s">
        <v>377</v>
      </c>
      <c r="C369" s="5">
        <v>426</v>
      </c>
      <c r="D369" s="5">
        <v>4</v>
      </c>
      <c r="E369" s="5">
        <f>IF(Table13[[#This Row],[attractiveness]]=1,2,IF(Table13[[#This Row],[attractiveness]]=5,4,Table13[[#This Row],[attractiveness]]))</f>
        <v>4</v>
      </c>
      <c r="F369" s="5">
        <v>0.4</v>
      </c>
      <c r="G369" t="s">
        <v>864</v>
      </c>
      <c r="H369" t="s">
        <v>900</v>
      </c>
      <c r="I369" t="s">
        <v>830</v>
      </c>
      <c r="J369" t="s">
        <v>840</v>
      </c>
      <c r="K369" t="s">
        <v>868</v>
      </c>
      <c r="L369" s="9">
        <v>0.26289311051399999</v>
      </c>
      <c r="M369" s="9">
        <v>0.14906051754999999</v>
      </c>
      <c r="N369" s="9">
        <v>0.13398343324699999</v>
      </c>
      <c r="O369" s="9">
        <v>0.13398343324699999</v>
      </c>
      <c r="P369" s="9">
        <v>9.2433013021900004E-2</v>
      </c>
      <c r="Q369" s="4">
        <f>VLOOKUP(Table13[[#This Row],[img_id]]&amp;"|"&amp;1,Table1[[#Headers],[#Data]],6,FALSE)</f>
        <v>0.99988698959400002</v>
      </c>
      <c r="R369" s="4">
        <f>VLOOKUP(Table13[[#This Row],[img_id]]&amp;"|"&amp;2,Table1[[#Headers],[#Data]],6,FALSE)</f>
        <v>0.99980074167300004</v>
      </c>
      <c r="S369" s="4">
        <f>VLOOKUP(Table13[[#This Row],[img_id]]&amp;"|"&amp;3,Table1[[#Headers],[#Data]],6,FALSE)</f>
        <v>0.99977833032600005</v>
      </c>
      <c r="T369" s="4">
        <f>VLOOKUP(Table13[[#This Row],[img_id]]&amp;"|"&amp;4,Table1[[#Headers],[#Data]],6,FALSE)</f>
        <v>0.99972993135499999</v>
      </c>
      <c r="U369" s="4">
        <f>VLOOKUP(Table13[[#This Row],[img_id]]&amp;"|"&amp;5,Table1[[#Headers],[#Data]],6,FALSE)</f>
        <v>0.99967873096500004</v>
      </c>
    </row>
    <row r="370" spans="1:21" hidden="1" x14ac:dyDescent="0.25">
      <c r="A370" s="5">
        <v>369</v>
      </c>
      <c r="B370" s="5" t="s">
        <v>378</v>
      </c>
      <c r="C370" s="5">
        <v>427</v>
      </c>
      <c r="D370" s="5">
        <v>4</v>
      </c>
      <c r="E370" s="5">
        <f>IF(Table13[[#This Row],[attractiveness]]=1,2,IF(Table13[[#This Row],[attractiveness]]=5,4,Table13[[#This Row],[attractiveness]]))</f>
        <v>4</v>
      </c>
      <c r="F370" s="5">
        <v>0.64</v>
      </c>
      <c r="G370" t="s">
        <v>867</v>
      </c>
      <c r="H370" t="s">
        <v>840</v>
      </c>
      <c r="I370" t="s">
        <v>863</v>
      </c>
      <c r="J370" t="s">
        <v>869</v>
      </c>
      <c r="K370" t="s">
        <v>868</v>
      </c>
      <c r="L370" s="9">
        <v>0.38241189718200003</v>
      </c>
      <c r="M370" s="9">
        <v>0.25392943620699998</v>
      </c>
      <c r="N370" s="9">
        <v>0.15261162817500001</v>
      </c>
      <c r="O370" s="9">
        <v>0.15261162817500001</v>
      </c>
      <c r="P370" s="9">
        <v>5.0700664520299997E-2</v>
      </c>
      <c r="Q370" s="4">
        <f>VLOOKUP(Table13[[#This Row],[img_id]]&amp;"|"&amp;1,Table1[[#Headers],[#Data]],6,FALSE)</f>
        <v>0.99993896484400002</v>
      </c>
      <c r="R370" s="4">
        <f>VLOOKUP(Table13[[#This Row],[img_id]]&amp;"|"&amp;2,Table1[[#Headers],[#Data]],6,FALSE)</f>
        <v>0.99990820884700005</v>
      </c>
      <c r="S370" s="4">
        <f>VLOOKUP(Table13[[#This Row],[img_id]]&amp;"|"&amp;3,Table1[[#Headers],[#Data]],6,FALSE)</f>
        <v>0.99984717369099996</v>
      </c>
      <c r="T370" s="4">
        <f>VLOOKUP(Table13[[#This Row],[img_id]]&amp;"|"&amp;4,Table1[[#Headers],[#Data]],6,FALSE)</f>
        <v>0.999645709991</v>
      </c>
      <c r="U370" s="4">
        <f>VLOOKUP(Table13[[#This Row],[img_id]]&amp;"|"&amp;5,Table1[[#Headers],[#Data]],6,FALSE)</f>
        <v>0.99954032897900003</v>
      </c>
    </row>
    <row r="371" spans="1:21" hidden="1" x14ac:dyDescent="0.25">
      <c r="A371" s="5">
        <v>370</v>
      </c>
      <c r="B371" s="5" t="s">
        <v>379</v>
      </c>
      <c r="C371" s="5">
        <v>427</v>
      </c>
      <c r="D371" s="5">
        <v>3</v>
      </c>
      <c r="E371" s="5">
        <f>IF(Table13[[#This Row],[attractiveness]]=1,2,IF(Table13[[#This Row],[attractiveness]]=5,4,Table13[[#This Row],[attractiveness]]))</f>
        <v>3</v>
      </c>
      <c r="F371" s="5">
        <v>0.55999999999999905</v>
      </c>
      <c r="G371" t="s">
        <v>867</v>
      </c>
      <c r="H371" t="s">
        <v>840</v>
      </c>
      <c r="I371" t="s">
        <v>868</v>
      </c>
      <c r="J371" t="s">
        <v>863</v>
      </c>
      <c r="K371" t="s">
        <v>864</v>
      </c>
      <c r="L371" s="9">
        <v>0.51826220750800001</v>
      </c>
      <c r="M371" s="9">
        <v>0.17928880453099999</v>
      </c>
      <c r="N371" s="9">
        <v>6.1541751027100002E-2</v>
      </c>
      <c r="O371" s="9">
        <v>6.1541751027100002E-2</v>
      </c>
      <c r="P371" s="9">
        <v>5.4783448576899998E-2</v>
      </c>
      <c r="Q371" s="4">
        <f>VLOOKUP(Table13[[#This Row],[img_id]]&amp;"|"&amp;1,Table1[[#Headers],[#Data]],6,FALSE)</f>
        <v>0.99990022182500005</v>
      </c>
      <c r="R371" s="4">
        <f>VLOOKUP(Table13[[#This Row],[img_id]]&amp;"|"&amp;2,Table1[[#Headers],[#Data]],6,FALSE)</f>
        <v>0.99971157312400005</v>
      </c>
      <c r="S371" s="4">
        <f>VLOOKUP(Table13[[#This Row],[img_id]]&amp;"|"&amp;3,Table1[[#Headers],[#Data]],6,FALSE)</f>
        <v>0.99916017055499995</v>
      </c>
      <c r="T371" s="4">
        <f>VLOOKUP(Table13[[#This Row],[img_id]]&amp;"|"&amp;4,Table1[[#Headers],[#Data]],6,FALSE)</f>
        <v>0.99909162521399997</v>
      </c>
      <c r="U371" s="4">
        <f>VLOOKUP(Table13[[#This Row],[img_id]]&amp;"|"&amp;5,Table1[[#Headers],[#Data]],6,FALSE)</f>
        <v>0.999056637287</v>
      </c>
    </row>
    <row r="372" spans="1:21" hidden="1" x14ac:dyDescent="0.25">
      <c r="A372" s="5">
        <v>371</v>
      </c>
      <c r="B372" s="5" t="s">
        <v>380</v>
      </c>
      <c r="C372" s="5">
        <v>427</v>
      </c>
      <c r="D372" s="5">
        <v>3</v>
      </c>
      <c r="E372" s="5">
        <f>IF(Table13[[#This Row],[attractiveness]]=1,2,IF(Table13[[#This Row],[attractiveness]]=5,4,Table13[[#This Row],[attractiveness]]))</f>
        <v>3</v>
      </c>
      <c r="F372" s="5">
        <v>0.24</v>
      </c>
      <c r="G372" t="s">
        <v>840</v>
      </c>
      <c r="H372" t="s">
        <v>869</v>
      </c>
      <c r="I372" t="s">
        <v>867</v>
      </c>
      <c r="J372" t="s">
        <v>864</v>
      </c>
      <c r="K372" t="s">
        <v>830</v>
      </c>
      <c r="L372" s="9">
        <v>0.143409445882</v>
      </c>
      <c r="M372" s="9">
        <v>9.3096397817099996E-2</v>
      </c>
      <c r="N372" s="9">
        <v>9.0157367289099996E-2</v>
      </c>
      <c r="O372" s="9">
        <v>9.0157367289099996E-2</v>
      </c>
      <c r="P372" s="9">
        <v>5.65174296498E-2</v>
      </c>
      <c r="Q372" s="4">
        <f>VLOOKUP(Table13[[#This Row],[img_id]]&amp;"|"&amp;1,Table1[[#Headers],[#Data]],6,FALSE)</f>
        <v>0.99745029211000003</v>
      </c>
      <c r="R372" s="4">
        <f>VLOOKUP(Table13[[#This Row],[img_id]]&amp;"|"&amp;2,Table1[[#Headers],[#Data]],6,FALSE)</f>
        <v>0.99607771635099995</v>
      </c>
      <c r="S372" s="4">
        <f>VLOOKUP(Table13[[#This Row],[img_id]]&amp;"|"&amp;3,Table1[[#Headers],[#Data]],6,FALSE)</f>
        <v>0.99595034122500004</v>
      </c>
      <c r="T372" s="4">
        <f>VLOOKUP(Table13[[#This Row],[img_id]]&amp;"|"&amp;4,Table1[[#Headers],[#Data]],6,FALSE)</f>
        <v>0.99540185928299996</v>
      </c>
      <c r="U372" s="4">
        <f>VLOOKUP(Table13[[#This Row],[img_id]]&amp;"|"&amp;5,Table1[[#Headers],[#Data]],6,FALSE)</f>
        <v>0.99355548620199996</v>
      </c>
    </row>
    <row r="373" spans="1:21" hidden="1" x14ac:dyDescent="0.25">
      <c r="A373" s="5">
        <v>372</v>
      </c>
      <c r="B373" s="5" t="s">
        <v>381</v>
      </c>
      <c r="C373" s="5">
        <v>427</v>
      </c>
      <c r="D373" s="5">
        <v>3</v>
      </c>
      <c r="E373" s="5">
        <f>IF(Table13[[#This Row],[attractiveness]]=1,2,IF(Table13[[#This Row],[attractiveness]]=5,4,Table13[[#This Row],[attractiveness]]))</f>
        <v>3</v>
      </c>
      <c r="F373" s="5">
        <v>0.8</v>
      </c>
      <c r="G373" t="s">
        <v>867</v>
      </c>
      <c r="H373" t="s">
        <v>880</v>
      </c>
      <c r="I373" t="s">
        <v>870</v>
      </c>
      <c r="J373" t="s">
        <v>840</v>
      </c>
      <c r="K373" t="s">
        <v>868</v>
      </c>
      <c r="L373" s="9">
        <v>0.38582804799100001</v>
      </c>
      <c r="M373" s="9">
        <v>0.1792973876</v>
      </c>
      <c r="N373" s="9">
        <v>6.6926382482100005E-2</v>
      </c>
      <c r="O373" s="9">
        <v>6.6926382482100005E-2</v>
      </c>
      <c r="P373" s="9">
        <v>5.5413480848100001E-2</v>
      </c>
      <c r="Q373" s="4">
        <f>VLOOKUP(Table13[[#This Row],[img_id]]&amp;"|"&amp;1,Table1[[#Headers],[#Data]],6,FALSE)</f>
        <v>0.99945551157000001</v>
      </c>
      <c r="R373" s="4">
        <f>VLOOKUP(Table13[[#This Row],[img_id]]&amp;"|"&amp;2,Table1[[#Headers],[#Data]],6,FALSE)</f>
        <v>0.99882894754399998</v>
      </c>
      <c r="S373" s="4">
        <f>VLOOKUP(Table13[[#This Row],[img_id]]&amp;"|"&amp;3,Table1[[#Headers],[#Data]],6,FALSE)</f>
        <v>0.99686902761499996</v>
      </c>
      <c r="T373" s="4">
        <f>VLOOKUP(Table13[[#This Row],[img_id]]&amp;"|"&amp;4,Table1[[#Headers],[#Data]],6,FALSE)</f>
        <v>0.99677151441599998</v>
      </c>
      <c r="U373" s="4">
        <f>VLOOKUP(Table13[[#This Row],[img_id]]&amp;"|"&amp;5,Table1[[#Headers],[#Data]],6,FALSE)</f>
        <v>0.99622088670700004</v>
      </c>
    </row>
    <row r="374" spans="1:21" hidden="1" x14ac:dyDescent="0.25">
      <c r="A374" s="5">
        <v>373</v>
      </c>
      <c r="B374" s="5" t="s">
        <v>382</v>
      </c>
      <c r="C374" s="5">
        <v>428</v>
      </c>
      <c r="D374" s="5">
        <v>2</v>
      </c>
      <c r="E374" s="5">
        <f>IF(Table13[[#This Row],[attractiveness]]=1,2,IF(Table13[[#This Row],[attractiveness]]=5,4,Table13[[#This Row],[attractiveness]]))</f>
        <v>2</v>
      </c>
      <c r="F374" s="5">
        <v>0.55999999999999905</v>
      </c>
      <c r="G374" t="s">
        <v>864</v>
      </c>
      <c r="H374" t="s">
        <v>831</v>
      </c>
      <c r="I374" t="s">
        <v>867</v>
      </c>
      <c r="J374" t="s">
        <v>840</v>
      </c>
      <c r="K374" t="s">
        <v>869</v>
      </c>
      <c r="L374" s="9">
        <v>0.532677650452</v>
      </c>
      <c r="M374" s="9">
        <v>0.12321855127799999</v>
      </c>
      <c r="N374" s="9">
        <v>5.0054561346800003E-2</v>
      </c>
      <c r="O374" s="9">
        <v>5.0054561346800003E-2</v>
      </c>
      <c r="P374" s="9">
        <v>2.97808088362E-2</v>
      </c>
      <c r="Q374" s="4">
        <f>VLOOKUP(Table13[[#This Row],[img_id]]&amp;"|"&amp;1,Table1[[#Headers],[#Data]],6,FALSE)</f>
        <v>0.99981623888000004</v>
      </c>
      <c r="R374" s="4">
        <f>VLOOKUP(Table13[[#This Row],[img_id]]&amp;"|"&amp;2,Table1[[#Headers],[#Data]],6,FALSE)</f>
        <v>0.99920588731799997</v>
      </c>
      <c r="S374" s="4">
        <f>VLOOKUP(Table13[[#This Row],[img_id]]&amp;"|"&amp;3,Table1[[#Headers],[#Data]],6,FALSE)</f>
        <v>0.998047471046</v>
      </c>
      <c r="T374" s="4">
        <f>VLOOKUP(Table13[[#This Row],[img_id]]&amp;"|"&amp;4,Table1[[#Headers],[#Data]],6,FALSE)</f>
        <v>0.99777752161</v>
      </c>
      <c r="U374" s="4">
        <f>VLOOKUP(Table13[[#This Row],[img_id]]&amp;"|"&amp;5,Table1[[#Headers],[#Data]],6,FALSE)</f>
        <v>0.99672263860700006</v>
      </c>
    </row>
    <row r="375" spans="1:21" hidden="1" x14ac:dyDescent="0.25">
      <c r="A375" s="5">
        <v>374</v>
      </c>
      <c r="B375" s="5" t="s">
        <v>383</v>
      </c>
      <c r="C375" s="5">
        <v>428</v>
      </c>
      <c r="D375" s="5">
        <v>1</v>
      </c>
      <c r="E375" s="5">
        <f>IF(Table13[[#This Row],[attractiveness]]=1,2,IF(Table13[[#This Row],[attractiveness]]=5,4,Table13[[#This Row],[attractiveness]]))</f>
        <v>2</v>
      </c>
      <c r="F375" s="5">
        <v>0.16</v>
      </c>
      <c r="G375" t="s">
        <v>891</v>
      </c>
      <c r="H375" t="s">
        <v>927</v>
      </c>
      <c r="I375" t="s">
        <v>931</v>
      </c>
      <c r="J375" t="s">
        <v>830</v>
      </c>
      <c r="K375" t="s">
        <v>831</v>
      </c>
      <c r="L375" s="9">
        <v>0.40698200464200002</v>
      </c>
      <c r="M375" s="9">
        <v>0.272778630257</v>
      </c>
      <c r="N375" s="9">
        <v>0.124128177762</v>
      </c>
      <c r="O375" s="9">
        <v>0.124128177762</v>
      </c>
      <c r="P375" s="9">
        <v>3.6949243396499999E-2</v>
      </c>
      <c r="Q375" s="4">
        <f>VLOOKUP(Table13[[#This Row],[img_id]]&amp;"|"&amp;1,Table1[[#Headers],[#Data]],6,FALSE)</f>
        <v>0.99995648860899999</v>
      </c>
      <c r="R375" s="4">
        <f>VLOOKUP(Table13[[#This Row],[img_id]]&amp;"|"&amp;2,Table1[[#Headers],[#Data]],6,FALSE)</f>
        <v>0.99993503093699998</v>
      </c>
      <c r="S375" s="4">
        <f>VLOOKUP(Table13[[#This Row],[img_id]]&amp;"|"&amp;3,Table1[[#Headers],[#Data]],6,FALSE)</f>
        <v>0.99985718727100004</v>
      </c>
      <c r="T375" s="4">
        <f>VLOOKUP(Table13[[#This Row],[img_id]]&amp;"|"&amp;4,Table1[[#Headers],[#Data]],6,FALSE)</f>
        <v>0.99985420703899996</v>
      </c>
      <c r="U375" s="4">
        <f>VLOOKUP(Table13[[#This Row],[img_id]]&amp;"|"&amp;5,Table1[[#Headers],[#Data]],6,FALSE)</f>
        <v>0.99952030181899998</v>
      </c>
    </row>
    <row r="376" spans="1:21" hidden="1" x14ac:dyDescent="0.25">
      <c r="A376" s="5">
        <v>375</v>
      </c>
      <c r="B376" s="5" t="s">
        <v>384</v>
      </c>
      <c r="C376" s="5">
        <v>428</v>
      </c>
      <c r="D376" s="5">
        <v>1</v>
      </c>
      <c r="E376" s="5">
        <f>IF(Table13[[#This Row],[attractiveness]]=1,2,IF(Table13[[#This Row],[attractiveness]]=5,4,Table13[[#This Row],[attractiveness]]))</f>
        <v>2</v>
      </c>
      <c r="F376" s="5">
        <v>0.24</v>
      </c>
      <c r="G376" t="s">
        <v>891</v>
      </c>
      <c r="H376" t="s">
        <v>933</v>
      </c>
      <c r="I376" t="s">
        <v>847</v>
      </c>
      <c r="J376" t="s">
        <v>830</v>
      </c>
      <c r="K376" t="s">
        <v>854</v>
      </c>
      <c r="L376" s="9">
        <v>0.32734879851300003</v>
      </c>
      <c r="M376" s="9">
        <v>0.122974447906</v>
      </c>
      <c r="N376" s="9">
        <v>0.109587222338</v>
      </c>
      <c r="O376" s="9">
        <v>0.109587222338</v>
      </c>
      <c r="P376" s="9">
        <v>5.25824278593E-2</v>
      </c>
      <c r="Q376" s="4">
        <f>VLOOKUP(Table13[[#This Row],[img_id]]&amp;"|"&amp;1,Table1[[#Headers],[#Data]],6,FALSE)</f>
        <v>0.99939548969299996</v>
      </c>
      <c r="R376" s="4">
        <f>VLOOKUP(Table13[[#This Row],[img_id]]&amp;"|"&amp;2,Table1[[#Headers],[#Data]],6,FALSE)</f>
        <v>0.99839240312599997</v>
      </c>
      <c r="S376" s="4">
        <f>VLOOKUP(Table13[[#This Row],[img_id]]&amp;"|"&amp;3,Table1[[#Headers],[#Data]],6,FALSE)</f>
        <v>0.99819642305400003</v>
      </c>
      <c r="T376" s="4">
        <f>VLOOKUP(Table13[[#This Row],[img_id]]&amp;"|"&amp;4,Table1[[#Headers],[#Data]],6,FALSE)</f>
        <v>0.99733704328499995</v>
      </c>
      <c r="U376" s="4">
        <f>VLOOKUP(Table13[[#This Row],[img_id]]&amp;"|"&amp;5,Table1[[#Headers],[#Data]],6,FALSE)</f>
        <v>0.99624854326199996</v>
      </c>
    </row>
    <row r="377" spans="1:21" hidden="1" x14ac:dyDescent="0.25">
      <c r="A377" s="5">
        <v>376</v>
      </c>
      <c r="B377" s="5" t="s">
        <v>385</v>
      </c>
      <c r="C377" s="5">
        <v>428</v>
      </c>
      <c r="D377" s="5">
        <v>2</v>
      </c>
      <c r="E377" s="5">
        <f>IF(Table13[[#This Row],[attractiveness]]=1,2,IF(Table13[[#This Row],[attractiveness]]=5,4,Table13[[#This Row],[attractiveness]]))</f>
        <v>2</v>
      </c>
      <c r="F377" s="5">
        <v>0.24</v>
      </c>
      <c r="G377" t="s">
        <v>830</v>
      </c>
      <c r="H377" t="s">
        <v>846</v>
      </c>
      <c r="I377" t="s">
        <v>862</v>
      </c>
      <c r="J377" t="s">
        <v>831</v>
      </c>
      <c r="K377" t="s">
        <v>840</v>
      </c>
      <c r="L377" s="9">
        <v>0.734693169594</v>
      </c>
      <c r="M377" s="9">
        <v>0.19295497238600001</v>
      </c>
      <c r="N377" s="9">
        <v>2.87081096321E-2</v>
      </c>
      <c r="O377" s="9">
        <v>2.87081096321E-2</v>
      </c>
      <c r="P377" s="9">
        <v>8.4375571459500004E-3</v>
      </c>
      <c r="Q377" s="4">
        <f>VLOOKUP(Table13[[#This Row],[img_id]]&amp;"|"&amp;1,Table1[[#Headers],[#Data]],6,FALSE)</f>
        <v>0.99998939037300005</v>
      </c>
      <c r="R377" s="4">
        <f>VLOOKUP(Table13[[#This Row],[img_id]]&amp;"|"&amp;2,Table1[[#Headers],[#Data]],6,FALSE)</f>
        <v>0.99995970726000005</v>
      </c>
      <c r="S377" s="4">
        <f>VLOOKUP(Table13[[#This Row],[img_id]]&amp;"|"&amp;3,Table1[[#Headers],[#Data]],6,FALSE)</f>
        <v>0.999729573727</v>
      </c>
      <c r="T377" s="4">
        <f>VLOOKUP(Table13[[#This Row],[img_id]]&amp;"|"&amp;4,Table1[[#Headers],[#Data]],6,FALSE)</f>
        <v>0.99939727783200005</v>
      </c>
      <c r="U377" s="4">
        <f>VLOOKUP(Table13[[#This Row],[img_id]]&amp;"|"&amp;5,Table1[[#Headers],[#Data]],6,FALSE)</f>
        <v>0.99908041954000004</v>
      </c>
    </row>
    <row r="378" spans="1:21" hidden="1" x14ac:dyDescent="0.25">
      <c r="A378" s="5">
        <v>377</v>
      </c>
      <c r="B378" s="5" t="s">
        <v>386</v>
      </c>
      <c r="C378" s="5">
        <v>429</v>
      </c>
      <c r="D378" s="5">
        <v>2</v>
      </c>
      <c r="E378" s="5">
        <f>IF(Table13[[#This Row],[attractiveness]]=1,2,IF(Table13[[#This Row],[attractiveness]]=5,4,Table13[[#This Row],[attractiveness]]))</f>
        <v>2</v>
      </c>
      <c r="F378" s="5">
        <v>0.56000000000000005</v>
      </c>
      <c r="G378" t="s">
        <v>854</v>
      </c>
      <c r="H378" t="s">
        <v>848</v>
      </c>
      <c r="I378" t="s">
        <v>858</v>
      </c>
      <c r="J378" t="s">
        <v>892</v>
      </c>
      <c r="K378" t="s">
        <v>856</v>
      </c>
      <c r="L378" s="9">
        <v>0.251076877117</v>
      </c>
      <c r="M378" s="9">
        <v>0.213542073965</v>
      </c>
      <c r="N378" s="9">
        <v>0.154143601656</v>
      </c>
      <c r="O378" s="9">
        <v>0.154143601656</v>
      </c>
      <c r="P378" s="9">
        <v>4.1801512241400003E-2</v>
      </c>
      <c r="Q378" s="4">
        <f>VLOOKUP(Table13[[#This Row],[img_id]]&amp;"|"&amp;1,Table1[[#Headers],[#Data]],6,FALSE)</f>
        <v>0.999574482441</v>
      </c>
      <c r="R378" s="4">
        <f>VLOOKUP(Table13[[#This Row],[img_id]]&amp;"|"&amp;2,Table1[[#Headers],[#Data]],6,FALSE)</f>
        <v>0.99949979782099996</v>
      </c>
      <c r="S378" s="4">
        <f>VLOOKUP(Table13[[#This Row],[img_id]]&amp;"|"&amp;3,Table1[[#Headers],[#Data]],6,FALSE)</f>
        <v>0.99930715560899996</v>
      </c>
      <c r="T378" s="4">
        <f>VLOOKUP(Table13[[#This Row],[img_id]]&amp;"|"&amp;4,Table1[[#Headers],[#Data]],6,FALSE)</f>
        <v>0.99912995100000002</v>
      </c>
      <c r="U378" s="4">
        <f>VLOOKUP(Table13[[#This Row],[img_id]]&amp;"|"&amp;5,Table1[[#Headers],[#Data]],6,FALSE)</f>
        <v>0.99744969606400002</v>
      </c>
    </row>
    <row r="379" spans="1:21" hidden="1" x14ac:dyDescent="0.25">
      <c r="A379" s="5">
        <v>378</v>
      </c>
      <c r="B379" s="5" t="s">
        <v>387</v>
      </c>
      <c r="C379" s="5">
        <v>429</v>
      </c>
      <c r="D379" s="5">
        <v>2</v>
      </c>
      <c r="E379" s="5">
        <f>IF(Table13[[#This Row],[attractiveness]]=1,2,IF(Table13[[#This Row],[attractiveness]]=5,4,Table13[[#This Row],[attractiveness]]))</f>
        <v>2</v>
      </c>
      <c r="F379" s="5">
        <v>0.16</v>
      </c>
      <c r="G379" t="s">
        <v>831</v>
      </c>
      <c r="H379" t="s">
        <v>830</v>
      </c>
      <c r="I379" t="s">
        <v>846</v>
      </c>
      <c r="J379" t="s">
        <v>862</v>
      </c>
      <c r="K379" t="s">
        <v>854</v>
      </c>
      <c r="L379" s="9">
        <v>0.30905368924100002</v>
      </c>
      <c r="M379" s="9">
        <v>0.196408912539</v>
      </c>
      <c r="N379" s="9">
        <v>0.152652293444</v>
      </c>
      <c r="O379" s="9">
        <v>0.152652293444</v>
      </c>
      <c r="P379" s="9">
        <v>9.0143524110299994E-2</v>
      </c>
      <c r="Q379" s="4">
        <f>VLOOKUP(Table13[[#This Row],[img_id]]&amp;"|"&amp;1,Table1[[#Headers],[#Data]],6,FALSE)</f>
        <v>0.99977368116400001</v>
      </c>
      <c r="R379" s="4">
        <f>VLOOKUP(Table13[[#This Row],[img_id]]&amp;"|"&amp;2,Table1[[#Headers],[#Data]],6,FALSE)</f>
        <v>0.99964404106100002</v>
      </c>
      <c r="S379" s="4">
        <f>VLOOKUP(Table13[[#This Row],[img_id]]&amp;"|"&amp;3,Table1[[#Headers],[#Data]],6,FALSE)</f>
        <v>0.99954199790999998</v>
      </c>
      <c r="T379" s="4">
        <f>VLOOKUP(Table13[[#This Row],[img_id]]&amp;"|"&amp;4,Table1[[#Headers],[#Data]],6,FALSE)</f>
        <v>0.99928599596000001</v>
      </c>
      <c r="U379" s="4">
        <f>VLOOKUP(Table13[[#This Row],[img_id]]&amp;"|"&amp;5,Table1[[#Headers],[#Data]],6,FALSE)</f>
        <v>0.99922466278099997</v>
      </c>
    </row>
    <row r="380" spans="1:21" hidden="1" x14ac:dyDescent="0.25">
      <c r="A380" s="5">
        <v>379</v>
      </c>
      <c r="B380" s="5" t="s">
        <v>388</v>
      </c>
      <c r="C380" s="5">
        <v>429</v>
      </c>
      <c r="D380" s="5">
        <v>2</v>
      </c>
      <c r="E380" s="5">
        <f>IF(Table13[[#This Row],[attractiveness]]=1,2,IF(Table13[[#This Row],[attractiveness]]=5,4,Table13[[#This Row],[attractiveness]]))</f>
        <v>2</v>
      </c>
      <c r="F380" s="5">
        <v>0.56000000000000005</v>
      </c>
      <c r="G380" t="s">
        <v>860</v>
      </c>
      <c r="H380" t="s">
        <v>854</v>
      </c>
      <c r="I380" t="s">
        <v>873</v>
      </c>
      <c r="J380" t="s">
        <v>831</v>
      </c>
      <c r="K380" t="s">
        <v>882</v>
      </c>
      <c r="L380" s="9">
        <v>0.38533541560200002</v>
      </c>
      <c r="M380" s="9">
        <v>0.12874443829099999</v>
      </c>
      <c r="N380" s="9">
        <v>0.11113911122099999</v>
      </c>
      <c r="O380" s="9">
        <v>0.11113911122099999</v>
      </c>
      <c r="P380" s="9">
        <v>2.7295630425200001E-2</v>
      </c>
      <c r="Q380" s="4">
        <f>VLOOKUP(Table13[[#This Row],[img_id]]&amp;"|"&amp;1,Table1[[#Headers],[#Data]],6,FALSE)</f>
        <v>0.99961626529699998</v>
      </c>
      <c r="R380" s="4">
        <f>VLOOKUP(Table13[[#This Row],[img_id]]&amp;"|"&amp;2,Table1[[#Headers],[#Data]],6,FALSE)</f>
        <v>0.99885237216900002</v>
      </c>
      <c r="S380" s="4">
        <f>VLOOKUP(Table13[[#This Row],[img_id]]&amp;"|"&amp;3,Table1[[#Headers],[#Data]],6,FALSE)</f>
        <v>0.99867093563099996</v>
      </c>
      <c r="T380" s="4">
        <f>VLOOKUP(Table13[[#This Row],[img_id]]&amp;"|"&amp;4,Table1[[#Headers],[#Data]],6,FALSE)</f>
        <v>0.99866247177099998</v>
      </c>
      <c r="U380" s="4">
        <f>VLOOKUP(Table13[[#This Row],[img_id]]&amp;"|"&amp;5,Table1[[#Headers],[#Data]],6,FALSE)</f>
        <v>0.99461019039200005</v>
      </c>
    </row>
    <row r="381" spans="1:21" hidden="1" x14ac:dyDescent="0.25">
      <c r="A381" s="5">
        <v>380</v>
      </c>
      <c r="B381" s="5" t="s">
        <v>389</v>
      </c>
      <c r="C381" s="5">
        <v>429</v>
      </c>
      <c r="D381" s="5">
        <v>2</v>
      </c>
      <c r="E381" s="5">
        <f>IF(Table13[[#This Row],[attractiveness]]=1,2,IF(Table13[[#This Row],[attractiveness]]=5,4,Table13[[#This Row],[attractiveness]]))</f>
        <v>2</v>
      </c>
      <c r="F381" s="5">
        <v>0.4</v>
      </c>
      <c r="G381" t="s">
        <v>830</v>
      </c>
      <c r="H381" t="s">
        <v>831</v>
      </c>
      <c r="I381" t="s">
        <v>892</v>
      </c>
      <c r="J381" t="s">
        <v>891</v>
      </c>
      <c r="K381" t="s">
        <v>829</v>
      </c>
      <c r="L381" s="9">
        <v>0.41081649064999998</v>
      </c>
      <c r="M381" s="9">
        <v>0.19799889624100001</v>
      </c>
      <c r="N381" s="9">
        <v>0.11736536026</v>
      </c>
      <c r="O381" s="9">
        <v>0.11736536026</v>
      </c>
      <c r="P381" s="9">
        <v>3.1482368707699999E-2</v>
      </c>
      <c r="Q381" s="4">
        <f>VLOOKUP(Table13[[#This Row],[img_id]]&amp;"|"&amp;1,Table1[[#Headers],[#Data]],6,FALSE)</f>
        <v>0.99981826543800001</v>
      </c>
      <c r="R381" s="4">
        <f>VLOOKUP(Table13[[#This Row],[img_id]]&amp;"|"&amp;2,Table1[[#Headers],[#Data]],6,FALSE)</f>
        <v>0.999622941017</v>
      </c>
      <c r="S381" s="4">
        <f>VLOOKUP(Table13[[#This Row],[img_id]]&amp;"|"&amp;3,Table1[[#Headers],[#Data]],6,FALSE)</f>
        <v>0.99936419725400005</v>
      </c>
      <c r="T381" s="4">
        <f>VLOOKUP(Table13[[#This Row],[img_id]]&amp;"|"&amp;4,Table1[[#Headers],[#Data]],6,FALSE)</f>
        <v>0.99923670291900002</v>
      </c>
      <c r="U381" s="4">
        <f>VLOOKUP(Table13[[#This Row],[img_id]]&amp;"|"&amp;5,Table1[[#Headers],[#Data]],6,FALSE)</f>
        <v>0.99763369560199999</v>
      </c>
    </row>
    <row r="382" spans="1:21" hidden="1" x14ac:dyDescent="0.25">
      <c r="A382" s="5">
        <v>381</v>
      </c>
      <c r="B382" s="5" t="s">
        <v>390</v>
      </c>
      <c r="C382" s="5">
        <v>430</v>
      </c>
      <c r="D382" s="5">
        <v>2</v>
      </c>
      <c r="E382" s="5">
        <f>IF(Table13[[#This Row],[attractiveness]]=1,2,IF(Table13[[#This Row],[attractiveness]]=5,4,Table13[[#This Row],[attractiveness]]))</f>
        <v>2</v>
      </c>
      <c r="F382" s="5">
        <v>0.4</v>
      </c>
      <c r="G382" t="s">
        <v>905</v>
      </c>
      <c r="H382" t="s">
        <v>848</v>
      </c>
      <c r="I382" t="s">
        <v>830</v>
      </c>
      <c r="J382" t="s">
        <v>831</v>
      </c>
      <c r="K382" t="s">
        <v>854</v>
      </c>
      <c r="L382" s="9">
        <v>0.61021047830599995</v>
      </c>
      <c r="M382" s="9">
        <v>0.12814600765699999</v>
      </c>
      <c r="N382" s="9">
        <v>7.4020966887499998E-2</v>
      </c>
      <c r="O382" s="9">
        <v>7.4020966887499998E-2</v>
      </c>
      <c r="P382" s="9">
        <v>3.1190093606700001E-2</v>
      </c>
      <c r="Q382" s="4">
        <f>VLOOKUP(Table13[[#This Row],[img_id]]&amp;"|"&amp;1,Table1[[#Headers],[#Data]],6,FALSE)</f>
        <v>0.99992692470599998</v>
      </c>
      <c r="R382" s="4">
        <f>VLOOKUP(Table13[[#This Row],[img_id]]&amp;"|"&amp;2,Table1[[#Headers],[#Data]],6,FALSE)</f>
        <v>0.99965238571199999</v>
      </c>
      <c r="S382" s="4">
        <f>VLOOKUP(Table13[[#This Row],[img_id]]&amp;"|"&amp;3,Table1[[#Headers],[#Data]],6,FALSE)</f>
        <v>0.99939835071600003</v>
      </c>
      <c r="T382" s="4">
        <f>VLOOKUP(Table13[[#This Row],[img_id]]&amp;"|"&amp;4,Table1[[#Headers],[#Data]],6,FALSE)</f>
        <v>0.99887782335300002</v>
      </c>
      <c r="U382" s="4">
        <f>VLOOKUP(Table13[[#This Row],[img_id]]&amp;"|"&amp;5,Table1[[#Headers],[#Data]],6,FALSE)</f>
        <v>0.99857318401299999</v>
      </c>
    </row>
    <row r="383" spans="1:21" hidden="1" x14ac:dyDescent="0.25">
      <c r="A383" s="5">
        <v>382</v>
      </c>
      <c r="B383" s="5" t="s">
        <v>391</v>
      </c>
      <c r="C383" s="5">
        <v>430</v>
      </c>
      <c r="D383" s="5">
        <v>2</v>
      </c>
      <c r="E383" s="5">
        <f>IF(Table13[[#This Row],[attractiveness]]=1,2,IF(Table13[[#This Row],[attractiveness]]=5,4,Table13[[#This Row],[attractiveness]]))</f>
        <v>2</v>
      </c>
      <c r="F383" s="5">
        <v>0.24</v>
      </c>
      <c r="G383" t="s">
        <v>891</v>
      </c>
      <c r="H383" t="s">
        <v>830</v>
      </c>
      <c r="I383" t="s">
        <v>848</v>
      </c>
      <c r="J383" t="s">
        <v>889</v>
      </c>
      <c r="K383" t="s">
        <v>856</v>
      </c>
      <c r="L383" s="9">
        <v>0.34383690357199997</v>
      </c>
      <c r="M383" s="9">
        <v>0.15234406292399999</v>
      </c>
      <c r="N383" s="9">
        <v>0.111665137112</v>
      </c>
      <c r="O383" s="9">
        <v>0.111665137112</v>
      </c>
      <c r="P383" s="9">
        <v>4.7494895756200001E-2</v>
      </c>
      <c r="Q383" s="4">
        <f>VLOOKUP(Table13[[#This Row],[img_id]]&amp;"|"&amp;1,Table1[[#Headers],[#Data]],6,FALSE)</f>
        <v>0.999108493328</v>
      </c>
      <c r="R383" s="4">
        <f>VLOOKUP(Table13[[#This Row],[img_id]]&amp;"|"&amp;2,Table1[[#Headers],[#Data]],6,FALSE)</f>
        <v>0.99799025058699997</v>
      </c>
      <c r="S383" s="4">
        <f>VLOOKUP(Table13[[#This Row],[img_id]]&amp;"|"&amp;3,Table1[[#Headers],[#Data]],6,FALSE)</f>
        <v>0.99726009368900004</v>
      </c>
      <c r="T383" s="4">
        <f>VLOOKUP(Table13[[#This Row],[img_id]]&amp;"|"&amp;4,Table1[[#Headers],[#Data]],6,FALSE)</f>
        <v>0.99431842565499995</v>
      </c>
      <c r="U383" s="4">
        <f>VLOOKUP(Table13[[#This Row],[img_id]]&amp;"|"&amp;5,Table1[[#Headers],[#Data]],6,FALSE)</f>
        <v>0.99358201026899995</v>
      </c>
    </row>
    <row r="384" spans="1:21" hidden="1" x14ac:dyDescent="0.25">
      <c r="A384" s="5">
        <v>383</v>
      </c>
      <c r="B384" s="5" t="s">
        <v>392</v>
      </c>
      <c r="C384" s="5">
        <v>430</v>
      </c>
      <c r="D384" s="5">
        <v>2</v>
      </c>
      <c r="E384" s="5">
        <f>IF(Table13[[#This Row],[attractiveness]]=1,2,IF(Table13[[#This Row],[attractiveness]]=5,4,Table13[[#This Row],[attractiveness]]))</f>
        <v>2</v>
      </c>
      <c r="F384" s="5">
        <v>0.16</v>
      </c>
      <c r="G384" t="s">
        <v>852</v>
      </c>
      <c r="H384" t="s">
        <v>842</v>
      </c>
      <c r="I384" t="s">
        <v>854</v>
      </c>
      <c r="J384" t="s">
        <v>853</v>
      </c>
      <c r="K384" t="s">
        <v>848</v>
      </c>
      <c r="L384" s="9">
        <v>0.215915471315</v>
      </c>
      <c r="M384" s="9">
        <v>0.14208827912800001</v>
      </c>
      <c r="N384" s="9">
        <v>9.0293295681500005E-2</v>
      </c>
      <c r="O384" s="9">
        <v>9.0293295681500005E-2</v>
      </c>
      <c r="P384" s="9">
        <v>8.4340780973400004E-2</v>
      </c>
      <c r="Q384" s="4">
        <f>VLOOKUP(Table13[[#This Row],[img_id]]&amp;"|"&amp;1,Table1[[#Headers],[#Data]],6,FALSE)</f>
        <v>0.999264657497</v>
      </c>
      <c r="R384" s="4">
        <f>VLOOKUP(Table13[[#This Row],[img_id]]&amp;"|"&amp;2,Table1[[#Headers],[#Data]],6,FALSE)</f>
        <v>0.99888306856200004</v>
      </c>
      <c r="S384" s="4">
        <f>VLOOKUP(Table13[[#This Row],[img_id]]&amp;"|"&amp;3,Table1[[#Headers],[#Data]],6,FALSE)</f>
        <v>0.99824345111799995</v>
      </c>
      <c r="T384" s="4">
        <f>VLOOKUP(Table13[[#This Row],[img_id]]&amp;"|"&amp;4,Table1[[#Headers],[#Data]],6,FALSE)</f>
        <v>0.99819523096100005</v>
      </c>
      <c r="U384" s="4">
        <f>VLOOKUP(Table13[[#This Row],[img_id]]&amp;"|"&amp;5,Table1[[#Headers],[#Data]],6,FALSE)</f>
        <v>0.99811965227099997</v>
      </c>
    </row>
    <row r="385" spans="1:21" hidden="1" x14ac:dyDescent="0.25">
      <c r="A385" s="5">
        <v>384</v>
      </c>
      <c r="B385" s="5" t="s">
        <v>393</v>
      </c>
      <c r="C385" s="5">
        <v>430</v>
      </c>
      <c r="D385" s="5">
        <v>2</v>
      </c>
      <c r="E385" s="5">
        <f>IF(Table13[[#This Row],[attractiveness]]=1,2,IF(Table13[[#This Row],[attractiveness]]=5,4,Table13[[#This Row],[attractiveness]]))</f>
        <v>2</v>
      </c>
      <c r="F385" s="5">
        <v>0.16</v>
      </c>
      <c r="G385" t="s">
        <v>830</v>
      </c>
      <c r="H385" t="s">
        <v>840</v>
      </c>
      <c r="I385" t="s">
        <v>905</v>
      </c>
      <c r="J385" t="s">
        <v>868</v>
      </c>
      <c r="K385" t="s">
        <v>835</v>
      </c>
      <c r="L385" s="9">
        <v>0.32724955678000001</v>
      </c>
      <c r="M385" s="9">
        <v>0.15993192791899999</v>
      </c>
      <c r="N385" s="9">
        <v>6.7950807511799993E-2</v>
      </c>
      <c r="O385" s="9">
        <v>6.7950807511799993E-2</v>
      </c>
      <c r="P385" s="9">
        <v>2.5879548862600001E-2</v>
      </c>
      <c r="Q385" s="4">
        <f>VLOOKUP(Table13[[#This Row],[img_id]]&amp;"|"&amp;1,Table1[[#Headers],[#Data]],6,FALSE)</f>
        <v>0.99922311306</v>
      </c>
      <c r="R385" s="4">
        <f>VLOOKUP(Table13[[#This Row],[img_id]]&amp;"|"&amp;2,Table1[[#Headers],[#Data]],6,FALSE)</f>
        <v>0.99841165542599997</v>
      </c>
      <c r="S385" s="4">
        <f>VLOOKUP(Table13[[#This Row],[img_id]]&amp;"|"&amp;3,Table1[[#Headers],[#Data]],6,FALSE)</f>
        <v>0.99626982212100001</v>
      </c>
      <c r="T385" s="4">
        <f>VLOOKUP(Table13[[#This Row],[img_id]]&amp;"|"&amp;4,Table1[[#Headers],[#Data]],6,FALSE)</f>
        <v>0.99530005455000004</v>
      </c>
      <c r="U385" s="4">
        <f>VLOOKUP(Table13[[#This Row],[img_id]]&amp;"|"&amp;5,Table1[[#Headers],[#Data]],6,FALSE)</f>
        <v>0.99026477336899998</v>
      </c>
    </row>
    <row r="386" spans="1:21" hidden="1" x14ac:dyDescent="0.25">
      <c r="A386" s="5">
        <v>385</v>
      </c>
      <c r="B386" s="5" t="s">
        <v>394</v>
      </c>
      <c r="C386" s="5">
        <v>432</v>
      </c>
      <c r="D386" s="5">
        <v>4</v>
      </c>
      <c r="E386" s="5">
        <f>IF(Table13[[#This Row],[attractiveness]]=1,2,IF(Table13[[#This Row],[attractiveness]]=5,4,Table13[[#This Row],[attractiveness]]))</f>
        <v>4</v>
      </c>
      <c r="F386" s="5">
        <v>0.159999999999999</v>
      </c>
      <c r="G386" t="s">
        <v>831</v>
      </c>
      <c r="H386" t="s">
        <v>864</v>
      </c>
      <c r="I386" t="s">
        <v>862</v>
      </c>
      <c r="J386" t="s">
        <v>855</v>
      </c>
      <c r="K386" t="s">
        <v>867</v>
      </c>
      <c r="L386" s="9">
        <v>0.15269136428800001</v>
      </c>
      <c r="M386" s="9">
        <v>8.8851444423200004E-2</v>
      </c>
      <c r="N386" s="9">
        <v>7.7419556677299994E-2</v>
      </c>
      <c r="O386" s="9">
        <v>7.7419556677299994E-2</v>
      </c>
      <c r="P386" s="9">
        <v>4.51922789216E-2</v>
      </c>
      <c r="Q386" s="4">
        <f>VLOOKUP(Table13[[#This Row],[img_id]]&amp;"|"&amp;1,Table1[[#Headers],[#Data]],6,FALSE)</f>
        <v>0.99390715360600002</v>
      </c>
      <c r="R386" s="4">
        <f>VLOOKUP(Table13[[#This Row],[img_id]]&amp;"|"&amp;2,Table1[[#Headers],[#Data]],6,FALSE)</f>
        <v>0.98957508802399996</v>
      </c>
      <c r="S386" s="4">
        <f>VLOOKUP(Table13[[#This Row],[img_id]]&amp;"|"&amp;3,Table1[[#Headers],[#Data]],6,FALSE)</f>
        <v>0.98805409669900002</v>
      </c>
      <c r="T386" s="4">
        <f>VLOOKUP(Table13[[#This Row],[img_id]]&amp;"|"&amp;4,Table1[[#Headers],[#Data]],6,FALSE)</f>
        <v>0.98574477434200003</v>
      </c>
      <c r="U386" s="4">
        <f>VLOOKUP(Table13[[#This Row],[img_id]]&amp;"|"&amp;5,Table1[[#Headers],[#Data]],6,FALSE)</f>
        <v>0.97970813512800003</v>
      </c>
    </row>
    <row r="387" spans="1:21" hidden="1" x14ac:dyDescent="0.25">
      <c r="A387" s="5">
        <v>386</v>
      </c>
      <c r="B387" s="5" t="s">
        <v>395</v>
      </c>
      <c r="C387" s="5">
        <v>432</v>
      </c>
      <c r="D387" s="5">
        <v>4</v>
      </c>
      <c r="E387" s="5">
        <f>IF(Table13[[#This Row],[attractiveness]]=1,2,IF(Table13[[#This Row],[attractiveness]]=5,4,Table13[[#This Row],[attractiveness]]))</f>
        <v>4</v>
      </c>
      <c r="F387" s="5">
        <v>0.24</v>
      </c>
      <c r="G387" t="s">
        <v>831</v>
      </c>
      <c r="H387" t="s">
        <v>862</v>
      </c>
      <c r="I387" t="s">
        <v>854</v>
      </c>
      <c r="J387" t="s">
        <v>861</v>
      </c>
      <c r="K387" t="s">
        <v>864</v>
      </c>
      <c r="L387" s="9">
        <v>0.31510218977900001</v>
      </c>
      <c r="M387" s="9">
        <v>0.197305187583</v>
      </c>
      <c r="N387" s="9">
        <v>0.10249186307200001</v>
      </c>
      <c r="O387" s="9">
        <v>0.10249186307200001</v>
      </c>
      <c r="P387" s="9">
        <v>7.2068750858300001E-2</v>
      </c>
      <c r="Q387" s="4">
        <f>VLOOKUP(Table13[[#This Row],[img_id]]&amp;"|"&amp;1,Table1[[#Headers],[#Data]],6,FALSE)</f>
        <v>0.99986302852599995</v>
      </c>
      <c r="R387" s="4">
        <f>VLOOKUP(Table13[[#This Row],[img_id]]&amp;"|"&amp;2,Table1[[#Headers],[#Data]],6,FALSE)</f>
        <v>0.99978131055800001</v>
      </c>
      <c r="S387" s="4">
        <f>VLOOKUP(Table13[[#This Row],[img_id]]&amp;"|"&amp;3,Table1[[#Headers],[#Data]],6,FALSE)</f>
        <v>0.99957913160300005</v>
      </c>
      <c r="T387" s="4">
        <f>VLOOKUP(Table13[[#This Row],[img_id]]&amp;"|"&amp;4,Table1[[#Headers],[#Data]],6,FALSE)</f>
        <v>0.99948692321800003</v>
      </c>
      <c r="U387" s="4">
        <f>VLOOKUP(Table13[[#This Row],[img_id]]&amp;"|"&amp;5,Table1[[#Headers],[#Data]],6,FALSE)</f>
        <v>0.999401569366</v>
      </c>
    </row>
    <row r="388" spans="1:21" hidden="1" x14ac:dyDescent="0.25">
      <c r="A388" s="5">
        <v>387</v>
      </c>
      <c r="B388" s="5" t="s">
        <v>396</v>
      </c>
      <c r="C388" s="5">
        <v>432</v>
      </c>
      <c r="D388" s="5">
        <v>3</v>
      </c>
      <c r="E388" s="5">
        <f>IF(Table13[[#This Row],[attractiveness]]=1,2,IF(Table13[[#This Row],[attractiveness]]=5,4,Table13[[#This Row],[attractiveness]]))</f>
        <v>3</v>
      </c>
      <c r="F388" s="5">
        <v>0.55999999999999905</v>
      </c>
      <c r="G388" t="s">
        <v>878</v>
      </c>
      <c r="H388" t="s">
        <v>864</v>
      </c>
      <c r="I388" t="s">
        <v>886</v>
      </c>
      <c r="J388" t="s">
        <v>893</v>
      </c>
      <c r="K388" t="s">
        <v>873</v>
      </c>
      <c r="L388" s="9">
        <v>0.31888574361799998</v>
      </c>
      <c r="M388" s="9">
        <v>0.130085274577</v>
      </c>
      <c r="N388" s="9">
        <v>5.8464478701400001E-2</v>
      </c>
      <c r="O388" s="9">
        <v>5.8464478701400001E-2</v>
      </c>
      <c r="P388" s="9">
        <v>4.9099098890999997E-2</v>
      </c>
      <c r="Q388" s="4">
        <f>VLOOKUP(Table13[[#This Row],[img_id]]&amp;"|"&amp;1,Table1[[#Headers],[#Data]],6,FALSE)</f>
        <v>0.99936872720699998</v>
      </c>
      <c r="R388" s="4">
        <f>VLOOKUP(Table13[[#This Row],[img_id]]&amp;"|"&amp;2,Table1[[#Headers],[#Data]],6,FALSE)</f>
        <v>0.99845385551499999</v>
      </c>
      <c r="S388" s="4">
        <f>VLOOKUP(Table13[[#This Row],[img_id]]&amp;"|"&amp;3,Table1[[#Headers],[#Data]],6,FALSE)</f>
        <v>0.99656641483300001</v>
      </c>
      <c r="T388" s="4">
        <f>VLOOKUP(Table13[[#This Row],[img_id]]&amp;"|"&amp;4,Table1[[#Headers],[#Data]],6,FALSE)</f>
        <v>0.99638915062</v>
      </c>
      <c r="U388" s="4">
        <f>VLOOKUP(Table13[[#This Row],[img_id]]&amp;"|"&amp;5,Table1[[#Headers],[#Data]],6,FALSE)</f>
        <v>0.99591416120499998</v>
      </c>
    </row>
    <row r="389" spans="1:21" hidden="1" x14ac:dyDescent="0.25">
      <c r="A389" s="5">
        <v>388</v>
      </c>
      <c r="B389" s="5" t="s">
        <v>397</v>
      </c>
      <c r="C389" s="5">
        <v>432</v>
      </c>
      <c r="D389" s="5">
        <v>3</v>
      </c>
      <c r="E389" s="5">
        <f>IF(Table13[[#This Row],[attractiveness]]=1,2,IF(Table13[[#This Row],[attractiveness]]=5,4,Table13[[#This Row],[attractiveness]]))</f>
        <v>3</v>
      </c>
      <c r="F389" s="5">
        <v>0.159999999999999</v>
      </c>
      <c r="G389" t="s">
        <v>886</v>
      </c>
      <c r="H389" t="s">
        <v>864</v>
      </c>
      <c r="I389" t="s">
        <v>860</v>
      </c>
      <c r="J389" t="s">
        <v>878</v>
      </c>
      <c r="K389" t="s">
        <v>854</v>
      </c>
      <c r="L389" s="9">
        <v>0.27882200479500002</v>
      </c>
      <c r="M389" s="9">
        <v>0.101084150374</v>
      </c>
      <c r="N389" s="9">
        <v>0.100724674761</v>
      </c>
      <c r="O389" s="9">
        <v>0.100724674761</v>
      </c>
      <c r="P389" s="9">
        <v>8.0327920615700002E-2</v>
      </c>
      <c r="Q389" s="4">
        <f>VLOOKUP(Table13[[#This Row],[img_id]]&amp;"|"&amp;1,Table1[[#Headers],[#Data]],6,FALSE)</f>
        <v>0.99963271617899996</v>
      </c>
      <c r="R389" s="4">
        <f>VLOOKUP(Table13[[#This Row],[img_id]]&amp;"|"&amp;2,Table1[[#Headers],[#Data]],6,FALSE)</f>
        <v>0.99898773431800003</v>
      </c>
      <c r="S389" s="4">
        <f>VLOOKUP(Table13[[#This Row],[img_id]]&amp;"|"&amp;3,Table1[[#Headers],[#Data]],6,FALSE)</f>
        <v>0.99898403882999998</v>
      </c>
      <c r="T389" s="4">
        <f>VLOOKUP(Table13[[#This Row],[img_id]]&amp;"|"&amp;4,Table1[[#Headers],[#Data]],6,FALSE)</f>
        <v>0.99877494573600001</v>
      </c>
      <c r="U389" s="4">
        <f>VLOOKUP(Table13[[#This Row],[img_id]]&amp;"|"&amp;5,Table1[[#Headers],[#Data]],6,FALSE)</f>
        <v>0.99872642755499996</v>
      </c>
    </row>
    <row r="390" spans="1:21" hidden="1" x14ac:dyDescent="0.25">
      <c r="A390" s="5">
        <v>389</v>
      </c>
      <c r="B390" s="5" t="s">
        <v>398</v>
      </c>
      <c r="C390" s="5">
        <v>434</v>
      </c>
      <c r="D390" s="5">
        <v>4</v>
      </c>
      <c r="E390" s="5">
        <f>IF(Table13[[#This Row],[attractiveness]]=1,2,IF(Table13[[#This Row],[attractiveness]]=5,4,Table13[[#This Row],[attractiveness]]))</f>
        <v>4</v>
      </c>
      <c r="F390" s="5">
        <v>0.64</v>
      </c>
      <c r="G390" t="s">
        <v>873</v>
      </c>
      <c r="H390" t="s">
        <v>862</v>
      </c>
      <c r="I390" t="s">
        <v>860</v>
      </c>
      <c r="J390" t="s">
        <v>831</v>
      </c>
      <c r="K390" t="s">
        <v>864</v>
      </c>
      <c r="L390" s="9">
        <v>0.19286800921</v>
      </c>
      <c r="M390" s="9">
        <v>0.15514822304199999</v>
      </c>
      <c r="N390" s="9">
        <v>0.13806514442000001</v>
      </c>
      <c r="O390" s="9">
        <v>0.13806514442000001</v>
      </c>
      <c r="P390" s="9">
        <v>5.8690581470699998E-2</v>
      </c>
      <c r="Q390" s="4">
        <f>VLOOKUP(Table13[[#This Row],[img_id]]&amp;"|"&amp;1,Table1[[#Headers],[#Data]],6,FALSE)</f>
        <v>0.99890303611800002</v>
      </c>
      <c r="R390" s="4">
        <f>VLOOKUP(Table13[[#This Row],[img_id]]&amp;"|"&amp;2,Table1[[#Headers],[#Data]],6,FALSE)</f>
        <v>0.99863678216899998</v>
      </c>
      <c r="S390" s="4">
        <f>VLOOKUP(Table13[[#This Row],[img_id]]&amp;"|"&amp;3,Table1[[#Headers],[#Data]],6,FALSE)</f>
        <v>0.99846833944299995</v>
      </c>
      <c r="T390" s="4">
        <f>VLOOKUP(Table13[[#This Row],[img_id]]&amp;"|"&amp;4,Table1[[#Headers],[#Data]],6,FALSE)</f>
        <v>0.99822574853900004</v>
      </c>
      <c r="U390" s="4">
        <f>VLOOKUP(Table13[[#This Row],[img_id]]&amp;"|"&amp;5,Table1[[#Headers],[#Data]],6,FALSE)</f>
        <v>0.99640429019900001</v>
      </c>
    </row>
    <row r="391" spans="1:21" hidden="1" x14ac:dyDescent="0.25">
      <c r="A391" s="5">
        <v>390</v>
      </c>
      <c r="B391" s="5" t="s">
        <v>399</v>
      </c>
      <c r="C391" s="5">
        <v>434</v>
      </c>
      <c r="D391" s="5">
        <v>3</v>
      </c>
      <c r="E391" s="5">
        <f>IF(Table13[[#This Row],[attractiveness]]=1,2,IF(Table13[[#This Row],[attractiveness]]=5,4,Table13[[#This Row],[attractiveness]]))</f>
        <v>3</v>
      </c>
      <c r="F391" s="5">
        <v>0.55999999999999905</v>
      </c>
      <c r="G391" t="s">
        <v>860</v>
      </c>
      <c r="H391" t="s">
        <v>831</v>
      </c>
      <c r="I391" t="s">
        <v>873</v>
      </c>
      <c r="J391" t="s">
        <v>862</v>
      </c>
      <c r="K391" t="s">
        <v>864</v>
      </c>
      <c r="L391" s="9">
        <v>0.22706417739400001</v>
      </c>
      <c r="M391" s="9">
        <v>0.214922845364</v>
      </c>
      <c r="N391" s="9">
        <v>0.148702427745</v>
      </c>
      <c r="O391" s="9">
        <v>0.148702427745</v>
      </c>
      <c r="P391" s="9">
        <v>4.77636605501E-2</v>
      </c>
      <c r="Q391" s="4">
        <f>VLOOKUP(Table13[[#This Row],[img_id]]&amp;"|"&amp;1,Table1[[#Headers],[#Data]],6,FALSE)</f>
        <v>0.999767363071</v>
      </c>
      <c r="R391" s="4">
        <f>VLOOKUP(Table13[[#This Row],[img_id]]&amp;"|"&amp;2,Table1[[#Headers],[#Data]],6,FALSE)</f>
        <v>0.99975425004999996</v>
      </c>
      <c r="S391" s="4">
        <f>VLOOKUP(Table13[[#This Row],[img_id]]&amp;"|"&amp;3,Table1[[#Headers],[#Data]],6,FALSE)</f>
        <v>0.99964487552600001</v>
      </c>
      <c r="T391" s="4">
        <f>VLOOKUP(Table13[[#This Row],[img_id]]&amp;"|"&amp;4,Table1[[#Headers],[#Data]],6,FALSE)</f>
        <v>0.999297261238</v>
      </c>
      <c r="U391" s="4">
        <f>VLOOKUP(Table13[[#This Row],[img_id]]&amp;"|"&amp;5,Table1[[#Headers],[#Data]],6,FALSE)</f>
        <v>0.99889510869999998</v>
      </c>
    </row>
    <row r="392" spans="1:21" hidden="1" x14ac:dyDescent="0.25">
      <c r="A392" s="5">
        <v>391</v>
      </c>
      <c r="B392" s="5" t="s">
        <v>400</v>
      </c>
      <c r="C392" s="5">
        <v>434</v>
      </c>
      <c r="D392" s="5">
        <v>3</v>
      </c>
      <c r="E392" s="5">
        <f>IF(Table13[[#This Row],[attractiveness]]=1,2,IF(Table13[[#This Row],[attractiveness]]=5,4,Table13[[#This Row],[attractiveness]]))</f>
        <v>3</v>
      </c>
      <c r="F392" s="5">
        <v>0.159999999999999</v>
      </c>
      <c r="G392" t="s">
        <v>864</v>
      </c>
      <c r="H392" t="s">
        <v>862</v>
      </c>
      <c r="I392" t="s">
        <v>873</v>
      </c>
      <c r="J392" t="s">
        <v>874</v>
      </c>
      <c r="K392" t="s">
        <v>861</v>
      </c>
      <c r="L392" s="9">
        <v>0.122587859631</v>
      </c>
      <c r="M392" s="9">
        <v>8.9838884770900004E-2</v>
      </c>
      <c r="N392" s="9">
        <v>8.0531865358399998E-2</v>
      </c>
      <c r="O392" s="9">
        <v>8.0531865358399998E-2</v>
      </c>
      <c r="P392" s="9">
        <v>4.6626329421999999E-2</v>
      </c>
      <c r="Q392" s="4">
        <f>VLOOKUP(Table13[[#This Row],[img_id]]&amp;"|"&amp;1,Table1[[#Headers],[#Data]],6,FALSE)</f>
        <v>0.99128365516700001</v>
      </c>
      <c r="R392" s="4">
        <f>VLOOKUP(Table13[[#This Row],[img_id]]&amp;"|"&amp;2,Table1[[#Headers],[#Data]],6,FALSE)</f>
        <v>0.988143861294</v>
      </c>
      <c r="S392" s="4">
        <f>VLOOKUP(Table13[[#This Row],[img_id]]&amp;"|"&amp;3,Table1[[#Headers],[#Data]],6,FALSE)</f>
        <v>0.98679172992700004</v>
      </c>
      <c r="T392" s="4">
        <f>VLOOKUP(Table13[[#This Row],[img_id]]&amp;"|"&amp;4,Table1[[#Headers],[#Data]],6,FALSE)</f>
        <v>0.98314547538800001</v>
      </c>
      <c r="U392" s="4">
        <f>VLOOKUP(Table13[[#This Row],[img_id]]&amp;"|"&amp;5,Table1[[#Headers],[#Data]],6,FALSE)</f>
        <v>0.97740411758400003</v>
      </c>
    </row>
    <row r="393" spans="1:21" hidden="1" x14ac:dyDescent="0.25">
      <c r="A393" s="5">
        <v>392</v>
      </c>
      <c r="B393" s="5" t="s">
        <v>401</v>
      </c>
      <c r="C393" s="5">
        <v>434</v>
      </c>
      <c r="D393" s="5">
        <v>3</v>
      </c>
      <c r="E393" s="5">
        <f>IF(Table13[[#This Row],[attractiveness]]=1,2,IF(Table13[[#This Row],[attractiveness]]=5,4,Table13[[#This Row],[attractiveness]]))</f>
        <v>3</v>
      </c>
      <c r="F393" s="5">
        <v>0.96</v>
      </c>
      <c r="G393" t="s">
        <v>864</v>
      </c>
      <c r="H393" t="s">
        <v>888</v>
      </c>
      <c r="I393" t="s">
        <v>862</v>
      </c>
      <c r="J393" t="s">
        <v>887</v>
      </c>
      <c r="K393" t="s">
        <v>873</v>
      </c>
      <c r="L393" s="9">
        <v>0.196139737964</v>
      </c>
      <c r="M393" s="9">
        <v>0.18152801692500001</v>
      </c>
      <c r="N393" s="9">
        <v>9.5167405903300001E-2</v>
      </c>
      <c r="O393" s="9">
        <v>9.5167405903300001E-2</v>
      </c>
      <c r="P393" s="9">
        <v>6.5855190157900007E-2</v>
      </c>
      <c r="Q393" s="4">
        <f>VLOOKUP(Table13[[#This Row],[img_id]]&amp;"|"&amp;1,Table1[[#Headers],[#Data]],6,FALSE)</f>
        <v>0.99969053268399999</v>
      </c>
      <c r="R393" s="4">
        <f>VLOOKUP(Table13[[#This Row],[img_id]]&amp;"|"&amp;2,Table1[[#Headers],[#Data]],6,FALSE)</f>
        <v>0.99966561794300002</v>
      </c>
      <c r="S393" s="4">
        <f>VLOOKUP(Table13[[#This Row],[img_id]]&amp;"|"&amp;3,Table1[[#Headers],[#Data]],6,FALSE)</f>
        <v>0.99936228990599996</v>
      </c>
      <c r="T393" s="4">
        <f>VLOOKUP(Table13[[#This Row],[img_id]]&amp;"|"&amp;4,Table1[[#Headers],[#Data]],6,FALSE)</f>
        <v>0.99925249814999995</v>
      </c>
      <c r="U393" s="4">
        <f>VLOOKUP(Table13[[#This Row],[img_id]]&amp;"|"&amp;5,Table1[[#Headers],[#Data]],6,FALSE)</f>
        <v>0.99907875060999995</v>
      </c>
    </row>
    <row r="394" spans="1:21" hidden="1" x14ac:dyDescent="0.25">
      <c r="A394" s="5">
        <v>393</v>
      </c>
      <c r="B394" s="5" t="s">
        <v>402</v>
      </c>
      <c r="C394" s="5">
        <v>436</v>
      </c>
      <c r="D394" s="5">
        <v>3</v>
      </c>
      <c r="E394" s="5">
        <f>IF(Table13[[#This Row],[attractiveness]]=1,2,IF(Table13[[#This Row],[attractiveness]]=5,4,Table13[[#This Row],[attractiveness]]))</f>
        <v>3</v>
      </c>
      <c r="F394" s="5">
        <v>0.24</v>
      </c>
      <c r="G394" t="s">
        <v>862</v>
      </c>
      <c r="H394" t="s">
        <v>861</v>
      </c>
      <c r="I394" t="s">
        <v>831</v>
      </c>
      <c r="J394" t="s">
        <v>860</v>
      </c>
      <c r="K394" t="s">
        <v>848</v>
      </c>
      <c r="L394" s="9">
        <v>0.59804266691200003</v>
      </c>
      <c r="M394" s="9">
        <v>0.27100136876100001</v>
      </c>
      <c r="N394" s="9">
        <v>3.0583579093199999E-2</v>
      </c>
      <c r="O394" s="9">
        <v>3.0583579093199999E-2</v>
      </c>
      <c r="P394" s="9">
        <v>1.6233384609199999E-2</v>
      </c>
      <c r="Q394" s="4">
        <f>VLOOKUP(Table13[[#This Row],[img_id]]&amp;"|"&amp;1,Table1[[#Headers],[#Data]],6,FALSE)</f>
        <v>0.99999701976800004</v>
      </c>
      <c r="R394" s="4">
        <f>VLOOKUP(Table13[[#This Row],[img_id]]&amp;"|"&amp;2,Table1[[#Headers],[#Data]],6,FALSE)</f>
        <v>0.99999332427999998</v>
      </c>
      <c r="S394" s="4">
        <f>VLOOKUP(Table13[[#This Row],[img_id]]&amp;"|"&amp;3,Table1[[#Headers],[#Data]],6,FALSE)</f>
        <v>0.999940752983</v>
      </c>
      <c r="T394" s="4">
        <f>VLOOKUP(Table13[[#This Row],[img_id]]&amp;"|"&amp;4,Table1[[#Headers],[#Data]],6,FALSE)</f>
        <v>0.99991714954400002</v>
      </c>
      <c r="U394" s="4">
        <f>VLOOKUP(Table13[[#This Row],[img_id]]&amp;"|"&amp;5,Table1[[#Headers],[#Data]],6,FALSE)</f>
        <v>0.99988842010500001</v>
      </c>
    </row>
    <row r="395" spans="1:21" hidden="1" x14ac:dyDescent="0.25">
      <c r="A395" s="5">
        <v>394</v>
      </c>
      <c r="B395" s="5" t="s">
        <v>403</v>
      </c>
      <c r="C395" s="5">
        <v>436</v>
      </c>
      <c r="D395" s="5">
        <v>3</v>
      </c>
      <c r="E395" s="5">
        <f>IF(Table13[[#This Row],[attractiveness]]=1,2,IF(Table13[[#This Row],[attractiveness]]=5,4,Table13[[#This Row],[attractiveness]]))</f>
        <v>3</v>
      </c>
      <c r="F395" s="5">
        <v>0.4</v>
      </c>
      <c r="G395" t="s">
        <v>862</v>
      </c>
      <c r="H395" t="s">
        <v>861</v>
      </c>
      <c r="I395" t="s">
        <v>848</v>
      </c>
      <c r="J395" t="s">
        <v>873</v>
      </c>
      <c r="K395" t="s">
        <v>831</v>
      </c>
      <c r="L395" s="9">
        <v>0.43294870853400003</v>
      </c>
      <c r="M395" s="9">
        <v>0.20866625011000001</v>
      </c>
      <c r="N395" s="9">
        <v>4.6216879039999999E-2</v>
      </c>
      <c r="O395" s="9">
        <v>4.6216879039999999E-2</v>
      </c>
      <c r="P395" s="9">
        <v>3.1157279387100001E-2</v>
      </c>
      <c r="Q395" s="4">
        <f>VLOOKUP(Table13[[#This Row],[img_id]]&amp;"|"&amp;1,Table1[[#Headers],[#Data]],6,FALSE)</f>
        <v>0.99987113475800005</v>
      </c>
      <c r="R395" s="4">
        <f>VLOOKUP(Table13[[#This Row],[img_id]]&amp;"|"&amp;2,Table1[[#Headers],[#Data]],6,FALSE)</f>
        <v>0.99973267316799996</v>
      </c>
      <c r="S395" s="4">
        <f>VLOOKUP(Table13[[#This Row],[img_id]]&amp;"|"&amp;3,Table1[[#Headers],[#Data]],6,FALSE)</f>
        <v>0.99879431724500001</v>
      </c>
      <c r="T395" s="4">
        <f>VLOOKUP(Table13[[#This Row],[img_id]]&amp;"|"&amp;4,Table1[[#Headers],[#Data]],6,FALSE)</f>
        <v>0.99860769510299996</v>
      </c>
      <c r="U395" s="4">
        <f>VLOOKUP(Table13[[#This Row],[img_id]]&amp;"|"&amp;5,Table1[[#Headers],[#Data]],6,FALSE)</f>
        <v>0.99821269512199995</v>
      </c>
    </row>
    <row r="396" spans="1:21" hidden="1" x14ac:dyDescent="0.25">
      <c r="A396" s="5">
        <v>395</v>
      </c>
      <c r="B396" s="5" t="s">
        <v>404</v>
      </c>
      <c r="C396" s="5">
        <v>436</v>
      </c>
      <c r="D396" s="5">
        <v>4</v>
      </c>
      <c r="E396" s="5">
        <f>IF(Table13[[#This Row],[attractiveness]]=1,2,IF(Table13[[#This Row],[attractiveness]]=5,4,Table13[[#This Row],[attractiveness]]))</f>
        <v>4</v>
      </c>
      <c r="F396" s="5">
        <v>0</v>
      </c>
      <c r="G396" t="s">
        <v>880</v>
      </c>
      <c r="H396" t="s">
        <v>831</v>
      </c>
      <c r="I396" t="s">
        <v>883</v>
      </c>
      <c r="J396" t="s">
        <v>849</v>
      </c>
      <c r="K396" t="s">
        <v>899</v>
      </c>
      <c r="L396" s="9">
        <v>0.331459373236</v>
      </c>
      <c r="M396" s="9">
        <v>7.8635081648799995E-2</v>
      </c>
      <c r="N396" s="9">
        <v>4.2503822594900001E-2</v>
      </c>
      <c r="O396" s="9">
        <v>4.2503822594900001E-2</v>
      </c>
      <c r="P396" s="9">
        <v>3.0699925497199999E-2</v>
      </c>
      <c r="Q396" s="4">
        <f>VLOOKUP(Table13[[#This Row],[img_id]]&amp;"|"&amp;1,Table1[[#Headers],[#Data]],6,FALSE)</f>
        <v>0.99826943874399998</v>
      </c>
      <c r="R396" s="4">
        <f>VLOOKUP(Table13[[#This Row],[img_id]]&amp;"|"&amp;2,Table1[[#Headers],[#Data]],6,FALSE)</f>
        <v>0.992746055126</v>
      </c>
      <c r="S396" s="4">
        <f>VLOOKUP(Table13[[#This Row],[img_id]]&amp;"|"&amp;3,Table1[[#Headers],[#Data]],6,FALSE)</f>
        <v>0.98666197061500005</v>
      </c>
      <c r="T396" s="4">
        <f>VLOOKUP(Table13[[#This Row],[img_id]]&amp;"|"&amp;4,Table1[[#Headers],[#Data]],6,FALSE)</f>
        <v>0.98600530624399996</v>
      </c>
      <c r="U396" s="4">
        <f>VLOOKUP(Table13[[#This Row],[img_id]]&amp;"|"&amp;5,Table1[[#Headers],[#Data]],6,FALSE)</f>
        <v>0.98162776231799997</v>
      </c>
    </row>
    <row r="397" spans="1:21" hidden="1" x14ac:dyDescent="0.25">
      <c r="A397" s="5">
        <v>396</v>
      </c>
      <c r="B397" s="5" t="s">
        <v>405</v>
      </c>
      <c r="C397" s="5">
        <v>436</v>
      </c>
      <c r="D397" s="5">
        <v>3</v>
      </c>
      <c r="E397" s="5">
        <f>IF(Table13[[#This Row],[attractiveness]]=1,2,IF(Table13[[#This Row],[attractiveness]]=5,4,Table13[[#This Row],[attractiveness]]))</f>
        <v>3</v>
      </c>
      <c r="F397" s="5">
        <v>0.159999999999999</v>
      </c>
      <c r="G397" t="s">
        <v>831</v>
      </c>
      <c r="H397" t="s">
        <v>855</v>
      </c>
      <c r="I397" t="s">
        <v>854</v>
      </c>
      <c r="J397" t="s">
        <v>864</v>
      </c>
      <c r="K397" t="s">
        <v>830</v>
      </c>
      <c r="L397" s="9">
        <v>0.91533082723600001</v>
      </c>
      <c r="M397" s="9">
        <v>1.5125775709699999E-2</v>
      </c>
      <c r="N397" s="9">
        <v>1.4055035077000001E-2</v>
      </c>
      <c r="O397" s="9">
        <v>1.4055035077000001E-2</v>
      </c>
      <c r="P397" s="9">
        <v>7.1548554114999998E-3</v>
      </c>
      <c r="Q397" s="4">
        <f>VLOOKUP(Table13[[#This Row],[img_id]]&amp;"|"&amp;1,Table1[[#Headers],[#Data]],6,FALSE)</f>
        <v>0.99996268749200001</v>
      </c>
      <c r="R397" s="4">
        <f>VLOOKUP(Table13[[#This Row],[img_id]]&amp;"|"&amp;2,Table1[[#Headers],[#Data]],6,FALSE)</f>
        <v>0.99774760007899999</v>
      </c>
      <c r="S397" s="4">
        <f>VLOOKUP(Table13[[#This Row],[img_id]]&amp;"|"&amp;3,Table1[[#Headers],[#Data]],6,FALSE)</f>
        <v>0.99757641553900001</v>
      </c>
      <c r="T397" s="4">
        <f>VLOOKUP(Table13[[#This Row],[img_id]]&amp;"|"&amp;4,Table1[[#Headers],[#Data]],6,FALSE)</f>
        <v>0.99544972181299995</v>
      </c>
      <c r="U397" s="4">
        <f>VLOOKUP(Table13[[#This Row],[img_id]]&amp;"|"&amp;5,Table1[[#Headers],[#Data]],6,FALSE)</f>
        <v>0.99525022506700001</v>
      </c>
    </row>
    <row r="398" spans="1:21" hidden="1" x14ac:dyDescent="0.25">
      <c r="A398" s="5">
        <v>397</v>
      </c>
      <c r="B398" s="5" t="s">
        <v>406</v>
      </c>
      <c r="C398" s="5">
        <v>437</v>
      </c>
      <c r="D398" s="5">
        <v>4</v>
      </c>
      <c r="E398" s="5">
        <f>IF(Table13[[#This Row],[attractiveness]]=1,2,IF(Table13[[#This Row],[attractiveness]]=5,4,Table13[[#This Row],[attractiveness]]))</f>
        <v>4</v>
      </c>
      <c r="F398" s="5">
        <v>0.159999999999999</v>
      </c>
      <c r="G398" t="s">
        <v>830</v>
      </c>
      <c r="H398" t="s">
        <v>832</v>
      </c>
      <c r="I398" t="s">
        <v>840</v>
      </c>
      <c r="J398" t="s">
        <v>864</v>
      </c>
      <c r="K398" t="s">
        <v>851</v>
      </c>
      <c r="L398" s="9">
        <v>0.45725843310399999</v>
      </c>
      <c r="M398" s="9">
        <v>6.3829101622099996E-2</v>
      </c>
      <c r="N398" s="9">
        <v>6.2000695616000003E-2</v>
      </c>
      <c r="O398" s="9">
        <v>6.2000695616000003E-2</v>
      </c>
      <c r="P398" s="9">
        <v>2.9605617746700001E-2</v>
      </c>
      <c r="Q398" s="4">
        <f>VLOOKUP(Table13[[#This Row],[img_id]]&amp;"|"&amp;1,Table1[[#Headers],[#Data]],6,FALSE)</f>
        <v>0.99915254116100005</v>
      </c>
      <c r="R398" s="4">
        <f>VLOOKUP(Table13[[#This Row],[img_id]]&amp;"|"&amp;2,Table1[[#Headers],[#Data]],6,FALSE)</f>
        <v>0.99396026134500004</v>
      </c>
      <c r="S398" s="4">
        <f>VLOOKUP(Table13[[#This Row],[img_id]]&amp;"|"&amp;3,Table1[[#Headers],[#Data]],6,FALSE)</f>
        <v>0.99378323555000003</v>
      </c>
      <c r="T398" s="4">
        <f>VLOOKUP(Table13[[#This Row],[img_id]]&amp;"|"&amp;4,Table1[[#Headers],[#Data]],6,FALSE)</f>
        <v>0.989047825336</v>
      </c>
      <c r="U398" s="4">
        <f>VLOOKUP(Table13[[#This Row],[img_id]]&amp;"|"&amp;5,Table1[[#Headers],[#Data]],6,FALSE)</f>
        <v>0.98706877231599999</v>
      </c>
    </row>
    <row r="399" spans="1:21" hidden="1" x14ac:dyDescent="0.25">
      <c r="A399" s="5">
        <v>398</v>
      </c>
      <c r="B399" s="5" t="s">
        <v>407</v>
      </c>
      <c r="C399" s="5">
        <v>437</v>
      </c>
      <c r="D399" s="5">
        <v>4</v>
      </c>
      <c r="E399" s="5">
        <f>IF(Table13[[#This Row],[attractiveness]]=1,2,IF(Table13[[#This Row],[attractiveness]]=5,4,Table13[[#This Row],[attractiveness]]))</f>
        <v>4</v>
      </c>
      <c r="F399" s="5">
        <v>0.4</v>
      </c>
      <c r="G399" t="s">
        <v>836</v>
      </c>
      <c r="H399" t="s">
        <v>839</v>
      </c>
      <c r="I399" t="s">
        <v>934</v>
      </c>
      <c r="J399" t="s">
        <v>838</v>
      </c>
      <c r="K399" t="s">
        <v>880</v>
      </c>
      <c r="L399" s="9">
        <v>0.180222570896</v>
      </c>
      <c r="M399" s="9">
        <v>0.152316942811</v>
      </c>
      <c r="N399" s="9">
        <v>0.114143557847</v>
      </c>
      <c r="O399" s="9">
        <v>0.114143557847</v>
      </c>
      <c r="P399" s="9">
        <v>7.5254365801800005E-2</v>
      </c>
      <c r="Q399" s="4">
        <f>VLOOKUP(Table13[[#This Row],[img_id]]&amp;"|"&amp;1,Table1[[#Headers],[#Data]],6,FALSE)</f>
        <v>0.99992978572799995</v>
      </c>
      <c r="R399" s="4">
        <f>VLOOKUP(Table13[[#This Row],[img_id]]&amp;"|"&amp;2,Table1[[#Headers],[#Data]],6,FALSE)</f>
        <v>0.99991691112500003</v>
      </c>
      <c r="S399" s="4">
        <f>VLOOKUP(Table13[[#This Row],[img_id]]&amp;"|"&amp;3,Table1[[#Headers],[#Data]],6,FALSE)</f>
        <v>0.99988913536099999</v>
      </c>
      <c r="T399" s="4">
        <f>VLOOKUP(Table13[[#This Row],[img_id]]&amp;"|"&amp;4,Table1[[#Headers],[#Data]],6,FALSE)</f>
        <v>0.99987208843200004</v>
      </c>
      <c r="U399" s="4">
        <f>VLOOKUP(Table13[[#This Row],[img_id]]&amp;"|"&amp;5,Table1[[#Headers],[#Data]],6,FALSE)</f>
        <v>0.99983179569199998</v>
      </c>
    </row>
    <row r="400" spans="1:21" hidden="1" x14ac:dyDescent="0.25">
      <c r="A400" s="5">
        <v>399</v>
      </c>
      <c r="B400" s="5" t="s">
        <v>408</v>
      </c>
      <c r="C400" s="5">
        <v>437</v>
      </c>
      <c r="D400" s="5">
        <v>4</v>
      </c>
      <c r="E400" s="5">
        <f>IF(Table13[[#This Row],[attractiveness]]=1,2,IF(Table13[[#This Row],[attractiveness]]=5,4,Table13[[#This Row],[attractiveness]]))</f>
        <v>4</v>
      </c>
      <c r="F400" s="5">
        <v>0</v>
      </c>
      <c r="G400" t="s">
        <v>830</v>
      </c>
      <c r="H400" t="s">
        <v>840</v>
      </c>
      <c r="I400" t="s">
        <v>862</v>
      </c>
      <c r="J400" t="s">
        <v>864</v>
      </c>
      <c r="K400" t="s">
        <v>832</v>
      </c>
      <c r="L400" s="9">
        <v>0.63493323326100004</v>
      </c>
      <c r="M400" s="9">
        <v>8.5080571472599995E-2</v>
      </c>
      <c r="N400" s="9">
        <v>8.2396581768999999E-2</v>
      </c>
      <c r="O400" s="9">
        <v>8.2396581768999999E-2</v>
      </c>
      <c r="P400" s="9">
        <v>2.7593700215199999E-2</v>
      </c>
      <c r="Q400" s="4">
        <f>VLOOKUP(Table13[[#This Row],[img_id]]&amp;"|"&amp;1,Table1[[#Headers],[#Data]],6,FALSE)</f>
        <v>0.99986684322399999</v>
      </c>
      <c r="R400" s="4">
        <f>VLOOKUP(Table13[[#This Row],[img_id]]&amp;"|"&amp;2,Table1[[#Headers],[#Data]],6,FALSE)</f>
        <v>0.99900752305999996</v>
      </c>
      <c r="S400" s="4">
        <f>VLOOKUP(Table13[[#This Row],[img_id]]&amp;"|"&amp;3,Table1[[#Headers],[#Data]],6,FALSE)</f>
        <v>0.99897527694699995</v>
      </c>
      <c r="T400" s="4">
        <f>VLOOKUP(Table13[[#This Row],[img_id]]&amp;"|"&amp;4,Table1[[#Headers],[#Data]],6,FALSE)</f>
        <v>0.99815112352400004</v>
      </c>
      <c r="U400" s="4">
        <f>VLOOKUP(Table13[[#This Row],[img_id]]&amp;"|"&amp;5,Table1[[#Headers],[#Data]],6,FALSE)</f>
        <v>0.99694615602500003</v>
      </c>
    </row>
    <row r="401" spans="1:21" hidden="1" x14ac:dyDescent="0.25">
      <c r="A401" s="5">
        <v>400</v>
      </c>
      <c r="B401" s="5" t="s">
        <v>409</v>
      </c>
      <c r="C401" s="5">
        <v>437</v>
      </c>
      <c r="D401" s="5">
        <v>4</v>
      </c>
      <c r="E401" s="5">
        <f>IF(Table13[[#This Row],[attractiveness]]=1,2,IF(Table13[[#This Row],[attractiveness]]=5,4,Table13[[#This Row],[attractiveness]]))</f>
        <v>4</v>
      </c>
      <c r="F401" s="5">
        <v>0.24</v>
      </c>
      <c r="G401" t="s">
        <v>864</v>
      </c>
      <c r="H401" t="s">
        <v>862</v>
      </c>
      <c r="I401" t="s">
        <v>915</v>
      </c>
      <c r="J401" t="s">
        <v>894</v>
      </c>
      <c r="K401" t="s">
        <v>877</v>
      </c>
      <c r="L401" s="9">
        <v>0.58351653814299997</v>
      </c>
      <c r="M401" s="9">
        <v>7.4468769133099993E-2</v>
      </c>
      <c r="N401" s="9">
        <v>6.4107626676599999E-2</v>
      </c>
      <c r="O401" s="9">
        <v>6.4107626676599999E-2</v>
      </c>
      <c r="P401" s="9">
        <v>5.62586896122E-2</v>
      </c>
      <c r="Q401" s="4">
        <f>VLOOKUP(Table13[[#This Row],[img_id]]&amp;"|"&amp;1,Table1[[#Headers],[#Data]],6,FALSE)</f>
        <v>0.99996972084000002</v>
      </c>
      <c r="R401" s="4">
        <f>VLOOKUP(Table13[[#This Row],[img_id]]&amp;"|"&amp;2,Table1[[#Headers],[#Data]],6,FALSE)</f>
        <v>0.99976295232800005</v>
      </c>
      <c r="S401" s="4">
        <f>VLOOKUP(Table13[[#This Row],[img_id]]&amp;"|"&amp;3,Table1[[#Headers],[#Data]],6,FALSE)</f>
        <v>0.99972468614599996</v>
      </c>
      <c r="T401" s="4">
        <f>VLOOKUP(Table13[[#This Row],[img_id]]&amp;"|"&amp;4,Table1[[#Headers],[#Data]],6,FALSE)</f>
        <v>0.99972158670400002</v>
      </c>
      <c r="U401" s="4">
        <f>VLOOKUP(Table13[[#This Row],[img_id]]&amp;"|"&amp;5,Table1[[#Headers],[#Data]],6,FALSE)</f>
        <v>0.99968624115000004</v>
      </c>
    </row>
    <row r="402" spans="1:21" hidden="1" x14ac:dyDescent="0.25">
      <c r="A402" s="5">
        <v>401</v>
      </c>
      <c r="B402" s="5" t="s">
        <v>410</v>
      </c>
      <c r="C402" s="5">
        <v>438</v>
      </c>
      <c r="D402" s="5">
        <v>3</v>
      </c>
      <c r="E402" s="5">
        <f>IF(Table13[[#This Row],[attractiveness]]=1,2,IF(Table13[[#This Row],[attractiveness]]=5,4,Table13[[#This Row],[attractiveness]]))</f>
        <v>3</v>
      </c>
      <c r="F402" s="5">
        <v>0.55999999999999905</v>
      </c>
      <c r="G402" t="s">
        <v>864</v>
      </c>
      <c r="H402" t="s">
        <v>918</v>
      </c>
      <c r="I402" t="s">
        <v>887</v>
      </c>
      <c r="J402" t="s">
        <v>862</v>
      </c>
      <c r="K402" t="s">
        <v>877</v>
      </c>
      <c r="L402" s="9">
        <v>0.56686955690399998</v>
      </c>
      <c r="M402" s="9">
        <v>0.100687995553</v>
      </c>
      <c r="N402" s="9">
        <v>9.2139817774299998E-2</v>
      </c>
      <c r="O402" s="9">
        <v>9.2139817774299998E-2</v>
      </c>
      <c r="P402" s="9">
        <v>5.35278506577E-2</v>
      </c>
      <c r="Q402" s="4">
        <f>VLOOKUP(Table13[[#This Row],[img_id]]&amp;"|"&amp;1,Table1[[#Headers],[#Data]],6,FALSE)</f>
        <v>0.99993586540199997</v>
      </c>
      <c r="R402" s="4">
        <f>VLOOKUP(Table13[[#This Row],[img_id]]&amp;"|"&amp;2,Table1[[#Headers],[#Data]],6,FALSE)</f>
        <v>0.99963915348099996</v>
      </c>
      <c r="S402" s="4">
        <f>VLOOKUP(Table13[[#This Row],[img_id]]&amp;"|"&amp;3,Table1[[#Headers],[#Data]],6,FALSE)</f>
        <v>0.99960571527499997</v>
      </c>
      <c r="T402" s="4">
        <f>VLOOKUP(Table13[[#This Row],[img_id]]&amp;"|"&amp;4,Table1[[#Headers],[#Data]],6,FALSE)</f>
        <v>0.99933570623400003</v>
      </c>
      <c r="U402" s="4">
        <f>VLOOKUP(Table13[[#This Row],[img_id]]&amp;"|"&amp;5,Table1[[#Headers],[#Data]],6,FALSE)</f>
        <v>0.99932146072399997</v>
      </c>
    </row>
    <row r="403" spans="1:21" hidden="1" x14ac:dyDescent="0.25">
      <c r="A403" s="5">
        <v>402</v>
      </c>
      <c r="B403" s="5" t="s">
        <v>411</v>
      </c>
      <c r="C403" s="5">
        <v>438</v>
      </c>
      <c r="D403" s="5">
        <v>3</v>
      </c>
      <c r="E403" s="5">
        <f>IF(Table13[[#This Row],[attractiveness]]=1,2,IF(Table13[[#This Row],[attractiveness]]=5,4,Table13[[#This Row],[attractiveness]]))</f>
        <v>3</v>
      </c>
      <c r="F403" s="5">
        <v>1.76</v>
      </c>
      <c r="G403" t="s">
        <v>864</v>
      </c>
      <c r="H403" t="s">
        <v>888</v>
      </c>
      <c r="I403" t="s">
        <v>886</v>
      </c>
      <c r="J403" t="s">
        <v>862</v>
      </c>
      <c r="K403" t="s">
        <v>861</v>
      </c>
      <c r="L403" s="9">
        <v>0.24228431284400001</v>
      </c>
      <c r="M403" s="9">
        <v>0.120837077498</v>
      </c>
      <c r="N403" s="9">
        <v>6.8870328366800002E-2</v>
      </c>
      <c r="O403" s="9">
        <v>6.8870328366800002E-2</v>
      </c>
      <c r="P403" s="9">
        <v>4.8416510224299998E-2</v>
      </c>
      <c r="Q403" s="4">
        <f>VLOOKUP(Table13[[#This Row],[img_id]]&amp;"|"&amp;1,Table1[[#Headers],[#Data]],6,FALSE)</f>
        <v>0.99905019998599998</v>
      </c>
      <c r="R403" s="4">
        <f>VLOOKUP(Table13[[#This Row],[img_id]]&amp;"|"&amp;2,Table1[[#Headers],[#Data]],6,FALSE)</f>
        <v>0.99809759855299995</v>
      </c>
      <c r="S403" s="4">
        <f>VLOOKUP(Table13[[#This Row],[img_id]]&amp;"|"&amp;3,Table1[[#Headers],[#Data]],6,FALSE)</f>
        <v>0.99666684865999999</v>
      </c>
      <c r="T403" s="4">
        <f>VLOOKUP(Table13[[#This Row],[img_id]]&amp;"|"&amp;4,Table1[[#Headers],[#Data]],6,FALSE)</f>
        <v>0.99567776918399997</v>
      </c>
      <c r="U403" s="4">
        <f>VLOOKUP(Table13[[#This Row],[img_id]]&amp;"|"&amp;5,Table1[[#Headers],[#Data]],6,FALSE)</f>
        <v>0.99526536464699999</v>
      </c>
    </row>
    <row r="404" spans="1:21" hidden="1" x14ac:dyDescent="0.25">
      <c r="A404" s="5">
        <v>403</v>
      </c>
      <c r="B404" s="5" t="s">
        <v>412</v>
      </c>
      <c r="C404" s="5">
        <v>438</v>
      </c>
      <c r="D404" s="5">
        <v>3</v>
      </c>
      <c r="E404" s="5">
        <f>IF(Table13[[#This Row],[attractiveness]]=1,2,IF(Table13[[#This Row],[attractiveness]]=5,4,Table13[[#This Row],[attractiveness]]))</f>
        <v>3</v>
      </c>
      <c r="F404" s="5">
        <v>0.96</v>
      </c>
      <c r="G404" t="s">
        <v>864</v>
      </c>
      <c r="H404" t="s">
        <v>862</v>
      </c>
      <c r="I404" t="s">
        <v>877</v>
      </c>
      <c r="J404" t="s">
        <v>860</v>
      </c>
      <c r="K404" t="s">
        <v>831</v>
      </c>
      <c r="L404" s="9">
        <v>0.87001091241799999</v>
      </c>
      <c r="M404" s="9">
        <v>3.0199740082E-2</v>
      </c>
      <c r="N404" s="9">
        <v>1.39762014151E-2</v>
      </c>
      <c r="O404" s="9">
        <v>1.39762014151E-2</v>
      </c>
      <c r="P404" s="9">
        <v>1.22647089884E-2</v>
      </c>
      <c r="Q404" s="4">
        <f>VLOOKUP(Table13[[#This Row],[img_id]]&amp;"|"&amp;1,Table1[[#Headers],[#Data]],6,FALSE)</f>
        <v>0.99995839595799996</v>
      </c>
      <c r="R404" s="4">
        <f>VLOOKUP(Table13[[#This Row],[img_id]]&amp;"|"&amp;2,Table1[[#Headers],[#Data]],6,FALSE)</f>
        <v>0.99880361556999997</v>
      </c>
      <c r="S404" s="4">
        <f>VLOOKUP(Table13[[#This Row],[img_id]]&amp;"|"&amp;3,Table1[[#Headers],[#Data]],6,FALSE)</f>
        <v>0.99741852283499999</v>
      </c>
      <c r="T404" s="4">
        <f>VLOOKUP(Table13[[#This Row],[img_id]]&amp;"|"&amp;4,Table1[[#Headers],[#Data]],6,FALSE)</f>
        <v>0.99708932638199999</v>
      </c>
      <c r="U404" s="4">
        <f>VLOOKUP(Table13[[#This Row],[img_id]]&amp;"|"&amp;5,Table1[[#Headers],[#Data]],6,FALSE)</f>
        <v>0.99705940485</v>
      </c>
    </row>
    <row r="405" spans="1:21" hidden="1" x14ac:dyDescent="0.25">
      <c r="A405" s="5">
        <v>404</v>
      </c>
      <c r="B405" s="5" t="s">
        <v>413</v>
      </c>
      <c r="C405" s="5">
        <v>438</v>
      </c>
      <c r="D405" s="5">
        <v>2</v>
      </c>
      <c r="E405" s="5">
        <f>IF(Table13[[#This Row],[attractiveness]]=1,2,IF(Table13[[#This Row],[attractiveness]]=5,4,Table13[[#This Row],[attractiveness]]))</f>
        <v>2</v>
      </c>
      <c r="F405" s="5">
        <v>1.3599999999999901</v>
      </c>
      <c r="G405" t="s">
        <v>864</v>
      </c>
      <c r="H405" t="s">
        <v>877</v>
      </c>
      <c r="I405" t="s">
        <v>850</v>
      </c>
      <c r="J405" t="s">
        <v>901</v>
      </c>
      <c r="K405" t="s">
        <v>887</v>
      </c>
      <c r="L405" s="9">
        <v>0.56070137023900002</v>
      </c>
      <c r="M405" s="9">
        <v>4.10494953394E-2</v>
      </c>
      <c r="N405" s="9">
        <v>2.8417225927099998E-2</v>
      </c>
      <c r="O405" s="9">
        <v>2.8417225927099998E-2</v>
      </c>
      <c r="P405" s="9">
        <v>1.94621421397E-2</v>
      </c>
      <c r="Q405" s="4">
        <f>VLOOKUP(Table13[[#This Row],[img_id]]&amp;"|"&amp;1,Table1[[#Headers],[#Data]],6,FALSE)</f>
        <v>0.999263703823</v>
      </c>
      <c r="R405" s="4">
        <f>VLOOKUP(Table13[[#This Row],[img_id]]&amp;"|"&amp;2,Table1[[#Headers],[#Data]],6,FALSE)</f>
        <v>0.99003523588200004</v>
      </c>
      <c r="S405" s="4">
        <f>VLOOKUP(Table13[[#This Row],[img_id]]&amp;"|"&amp;3,Table1[[#Headers],[#Data]],6,FALSE)</f>
        <v>0.98566901683800001</v>
      </c>
      <c r="T405" s="4">
        <f>VLOOKUP(Table13[[#This Row],[img_id]]&amp;"|"&amp;4,Table1[[#Headers],[#Data]],6,FALSE)</f>
        <v>0.98323696851700004</v>
      </c>
      <c r="U405" s="4">
        <f>VLOOKUP(Table13[[#This Row],[img_id]]&amp;"|"&amp;5,Table1[[#Headers],[#Data]],6,FALSE)</f>
        <v>0.97921204566999998</v>
      </c>
    </row>
    <row r="406" spans="1:21" hidden="1" x14ac:dyDescent="0.25">
      <c r="A406" s="5">
        <v>405</v>
      </c>
      <c r="B406" s="5" t="s">
        <v>414</v>
      </c>
      <c r="C406" s="5">
        <v>439</v>
      </c>
      <c r="D406" s="5">
        <v>3</v>
      </c>
      <c r="E406" s="5">
        <f>IF(Table13[[#This Row],[attractiveness]]=1,2,IF(Table13[[#This Row],[attractiveness]]=5,4,Table13[[#This Row],[attractiveness]]))</f>
        <v>3</v>
      </c>
      <c r="F406" s="5">
        <v>0.159999999999999</v>
      </c>
      <c r="G406" t="s">
        <v>862</v>
      </c>
      <c r="H406" t="s">
        <v>830</v>
      </c>
      <c r="I406" t="s">
        <v>831</v>
      </c>
      <c r="J406" t="s">
        <v>840</v>
      </c>
      <c r="K406" t="s">
        <v>864</v>
      </c>
      <c r="L406" s="9">
        <v>0.353938788176</v>
      </c>
      <c r="M406" s="9">
        <v>0.27547436952600002</v>
      </c>
      <c r="N406" s="9">
        <v>0.17127028107600001</v>
      </c>
      <c r="O406" s="9">
        <v>0.17127028107600001</v>
      </c>
      <c r="P406" s="9">
        <v>3.0920928344099999E-2</v>
      </c>
      <c r="Q406" s="4">
        <f>VLOOKUP(Table13[[#This Row],[img_id]]&amp;"|"&amp;1,Table1[[#Headers],[#Data]],6,FALSE)</f>
        <v>0.99975448846799997</v>
      </c>
      <c r="R406" s="4">
        <f>VLOOKUP(Table13[[#This Row],[img_id]]&amp;"|"&amp;2,Table1[[#Headers],[#Data]],6,FALSE)</f>
        <v>0.99968457221999996</v>
      </c>
      <c r="S406" s="4">
        <f>VLOOKUP(Table13[[#This Row],[img_id]]&amp;"|"&amp;3,Table1[[#Headers],[#Data]],6,FALSE)</f>
        <v>0.99949264526399995</v>
      </c>
      <c r="T406" s="4">
        <f>VLOOKUP(Table13[[#This Row],[img_id]]&amp;"|"&amp;4,Table1[[#Headers],[#Data]],6,FALSE)</f>
        <v>0.99743193387999995</v>
      </c>
      <c r="U406" s="4">
        <f>VLOOKUP(Table13[[#This Row],[img_id]]&amp;"|"&amp;5,Table1[[#Headers],[#Data]],6,FALSE)</f>
        <v>0.997196435928</v>
      </c>
    </row>
    <row r="407" spans="1:21" hidden="1" x14ac:dyDescent="0.25">
      <c r="A407" s="5">
        <v>406</v>
      </c>
      <c r="B407" s="5" t="s">
        <v>415</v>
      </c>
      <c r="C407" s="5">
        <v>439</v>
      </c>
      <c r="D407" s="5">
        <v>3</v>
      </c>
      <c r="E407" s="5">
        <f>IF(Table13[[#This Row],[attractiveness]]=1,2,IF(Table13[[#This Row],[attractiveness]]=5,4,Table13[[#This Row],[attractiveness]]))</f>
        <v>3</v>
      </c>
      <c r="F407" s="5">
        <v>0.159999999999999</v>
      </c>
      <c r="G407" t="s">
        <v>848</v>
      </c>
      <c r="H407" t="s">
        <v>854</v>
      </c>
      <c r="I407" t="s">
        <v>860</v>
      </c>
      <c r="J407" t="s">
        <v>861</v>
      </c>
      <c r="K407" t="s">
        <v>862</v>
      </c>
      <c r="L407" s="9">
        <v>0.182767942548</v>
      </c>
      <c r="M407" s="9">
        <v>0.16935105621800001</v>
      </c>
      <c r="N407" s="9">
        <v>0.110423333943</v>
      </c>
      <c r="O407" s="9">
        <v>0.110423333943</v>
      </c>
      <c r="P407" s="9">
        <v>5.1881700754199997E-2</v>
      </c>
      <c r="Q407" s="4">
        <f>VLOOKUP(Table13[[#This Row],[img_id]]&amp;"|"&amp;1,Table1[[#Headers],[#Data]],6,FALSE)</f>
        <v>0.99884438514700002</v>
      </c>
      <c r="R407" s="4">
        <f>VLOOKUP(Table13[[#This Row],[img_id]]&amp;"|"&amp;2,Table1[[#Headers],[#Data]],6,FALSE)</f>
        <v>0.99875295162199995</v>
      </c>
      <c r="S407" s="4">
        <f>VLOOKUP(Table13[[#This Row],[img_id]]&amp;"|"&amp;3,Table1[[#Headers],[#Data]],6,FALSE)</f>
        <v>0.99808865785599998</v>
      </c>
      <c r="T407" s="4">
        <f>VLOOKUP(Table13[[#This Row],[img_id]]&amp;"|"&amp;4,Table1[[#Headers],[#Data]],6,FALSE)</f>
        <v>0.99802362918900001</v>
      </c>
      <c r="U407" s="4">
        <f>VLOOKUP(Table13[[#This Row],[img_id]]&amp;"|"&amp;5,Table1[[#Headers],[#Data]],6,FALSE)</f>
        <v>0.99594092369099996</v>
      </c>
    </row>
    <row r="408" spans="1:21" hidden="1" x14ac:dyDescent="0.25">
      <c r="A408" s="5">
        <v>407</v>
      </c>
      <c r="B408" s="5" t="s">
        <v>416</v>
      </c>
      <c r="C408" s="5">
        <v>439</v>
      </c>
      <c r="D408" s="5">
        <v>2</v>
      </c>
      <c r="E408" s="5">
        <f>IF(Table13[[#This Row],[attractiveness]]=1,2,IF(Table13[[#This Row],[attractiveness]]=5,4,Table13[[#This Row],[attractiveness]]))</f>
        <v>2</v>
      </c>
      <c r="F408" s="5">
        <v>0.55999999999999905</v>
      </c>
      <c r="G408" t="s">
        <v>854</v>
      </c>
      <c r="H408" t="s">
        <v>848</v>
      </c>
      <c r="I408" t="s">
        <v>884</v>
      </c>
      <c r="J408" t="s">
        <v>873</v>
      </c>
      <c r="K408" t="s">
        <v>831</v>
      </c>
      <c r="L408" s="9">
        <v>0.407082259655</v>
      </c>
      <c r="M408" s="9">
        <v>0.14579287171399999</v>
      </c>
      <c r="N408" s="9">
        <v>6.6125296056300006E-2</v>
      </c>
      <c r="O408" s="9">
        <v>6.6125296056300006E-2</v>
      </c>
      <c r="P408" s="9">
        <v>5.89680671692E-2</v>
      </c>
      <c r="Q408" s="4">
        <f>VLOOKUP(Table13[[#This Row],[img_id]]&amp;"|"&amp;1,Table1[[#Headers],[#Data]],6,FALSE)</f>
        <v>0.99970370531099995</v>
      </c>
      <c r="R408" s="4">
        <f>VLOOKUP(Table13[[#This Row],[img_id]]&amp;"|"&amp;2,Table1[[#Headers],[#Data]],6,FALSE)</f>
        <v>0.99917322397200004</v>
      </c>
      <c r="S408" s="4">
        <f>VLOOKUP(Table13[[#This Row],[img_id]]&amp;"|"&amp;3,Table1[[#Headers],[#Data]],6,FALSE)</f>
        <v>0.99817907810200002</v>
      </c>
      <c r="T408" s="4">
        <f>VLOOKUP(Table13[[#This Row],[img_id]]&amp;"|"&amp;4,Table1[[#Headers],[#Data]],6,FALSE)</f>
        <v>0.99797445535700002</v>
      </c>
      <c r="U408" s="4">
        <f>VLOOKUP(Table13[[#This Row],[img_id]]&amp;"|"&amp;5,Table1[[#Headers],[#Data]],6,FALSE)</f>
        <v>0.997958540916</v>
      </c>
    </row>
    <row r="409" spans="1:21" hidden="1" x14ac:dyDescent="0.25">
      <c r="A409" s="5">
        <v>408</v>
      </c>
      <c r="B409" s="5" t="s">
        <v>417</v>
      </c>
      <c r="C409" s="5">
        <v>439</v>
      </c>
      <c r="D409" s="5">
        <v>3</v>
      </c>
      <c r="E409" s="5">
        <f>IF(Table13[[#This Row],[attractiveness]]=1,2,IF(Table13[[#This Row],[attractiveness]]=5,4,Table13[[#This Row],[attractiveness]]))</f>
        <v>3</v>
      </c>
      <c r="F409" s="5">
        <v>1.2</v>
      </c>
      <c r="G409" t="s">
        <v>862</v>
      </c>
      <c r="H409" t="s">
        <v>831</v>
      </c>
      <c r="I409" t="s">
        <v>830</v>
      </c>
      <c r="J409" t="s">
        <v>861</v>
      </c>
      <c r="K409" t="s">
        <v>848</v>
      </c>
      <c r="L409" s="9">
        <v>0.41496351361299999</v>
      </c>
      <c r="M409" s="9">
        <v>0.16417306661600001</v>
      </c>
      <c r="N409" s="9">
        <v>6.2956206500500003E-2</v>
      </c>
      <c r="O409" s="9">
        <v>6.2956206500500003E-2</v>
      </c>
      <c r="P409" s="9">
        <v>4.4551491737400001E-2</v>
      </c>
      <c r="Q409" s="4">
        <f>VLOOKUP(Table13[[#This Row],[img_id]]&amp;"|"&amp;1,Table1[[#Headers],[#Data]],6,FALSE)</f>
        <v>0.99967789650000005</v>
      </c>
      <c r="R409" s="4">
        <f>VLOOKUP(Table13[[#This Row],[img_id]]&amp;"|"&amp;2,Table1[[#Headers],[#Data]],6,FALSE)</f>
        <v>0.99918621778500005</v>
      </c>
      <c r="S409" s="4">
        <f>VLOOKUP(Table13[[#This Row],[img_id]]&amp;"|"&amp;3,Table1[[#Headers],[#Data]],6,FALSE)</f>
        <v>0.99788057804100005</v>
      </c>
      <c r="T409" s="4">
        <f>VLOOKUP(Table13[[#This Row],[img_id]]&amp;"|"&amp;4,Table1[[#Headers],[#Data]],6,FALSE)</f>
        <v>0.99751955270799997</v>
      </c>
      <c r="U409" s="4">
        <f>VLOOKUP(Table13[[#This Row],[img_id]]&amp;"|"&amp;5,Table1[[#Headers],[#Data]],6,FALSE)</f>
        <v>0.997007668018</v>
      </c>
    </row>
    <row r="410" spans="1:21" hidden="1" x14ac:dyDescent="0.25">
      <c r="A410" s="5">
        <v>409</v>
      </c>
      <c r="B410" s="5" t="s">
        <v>418</v>
      </c>
      <c r="C410" s="5">
        <v>443</v>
      </c>
      <c r="D410" s="5">
        <v>4</v>
      </c>
      <c r="E410" s="5">
        <f>IF(Table13[[#This Row],[attractiveness]]=1,2,IF(Table13[[#This Row],[attractiveness]]=5,4,Table13[[#This Row],[attractiveness]]))</f>
        <v>4</v>
      </c>
      <c r="F410" s="5">
        <v>0.159999999999999</v>
      </c>
      <c r="G410" t="s">
        <v>838</v>
      </c>
      <c r="H410" t="s">
        <v>837</v>
      </c>
      <c r="I410" t="s">
        <v>868</v>
      </c>
      <c r="J410" t="s">
        <v>839</v>
      </c>
      <c r="K410" t="s">
        <v>870</v>
      </c>
      <c r="L410" s="9">
        <v>0.45301920175600002</v>
      </c>
      <c r="M410" s="9">
        <v>6.3412517309200001E-2</v>
      </c>
      <c r="N410" s="9">
        <v>3.91013659537E-2</v>
      </c>
      <c r="O410" s="9">
        <v>3.91013659537E-2</v>
      </c>
      <c r="P410" s="9">
        <v>2.7919817715899999E-2</v>
      </c>
      <c r="Q410" s="4">
        <f>VLOOKUP(Table13[[#This Row],[img_id]]&amp;"|"&amp;1,Table1[[#Headers],[#Data]],6,FALSE)</f>
        <v>0.999360620975</v>
      </c>
      <c r="R410" s="4">
        <f>VLOOKUP(Table13[[#This Row],[img_id]]&amp;"|"&amp;2,Table1[[#Headers],[#Data]],6,FALSE)</f>
        <v>0.99544996023200005</v>
      </c>
      <c r="S410" s="4">
        <f>VLOOKUP(Table13[[#This Row],[img_id]]&amp;"|"&amp;3,Table1[[#Headers],[#Data]],6,FALSE)</f>
        <v>0.99264186620700001</v>
      </c>
      <c r="T410" s="4">
        <f>VLOOKUP(Table13[[#This Row],[img_id]]&amp;"|"&amp;4,Table1[[#Headers],[#Data]],6,FALSE)</f>
        <v>0.99132782220799998</v>
      </c>
      <c r="U410" s="4">
        <f>VLOOKUP(Table13[[#This Row],[img_id]]&amp;"|"&amp;5,Table1[[#Headers],[#Data]],6,FALSE)</f>
        <v>0.98972523212399999</v>
      </c>
    </row>
    <row r="411" spans="1:21" hidden="1" x14ac:dyDescent="0.25">
      <c r="A411" s="5">
        <v>410</v>
      </c>
      <c r="B411" s="5" t="s">
        <v>419</v>
      </c>
      <c r="C411" s="5">
        <v>443</v>
      </c>
      <c r="D411" s="5">
        <v>4</v>
      </c>
      <c r="E411" s="5">
        <f>IF(Table13[[#This Row],[attractiveness]]=1,2,IF(Table13[[#This Row],[attractiveness]]=5,4,Table13[[#This Row],[attractiveness]]))</f>
        <v>4</v>
      </c>
      <c r="F411" s="5">
        <v>0.159999999999999</v>
      </c>
      <c r="G411" t="s">
        <v>830</v>
      </c>
      <c r="H411" t="s">
        <v>862</v>
      </c>
      <c r="I411" t="s">
        <v>864</v>
      </c>
      <c r="J411" t="s">
        <v>840</v>
      </c>
      <c r="K411" t="s">
        <v>832</v>
      </c>
      <c r="L411" s="9">
        <v>0.37121930718399998</v>
      </c>
      <c r="M411" s="9">
        <v>0.14893588423699999</v>
      </c>
      <c r="N411" s="9">
        <v>8.0676108598700003E-2</v>
      </c>
      <c r="O411" s="9">
        <v>8.0676108598700003E-2</v>
      </c>
      <c r="P411" s="9">
        <v>5.1506143063300001E-2</v>
      </c>
      <c r="Q411" s="4">
        <f>VLOOKUP(Table13[[#This Row],[img_id]]&amp;"|"&amp;1,Table1[[#Headers],[#Data]],6,FALSE)</f>
        <v>0.99947100877799999</v>
      </c>
      <c r="R411" s="4">
        <f>VLOOKUP(Table13[[#This Row],[img_id]]&amp;"|"&amp;2,Table1[[#Headers],[#Data]],6,FALSE)</f>
        <v>0.99868255853700005</v>
      </c>
      <c r="S411" s="4">
        <f>VLOOKUP(Table13[[#This Row],[img_id]]&amp;"|"&amp;3,Table1[[#Headers],[#Data]],6,FALSE)</f>
        <v>0.99757069349299998</v>
      </c>
      <c r="T411" s="4">
        <f>VLOOKUP(Table13[[#This Row],[img_id]]&amp;"|"&amp;4,Table1[[#Headers],[#Data]],6,FALSE)</f>
        <v>0.99675267934800005</v>
      </c>
      <c r="U411" s="4">
        <f>VLOOKUP(Table13[[#This Row],[img_id]]&amp;"|"&amp;5,Table1[[#Headers],[#Data]],6,FALSE)</f>
        <v>0.99620014429100001</v>
      </c>
    </row>
    <row r="412" spans="1:21" hidden="1" x14ac:dyDescent="0.25">
      <c r="A412" s="5">
        <v>411</v>
      </c>
      <c r="B412" s="5" t="s">
        <v>420</v>
      </c>
      <c r="C412" s="5">
        <v>443</v>
      </c>
      <c r="D412" s="5">
        <v>3</v>
      </c>
      <c r="E412" s="5">
        <f>IF(Table13[[#This Row],[attractiveness]]=1,2,IF(Table13[[#This Row],[attractiveness]]=5,4,Table13[[#This Row],[attractiveness]]))</f>
        <v>3</v>
      </c>
      <c r="F412" s="5">
        <v>1.3599999999999901</v>
      </c>
      <c r="G412" t="s">
        <v>873</v>
      </c>
      <c r="H412" t="s">
        <v>864</v>
      </c>
      <c r="I412" t="s">
        <v>862</v>
      </c>
      <c r="J412" t="s">
        <v>877</v>
      </c>
      <c r="K412" t="s">
        <v>860</v>
      </c>
      <c r="L412" s="9">
        <v>0.27150943875299999</v>
      </c>
      <c r="M412" s="9">
        <v>0.19807304441900001</v>
      </c>
      <c r="N412" s="9">
        <v>8.8646195828900001E-2</v>
      </c>
      <c r="O412" s="9">
        <v>8.8646195828900001E-2</v>
      </c>
      <c r="P412" s="9">
        <v>6.8370267748800007E-2</v>
      </c>
      <c r="Q412" s="4">
        <f>VLOOKUP(Table13[[#This Row],[img_id]]&amp;"|"&amp;1,Table1[[#Headers],[#Data]],6,FALSE)</f>
        <v>0.99979346990600004</v>
      </c>
      <c r="R412" s="4">
        <f>VLOOKUP(Table13[[#This Row],[img_id]]&amp;"|"&amp;2,Table1[[#Headers],[#Data]],6,FALSE)</f>
        <v>0.99971693754199997</v>
      </c>
      <c r="S412" s="4">
        <f>VLOOKUP(Table13[[#This Row],[img_id]]&amp;"|"&amp;3,Table1[[#Headers],[#Data]],6,FALSE)</f>
        <v>0.99936777353299999</v>
      </c>
      <c r="T412" s="4">
        <f>VLOOKUP(Table13[[#This Row],[img_id]]&amp;"|"&amp;4,Table1[[#Headers],[#Data]],6,FALSE)</f>
        <v>0.99927669763600002</v>
      </c>
      <c r="U412" s="4">
        <f>VLOOKUP(Table13[[#This Row],[img_id]]&amp;"|"&amp;5,Table1[[#Headers],[#Data]],6,FALSE)</f>
        <v>0.99918037653000003</v>
      </c>
    </row>
    <row r="413" spans="1:21" hidden="1" x14ac:dyDescent="0.25">
      <c r="A413" s="5">
        <v>412</v>
      </c>
      <c r="B413" s="5" t="s">
        <v>421</v>
      </c>
      <c r="C413" s="5">
        <v>443</v>
      </c>
      <c r="D413" s="5">
        <v>3</v>
      </c>
      <c r="E413" s="5">
        <f>IF(Table13[[#This Row],[attractiveness]]=1,2,IF(Table13[[#This Row],[attractiveness]]=5,4,Table13[[#This Row],[attractiveness]]))</f>
        <v>3</v>
      </c>
      <c r="F413" s="5">
        <v>0.55999999999999905</v>
      </c>
      <c r="G413" t="s">
        <v>830</v>
      </c>
      <c r="H413" t="s">
        <v>862</v>
      </c>
      <c r="I413" t="s">
        <v>840</v>
      </c>
      <c r="J413" t="s">
        <v>846</v>
      </c>
      <c r="K413" t="s">
        <v>831</v>
      </c>
      <c r="L413" s="9">
        <v>0.65821409225500005</v>
      </c>
      <c r="M413" s="9">
        <v>8.4201186895400001E-2</v>
      </c>
      <c r="N413" s="9">
        <v>4.53652329743E-2</v>
      </c>
      <c r="O413" s="9">
        <v>4.53652329743E-2</v>
      </c>
      <c r="P413" s="9">
        <v>1.97011549026E-2</v>
      </c>
      <c r="Q413" s="4">
        <f>VLOOKUP(Table13[[#This Row],[img_id]]&amp;"|"&amp;1,Table1[[#Headers],[#Data]],6,FALSE)</f>
        <v>0.99974292516700003</v>
      </c>
      <c r="R413" s="4">
        <f>VLOOKUP(Table13[[#This Row],[img_id]]&amp;"|"&amp;2,Table1[[#Headers],[#Data]],6,FALSE)</f>
        <v>0.99799382686600002</v>
      </c>
      <c r="S413" s="4">
        <f>VLOOKUP(Table13[[#This Row],[img_id]]&amp;"|"&amp;3,Table1[[#Headers],[#Data]],6,FALSE)</f>
        <v>0.99628287553799999</v>
      </c>
      <c r="T413" s="4">
        <f>VLOOKUP(Table13[[#This Row],[img_id]]&amp;"|"&amp;4,Table1[[#Headers],[#Data]],6,FALSE)</f>
        <v>0.99383521080000004</v>
      </c>
      <c r="U413" s="4">
        <f>VLOOKUP(Table13[[#This Row],[img_id]]&amp;"|"&amp;5,Table1[[#Headers],[#Data]],6,FALSE)</f>
        <v>0.99148178100600004</v>
      </c>
    </row>
    <row r="414" spans="1:21" hidden="1" x14ac:dyDescent="0.25">
      <c r="A414" s="5">
        <v>413</v>
      </c>
      <c r="B414" s="5" t="s">
        <v>422</v>
      </c>
      <c r="C414" s="5">
        <v>444</v>
      </c>
      <c r="D414" s="5">
        <v>4</v>
      </c>
      <c r="E414" s="5">
        <f>IF(Table13[[#This Row],[attractiveness]]=1,2,IF(Table13[[#This Row],[attractiveness]]=5,4,Table13[[#This Row],[attractiveness]]))</f>
        <v>4</v>
      </c>
      <c r="F414" s="5">
        <v>0.64</v>
      </c>
      <c r="G414" t="s">
        <v>862</v>
      </c>
      <c r="H414" t="s">
        <v>861</v>
      </c>
      <c r="I414" t="s">
        <v>854</v>
      </c>
      <c r="J414" t="s">
        <v>831</v>
      </c>
      <c r="K414" t="s">
        <v>855</v>
      </c>
      <c r="L414" s="9">
        <v>0.49841740727400002</v>
      </c>
      <c r="M414" s="9">
        <v>9.9820517003500003E-2</v>
      </c>
      <c r="N414" s="9">
        <v>8.1928603351099999E-2</v>
      </c>
      <c r="O414" s="9">
        <v>8.1928603351099999E-2</v>
      </c>
      <c r="P414" s="9">
        <v>4.7262780368299999E-2</v>
      </c>
      <c r="Q414" s="4">
        <f>VLOOKUP(Table13[[#This Row],[img_id]]&amp;"|"&amp;1,Table1[[#Headers],[#Data]],6,FALSE)</f>
        <v>0.99987077713000005</v>
      </c>
      <c r="R414" s="4">
        <f>VLOOKUP(Table13[[#This Row],[img_id]]&amp;"|"&amp;2,Table1[[#Headers],[#Data]],6,FALSE)</f>
        <v>0.99935537576699995</v>
      </c>
      <c r="S414" s="4">
        <f>VLOOKUP(Table13[[#This Row],[img_id]]&amp;"|"&amp;3,Table1[[#Headers],[#Data]],6,FALSE)</f>
        <v>0.99921476841000001</v>
      </c>
      <c r="T414" s="4">
        <f>VLOOKUP(Table13[[#This Row],[img_id]]&amp;"|"&amp;4,Table1[[#Headers],[#Data]],6,FALSE)</f>
        <v>0.99887615442300004</v>
      </c>
      <c r="U414" s="4">
        <f>VLOOKUP(Table13[[#This Row],[img_id]]&amp;"|"&amp;5,Table1[[#Headers],[#Data]],6,FALSE)</f>
        <v>0.99863964319200005</v>
      </c>
    </row>
    <row r="415" spans="1:21" hidden="1" x14ac:dyDescent="0.25">
      <c r="A415" s="5">
        <v>414</v>
      </c>
      <c r="B415" s="5" t="s">
        <v>423</v>
      </c>
      <c r="C415" s="5">
        <v>444</v>
      </c>
      <c r="D415" s="5">
        <v>3</v>
      </c>
      <c r="E415" s="5">
        <f>IF(Table13[[#This Row],[attractiveness]]=1,2,IF(Table13[[#This Row],[attractiveness]]=5,4,Table13[[#This Row],[attractiveness]]))</f>
        <v>3</v>
      </c>
      <c r="F415" s="5">
        <v>1.3599999999999901</v>
      </c>
      <c r="G415" t="s">
        <v>854</v>
      </c>
      <c r="H415" t="s">
        <v>862</v>
      </c>
      <c r="I415" t="s">
        <v>848</v>
      </c>
      <c r="J415" t="s">
        <v>855</v>
      </c>
      <c r="K415" t="s">
        <v>831</v>
      </c>
      <c r="L415" s="9">
        <v>0.21020708978200001</v>
      </c>
      <c r="M415" s="9">
        <v>0.13089987635600001</v>
      </c>
      <c r="N415" s="9">
        <v>0.115157730877</v>
      </c>
      <c r="O415" s="9">
        <v>0.115157730877</v>
      </c>
      <c r="P415" s="9">
        <v>8.3425596356399997E-2</v>
      </c>
      <c r="Q415" s="4">
        <f>VLOOKUP(Table13[[#This Row],[img_id]]&amp;"|"&amp;1,Table1[[#Headers],[#Data]],6,FALSE)</f>
        <v>0.99946135282500004</v>
      </c>
      <c r="R415" s="4">
        <f>VLOOKUP(Table13[[#This Row],[img_id]]&amp;"|"&amp;2,Table1[[#Headers],[#Data]],6,FALSE)</f>
        <v>0.99913531541800005</v>
      </c>
      <c r="S415" s="4">
        <f>VLOOKUP(Table13[[#This Row],[img_id]]&amp;"|"&amp;3,Table1[[#Headers],[#Data]],6,FALSE)</f>
        <v>0.99901711940799998</v>
      </c>
      <c r="T415" s="4">
        <f>VLOOKUP(Table13[[#This Row],[img_id]]&amp;"|"&amp;4,Table1[[#Headers],[#Data]],6,FALSE)</f>
        <v>0.99901366233800004</v>
      </c>
      <c r="U415" s="4">
        <f>VLOOKUP(Table13[[#This Row],[img_id]]&amp;"|"&amp;5,Table1[[#Headers],[#Data]],6,FALSE)</f>
        <v>0.99864381551699999</v>
      </c>
    </row>
    <row r="416" spans="1:21" hidden="1" x14ac:dyDescent="0.25">
      <c r="A416" s="5">
        <v>415</v>
      </c>
      <c r="B416" s="5" t="s">
        <v>424</v>
      </c>
      <c r="C416" s="5">
        <v>444</v>
      </c>
      <c r="D416" s="5">
        <v>2</v>
      </c>
      <c r="E416" s="5">
        <f>IF(Table13[[#This Row],[attractiveness]]=1,2,IF(Table13[[#This Row],[attractiveness]]=5,4,Table13[[#This Row],[attractiveness]]))</f>
        <v>2</v>
      </c>
      <c r="F416" s="5">
        <v>1.3599999999999901</v>
      </c>
      <c r="G416" t="s">
        <v>861</v>
      </c>
      <c r="H416" t="s">
        <v>854</v>
      </c>
      <c r="I416" t="s">
        <v>862</v>
      </c>
      <c r="J416" t="s">
        <v>873</v>
      </c>
      <c r="K416" t="s">
        <v>886</v>
      </c>
      <c r="L416" s="9">
        <v>0.347800374031</v>
      </c>
      <c r="M416" s="9">
        <v>0.14391390979300001</v>
      </c>
      <c r="N416" s="9">
        <v>7.8084260225300003E-2</v>
      </c>
      <c r="O416" s="9">
        <v>7.8084260225300003E-2</v>
      </c>
      <c r="P416" s="9">
        <v>6.9425962865399996E-2</v>
      </c>
      <c r="Q416" s="4">
        <f>VLOOKUP(Table13[[#This Row],[img_id]]&amp;"|"&amp;1,Table1[[#Headers],[#Data]],6,FALSE)</f>
        <v>0.99964106082899995</v>
      </c>
      <c r="R416" s="4">
        <f>VLOOKUP(Table13[[#This Row],[img_id]]&amp;"|"&amp;2,Table1[[#Headers],[#Data]],6,FALSE)</f>
        <v>0.99913316965099996</v>
      </c>
      <c r="S416" s="4">
        <f>VLOOKUP(Table13[[#This Row],[img_id]]&amp;"|"&amp;3,Table1[[#Headers],[#Data]],6,FALSE)</f>
        <v>0.99840337038000004</v>
      </c>
      <c r="T416" s="4">
        <f>VLOOKUP(Table13[[#This Row],[img_id]]&amp;"|"&amp;4,Table1[[#Headers],[#Data]],6,FALSE)</f>
        <v>0.99832564592399997</v>
      </c>
      <c r="U416" s="4">
        <f>VLOOKUP(Table13[[#This Row],[img_id]]&amp;"|"&amp;5,Table1[[#Headers],[#Data]],6,FALSE)</f>
        <v>0.99820458888999997</v>
      </c>
    </row>
    <row r="417" spans="1:21" hidden="1" x14ac:dyDescent="0.25">
      <c r="A417" s="5">
        <v>416</v>
      </c>
      <c r="B417" s="5" t="s">
        <v>425</v>
      </c>
      <c r="C417" s="5">
        <v>444</v>
      </c>
      <c r="D417" s="5">
        <v>3</v>
      </c>
      <c r="E417" s="5">
        <f>IF(Table13[[#This Row],[attractiveness]]=1,2,IF(Table13[[#This Row],[attractiveness]]=5,4,Table13[[#This Row],[attractiveness]]))</f>
        <v>3</v>
      </c>
      <c r="F417" s="5">
        <v>1.04</v>
      </c>
      <c r="G417" t="s">
        <v>861</v>
      </c>
      <c r="H417" t="s">
        <v>854</v>
      </c>
      <c r="I417" t="s">
        <v>848</v>
      </c>
      <c r="J417" t="s">
        <v>864</v>
      </c>
      <c r="K417" t="s">
        <v>886</v>
      </c>
      <c r="L417" s="9">
        <v>0.20746989548200001</v>
      </c>
      <c r="M417" s="9">
        <v>0.190134942532</v>
      </c>
      <c r="N417" s="9">
        <v>7.8729838132900007E-2</v>
      </c>
      <c r="O417" s="9">
        <v>7.8729838132900007E-2</v>
      </c>
      <c r="P417" s="9">
        <v>7.4780493974700005E-2</v>
      </c>
      <c r="Q417" s="4">
        <f>VLOOKUP(Table13[[#This Row],[img_id]]&amp;"|"&amp;1,Table1[[#Headers],[#Data]],6,FALSE)</f>
        <v>0.99959832429899997</v>
      </c>
      <c r="R417" s="4">
        <f>VLOOKUP(Table13[[#This Row],[img_id]]&amp;"|"&amp;2,Table1[[#Headers],[#Data]],6,FALSE)</f>
        <v>0.99956160783799997</v>
      </c>
      <c r="S417" s="4">
        <f>VLOOKUP(Table13[[#This Row],[img_id]]&amp;"|"&amp;3,Table1[[#Headers],[#Data]],6,FALSE)</f>
        <v>0.99894195795100005</v>
      </c>
      <c r="T417" s="4">
        <f>VLOOKUP(Table13[[#This Row],[img_id]]&amp;"|"&amp;4,Table1[[#Headers],[#Data]],6,FALSE)</f>
        <v>0.99889379739799999</v>
      </c>
      <c r="U417" s="4">
        <f>VLOOKUP(Table13[[#This Row],[img_id]]&amp;"|"&amp;5,Table1[[#Headers],[#Data]],6,FALSE)</f>
        <v>0.99888616800300001</v>
      </c>
    </row>
    <row r="418" spans="1:21" hidden="1" x14ac:dyDescent="0.25">
      <c r="A418" s="5">
        <v>417</v>
      </c>
      <c r="B418" s="5" t="s">
        <v>426</v>
      </c>
      <c r="C418" s="5">
        <v>448</v>
      </c>
      <c r="D418" s="5">
        <v>3</v>
      </c>
      <c r="E418" s="5">
        <f>IF(Table13[[#This Row],[attractiveness]]=1,2,IF(Table13[[#This Row],[attractiveness]]=5,4,Table13[[#This Row],[attractiveness]]))</f>
        <v>3</v>
      </c>
      <c r="F418" s="5">
        <v>1.3599999999999901</v>
      </c>
      <c r="G418" t="s">
        <v>867</v>
      </c>
      <c r="H418" t="s">
        <v>877</v>
      </c>
      <c r="I418" t="s">
        <v>868</v>
      </c>
      <c r="J418" t="s">
        <v>869</v>
      </c>
      <c r="K418" t="s">
        <v>900</v>
      </c>
      <c r="L418" s="9">
        <v>0.23524048924400001</v>
      </c>
      <c r="M418" s="9">
        <v>0.10985611379100001</v>
      </c>
      <c r="N418" s="9">
        <v>8.3063751459099999E-2</v>
      </c>
      <c r="O418" s="9">
        <v>8.3063751459099999E-2</v>
      </c>
      <c r="P418" s="9">
        <v>5.4424431175000003E-2</v>
      </c>
      <c r="Q418" s="4">
        <f>VLOOKUP(Table13[[#This Row],[img_id]]&amp;"|"&amp;1,Table1[[#Headers],[#Data]],6,FALSE)</f>
        <v>0.99883371591600001</v>
      </c>
      <c r="R418" s="4">
        <f>VLOOKUP(Table13[[#This Row],[img_id]]&amp;"|"&amp;2,Table1[[#Headers],[#Data]],6,FALSE)</f>
        <v>0.99750584363899997</v>
      </c>
      <c r="S418" s="4">
        <f>VLOOKUP(Table13[[#This Row],[img_id]]&amp;"|"&amp;3,Table1[[#Headers],[#Data]],6,FALSE)</f>
        <v>0.996704041958</v>
      </c>
      <c r="T418" s="4">
        <f>VLOOKUP(Table13[[#This Row],[img_id]]&amp;"|"&amp;4,Table1[[#Headers],[#Data]],6,FALSE)</f>
        <v>0.995849490166</v>
      </c>
      <c r="U418" s="4">
        <f>VLOOKUP(Table13[[#This Row],[img_id]]&amp;"|"&amp;5,Table1[[#Headers],[#Data]],6,FALSE)</f>
        <v>0.99497824907300003</v>
      </c>
    </row>
    <row r="419" spans="1:21" hidden="1" x14ac:dyDescent="0.25">
      <c r="A419" s="5">
        <v>418</v>
      </c>
      <c r="B419" s="5" t="s">
        <v>427</v>
      </c>
      <c r="C419" s="5">
        <v>448</v>
      </c>
      <c r="D419" s="5">
        <v>2</v>
      </c>
      <c r="E419" s="5">
        <f>IF(Table13[[#This Row],[attractiveness]]=1,2,IF(Table13[[#This Row],[attractiveness]]=5,4,Table13[[#This Row],[attractiveness]]))</f>
        <v>2</v>
      </c>
      <c r="F419" s="5">
        <v>1.2</v>
      </c>
      <c r="G419" t="s">
        <v>901</v>
      </c>
      <c r="H419" t="s">
        <v>830</v>
      </c>
      <c r="I419" t="s">
        <v>864</v>
      </c>
      <c r="J419" t="s">
        <v>840</v>
      </c>
      <c r="K419" t="s">
        <v>850</v>
      </c>
      <c r="L419" s="9">
        <v>0.30552992224699999</v>
      </c>
      <c r="M419" s="9">
        <v>0.122445225716</v>
      </c>
      <c r="N419" s="9">
        <v>7.6247148215800004E-2</v>
      </c>
      <c r="O419" s="9">
        <v>7.6247148215800004E-2</v>
      </c>
      <c r="P419" s="9">
        <v>5.1826599985399999E-2</v>
      </c>
      <c r="Q419" s="4">
        <f>VLOOKUP(Table13[[#This Row],[img_id]]&amp;"|"&amp;1,Table1[[#Headers],[#Data]],6,FALSE)</f>
        <v>0.99901056289699997</v>
      </c>
      <c r="R419" s="4">
        <f>VLOOKUP(Table13[[#This Row],[img_id]]&amp;"|"&amp;2,Table1[[#Headers],[#Data]],6,FALSE)</f>
        <v>0.99753499031100001</v>
      </c>
      <c r="S419" s="4">
        <f>VLOOKUP(Table13[[#This Row],[img_id]]&amp;"|"&amp;3,Table1[[#Headers],[#Data]],6,FALSE)</f>
        <v>0.99604731798199997</v>
      </c>
      <c r="T419" s="4">
        <f>VLOOKUP(Table13[[#This Row],[img_id]]&amp;"|"&amp;4,Table1[[#Headers],[#Data]],6,FALSE)</f>
        <v>0.99476850032800002</v>
      </c>
      <c r="U419" s="4">
        <f>VLOOKUP(Table13[[#This Row],[img_id]]&amp;"|"&amp;5,Table1[[#Headers],[#Data]],6,FALSE)</f>
        <v>0.99419564008700001</v>
      </c>
    </row>
    <row r="420" spans="1:21" hidden="1" x14ac:dyDescent="0.25">
      <c r="A420" s="5">
        <v>419</v>
      </c>
      <c r="B420" s="5" t="s">
        <v>428</v>
      </c>
      <c r="C420" s="5">
        <v>448</v>
      </c>
      <c r="D420" s="5">
        <v>3</v>
      </c>
      <c r="E420" s="5">
        <f>IF(Table13[[#This Row],[attractiveness]]=1,2,IF(Table13[[#This Row],[attractiveness]]=5,4,Table13[[#This Row],[attractiveness]]))</f>
        <v>3</v>
      </c>
      <c r="F420" s="5">
        <v>0.24</v>
      </c>
      <c r="G420" t="s">
        <v>900</v>
      </c>
      <c r="H420" t="s">
        <v>869</v>
      </c>
      <c r="I420" t="s">
        <v>869</v>
      </c>
      <c r="J420" t="s">
        <v>833</v>
      </c>
      <c r="K420" t="s">
        <v>832</v>
      </c>
      <c r="L420" s="9">
        <v>0.53260707855199996</v>
      </c>
      <c r="M420" s="9">
        <v>0.32668370008499997</v>
      </c>
      <c r="N420" s="9">
        <v>6.6079683601900002E-2</v>
      </c>
      <c r="O420" s="9">
        <v>6.6079683601900002E-2</v>
      </c>
      <c r="P420" s="9">
        <v>1.1814065277600001E-2</v>
      </c>
      <c r="Q420" s="4">
        <f>VLOOKUP(Table13[[#This Row],[img_id]]&amp;"|"&amp;1,Table1[[#Headers],[#Data]],6,FALSE)</f>
        <v>0.999970436096</v>
      </c>
      <c r="R420" s="4">
        <f>VLOOKUP(Table13[[#This Row],[img_id]]&amp;"|"&amp;2,Table1[[#Headers],[#Data]],6,FALSE)</f>
        <v>0.99995183944699995</v>
      </c>
      <c r="S420" s="4">
        <f>VLOOKUP(Table13[[#This Row],[img_id]]&amp;"|"&amp;3,Table1[[#Headers],[#Data]],6,FALSE)</f>
        <v>0.99976211786299995</v>
      </c>
      <c r="T420" s="4">
        <f>VLOOKUP(Table13[[#This Row],[img_id]]&amp;"|"&amp;4,Table1[[#Headers],[#Data]],6,FALSE)</f>
        <v>0.99880766868600002</v>
      </c>
      <c r="U420" s="4">
        <f>VLOOKUP(Table13[[#This Row],[img_id]]&amp;"|"&amp;5,Table1[[#Headers],[#Data]],6,FALSE)</f>
        <v>0.99867081642199995</v>
      </c>
    </row>
    <row r="421" spans="1:21" hidden="1" x14ac:dyDescent="0.25">
      <c r="A421" s="5">
        <v>420</v>
      </c>
      <c r="B421" s="5" t="s">
        <v>429</v>
      </c>
      <c r="C421" s="5">
        <v>448</v>
      </c>
      <c r="D421" s="5">
        <v>4</v>
      </c>
      <c r="E421" s="5">
        <f>IF(Table13[[#This Row],[attractiveness]]=1,2,IF(Table13[[#This Row],[attractiveness]]=5,4,Table13[[#This Row],[attractiveness]]))</f>
        <v>4</v>
      </c>
      <c r="F421" s="5">
        <v>0.64</v>
      </c>
      <c r="G421" t="s">
        <v>900</v>
      </c>
      <c r="H421" t="s">
        <v>840</v>
      </c>
      <c r="I421" t="s">
        <v>868</v>
      </c>
      <c r="J421" t="s">
        <v>869</v>
      </c>
      <c r="K421" t="s">
        <v>869</v>
      </c>
      <c r="L421" s="9">
        <v>0.386320978403</v>
      </c>
      <c r="M421" s="9">
        <v>0.14448362588899999</v>
      </c>
      <c r="N421" s="9">
        <v>0.119740471244</v>
      </c>
      <c r="O421" s="9">
        <v>0.119740471244</v>
      </c>
      <c r="P421" s="9">
        <v>6.3351318240200002E-2</v>
      </c>
      <c r="Q421" s="4">
        <f>VLOOKUP(Table13[[#This Row],[img_id]]&amp;"|"&amp;1,Table1[[#Headers],[#Data]],6,FALSE)</f>
        <v>0.99996125698100002</v>
      </c>
      <c r="R421" s="4">
        <f>VLOOKUP(Table13[[#This Row],[img_id]]&amp;"|"&amp;2,Table1[[#Headers],[#Data]],6,FALSE)</f>
        <v>0.999896287918</v>
      </c>
      <c r="S421" s="4">
        <f>VLOOKUP(Table13[[#This Row],[img_id]]&amp;"|"&amp;3,Table1[[#Headers],[#Data]],6,FALSE)</f>
        <v>0.99987483024599999</v>
      </c>
      <c r="T421" s="4">
        <f>VLOOKUP(Table13[[#This Row],[img_id]]&amp;"|"&amp;4,Table1[[#Headers],[#Data]],6,FALSE)</f>
        <v>0.99979323148699994</v>
      </c>
      <c r="U421" s="4">
        <f>VLOOKUP(Table13[[#This Row],[img_id]]&amp;"|"&amp;5,Table1[[#Headers],[#Data]],6,FALSE)</f>
        <v>0.99976354837400006</v>
      </c>
    </row>
    <row r="422" spans="1:21" hidden="1" x14ac:dyDescent="0.25">
      <c r="A422" s="5">
        <v>421</v>
      </c>
      <c r="B422" s="5" t="s">
        <v>430</v>
      </c>
      <c r="C422" s="5">
        <v>449</v>
      </c>
      <c r="D422" s="5">
        <v>4</v>
      </c>
      <c r="E422" s="5">
        <f>IF(Table13[[#This Row],[attractiveness]]=1,2,IF(Table13[[#This Row],[attractiveness]]=5,4,Table13[[#This Row],[attractiveness]]))</f>
        <v>4</v>
      </c>
      <c r="F422" s="5">
        <v>0.55999999999999905</v>
      </c>
      <c r="G422" t="s">
        <v>854</v>
      </c>
      <c r="H422" t="s">
        <v>861</v>
      </c>
      <c r="I422" t="s">
        <v>848</v>
      </c>
      <c r="J422" t="s">
        <v>884</v>
      </c>
      <c r="K422" t="s">
        <v>873</v>
      </c>
      <c r="L422" s="9">
        <v>0.802012264729</v>
      </c>
      <c r="M422" s="9">
        <v>8.0218933522700001E-2</v>
      </c>
      <c r="N422" s="9">
        <v>2.6459312066399999E-2</v>
      </c>
      <c r="O422" s="9">
        <v>2.6459312066399999E-2</v>
      </c>
      <c r="P422" s="9">
        <v>2.5077059865000001E-2</v>
      </c>
      <c r="Q422" s="4">
        <f>VLOOKUP(Table13[[#This Row],[img_id]]&amp;"|"&amp;1,Table1[[#Headers],[#Data]],6,FALSE)</f>
        <v>0.99998271465300004</v>
      </c>
      <c r="R422" s="4">
        <f>VLOOKUP(Table13[[#This Row],[img_id]]&amp;"|"&amp;2,Table1[[#Headers],[#Data]],6,FALSE)</f>
        <v>0.99982708692599997</v>
      </c>
      <c r="S422" s="4">
        <f>VLOOKUP(Table13[[#This Row],[img_id]]&amp;"|"&amp;3,Table1[[#Headers],[#Data]],6,FALSE)</f>
        <v>0.99947601556800003</v>
      </c>
      <c r="T422" s="4">
        <f>VLOOKUP(Table13[[#This Row],[img_id]]&amp;"|"&amp;4,Table1[[#Headers],[#Data]],6,FALSE)</f>
        <v>0.99947577714900004</v>
      </c>
      <c r="U422" s="4">
        <f>VLOOKUP(Table13[[#This Row],[img_id]]&amp;"|"&amp;5,Table1[[#Headers],[#Data]],6,FALSE)</f>
        <v>0.99944716692000002</v>
      </c>
    </row>
    <row r="423" spans="1:21" hidden="1" x14ac:dyDescent="0.25">
      <c r="A423" s="5">
        <v>422</v>
      </c>
      <c r="B423" s="5" t="s">
        <v>431</v>
      </c>
      <c r="C423" s="5">
        <v>449</v>
      </c>
      <c r="D423" s="5">
        <v>4</v>
      </c>
      <c r="E423" s="5">
        <f>IF(Table13[[#This Row],[attractiveness]]=1,2,IF(Table13[[#This Row],[attractiveness]]=5,4,Table13[[#This Row],[attractiveness]]))</f>
        <v>4</v>
      </c>
      <c r="F423" s="5">
        <v>1.04</v>
      </c>
      <c r="G423" t="s">
        <v>848</v>
      </c>
      <c r="H423" t="s">
        <v>854</v>
      </c>
      <c r="I423" t="s">
        <v>861</v>
      </c>
      <c r="J423" t="s">
        <v>856</v>
      </c>
      <c r="K423" t="s">
        <v>912</v>
      </c>
      <c r="L423" s="9">
        <v>0.26897031068799998</v>
      </c>
      <c r="M423" s="9">
        <v>0.232644021511</v>
      </c>
      <c r="N423" s="9">
        <v>7.5520642101799998E-2</v>
      </c>
      <c r="O423" s="9">
        <v>7.5520642101799998E-2</v>
      </c>
      <c r="P423" s="9">
        <v>4.3531049042899998E-2</v>
      </c>
      <c r="Q423" s="4">
        <f>VLOOKUP(Table13[[#This Row],[img_id]]&amp;"|"&amp;1,Table1[[#Headers],[#Data]],6,FALSE)</f>
        <v>0.99889624118800002</v>
      </c>
      <c r="R423" s="4">
        <f>VLOOKUP(Table13[[#This Row],[img_id]]&amp;"|"&amp;2,Table1[[#Headers],[#Data]],6,FALSE)</f>
        <v>0.99872416257899999</v>
      </c>
      <c r="S423" s="4">
        <f>VLOOKUP(Table13[[#This Row],[img_id]]&amp;"|"&amp;3,Table1[[#Headers],[#Data]],6,FALSE)</f>
        <v>0.99608010053600005</v>
      </c>
      <c r="T423" s="4">
        <f>VLOOKUP(Table13[[#This Row],[img_id]]&amp;"|"&amp;4,Table1[[#Headers],[#Data]],6,FALSE)</f>
        <v>0.99596464633899995</v>
      </c>
      <c r="U423" s="4">
        <f>VLOOKUP(Table13[[#This Row],[img_id]]&amp;"|"&amp;5,Table1[[#Headers],[#Data]],6,FALSE)</f>
        <v>0.99321895837800001</v>
      </c>
    </row>
    <row r="424" spans="1:21" hidden="1" x14ac:dyDescent="0.25">
      <c r="A424" s="5">
        <v>423</v>
      </c>
      <c r="B424" s="5" t="s">
        <v>432</v>
      </c>
      <c r="C424" s="5">
        <v>449</v>
      </c>
      <c r="D424" s="5">
        <v>3</v>
      </c>
      <c r="E424" s="5">
        <f>IF(Table13[[#This Row],[attractiveness]]=1,2,IF(Table13[[#This Row],[attractiveness]]=5,4,Table13[[#This Row],[attractiveness]]))</f>
        <v>3</v>
      </c>
      <c r="F424" s="5">
        <v>1.3599999999999901</v>
      </c>
      <c r="G424" t="s">
        <v>854</v>
      </c>
      <c r="H424" t="s">
        <v>848</v>
      </c>
      <c r="I424" t="s">
        <v>856</v>
      </c>
      <c r="J424" t="s">
        <v>886</v>
      </c>
      <c r="K424" t="s">
        <v>861</v>
      </c>
      <c r="L424" s="9">
        <v>0.38651695847500001</v>
      </c>
      <c r="M424" s="9">
        <v>0.31949305534400002</v>
      </c>
      <c r="N424" s="9">
        <v>7.2837501764299997E-2</v>
      </c>
      <c r="O424" s="9">
        <v>7.2837501764299997E-2</v>
      </c>
      <c r="P424" s="9">
        <v>4.9305308610200001E-2</v>
      </c>
      <c r="Q424" s="4">
        <f>VLOOKUP(Table13[[#This Row],[img_id]]&amp;"|"&amp;1,Table1[[#Headers],[#Data]],6,FALSE)</f>
        <v>0.999896287918</v>
      </c>
      <c r="R424" s="4">
        <f>VLOOKUP(Table13[[#This Row],[img_id]]&amp;"|"&amp;2,Table1[[#Headers],[#Data]],6,FALSE)</f>
        <v>0.999874591827</v>
      </c>
      <c r="S424" s="4">
        <f>VLOOKUP(Table13[[#This Row],[img_id]]&amp;"|"&amp;3,Table1[[#Headers],[#Data]],6,FALSE)</f>
        <v>0.99945014715199998</v>
      </c>
      <c r="T424" s="4">
        <f>VLOOKUP(Table13[[#This Row],[img_id]]&amp;"|"&amp;4,Table1[[#Headers],[#Data]],6,FALSE)</f>
        <v>0.99930965900400004</v>
      </c>
      <c r="U424" s="4">
        <f>VLOOKUP(Table13[[#This Row],[img_id]]&amp;"|"&amp;5,Table1[[#Headers],[#Data]],6,FALSE)</f>
        <v>0.99918800592400003</v>
      </c>
    </row>
    <row r="425" spans="1:21" hidden="1" x14ac:dyDescent="0.25">
      <c r="A425" s="5">
        <v>424</v>
      </c>
      <c r="B425" s="5" t="s">
        <v>433</v>
      </c>
      <c r="C425" s="5">
        <v>449</v>
      </c>
      <c r="D425" s="5">
        <v>4</v>
      </c>
      <c r="E425" s="5">
        <f>IF(Table13[[#This Row],[attractiveness]]=1,2,IF(Table13[[#This Row],[attractiveness]]=5,4,Table13[[#This Row],[attractiveness]]))</f>
        <v>4</v>
      </c>
      <c r="F425" s="5">
        <v>1.2</v>
      </c>
      <c r="G425" t="s">
        <v>854</v>
      </c>
      <c r="H425" t="s">
        <v>864</v>
      </c>
      <c r="I425" t="s">
        <v>848</v>
      </c>
      <c r="J425" t="s">
        <v>862</v>
      </c>
      <c r="K425" t="s">
        <v>861</v>
      </c>
      <c r="L425" s="9">
        <v>0.15847878158100001</v>
      </c>
      <c r="M425" s="9">
        <v>0.13059726357500001</v>
      </c>
      <c r="N425" s="9">
        <v>9.39377993345E-2</v>
      </c>
      <c r="O425" s="9">
        <v>9.39377993345E-2</v>
      </c>
      <c r="P425" s="9">
        <v>5.9001006186000002E-2</v>
      </c>
      <c r="Q425" s="4">
        <f>VLOOKUP(Table13[[#This Row],[img_id]]&amp;"|"&amp;1,Table1[[#Headers],[#Data]],6,FALSE)</f>
        <v>0.99665987491600005</v>
      </c>
      <c r="R425" s="4">
        <f>VLOOKUP(Table13[[#This Row],[img_id]]&amp;"|"&amp;2,Table1[[#Headers],[#Data]],6,FALSE)</f>
        <v>0.99594962596900005</v>
      </c>
      <c r="S425" s="4">
        <f>VLOOKUP(Table13[[#This Row],[img_id]]&amp;"|"&amp;3,Table1[[#Headers],[#Data]],6,FALSE)</f>
        <v>0.99437791109100004</v>
      </c>
      <c r="T425" s="4">
        <f>VLOOKUP(Table13[[#This Row],[img_id]]&amp;"|"&amp;4,Table1[[#Headers],[#Data]],6,FALSE)</f>
        <v>0.99362212419499996</v>
      </c>
      <c r="U425" s="4">
        <f>VLOOKUP(Table13[[#This Row],[img_id]]&amp;"|"&amp;5,Table1[[#Headers],[#Data]],6,FALSE)</f>
        <v>0.99107855558400004</v>
      </c>
    </row>
    <row r="426" spans="1:21" hidden="1" x14ac:dyDescent="0.25">
      <c r="A426" s="5">
        <v>425</v>
      </c>
      <c r="B426" s="5" t="s">
        <v>434</v>
      </c>
      <c r="C426" s="5">
        <v>453</v>
      </c>
      <c r="D426" s="5">
        <v>4</v>
      </c>
      <c r="E426" s="5">
        <f>IF(Table13[[#This Row],[attractiveness]]=1,2,IF(Table13[[#This Row],[attractiveness]]=5,4,Table13[[#This Row],[attractiveness]]))</f>
        <v>4</v>
      </c>
      <c r="F426" s="5">
        <v>0.96</v>
      </c>
      <c r="G426" t="s">
        <v>831</v>
      </c>
      <c r="H426" t="s">
        <v>862</v>
      </c>
      <c r="I426" t="s">
        <v>897</v>
      </c>
      <c r="J426" t="s">
        <v>860</v>
      </c>
      <c r="K426" t="s">
        <v>830</v>
      </c>
      <c r="L426" s="9">
        <v>8.0797277390999997E-2</v>
      </c>
      <c r="M426" s="9">
        <v>7.2596773505199996E-2</v>
      </c>
      <c r="N426" s="9">
        <v>7.1041278541099998E-2</v>
      </c>
      <c r="O426" s="9">
        <v>7.1041278541099998E-2</v>
      </c>
      <c r="P426" s="9">
        <v>5.3298749029600002E-2</v>
      </c>
      <c r="Q426" s="4">
        <f>VLOOKUP(Table13[[#This Row],[img_id]]&amp;"|"&amp;1,Table1[[#Headers],[#Data]],6,FALSE)</f>
        <v>0.98982191085799998</v>
      </c>
      <c r="R426" s="4">
        <f>VLOOKUP(Table13[[#This Row],[img_id]]&amp;"|"&amp;2,Table1[[#Headers],[#Data]],6,FALSE)</f>
        <v>0.98868525028200005</v>
      </c>
      <c r="S426" s="4">
        <f>VLOOKUP(Table13[[#This Row],[img_id]]&amp;"|"&amp;3,Table1[[#Headers],[#Data]],6,FALSE)</f>
        <v>0.98844039440200004</v>
      </c>
      <c r="T426" s="4">
        <f>VLOOKUP(Table13[[#This Row],[img_id]]&amp;"|"&amp;4,Table1[[#Headers],[#Data]],6,FALSE)</f>
        <v>0.98595702648200001</v>
      </c>
      <c r="U426" s="4">
        <f>VLOOKUP(Table13[[#This Row],[img_id]]&amp;"|"&amp;5,Table1[[#Headers],[#Data]],6,FALSE)</f>
        <v>0.98465144634199997</v>
      </c>
    </row>
    <row r="427" spans="1:21" hidden="1" x14ac:dyDescent="0.25">
      <c r="A427" s="5">
        <v>426</v>
      </c>
      <c r="B427" s="5" t="s">
        <v>435</v>
      </c>
      <c r="C427" s="5">
        <v>453</v>
      </c>
      <c r="D427" s="5">
        <v>2</v>
      </c>
      <c r="E427" s="5">
        <f>IF(Table13[[#This Row],[attractiveness]]=1,2,IF(Table13[[#This Row],[attractiveness]]=5,4,Table13[[#This Row],[attractiveness]]))</f>
        <v>2</v>
      </c>
      <c r="F427" s="5">
        <v>0.159999999999999</v>
      </c>
      <c r="G427" t="s">
        <v>848</v>
      </c>
      <c r="H427" t="s">
        <v>831</v>
      </c>
      <c r="I427" t="s">
        <v>855</v>
      </c>
      <c r="J427" t="s">
        <v>856</v>
      </c>
      <c r="K427" t="s">
        <v>864</v>
      </c>
      <c r="L427" s="9">
        <v>0.15787357091900001</v>
      </c>
      <c r="M427" s="9">
        <v>0.12643612921200001</v>
      </c>
      <c r="N427" s="9">
        <v>0.123181916773</v>
      </c>
      <c r="O427" s="9">
        <v>0.123181916773</v>
      </c>
      <c r="P427" s="9">
        <v>9.3298591673400003E-2</v>
      </c>
      <c r="Q427" s="4">
        <f>VLOOKUP(Table13[[#This Row],[img_id]]&amp;"|"&amp;1,Table1[[#Headers],[#Data]],6,FALSE)</f>
        <v>0.99787175655399996</v>
      </c>
      <c r="R427" s="4">
        <f>VLOOKUP(Table13[[#This Row],[img_id]]&amp;"|"&amp;2,Table1[[#Headers],[#Data]],6,FALSE)</f>
        <v>0.99734407663299995</v>
      </c>
      <c r="S427" s="4">
        <f>VLOOKUP(Table13[[#This Row],[img_id]]&amp;"|"&amp;3,Table1[[#Headers],[#Data]],6,FALSE)</f>
        <v>0.99727410078000001</v>
      </c>
      <c r="T427" s="4">
        <f>VLOOKUP(Table13[[#This Row],[img_id]]&amp;"|"&amp;4,Table1[[#Headers],[#Data]],6,FALSE)</f>
        <v>0.99720972776399996</v>
      </c>
      <c r="U427" s="4">
        <f>VLOOKUP(Table13[[#This Row],[img_id]]&amp;"|"&amp;5,Table1[[#Headers],[#Data]],6,FALSE)</f>
        <v>0.99640417099</v>
      </c>
    </row>
    <row r="428" spans="1:21" hidden="1" x14ac:dyDescent="0.25">
      <c r="A428" s="5">
        <v>427</v>
      </c>
      <c r="B428" s="5" t="s">
        <v>436</v>
      </c>
      <c r="C428" s="5">
        <v>453</v>
      </c>
      <c r="D428" s="5">
        <v>3</v>
      </c>
      <c r="E428" s="5">
        <f>IF(Table13[[#This Row],[attractiveness]]=1,2,IF(Table13[[#This Row],[attractiveness]]=5,4,Table13[[#This Row],[attractiveness]]))</f>
        <v>3</v>
      </c>
      <c r="F428" s="5">
        <v>0.4</v>
      </c>
      <c r="G428" t="s">
        <v>891</v>
      </c>
      <c r="H428" t="s">
        <v>848</v>
      </c>
      <c r="I428" t="s">
        <v>847</v>
      </c>
      <c r="J428" t="s">
        <v>927</v>
      </c>
      <c r="K428" t="s">
        <v>861</v>
      </c>
      <c r="L428" s="9">
        <v>0.43397134542499999</v>
      </c>
      <c r="M428" s="9">
        <v>0.114598378539</v>
      </c>
      <c r="N428" s="9">
        <v>9.3106575310200002E-2</v>
      </c>
      <c r="O428" s="9">
        <v>9.3106575310200002E-2</v>
      </c>
      <c r="P428" s="9">
        <v>5.4852027445999998E-2</v>
      </c>
      <c r="Q428" s="4">
        <f>VLOOKUP(Table13[[#This Row],[img_id]]&amp;"|"&amp;1,Table1[[#Headers],[#Data]],6,FALSE)</f>
        <v>0.99966871738399998</v>
      </c>
      <c r="R428" s="4">
        <f>VLOOKUP(Table13[[#This Row],[img_id]]&amp;"|"&amp;2,Table1[[#Headers],[#Data]],6,FALSE)</f>
        <v>0.99874675273900004</v>
      </c>
      <c r="S428" s="4">
        <f>VLOOKUP(Table13[[#This Row],[img_id]]&amp;"|"&amp;3,Table1[[#Headers],[#Data]],6,FALSE)</f>
        <v>0.99845790862999995</v>
      </c>
      <c r="T428" s="4">
        <f>VLOOKUP(Table13[[#This Row],[img_id]]&amp;"|"&amp;4,Table1[[#Headers],[#Data]],6,FALSE)</f>
        <v>0.998142242432</v>
      </c>
      <c r="U428" s="4">
        <f>VLOOKUP(Table13[[#This Row],[img_id]]&amp;"|"&amp;5,Table1[[#Headers],[#Data]],6,FALSE)</f>
        <v>0.997385203838</v>
      </c>
    </row>
    <row r="429" spans="1:21" hidden="1" x14ac:dyDescent="0.25">
      <c r="A429" s="5">
        <v>428</v>
      </c>
      <c r="B429" s="5" t="s">
        <v>437</v>
      </c>
      <c r="C429" s="5">
        <v>453</v>
      </c>
      <c r="D429" s="5">
        <v>4</v>
      </c>
      <c r="E429" s="5">
        <f>IF(Table13[[#This Row],[attractiveness]]=1,2,IF(Table13[[#This Row],[attractiveness]]=5,4,Table13[[#This Row],[attractiveness]]))</f>
        <v>4</v>
      </c>
      <c r="F429" s="5">
        <v>0.159999999999999</v>
      </c>
      <c r="G429" t="s">
        <v>897</v>
      </c>
      <c r="H429" t="s">
        <v>895</v>
      </c>
      <c r="I429" t="s">
        <v>891</v>
      </c>
      <c r="J429" t="s">
        <v>839</v>
      </c>
      <c r="K429" t="s">
        <v>829</v>
      </c>
      <c r="L429" s="9">
        <v>0.34648492932300001</v>
      </c>
      <c r="M429" s="9">
        <v>0.205973848701</v>
      </c>
      <c r="N429" s="9">
        <v>5.90470358729E-2</v>
      </c>
      <c r="O429" s="9">
        <v>5.90470358729E-2</v>
      </c>
      <c r="P429" s="9">
        <v>2.75393221527E-2</v>
      </c>
      <c r="Q429" s="4">
        <f>VLOOKUP(Table13[[#This Row],[img_id]]&amp;"|"&amp;1,Table1[[#Headers],[#Data]],6,FALSE)</f>
        <v>0.99839633703200004</v>
      </c>
      <c r="R429" s="4">
        <f>VLOOKUP(Table13[[#This Row],[img_id]]&amp;"|"&amp;2,Table1[[#Headers],[#Data]],6,FALSE)</f>
        <v>0.99730527401000002</v>
      </c>
      <c r="S429" s="4">
        <f>VLOOKUP(Table13[[#This Row],[img_id]]&amp;"|"&amp;3,Table1[[#Headers],[#Data]],6,FALSE)</f>
        <v>0.99066275358199996</v>
      </c>
      <c r="T429" s="4">
        <f>VLOOKUP(Table13[[#This Row],[img_id]]&amp;"|"&amp;4,Table1[[#Headers],[#Data]],6,FALSE)</f>
        <v>0.98415839672100003</v>
      </c>
      <c r="U429" s="4">
        <f>VLOOKUP(Table13[[#This Row],[img_id]]&amp;"|"&amp;5,Table1[[#Headers],[#Data]],6,FALSE)</f>
        <v>0.98019146919300004</v>
      </c>
    </row>
    <row r="430" spans="1:21" hidden="1" x14ac:dyDescent="0.25">
      <c r="A430" s="5">
        <v>429</v>
      </c>
      <c r="B430" s="5" t="s">
        <v>438</v>
      </c>
      <c r="C430" s="5">
        <v>454</v>
      </c>
      <c r="D430" s="5">
        <v>1</v>
      </c>
      <c r="E430" s="5">
        <f>IF(Table13[[#This Row],[attractiveness]]=1,2,IF(Table13[[#This Row],[attractiveness]]=5,4,Table13[[#This Row],[attractiveness]]))</f>
        <v>2</v>
      </c>
      <c r="F430" s="5">
        <v>0.16</v>
      </c>
      <c r="G430" t="s">
        <v>830</v>
      </c>
      <c r="H430" t="s">
        <v>842</v>
      </c>
      <c r="I430" t="s">
        <v>913</v>
      </c>
      <c r="J430" t="s">
        <v>849</v>
      </c>
      <c r="K430" t="s">
        <v>853</v>
      </c>
      <c r="L430" s="9">
        <v>0.582204759121</v>
      </c>
      <c r="M430" s="9">
        <v>0.17931261658700001</v>
      </c>
      <c r="N430" s="9">
        <v>8.9243471622500001E-2</v>
      </c>
      <c r="O430" s="9">
        <v>8.9243471622500001E-2</v>
      </c>
      <c r="P430" s="9">
        <v>2.2987883537999999E-2</v>
      </c>
      <c r="Q430" s="4">
        <f>VLOOKUP(Table13[[#This Row],[img_id]]&amp;"|"&amp;1,Table1[[#Headers],[#Data]],6,FALSE)</f>
        <v>0.99998629093199998</v>
      </c>
      <c r="R430" s="4">
        <f>VLOOKUP(Table13[[#This Row],[img_id]]&amp;"|"&amp;2,Table1[[#Headers],[#Data]],6,FALSE)</f>
        <v>0.999955534935</v>
      </c>
      <c r="S430" s="4">
        <f>VLOOKUP(Table13[[#This Row],[img_id]]&amp;"|"&amp;3,Table1[[#Headers],[#Data]],6,FALSE)</f>
        <v>0.99991083145100002</v>
      </c>
      <c r="T430" s="4">
        <f>VLOOKUP(Table13[[#This Row],[img_id]]&amp;"|"&amp;4,Table1[[#Headers],[#Data]],6,FALSE)</f>
        <v>0.99987745284999996</v>
      </c>
      <c r="U430" s="4">
        <f>VLOOKUP(Table13[[#This Row],[img_id]]&amp;"|"&amp;5,Table1[[#Headers],[#Data]],6,FALSE)</f>
        <v>0.99965369701399998</v>
      </c>
    </row>
    <row r="431" spans="1:21" hidden="1" x14ac:dyDescent="0.25">
      <c r="A431" s="5">
        <v>430</v>
      </c>
      <c r="B431" s="5" t="s">
        <v>439</v>
      </c>
      <c r="C431" s="5">
        <v>454</v>
      </c>
      <c r="D431" s="5">
        <v>1</v>
      </c>
      <c r="E431" s="5">
        <f>IF(Table13[[#This Row],[attractiveness]]=1,2,IF(Table13[[#This Row],[attractiveness]]=5,4,Table13[[#This Row],[attractiveness]]))</f>
        <v>2</v>
      </c>
      <c r="F431" s="5">
        <v>0.64</v>
      </c>
      <c r="G431" t="s">
        <v>913</v>
      </c>
      <c r="H431" t="s">
        <v>849</v>
      </c>
      <c r="I431" t="s">
        <v>830</v>
      </c>
      <c r="J431" t="s">
        <v>833</v>
      </c>
      <c r="K431" t="s">
        <v>857</v>
      </c>
      <c r="L431" s="9">
        <v>0.451710194349</v>
      </c>
      <c r="M431" s="9">
        <v>0.24594238400499999</v>
      </c>
      <c r="N431" s="9">
        <v>9.2470280826099996E-2</v>
      </c>
      <c r="O431" s="9">
        <v>9.2470280826099996E-2</v>
      </c>
      <c r="P431" s="9">
        <v>2.6632849127100001E-2</v>
      </c>
      <c r="Q431" s="4">
        <f>VLOOKUP(Table13[[#This Row],[img_id]]&amp;"|"&amp;1,Table1[[#Headers],[#Data]],6,FALSE)</f>
        <v>0.99982470274000002</v>
      </c>
      <c r="R431" s="4">
        <f>VLOOKUP(Table13[[#This Row],[img_id]]&amp;"|"&amp;2,Table1[[#Headers],[#Data]],6,FALSE)</f>
        <v>0.99967813491799995</v>
      </c>
      <c r="S431" s="4">
        <f>VLOOKUP(Table13[[#This Row],[img_id]]&amp;"|"&amp;3,Table1[[#Headers],[#Data]],6,FALSE)</f>
        <v>0.99914443492899996</v>
      </c>
      <c r="T431" s="4">
        <f>VLOOKUP(Table13[[#This Row],[img_id]]&amp;"|"&amp;4,Table1[[#Headers],[#Data]],6,FALSE)</f>
        <v>0.99872261285800001</v>
      </c>
      <c r="U431" s="4">
        <f>VLOOKUP(Table13[[#This Row],[img_id]]&amp;"|"&amp;5,Table1[[#Headers],[#Data]],6,FALSE)</f>
        <v>0.99703562259699996</v>
      </c>
    </row>
    <row r="432" spans="1:21" hidden="1" x14ac:dyDescent="0.25">
      <c r="A432" s="5">
        <v>431</v>
      </c>
      <c r="B432" s="5" t="s">
        <v>440</v>
      </c>
      <c r="C432" s="5">
        <v>454</v>
      </c>
      <c r="D432" s="5">
        <v>2</v>
      </c>
      <c r="E432" s="5">
        <f>IF(Table13[[#This Row],[attractiveness]]=1,2,IF(Table13[[#This Row],[attractiveness]]=5,4,Table13[[#This Row],[attractiveness]]))</f>
        <v>2</v>
      </c>
      <c r="F432" s="5">
        <v>0.4</v>
      </c>
      <c r="G432" t="s">
        <v>830</v>
      </c>
      <c r="H432" t="s">
        <v>840</v>
      </c>
      <c r="I432" t="s">
        <v>832</v>
      </c>
      <c r="J432" t="s">
        <v>930</v>
      </c>
      <c r="K432" t="s">
        <v>868</v>
      </c>
      <c r="L432" s="9">
        <v>0.721857190132</v>
      </c>
      <c r="M432" s="9">
        <v>0.153827026486</v>
      </c>
      <c r="N432" s="9">
        <v>3.02870571613E-2</v>
      </c>
      <c r="O432" s="9">
        <v>3.02870571613E-2</v>
      </c>
      <c r="P432" s="9">
        <v>1.0289387777400001E-2</v>
      </c>
      <c r="Q432" s="4">
        <f>VLOOKUP(Table13[[#This Row],[img_id]]&amp;"|"&amp;1,Table1[[#Headers],[#Data]],6,FALSE)</f>
        <v>0.99997663497900002</v>
      </c>
      <c r="R432" s="4">
        <f>VLOOKUP(Table13[[#This Row],[img_id]]&amp;"|"&amp;2,Table1[[#Headers],[#Data]],6,FALSE)</f>
        <v>0.99989044666299998</v>
      </c>
      <c r="S432" s="4">
        <f>VLOOKUP(Table13[[#This Row],[img_id]]&amp;"|"&amp;3,Table1[[#Headers],[#Data]],6,FALSE)</f>
        <v>0.99944394826899996</v>
      </c>
      <c r="T432" s="4">
        <f>VLOOKUP(Table13[[#This Row],[img_id]]&amp;"|"&amp;4,Table1[[#Headers],[#Data]],6,FALSE)</f>
        <v>0.99904137849800001</v>
      </c>
      <c r="U432" s="4">
        <f>VLOOKUP(Table13[[#This Row],[img_id]]&amp;"|"&amp;5,Table1[[#Headers],[#Data]],6,FALSE)</f>
        <v>0.99836510419799995</v>
      </c>
    </row>
    <row r="433" spans="1:21" hidden="1" x14ac:dyDescent="0.25">
      <c r="A433" s="5">
        <v>432</v>
      </c>
      <c r="B433" s="5" t="s">
        <v>441</v>
      </c>
      <c r="C433" s="5">
        <v>454</v>
      </c>
      <c r="D433" s="5">
        <v>3</v>
      </c>
      <c r="E433" s="5">
        <f>IF(Table13[[#This Row],[attractiveness]]=1,2,IF(Table13[[#This Row],[attractiveness]]=5,4,Table13[[#This Row],[attractiveness]]))</f>
        <v>3</v>
      </c>
      <c r="F433" s="5">
        <v>0.55999999999999905</v>
      </c>
      <c r="G433" t="s">
        <v>837</v>
      </c>
      <c r="H433" t="s">
        <v>926</v>
      </c>
      <c r="I433" t="s">
        <v>866</v>
      </c>
      <c r="J433" t="s">
        <v>836</v>
      </c>
      <c r="K433" t="s">
        <v>838</v>
      </c>
      <c r="L433" s="9">
        <v>0.78704845905300003</v>
      </c>
      <c r="M433" s="9">
        <v>4.76110763848E-2</v>
      </c>
      <c r="N433" s="9">
        <v>3.8426857441699998E-2</v>
      </c>
      <c r="O433" s="9">
        <v>3.8426857441699998E-2</v>
      </c>
      <c r="P433" s="9">
        <v>2.00797840953E-2</v>
      </c>
      <c r="Q433" s="4">
        <f>VLOOKUP(Table13[[#This Row],[img_id]]&amp;"|"&amp;1,Table1[[#Headers],[#Data]],6,FALSE)</f>
        <v>0.99998426437400001</v>
      </c>
      <c r="R433" s="4">
        <f>VLOOKUP(Table13[[#This Row],[img_id]]&amp;"|"&amp;2,Table1[[#Headers],[#Data]],6,FALSE)</f>
        <v>0.99973970651599997</v>
      </c>
      <c r="S433" s="4">
        <f>VLOOKUP(Table13[[#This Row],[img_id]]&amp;"|"&amp;3,Table1[[#Headers],[#Data]],6,FALSE)</f>
        <v>0.99967753887199995</v>
      </c>
      <c r="T433" s="4">
        <f>VLOOKUP(Table13[[#This Row],[img_id]]&amp;"|"&amp;4,Table1[[#Headers],[#Data]],6,FALSE)</f>
        <v>0.99962019920300005</v>
      </c>
      <c r="U433" s="4">
        <f>VLOOKUP(Table13[[#This Row],[img_id]]&amp;"|"&amp;5,Table1[[#Headers],[#Data]],6,FALSE)</f>
        <v>0.99938309192700003</v>
      </c>
    </row>
    <row r="434" spans="1:21" hidden="1" x14ac:dyDescent="0.25">
      <c r="A434" s="5">
        <v>433</v>
      </c>
      <c r="B434" s="5" t="s">
        <v>442</v>
      </c>
      <c r="C434" s="5">
        <v>459</v>
      </c>
      <c r="D434" s="5">
        <v>3</v>
      </c>
      <c r="E434" s="5">
        <f>IF(Table13[[#This Row],[attractiveness]]=1,2,IF(Table13[[#This Row],[attractiveness]]=5,4,Table13[[#This Row],[attractiveness]]))</f>
        <v>3</v>
      </c>
      <c r="F434" s="5">
        <v>0.64</v>
      </c>
      <c r="G434" t="s">
        <v>830</v>
      </c>
      <c r="H434" t="s">
        <v>829</v>
      </c>
      <c r="I434" t="s">
        <v>833</v>
      </c>
      <c r="J434" t="s">
        <v>840</v>
      </c>
      <c r="K434" t="s">
        <v>900</v>
      </c>
      <c r="L434" s="9">
        <v>0.89774835109700002</v>
      </c>
      <c r="M434" s="9">
        <v>5.2000738680399998E-2</v>
      </c>
      <c r="N434" s="9">
        <v>2.22971104085E-2</v>
      </c>
      <c r="O434" s="9">
        <v>2.22971104085E-2</v>
      </c>
      <c r="P434" s="9">
        <v>6.8608876317699996E-3</v>
      </c>
      <c r="Q434" s="4">
        <f>VLOOKUP(Table13[[#This Row],[img_id]]&amp;"|"&amp;1,Table1[[#Headers],[#Data]],6,FALSE)</f>
        <v>0.99999928474400002</v>
      </c>
      <c r="R434" s="4">
        <f>VLOOKUP(Table13[[#This Row],[img_id]]&amp;"|"&amp;2,Table1[[#Headers],[#Data]],6,FALSE)</f>
        <v>0.99998867511699996</v>
      </c>
      <c r="S434" s="4">
        <f>VLOOKUP(Table13[[#This Row],[img_id]]&amp;"|"&amp;3,Table1[[#Headers],[#Data]],6,FALSE)</f>
        <v>0.99997353553799995</v>
      </c>
      <c r="T434" s="4">
        <f>VLOOKUP(Table13[[#This Row],[img_id]]&amp;"|"&amp;4,Table1[[#Headers],[#Data]],6,FALSE)</f>
        <v>0.999933362007</v>
      </c>
      <c r="U434" s="4">
        <f>VLOOKUP(Table13[[#This Row],[img_id]]&amp;"|"&amp;5,Table1[[#Headers],[#Data]],6,FALSE)</f>
        <v>0.99991393089299996</v>
      </c>
    </row>
    <row r="435" spans="1:21" hidden="1" x14ac:dyDescent="0.25">
      <c r="A435" s="5">
        <v>434</v>
      </c>
      <c r="B435" s="5" t="s">
        <v>443</v>
      </c>
      <c r="C435" s="5">
        <v>459</v>
      </c>
      <c r="D435" s="5">
        <v>3</v>
      </c>
      <c r="E435" s="5">
        <f>IF(Table13[[#This Row],[attractiveness]]=1,2,IF(Table13[[#This Row],[attractiveness]]=5,4,Table13[[#This Row],[attractiveness]]))</f>
        <v>3</v>
      </c>
      <c r="F435" s="5">
        <v>0.64</v>
      </c>
      <c r="G435" t="s">
        <v>830</v>
      </c>
      <c r="H435" t="s">
        <v>869</v>
      </c>
      <c r="I435" t="s">
        <v>869</v>
      </c>
      <c r="J435" t="s">
        <v>840</v>
      </c>
      <c r="K435" t="s">
        <v>910</v>
      </c>
      <c r="L435" s="9">
        <v>0.27320644259499999</v>
      </c>
      <c r="M435" s="9">
        <v>0.107586309314</v>
      </c>
      <c r="N435" s="9">
        <v>9.4860821962400005E-2</v>
      </c>
      <c r="O435" s="9">
        <v>9.4860821962400005E-2</v>
      </c>
      <c r="P435" s="9">
        <v>7.5816355645699995E-2</v>
      </c>
      <c r="Q435" s="4">
        <f>VLOOKUP(Table13[[#This Row],[img_id]]&amp;"|"&amp;1,Table1[[#Headers],[#Data]],6,FALSE)</f>
        <v>0.99947005510300002</v>
      </c>
      <c r="R435" s="4">
        <f>VLOOKUP(Table13[[#This Row],[img_id]]&amp;"|"&amp;2,Table1[[#Headers],[#Data]],6,FALSE)</f>
        <v>0.99865543842299997</v>
      </c>
      <c r="S435" s="4">
        <f>VLOOKUP(Table13[[#This Row],[img_id]]&amp;"|"&amp;3,Table1[[#Headers],[#Data]],6,FALSE)</f>
        <v>0.99847537279099996</v>
      </c>
      <c r="T435" s="4">
        <f>VLOOKUP(Table13[[#This Row],[img_id]]&amp;"|"&amp;4,Table1[[#Headers],[#Data]],6,FALSE)</f>
        <v>0.99822050333000001</v>
      </c>
      <c r="U435" s="4">
        <f>VLOOKUP(Table13[[#This Row],[img_id]]&amp;"|"&amp;5,Table1[[#Headers],[#Data]],6,FALSE)</f>
        <v>0.99809306860000002</v>
      </c>
    </row>
    <row r="436" spans="1:21" hidden="1" x14ac:dyDescent="0.25">
      <c r="A436" s="5">
        <v>435</v>
      </c>
      <c r="B436" s="5" t="s">
        <v>444</v>
      </c>
      <c r="C436" s="5">
        <v>459</v>
      </c>
      <c r="D436" s="5">
        <v>2</v>
      </c>
      <c r="E436" s="5">
        <f>IF(Table13[[#This Row],[attractiveness]]=1,2,IF(Table13[[#This Row],[attractiveness]]=5,4,Table13[[#This Row],[attractiveness]]))</f>
        <v>2</v>
      </c>
      <c r="F436" s="5">
        <v>0.64</v>
      </c>
      <c r="G436" t="s">
        <v>830</v>
      </c>
      <c r="H436" t="s">
        <v>900</v>
      </c>
      <c r="I436" t="s">
        <v>910</v>
      </c>
      <c r="J436" t="s">
        <v>869</v>
      </c>
      <c r="K436" t="s">
        <v>840</v>
      </c>
      <c r="L436" s="9">
        <v>0.46546059846900001</v>
      </c>
      <c r="M436" s="9">
        <v>9.6953667700300006E-2</v>
      </c>
      <c r="N436" s="9">
        <v>5.4857660085000003E-2</v>
      </c>
      <c r="O436" s="9">
        <v>5.4857660085000003E-2</v>
      </c>
      <c r="P436" s="9">
        <v>5.23740053177E-2</v>
      </c>
      <c r="Q436" s="4">
        <f>VLOOKUP(Table13[[#This Row],[img_id]]&amp;"|"&amp;1,Table1[[#Headers],[#Data]],6,FALSE)</f>
        <v>0.99971121549599995</v>
      </c>
      <c r="R436" s="4">
        <f>VLOOKUP(Table13[[#This Row],[img_id]]&amp;"|"&amp;2,Table1[[#Headers],[#Data]],6,FALSE)</f>
        <v>0.99861538410200001</v>
      </c>
      <c r="S436" s="4">
        <f>VLOOKUP(Table13[[#This Row],[img_id]]&amp;"|"&amp;3,Table1[[#Headers],[#Data]],6,FALSE)</f>
        <v>0.99755543470399999</v>
      </c>
      <c r="T436" s="4">
        <f>VLOOKUP(Table13[[#This Row],[img_id]]&amp;"|"&amp;4,Table1[[#Headers],[#Data]],6,FALSE)</f>
        <v>0.99750405549999999</v>
      </c>
      <c r="U436" s="4">
        <f>VLOOKUP(Table13[[#This Row],[img_id]]&amp;"|"&amp;5,Table1[[#Headers],[#Data]],6,FALSE)</f>
        <v>0.99743974208800001</v>
      </c>
    </row>
    <row r="437" spans="1:21" hidden="1" x14ac:dyDescent="0.25">
      <c r="A437" s="5">
        <v>436</v>
      </c>
      <c r="B437" s="5" t="s">
        <v>445</v>
      </c>
      <c r="C437" s="5">
        <v>459</v>
      </c>
      <c r="D437" s="5">
        <v>2</v>
      </c>
      <c r="E437" s="5">
        <f>IF(Table13[[#This Row],[attractiveness]]=1,2,IF(Table13[[#This Row],[attractiveness]]=5,4,Table13[[#This Row],[attractiveness]]))</f>
        <v>2</v>
      </c>
      <c r="F437" s="5">
        <v>1.2</v>
      </c>
      <c r="G437" t="s">
        <v>833</v>
      </c>
      <c r="H437" t="s">
        <v>900</v>
      </c>
      <c r="I437" t="s">
        <v>903</v>
      </c>
      <c r="J437" t="s">
        <v>869</v>
      </c>
      <c r="K437" t="s">
        <v>859</v>
      </c>
      <c r="L437" s="9">
        <v>0.16729195416000001</v>
      </c>
      <c r="M437" s="9">
        <v>8.1698618829300004E-2</v>
      </c>
      <c r="N437" s="9">
        <v>5.1852464675899997E-2</v>
      </c>
      <c r="O437" s="9">
        <v>5.1852464675899997E-2</v>
      </c>
      <c r="P437" s="9">
        <v>3.9294410496999999E-2</v>
      </c>
      <c r="Q437" s="4">
        <f>VLOOKUP(Table13[[#This Row],[img_id]]&amp;"|"&amp;1,Table1[[#Headers],[#Data]],6,FALSE)</f>
        <v>0.99460923671699997</v>
      </c>
      <c r="R437" s="4">
        <f>VLOOKUP(Table13[[#This Row],[img_id]]&amp;"|"&amp;2,Table1[[#Headers],[#Data]],6,FALSE)</f>
        <v>0.98902356624599996</v>
      </c>
      <c r="S437" s="4">
        <f>VLOOKUP(Table13[[#This Row],[img_id]]&amp;"|"&amp;3,Table1[[#Headers],[#Data]],6,FALSE)</f>
        <v>0.98281407356299999</v>
      </c>
      <c r="T437" s="4">
        <f>VLOOKUP(Table13[[#This Row],[img_id]]&amp;"|"&amp;4,Table1[[#Headers],[#Data]],6,FALSE)</f>
        <v>0.98192918300599996</v>
      </c>
      <c r="U437" s="4">
        <f>VLOOKUP(Table13[[#This Row],[img_id]]&amp;"|"&amp;5,Table1[[#Headers],[#Data]],6,FALSE)</f>
        <v>0.97744560241699996</v>
      </c>
    </row>
    <row r="438" spans="1:21" hidden="1" x14ac:dyDescent="0.25">
      <c r="A438" s="5">
        <v>437</v>
      </c>
      <c r="B438" s="5" t="s">
        <v>446</v>
      </c>
      <c r="C438" s="5">
        <v>465</v>
      </c>
      <c r="D438" s="5">
        <v>2</v>
      </c>
      <c r="E438" s="5">
        <f>IF(Table13[[#This Row],[attractiveness]]=1,2,IF(Table13[[#This Row],[attractiveness]]=5,4,Table13[[#This Row],[attractiveness]]))</f>
        <v>2</v>
      </c>
      <c r="F438" s="5">
        <v>0.55999999999999905</v>
      </c>
      <c r="G438" t="s">
        <v>862</v>
      </c>
      <c r="H438" t="s">
        <v>861</v>
      </c>
      <c r="I438" t="s">
        <v>831</v>
      </c>
      <c r="J438" t="s">
        <v>864</v>
      </c>
      <c r="K438" t="s">
        <v>854</v>
      </c>
      <c r="L438" s="9">
        <v>0.37737789750099998</v>
      </c>
      <c r="M438" s="9">
        <v>0.103283323348</v>
      </c>
      <c r="N438" s="9">
        <v>8.9209772646399996E-2</v>
      </c>
      <c r="O438" s="9">
        <v>8.9209772646399996E-2</v>
      </c>
      <c r="P438" s="9">
        <v>8.2900501787700004E-2</v>
      </c>
      <c r="Q438" s="4">
        <f>VLOOKUP(Table13[[#This Row],[img_id]]&amp;"|"&amp;1,Table1[[#Headers],[#Data]],6,FALSE)</f>
        <v>0.99965536594399995</v>
      </c>
      <c r="R438" s="4">
        <f>VLOOKUP(Table13[[#This Row],[img_id]]&amp;"|"&amp;2,Table1[[#Headers],[#Data]],6,FALSE)</f>
        <v>0.99874204397199995</v>
      </c>
      <c r="S438" s="4">
        <f>VLOOKUP(Table13[[#This Row],[img_id]]&amp;"|"&amp;3,Table1[[#Headers],[#Data]],6,FALSE)</f>
        <v>0.99854385852799998</v>
      </c>
      <c r="T438" s="4">
        <f>VLOOKUP(Table13[[#This Row],[img_id]]&amp;"|"&amp;4,Table1[[#Headers],[#Data]],6,FALSE)</f>
        <v>0.99846988916400004</v>
      </c>
      <c r="U438" s="4">
        <f>VLOOKUP(Table13[[#This Row],[img_id]]&amp;"|"&amp;5,Table1[[#Headers],[#Data]],6,FALSE)</f>
        <v>0.99843317270300003</v>
      </c>
    </row>
    <row r="439" spans="1:21" hidden="1" x14ac:dyDescent="0.25">
      <c r="A439" s="5">
        <v>438</v>
      </c>
      <c r="B439" s="5" t="s">
        <v>447</v>
      </c>
      <c r="C439" s="5">
        <v>465</v>
      </c>
      <c r="D439" s="5">
        <v>2</v>
      </c>
      <c r="E439" s="5">
        <f>IF(Table13[[#This Row],[attractiveness]]=1,2,IF(Table13[[#This Row],[attractiveness]]=5,4,Table13[[#This Row],[attractiveness]]))</f>
        <v>2</v>
      </c>
      <c r="F439" s="5">
        <v>0.4</v>
      </c>
      <c r="G439" t="s">
        <v>831</v>
      </c>
      <c r="H439" t="s">
        <v>864</v>
      </c>
      <c r="I439" t="s">
        <v>862</v>
      </c>
      <c r="J439" t="s">
        <v>877</v>
      </c>
      <c r="K439" t="s">
        <v>830</v>
      </c>
      <c r="L439" s="9">
        <v>0.35658818483400001</v>
      </c>
      <c r="M439" s="9">
        <v>0.16562226414699999</v>
      </c>
      <c r="N439" s="9">
        <v>0.11594767123499999</v>
      </c>
      <c r="O439" s="9">
        <v>0.11594767123499999</v>
      </c>
      <c r="P439" s="9">
        <v>3.6547582596499997E-2</v>
      </c>
      <c r="Q439" s="4">
        <f>VLOOKUP(Table13[[#This Row],[img_id]]&amp;"|"&amp;1,Table1[[#Headers],[#Data]],6,FALSE)</f>
        <v>0.99923336505899996</v>
      </c>
      <c r="R439" s="4">
        <f>VLOOKUP(Table13[[#This Row],[img_id]]&amp;"|"&amp;2,Table1[[#Headers],[#Data]],6,FALSE)</f>
        <v>0.998350858688</v>
      </c>
      <c r="S439" s="4">
        <f>VLOOKUP(Table13[[#This Row],[img_id]]&amp;"|"&amp;3,Table1[[#Headers],[#Data]],6,FALSE)</f>
        <v>0.99764591455499996</v>
      </c>
      <c r="T439" s="4">
        <f>VLOOKUP(Table13[[#This Row],[img_id]]&amp;"|"&amp;4,Table1[[#Headers],[#Data]],6,FALSE)</f>
        <v>0.99658328294800003</v>
      </c>
      <c r="U439" s="4">
        <f>VLOOKUP(Table13[[#This Row],[img_id]]&amp;"|"&amp;5,Table1[[#Headers],[#Data]],6,FALSE)</f>
        <v>0.99256974458699998</v>
      </c>
    </row>
    <row r="440" spans="1:21" hidden="1" x14ac:dyDescent="0.25">
      <c r="A440" s="5">
        <v>439</v>
      </c>
      <c r="B440" s="5" t="s">
        <v>448</v>
      </c>
      <c r="C440" s="5">
        <v>465</v>
      </c>
      <c r="D440" s="5">
        <v>3</v>
      </c>
      <c r="E440" s="5">
        <f>IF(Table13[[#This Row],[attractiveness]]=1,2,IF(Table13[[#This Row],[attractiveness]]=5,4,Table13[[#This Row],[attractiveness]]))</f>
        <v>3</v>
      </c>
      <c r="F440" s="5">
        <v>1.04</v>
      </c>
      <c r="G440" t="s">
        <v>830</v>
      </c>
      <c r="H440" t="s">
        <v>864</v>
      </c>
      <c r="I440" t="s">
        <v>862</v>
      </c>
      <c r="J440" t="s">
        <v>883</v>
      </c>
      <c r="K440" t="s">
        <v>840</v>
      </c>
      <c r="L440" s="9">
        <v>0.26728028058999997</v>
      </c>
      <c r="M440" s="9">
        <v>0.16336490213900001</v>
      </c>
      <c r="N440" s="9">
        <v>0.13748960197000001</v>
      </c>
      <c r="O440" s="9">
        <v>0.13748960197000001</v>
      </c>
      <c r="P440" s="9">
        <v>5.4384127259300002E-2</v>
      </c>
      <c r="Q440" s="4">
        <f>VLOOKUP(Table13[[#This Row],[img_id]]&amp;"|"&amp;1,Table1[[#Headers],[#Data]],6,FALSE)</f>
        <v>0.99901819229099997</v>
      </c>
      <c r="R440" s="4">
        <f>VLOOKUP(Table13[[#This Row],[img_id]]&amp;"|"&amp;2,Table1[[#Headers],[#Data]],6,FALSE)</f>
        <v>0.99839466810199995</v>
      </c>
      <c r="S440" s="4">
        <f>VLOOKUP(Table13[[#This Row],[img_id]]&amp;"|"&amp;3,Table1[[#Headers],[#Data]],6,FALSE)</f>
        <v>0.99809318780900003</v>
      </c>
      <c r="T440" s="4">
        <f>VLOOKUP(Table13[[#This Row],[img_id]]&amp;"|"&amp;4,Table1[[#Headers],[#Data]],6,FALSE)</f>
        <v>0.99553912877999995</v>
      </c>
      <c r="U440" s="4">
        <f>VLOOKUP(Table13[[#This Row],[img_id]]&amp;"|"&amp;5,Table1[[#Headers],[#Data]],6,FALSE)</f>
        <v>0.99519330263100003</v>
      </c>
    </row>
    <row r="441" spans="1:21" hidden="1" x14ac:dyDescent="0.25">
      <c r="A441" s="5">
        <v>440</v>
      </c>
      <c r="B441" s="5" t="s">
        <v>449</v>
      </c>
      <c r="C441" s="5">
        <v>465</v>
      </c>
      <c r="D441" s="5">
        <v>1</v>
      </c>
      <c r="E441" s="5">
        <f>IF(Table13[[#This Row],[attractiveness]]=1,2,IF(Table13[[#This Row],[attractiveness]]=5,4,Table13[[#This Row],[attractiveness]]))</f>
        <v>2</v>
      </c>
      <c r="F441" s="5">
        <v>0.64</v>
      </c>
      <c r="G441" t="s">
        <v>864</v>
      </c>
      <c r="H441" t="s">
        <v>917</v>
      </c>
      <c r="I441" t="s">
        <v>873</v>
      </c>
      <c r="J441" t="s">
        <v>877</v>
      </c>
      <c r="K441" t="s">
        <v>862</v>
      </c>
      <c r="L441" s="9">
        <v>0.38490426540400002</v>
      </c>
      <c r="M441" s="9">
        <v>9.2744275927499994E-2</v>
      </c>
      <c r="N441" s="9">
        <v>5.8522015810000001E-2</v>
      </c>
      <c r="O441" s="9">
        <v>5.8522015810000001E-2</v>
      </c>
      <c r="P441" s="9">
        <v>2.6080163195700001E-2</v>
      </c>
      <c r="Q441" s="4">
        <f>VLOOKUP(Table13[[#This Row],[img_id]]&amp;"|"&amp;1,Table1[[#Headers],[#Data]],6,FALSE)</f>
        <v>0.99872142076500003</v>
      </c>
      <c r="R441" s="4">
        <f>VLOOKUP(Table13[[#This Row],[img_id]]&amp;"|"&amp;2,Table1[[#Headers],[#Data]],6,FALSE)</f>
        <v>0.99471515417099998</v>
      </c>
      <c r="S441" s="4">
        <f>VLOOKUP(Table13[[#This Row],[img_id]]&amp;"|"&amp;3,Table1[[#Headers],[#Data]],6,FALSE)</f>
        <v>0.99165040254600001</v>
      </c>
      <c r="T441" s="4">
        <f>VLOOKUP(Table13[[#This Row],[img_id]]&amp;"|"&amp;4,Table1[[#Headers],[#Data]],6,FALSE)</f>
        <v>0.98345184326199997</v>
      </c>
      <c r="U441" s="4">
        <f>VLOOKUP(Table13[[#This Row],[img_id]]&amp;"|"&amp;5,Table1[[#Headers],[#Data]],6,FALSE)</f>
        <v>0.98145675659200005</v>
      </c>
    </row>
    <row r="442" spans="1:21" hidden="1" x14ac:dyDescent="0.25">
      <c r="A442" s="5">
        <v>441</v>
      </c>
      <c r="B442" s="5" t="s">
        <v>450</v>
      </c>
      <c r="C442" s="5">
        <v>466</v>
      </c>
      <c r="D442" s="5">
        <v>3</v>
      </c>
      <c r="E442" s="5">
        <f>IF(Table13[[#This Row],[attractiveness]]=1,2,IF(Table13[[#This Row],[attractiveness]]=5,4,Table13[[#This Row],[attractiveness]]))</f>
        <v>3</v>
      </c>
      <c r="F442" s="5">
        <v>0.64</v>
      </c>
      <c r="G442" t="s">
        <v>860</v>
      </c>
      <c r="H442" t="s">
        <v>831</v>
      </c>
      <c r="I442" t="s">
        <v>854</v>
      </c>
      <c r="J442" t="s">
        <v>861</v>
      </c>
      <c r="K442" t="s">
        <v>848</v>
      </c>
      <c r="L442" s="9">
        <v>0.44132521748499998</v>
      </c>
      <c r="M442" s="9">
        <v>0.19741463661200001</v>
      </c>
      <c r="N442" s="9">
        <v>9.2624910175800004E-2</v>
      </c>
      <c r="O442" s="9">
        <v>9.2624910175800004E-2</v>
      </c>
      <c r="P442" s="9">
        <v>3.7073485553299999E-2</v>
      </c>
      <c r="Q442" s="4">
        <f>VLOOKUP(Table13[[#This Row],[img_id]]&amp;"|"&amp;1,Table1[[#Headers],[#Data]],6,FALSE)</f>
        <v>0.99990439414999999</v>
      </c>
      <c r="R442" s="4">
        <f>VLOOKUP(Table13[[#This Row],[img_id]]&amp;"|"&amp;2,Table1[[#Headers],[#Data]],6,FALSE)</f>
        <v>0.99978631734800005</v>
      </c>
      <c r="S442" s="4">
        <f>VLOOKUP(Table13[[#This Row],[img_id]]&amp;"|"&amp;3,Table1[[#Headers],[#Data]],6,FALSE)</f>
        <v>0.999544680119</v>
      </c>
      <c r="T442" s="4">
        <f>VLOOKUP(Table13[[#This Row],[img_id]]&amp;"|"&amp;4,Table1[[#Headers],[#Data]],6,FALSE)</f>
        <v>0.99948799610100003</v>
      </c>
      <c r="U442" s="4">
        <f>VLOOKUP(Table13[[#This Row],[img_id]]&amp;"|"&amp;5,Table1[[#Headers],[#Data]],6,FALSE)</f>
        <v>0.99886333942399996</v>
      </c>
    </row>
    <row r="443" spans="1:21" hidden="1" x14ac:dyDescent="0.25">
      <c r="A443" s="5">
        <v>442</v>
      </c>
      <c r="B443" s="5" t="s">
        <v>451</v>
      </c>
      <c r="C443" s="5">
        <v>466</v>
      </c>
      <c r="D443" s="5">
        <v>3</v>
      </c>
      <c r="E443" s="5">
        <f>IF(Table13[[#This Row],[attractiveness]]=1,2,IF(Table13[[#This Row],[attractiveness]]=5,4,Table13[[#This Row],[attractiveness]]))</f>
        <v>3</v>
      </c>
      <c r="F443" s="5">
        <v>0.64</v>
      </c>
      <c r="G443" t="s">
        <v>860</v>
      </c>
      <c r="H443" t="s">
        <v>862</v>
      </c>
      <c r="I443" t="s">
        <v>861</v>
      </c>
      <c r="J443" t="s">
        <v>831</v>
      </c>
      <c r="K443" t="s">
        <v>848</v>
      </c>
      <c r="L443" s="9">
        <v>0.21796287596200001</v>
      </c>
      <c r="M443" s="9">
        <v>0.15316390991199999</v>
      </c>
      <c r="N443" s="9">
        <v>0.14304056763600001</v>
      </c>
      <c r="O443" s="9">
        <v>0.14304056763600001</v>
      </c>
      <c r="P443" s="9">
        <v>7.4952907860299997E-2</v>
      </c>
      <c r="Q443" s="4">
        <f>VLOOKUP(Table13[[#This Row],[img_id]]&amp;"|"&amp;1,Table1[[#Headers],[#Data]],6,FALSE)</f>
        <v>0.99970030784599995</v>
      </c>
      <c r="R443" s="4">
        <f>VLOOKUP(Table13[[#This Row],[img_id]]&amp;"|"&amp;2,Table1[[#Headers],[#Data]],6,FALSE)</f>
        <v>0.99957352876700001</v>
      </c>
      <c r="S443" s="4">
        <f>VLOOKUP(Table13[[#This Row],[img_id]]&amp;"|"&amp;3,Table1[[#Headers],[#Data]],6,FALSE)</f>
        <v>0.99954336881600003</v>
      </c>
      <c r="T443" s="4">
        <f>VLOOKUP(Table13[[#This Row],[img_id]]&amp;"|"&amp;4,Table1[[#Headers],[#Data]],6,FALSE)</f>
        <v>0.99951422214499996</v>
      </c>
      <c r="U443" s="4">
        <f>VLOOKUP(Table13[[#This Row],[img_id]]&amp;"|"&amp;5,Table1[[#Headers],[#Data]],6,FALSE)</f>
        <v>0.99912899732600002</v>
      </c>
    </row>
    <row r="444" spans="1:21" hidden="1" x14ac:dyDescent="0.25">
      <c r="A444" s="5">
        <v>443</v>
      </c>
      <c r="B444" s="5" t="s">
        <v>452</v>
      </c>
      <c r="C444" s="5">
        <v>466</v>
      </c>
      <c r="D444" s="5">
        <v>3</v>
      </c>
      <c r="E444" s="5">
        <f>IF(Table13[[#This Row],[attractiveness]]=1,2,IF(Table13[[#This Row],[attractiveness]]=5,4,Table13[[#This Row],[attractiveness]]))</f>
        <v>3</v>
      </c>
      <c r="F444" s="5">
        <v>0.96</v>
      </c>
      <c r="G444" t="s">
        <v>873</v>
      </c>
      <c r="H444" t="s">
        <v>860</v>
      </c>
      <c r="I444" t="s">
        <v>878</v>
      </c>
      <c r="J444" t="s">
        <v>864</v>
      </c>
      <c r="K444" t="s">
        <v>884</v>
      </c>
      <c r="L444" s="9">
        <v>0.356663584709</v>
      </c>
      <c r="M444" s="9">
        <v>0.110943354666</v>
      </c>
      <c r="N444" s="9">
        <v>8.5536219179599998E-2</v>
      </c>
      <c r="O444" s="9">
        <v>8.5536219179599998E-2</v>
      </c>
      <c r="P444" s="9">
        <v>5.9265565127100003E-2</v>
      </c>
      <c r="Q444" s="4">
        <f>VLOOKUP(Table13[[#This Row],[img_id]]&amp;"|"&amp;1,Table1[[#Headers],[#Data]],6,FALSE)</f>
        <v>0.999826133251</v>
      </c>
      <c r="R444" s="4">
        <f>VLOOKUP(Table13[[#This Row],[img_id]]&amp;"|"&amp;2,Table1[[#Headers],[#Data]],6,FALSE)</f>
        <v>0.999440968037</v>
      </c>
      <c r="S444" s="4">
        <f>VLOOKUP(Table13[[#This Row],[img_id]]&amp;"|"&amp;3,Table1[[#Headers],[#Data]],6,FALSE)</f>
        <v>0.99927514791500005</v>
      </c>
      <c r="T444" s="4">
        <f>VLOOKUP(Table13[[#This Row],[img_id]]&amp;"|"&amp;4,Table1[[#Headers],[#Data]],6,FALSE)</f>
        <v>0.99899846315399998</v>
      </c>
      <c r="U444" s="4">
        <f>VLOOKUP(Table13[[#This Row],[img_id]]&amp;"|"&amp;5,Table1[[#Headers],[#Data]],6,FALSE)</f>
        <v>0.99895405769300005</v>
      </c>
    </row>
    <row r="445" spans="1:21" hidden="1" x14ac:dyDescent="0.25">
      <c r="A445" s="5">
        <v>444</v>
      </c>
      <c r="B445" s="5" t="s">
        <v>453</v>
      </c>
      <c r="C445" s="5">
        <v>466</v>
      </c>
      <c r="D445" s="5">
        <v>3</v>
      </c>
      <c r="E445" s="5">
        <f>IF(Table13[[#This Row],[attractiveness]]=1,2,IF(Table13[[#This Row],[attractiveness]]=5,4,Table13[[#This Row],[attractiveness]]))</f>
        <v>3</v>
      </c>
      <c r="F445" s="5">
        <v>1.3599999999999901</v>
      </c>
      <c r="G445" t="s">
        <v>860</v>
      </c>
      <c r="H445" t="s">
        <v>831</v>
      </c>
      <c r="I445" t="s">
        <v>854</v>
      </c>
      <c r="J445" t="s">
        <v>886</v>
      </c>
      <c r="K445" t="s">
        <v>873</v>
      </c>
      <c r="L445" s="9">
        <v>0.196946397424</v>
      </c>
      <c r="M445" s="9">
        <v>0.109920077026</v>
      </c>
      <c r="N445" s="9">
        <v>9.6800498664400006E-2</v>
      </c>
      <c r="O445" s="9">
        <v>9.6800498664400006E-2</v>
      </c>
      <c r="P445" s="9">
        <v>5.8953367173699998E-2</v>
      </c>
      <c r="Q445" s="4">
        <f>VLOOKUP(Table13[[#This Row],[img_id]]&amp;"|"&amp;1,Table1[[#Headers],[#Data]],6,FALSE)</f>
        <v>0.99752265214900004</v>
      </c>
      <c r="R445" s="4">
        <f>VLOOKUP(Table13[[#This Row],[img_id]]&amp;"|"&amp;2,Table1[[#Headers],[#Data]],6,FALSE)</f>
        <v>0.99557000398600004</v>
      </c>
      <c r="S445" s="4">
        <f>VLOOKUP(Table13[[#This Row],[img_id]]&amp;"|"&amp;3,Table1[[#Headers],[#Data]],6,FALSE)</f>
        <v>0.99497258663199994</v>
      </c>
      <c r="T445" s="4">
        <f>VLOOKUP(Table13[[#This Row],[img_id]]&amp;"|"&amp;4,Table1[[#Headers],[#Data]],6,FALSE)</f>
        <v>0.99380302429199996</v>
      </c>
      <c r="U445" s="4">
        <f>VLOOKUP(Table13[[#This Row],[img_id]]&amp;"|"&amp;5,Table1[[#Headers],[#Data]],6,FALSE)</f>
        <v>0.99177163839299998</v>
      </c>
    </row>
    <row r="446" spans="1:21" hidden="1" x14ac:dyDescent="0.25">
      <c r="A446" s="5">
        <v>445</v>
      </c>
      <c r="B446" s="5" t="s">
        <v>454</v>
      </c>
      <c r="C446" s="5">
        <v>467</v>
      </c>
      <c r="D446" s="5">
        <v>3</v>
      </c>
      <c r="E446" s="5">
        <f>IF(Table13[[#This Row],[attractiveness]]=1,2,IF(Table13[[#This Row],[attractiveness]]=5,4,Table13[[#This Row],[attractiveness]]))</f>
        <v>3</v>
      </c>
      <c r="F446" s="5">
        <v>0.96</v>
      </c>
      <c r="G446" t="s">
        <v>831</v>
      </c>
      <c r="H446" t="s">
        <v>864</v>
      </c>
      <c r="I446" t="s">
        <v>855</v>
      </c>
      <c r="J446" t="s">
        <v>880</v>
      </c>
      <c r="K446" t="s">
        <v>862</v>
      </c>
      <c r="L446" s="9">
        <v>0.25439262390099998</v>
      </c>
      <c r="M446" s="9">
        <v>0.205664992332</v>
      </c>
      <c r="N446" s="9">
        <v>0.115011073649</v>
      </c>
      <c r="O446" s="9">
        <v>0.115011073649</v>
      </c>
      <c r="P446" s="9">
        <v>4.4000085443300002E-2</v>
      </c>
      <c r="Q446" s="4">
        <f>VLOOKUP(Table13[[#This Row],[img_id]]&amp;"|"&amp;1,Table1[[#Headers],[#Data]],6,FALSE)</f>
        <v>0.99933630228000003</v>
      </c>
      <c r="R446" s="4">
        <f>VLOOKUP(Table13[[#This Row],[img_id]]&amp;"|"&amp;2,Table1[[#Headers],[#Data]],6,FALSE)</f>
        <v>0.99917918443700005</v>
      </c>
      <c r="S446" s="4">
        <f>VLOOKUP(Table13[[#This Row],[img_id]]&amp;"|"&amp;3,Table1[[#Headers],[#Data]],6,FALSE)</f>
        <v>0.99853312969200003</v>
      </c>
      <c r="T446" s="4">
        <f>VLOOKUP(Table13[[#This Row],[img_id]]&amp;"|"&amp;4,Table1[[#Headers],[#Data]],6,FALSE)</f>
        <v>0.99660813808399995</v>
      </c>
      <c r="U446" s="4">
        <f>VLOOKUP(Table13[[#This Row],[img_id]]&amp;"|"&amp;5,Table1[[#Headers],[#Data]],6,FALSE)</f>
        <v>0.99617493152600001</v>
      </c>
    </row>
    <row r="447" spans="1:21" hidden="1" x14ac:dyDescent="0.25">
      <c r="A447" s="5">
        <v>446</v>
      </c>
      <c r="B447" s="5" t="s">
        <v>455</v>
      </c>
      <c r="C447" s="5">
        <v>467</v>
      </c>
      <c r="D447" s="5">
        <v>2</v>
      </c>
      <c r="E447" s="5">
        <f>IF(Table13[[#This Row],[attractiveness]]=1,2,IF(Table13[[#This Row],[attractiveness]]=5,4,Table13[[#This Row],[attractiveness]]))</f>
        <v>2</v>
      </c>
      <c r="F447" s="5">
        <v>0.55999999999999905</v>
      </c>
      <c r="G447" t="s">
        <v>854</v>
      </c>
      <c r="H447" t="s">
        <v>848</v>
      </c>
      <c r="I447" t="s">
        <v>861</v>
      </c>
      <c r="J447" t="s">
        <v>855</v>
      </c>
      <c r="K447" t="s">
        <v>873</v>
      </c>
      <c r="L447" s="9">
        <v>0.44580620527300002</v>
      </c>
      <c r="M447" s="9">
        <v>0.165571078658</v>
      </c>
      <c r="N447" s="9">
        <v>6.5831527113900001E-2</v>
      </c>
      <c r="O447" s="9">
        <v>6.5831527113900001E-2</v>
      </c>
      <c r="P447" s="9">
        <v>3.7993796169799997E-2</v>
      </c>
      <c r="Q447" s="4">
        <f>VLOOKUP(Table13[[#This Row],[img_id]]&amp;"|"&amp;1,Table1[[#Headers],[#Data]],6,FALSE)</f>
        <v>0.99984097480800005</v>
      </c>
      <c r="R447" s="4">
        <f>VLOOKUP(Table13[[#This Row],[img_id]]&amp;"|"&amp;2,Table1[[#Headers],[#Data]],6,FALSE)</f>
        <v>0.99957185983700003</v>
      </c>
      <c r="S447" s="4">
        <f>VLOOKUP(Table13[[#This Row],[img_id]]&amp;"|"&amp;3,Table1[[#Headers],[#Data]],6,FALSE)</f>
        <v>0.99892395734799999</v>
      </c>
      <c r="T447" s="4">
        <f>VLOOKUP(Table13[[#This Row],[img_id]]&amp;"|"&amp;4,Table1[[#Headers],[#Data]],6,FALSE)</f>
        <v>0.99880647659300004</v>
      </c>
      <c r="U447" s="4">
        <f>VLOOKUP(Table13[[#This Row],[img_id]]&amp;"|"&amp;5,Table1[[#Headers],[#Data]],6,FALSE)</f>
        <v>0.99813711643199998</v>
      </c>
    </row>
    <row r="448" spans="1:21" hidden="1" x14ac:dyDescent="0.25">
      <c r="A448" s="5">
        <v>447</v>
      </c>
      <c r="B448" s="5" t="s">
        <v>456</v>
      </c>
      <c r="C448" s="5">
        <v>467</v>
      </c>
      <c r="D448" s="5">
        <v>3</v>
      </c>
      <c r="E448" s="5">
        <f>IF(Table13[[#This Row],[attractiveness]]=1,2,IF(Table13[[#This Row],[attractiveness]]=5,4,Table13[[#This Row],[attractiveness]]))</f>
        <v>3</v>
      </c>
      <c r="F448" s="5">
        <v>0.4</v>
      </c>
      <c r="G448" t="s">
        <v>854</v>
      </c>
      <c r="H448" t="s">
        <v>848</v>
      </c>
      <c r="I448" t="s">
        <v>862</v>
      </c>
      <c r="J448" t="s">
        <v>861</v>
      </c>
      <c r="K448" t="s">
        <v>886</v>
      </c>
      <c r="L448" s="9">
        <v>0.34874394535999997</v>
      </c>
      <c r="M448" s="9">
        <v>0.201772451401</v>
      </c>
      <c r="N448" s="9">
        <v>0.108434468508</v>
      </c>
      <c r="O448" s="9">
        <v>0.108434468508</v>
      </c>
      <c r="P448" s="9">
        <v>6.6433951258699997E-2</v>
      </c>
      <c r="Q448" s="4">
        <f>VLOOKUP(Table13[[#This Row],[img_id]]&amp;"|"&amp;1,Table1[[#Headers],[#Data]],6,FALSE)</f>
        <v>0.99990546703299998</v>
      </c>
      <c r="R448" s="4">
        <f>VLOOKUP(Table13[[#This Row],[img_id]]&amp;"|"&amp;2,Table1[[#Headers],[#Data]],6,FALSE)</f>
        <v>0.99983656406400001</v>
      </c>
      <c r="S448" s="4">
        <f>VLOOKUP(Table13[[#This Row],[img_id]]&amp;"|"&amp;3,Table1[[#Headers],[#Data]],6,FALSE)</f>
        <v>0.999696016312</v>
      </c>
      <c r="T448" s="4">
        <f>VLOOKUP(Table13[[#This Row],[img_id]]&amp;"|"&amp;4,Table1[[#Headers],[#Data]],6,FALSE)</f>
        <v>0.999673843384</v>
      </c>
      <c r="U448" s="4">
        <f>VLOOKUP(Table13[[#This Row],[img_id]]&amp;"|"&amp;5,Table1[[#Headers],[#Data]],6,FALSE)</f>
        <v>0.99950397014600001</v>
      </c>
    </row>
    <row r="449" spans="1:21" hidden="1" x14ac:dyDescent="0.25">
      <c r="A449" s="5">
        <v>448</v>
      </c>
      <c r="B449" s="5" t="s">
        <v>457</v>
      </c>
      <c r="C449" s="5">
        <v>467</v>
      </c>
      <c r="D449" s="5">
        <v>3</v>
      </c>
      <c r="E449" s="5">
        <f>IF(Table13[[#This Row],[attractiveness]]=1,2,IF(Table13[[#This Row],[attractiveness]]=5,4,Table13[[#This Row],[attractiveness]]))</f>
        <v>3</v>
      </c>
      <c r="F449" s="5">
        <v>1.04</v>
      </c>
      <c r="G449" t="s">
        <v>862</v>
      </c>
      <c r="H449" t="s">
        <v>864</v>
      </c>
      <c r="I449" t="s">
        <v>861</v>
      </c>
      <c r="J449" t="s">
        <v>831</v>
      </c>
      <c r="K449" t="s">
        <v>877</v>
      </c>
      <c r="L449" s="9">
        <v>0.40577745437599999</v>
      </c>
      <c r="M449" s="9">
        <v>0.19476212561100001</v>
      </c>
      <c r="N449" s="9">
        <v>0.101396925747</v>
      </c>
      <c r="O449" s="9">
        <v>0.101396925747</v>
      </c>
      <c r="P449" s="9">
        <v>2.6936575770400002E-2</v>
      </c>
      <c r="Q449" s="4">
        <f>VLOOKUP(Table13[[#This Row],[img_id]]&amp;"|"&amp;1,Table1[[#Headers],[#Data]],6,FALSE)</f>
        <v>0.99966192245499996</v>
      </c>
      <c r="R449" s="4">
        <f>VLOOKUP(Table13[[#This Row],[img_id]]&amp;"|"&amp;2,Table1[[#Headers],[#Data]],6,FALSE)</f>
        <v>0.99929571151700003</v>
      </c>
      <c r="S449" s="4">
        <f>VLOOKUP(Table13[[#This Row],[img_id]]&amp;"|"&amp;3,Table1[[#Headers],[#Data]],6,FALSE)</f>
        <v>0.99864822626100003</v>
      </c>
      <c r="T449" s="4">
        <f>VLOOKUP(Table13[[#This Row],[img_id]]&amp;"|"&amp;4,Table1[[#Headers],[#Data]],6,FALSE)</f>
        <v>0.99679177999500002</v>
      </c>
      <c r="U449" s="4">
        <f>VLOOKUP(Table13[[#This Row],[img_id]]&amp;"|"&amp;5,Table1[[#Headers],[#Data]],6,FALSE)</f>
        <v>0.99493032693899996</v>
      </c>
    </row>
    <row r="450" spans="1:21" hidden="1" x14ac:dyDescent="0.25">
      <c r="A450" s="5">
        <v>449</v>
      </c>
      <c r="B450" s="5" t="s">
        <v>458</v>
      </c>
      <c r="C450" s="5">
        <v>472</v>
      </c>
      <c r="D450" s="5">
        <v>3</v>
      </c>
      <c r="E450" s="5">
        <f>IF(Table13[[#This Row],[attractiveness]]=1,2,IF(Table13[[#This Row],[attractiveness]]=5,4,Table13[[#This Row],[attractiveness]]))</f>
        <v>3</v>
      </c>
      <c r="F450" s="5">
        <v>0.64</v>
      </c>
      <c r="G450" t="s">
        <v>861</v>
      </c>
      <c r="H450" t="s">
        <v>848</v>
      </c>
      <c r="I450" t="s">
        <v>854</v>
      </c>
      <c r="J450" t="s">
        <v>856</v>
      </c>
      <c r="K450" t="s">
        <v>860</v>
      </c>
      <c r="L450" s="9">
        <v>0.23542079329500001</v>
      </c>
      <c r="M450" s="9">
        <v>0.189159616828</v>
      </c>
      <c r="N450" s="9">
        <v>0.12772999703900001</v>
      </c>
      <c r="O450" s="9">
        <v>0.12772999703900001</v>
      </c>
      <c r="P450" s="9">
        <v>7.3597699403799996E-2</v>
      </c>
      <c r="Q450" s="4">
        <f>VLOOKUP(Table13[[#This Row],[img_id]]&amp;"|"&amp;1,Table1[[#Headers],[#Data]],6,FALSE)</f>
        <v>0.99981147050899999</v>
      </c>
      <c r="R450" s="4">
        <f>VLOOKUP(Table13[[#This Row],[img_id]]&amp;"|"&amp;2,Table1[[#Headers],[#Data]],6,FALSE)</f>
        <v>0.99976533651400001</v>
      </c>
      <c r="S450" s="4">
        <f>VLOOKUP(Table13[[#This Row],[img_id]]&amp;"|"&amp;3,Table1[[#Headers],[#Data]],6,FALSE)</f>
        <v>0.99965238571199999</v>
      </c>
      <c r="T450" s="4">
        <f>VLOOKUP(Table13[[#This Row],[img_id]]&amp;"|"&amp;4,Table1[[#Headers],[#Data]],6,FALSE)</f>
        <v>0.99954992532700004</v>
      </c>
      <c r="U450" s="4">
        <f>VLOOKUP(Table13[[#This Row],[img_id]]&amp;"|"&amp;5,Table1[[#Headers],[#Data]],6,FALSE)</f>
        <v>0.99939692020399995</v>
      </c>
    </row>
    <row r="451" spans="1:21" hidden="1" x14ac:dyDescent="0.25">
      <c r="A451" s="5">
        <v>450</v>
      </c>
      <c r="B451" s="5" t="s">
        <v>459</v>
      </c>
      <c r="C451" s="5">
        <v>472</v>
      </c>
      <c r="D451" s="5">
        <v>2</v>
      </c>
      <c r="E451" s="5">
        <f>IF(Table13[[#This Row],[attractiveness]]=1,2,IF(Table13[[#This Row],[attractiveness]]=5,4,Table13[[#This Row],[attractiveness]]))</f>
        <v>2</v>
      </c>
      <c r="F451" s="5">
        <v>0.24</v>
      </c>
      <c r="G451" t="s">
        <v>862</v>
      </c>
      <c r="H451" t="s">
        <v>861</v>
      </c>
      <c r="I451" t="s">
        <v>864</v>
      </c>
      <c r="J451" t="s">
        <v>854</v>
      </c>
      <c r="K451" t="s">
        <v>884</v>
      </c>
      <c r="L451" s="9">
        <v>0.347360432148</v>
      </c>
      <c r="M451" s="9">
        <v>0.31758704781500002</v>
      </c>
      <c r="N451" s="9">
        <v>5.5201403796700001E-2</v>
      </c>
      <c r="O451" s="9">
        <v>5.5201403796700001E-2</v>
      </c>
      <c r="P451" s="9">
        <v>2.7878871187600001E-2</v>
      </c>
      <c r="Q451" s="4">
        <f>VLOOKUP(Table13[[#This Row],[img_id]]&amp;"|"&amp;1,Table1[[#Headers],[#Data]],6,FALSE)</f>
        <v>0.99984824657399995</v>
      </c>
      <c r="R451" s="4">
        <f>VLOOKUP(Table13[[#This Row],[img_id]]&amp;"|"&amp;2,Table1[[#Headers],[#Data]],6,FALSE)</f>
        <v>0.99983394146000004</v>
      </c>
      <c r="S451" s="4">
        <f>VLOOKUP(Table13[[#This Row],[img_id]]&amp;"|"&amp;3,Table1[[#Headers],[#Data]],6,FALSE)</f>
        <v>0.99904567003300004</v>
      </c>
      <c r="T451" s="4">
        <f>VLOOKUP(Table13[[#This Row],[img_id]]&amp;"|"&amp;4,Table1[[#Headers],[#Data]],6,FALSE)</f>
        <v>0.998845934868</v>
      </c>
      <c r="U451" s="4">
        <f>VLOOKUP(Table13[[#This Row],[img_id]]&amp;"|"&amp;5,Table1[[#Headers],[#Data]],6,FALSE)</f>
        <v>0.99811220169100001</v>
      </c>
    </row>
    <row r="452" spans="1:21" hidden="1" x14ac:dyDescent="0.25">
      <c r="A452" s="5">
        <v>451</v>
      </c>
      <c r="B452" s="5" t="s">
        <v>460</v>
      </c>
      <c r="C452" s="5">
        <v>472</v>
      </c>
      <c r="D452" s="5">
        <v>3</v>
      </c>
      <c r="E452" s="5">
        <f>IF(Table13[[#This Row],[attractiveness]]=1,2,IF(Table13[[#This Row],[attractiveness]]=5,4,Table13[[#This Row],[attractiveness]]))</f>
        <v>3</v>
      </c>
      <c r="F452" s="5">
        <v>0.64</v>
      </c>
      <c r="G452" t="s">
        <v>864</v>
      </c>
      <c r="H452" t="s">
        <v>861</v>
      </c>
      <c r="I452" t="s">
        <v>873</v>
      </c>
      <c r="J452" t="s">
        <v>878</v>
      </c>
      <c r="K452" t="s">
        <v>856</v>
      </c>
      <c r="L452" s="9">
        <v>0.122908294201</v>
      </c>
      <c r="M452" s="9">
        <v>0.11804868280899999</v>
      </c>
      <c r="N452" s="9">
        <v>0.105627849698</v>
      </c>
      <c r="O452" s="9">
        <v>0.105627849698</v>
      </c>
      <c r="P452" s="9">
        <v>8.7260030210000006E-2</v>
      </c>
      <c r="Q452" s="4">
        <f>VLOOKUP(Table13[[#This Row],[img_id]]&amp;"|"&amp;1,Table1[[#Headers],[#Data]],6,FALSE)</f>
        <v>0.99889779090899999</v>
      </c>
      <c r="R452" s="4">
        <f>VLOOKUP(Table13[[#This Row],[img_id]]&amp;"|"&amp;2,Table1[[#Headers],[#Data]],6,FALSE)</f>
        <v>0.99885249137900001</v>
      </c>
      <c r="S452" s="4">
        <f>VLOOKUP(Table13[[#This Row],[img_id]]&amp;"|"&amp;3,Table1[[#Headers],[#Data]],6,FALSE)</f>
        <v>0.99871778488200003</v>
      </c>
      <c r="T452" s="4">
        <f>VLOOKUP(Table13[[#This Row],[img_id]]&amp;"|"&amp;4,Table1[[#Headers],[#Data]],6,FALSE)</f>
        <v>0.99856442213100005</v>
      </c>
      <c r="U452" s="4">
        <f>VLOOKUP(Table13[[#This Row],[img_id]]&amp;"|"&amp;5,Table1[[#Headers],[#Data]],6,FALSE)</f>
        <v>0.99844825267799997</v>
      </c>
    </row>
    <row r="453" spans="1:21" hidden="1" x14ac:dyDescent="0.25">
      <c r="A453" s="5">
        <v>452</v>
      </c>
      <c r="B453" s="5" t="s">
        <v>461</v>
      </c>
      <c r="C453" s="5">
        <v>472</v>
      </c>
      <c r="D453" s="5">
        <v>3</v>
      </c>
      <c r="E453" s="5">
        <f>IF(Table13[[#This Row],[attractiveness]]=1,2,IF(Table13[[#This Row],[attractiveness]]=5,4,Table13[[#This Row],[attractiveness]]))</f>
        <v>3</v>
      </c>
      <c r="F453" s="5">
        <v>0.24</v>
      </c>
      <c r="G453" t="s">
        <v>862</v>
      </c>
      <c r="H453" t="s">
        <v>848</v>
      </c>
      <c r="I453" t="s">
        <v>861</v>
      </c>
      <c r="J453" t="s">
        <v>831</v>
      </c>
      <c r="K453" t="s">
        <v>854</v>
      </c>
      <c r="L453" s="9">
        <v>0.27779582142800002</v>
      </c>
      <c r="M453" s="9">
        <v>0.17624565958999999</v>
      </c>
      <c r="N453" s="9">
        <v>0.163012564182</v>
      </c>
      <c r="O453" s="9">
        <v>0.163012564182</v>
      </c>
      <c r="P453" s="9">
        <v>7.3658429086200003E-2</v>
      </c>
      <c r="Q453" s="4">
        <f>VLOOKUP(Table13[[#This Row],[img_id]]&amp;"|"&amp;1,Table1[[#Headers],[#Data]],6,FALSE)</f>
        <v>0.99989473819700003</v>
      </c>
      <c r="R453" s="4">
        <f>VLOOKUP(Table13[[#This Row],[img_id]]&amp;"|"&amp;2,Table1[[#Headers],[#Data]],6,FALSE)</f>
        <v>0.99983406066900005</v>
      </c>
      <c r="S453" s="4">
        <f>VLOOKUP(Table13[[#This Row],[img_id]]&amp;"|"&amp;3,Table1[[#Headers],[#Data]],6,FALSE)</f>
        <v>0.99982064962399997</v>
      </c>
      <c r="T453" s="4">
        <f>VLOOKUP(Table13[[#This Row],[img_id]]&amp;"|"&amp;4,Table1[[#Headers],[#Data]],6,FALSE)</f>
        <v>0.99961817264599995</v>
      </c>
      <c r="U453" s="4">
        <f>VLOOKUP(Table13[[#This Row],[img_id]]&amp;"|"&amp;5,Table1[[#Headers],[#Data]],6,FALSE)</f>
        <v>0.99960309267000003</v>
      </c>
    </row>
    <row r="454" spans="1:21" hidden="1" x14ac:dyDescent="0.25">
      <c r="A454" s="5">
        <v>453</v>
      </c>
      <c r="B454" s="5" t="s">
        <v>462</v>
      </c>
      <c r="C454" s="5">
        <v>473</v>
      </c>
      <c r="D454" s="5">
        <v>2</v>
      </c>
      <c r="E454" s="5">
        <f>IF(Table13[[#This Row],[attractiveness]]=1,2,IF(Table13[[#This Row],[attractiveness]]=5,4,Table13[[#This Row],[attractiveness]]))</f>
        <v>2</v>
      </c>
      <c r="F454" s="5">
        <v>0.16</v>
      </c>
      <c r="G454" t="s">
        <v>840</v>
      </c>
      <c r="H454" t="s">
        <v>863</v>
      </c>
      <c r="I454" t="s">
        <v>869</v>
      </c>
      <c r="J454" t="s">
        <v>898</v>
      </c>
      <c r="K454" t="s">
        <v>899</v>
      </c>
      <c r="L454" s="9">
        <v>0.32469156384499998</v>
      </c>
      <c r="M454" s="9">
        <v>0.13525286316900001</v>
      </c>
      <c r="N454" s="9">
        <v>0.120177827775</v>
      </c>
      <c r="O454" s="9">
        <v>0.120177827775</v>
      </c>
      <c r="P454" s="9">
        <v>6.5065763890699999E-2</v>
      </c>
      <c r="Q454" s="4">
        <f>VLOOKUP(Table13[[#This Row],[img_id]]&amp;"|"&amp;1,Table1[[#Headers],[#Data]],6,FALSE)</f>
        <v>0.99972182512300001</v>
      </c>
      <c r="R454" s="4">
        <f>VLOOKUP(Table13[[#This Row],[img_id]]&amp;"|"&amp;2,Table1[[#Headers],[#Data]],6,FALSE)</f>
        <v>0.99933260679199998</v>
      </c>
      <c r="S454" s="4">
        <f>VLOOKUP(Table13[[#This Row],[img_id]]&amp;"|"&amp;3,Table1[[#Headers],[#Data]],6,FALSE)</f>
        <v>0.99924892187100001</v>
      </c>
      <c r="T454" s="4">
        <f>VLOOKUP(Table13[[#This Row],[img_id]]&amp;"|"&amp;4,Table1[[#Headers],[#Data]],6,FALSE)</f>
        <v>0.99906581640199998</v>
      </c>
      <c r="U454" s="4">
        <f>VLOOKUP(Table13[[#This Row],[img_id]]&amp;"|"&amp;5,Table1[[#Headers],[#Data]],6,FALSE)</f>
        <v>0.99861371517200004</v>
      </c>
    </row>
    <row r="455" spans="1:21" hidden="1" x14ac:dyDescent="0.25">
      <c r="A455" s="5">
        <v>454</v>
      </c>
      <c r="B455" s="5" t="s">
        <v>463</v>
      </c>
      <c r="C455" s="5">
        <v>473</v>
      </c>
      <c r="D455" s="5">
        <v>2</v>
      </c>
      <c r="E455" s="5">
        <f>IF(Table13[[#This Row],[attractiveness]]=1,2,IF(Table13[[#This Row],[attractiveness]]=5,4,Table13[[#This Row],[attractiveness]]))</f>
        <v>2</v>
      </c>
      <c r="F455" s="5">
        <v>0.4</v>
      </c>
      <c r="G455" t="s">
        <v>840</v>
      </c>
      <c r="H455" t="s">
        <v>869</v>
      </c>
      <c r="I455" t="s">
        <v>830</v>
      </c>
      <c r="J455" t="s">
        <v>868</v>
      </c>
      <c r="K455" t="s">
        <v>863</v>
      </c>
      <c r="L455" s="9">
        <v>0.50958245992700002</v>
      </c>
      <c r="M455" s="9">
        <v>0.106553420424</v>
      </c>
      <c r="N455" s="9">
        <v>0.102999076247</v>
      </c>
      <c r="O455" s="9">
        <v>0.102999076247</v>
      </c>
      <c r="P455" s="9">
        <v>4.2647797614300001E-2</v>
      </c>
      <c r="Q455" s="4">
        <f>VLOOKUP(Table13[[#This Row],[img_id]]&amp;"|"&amp;1,Table1[[#Headers],[#Data]],6,FALSE)</f>
        <v>0.999926328659</v>
      </c>
      <c r="R455" s="4">
        <f>VLOOKUP(Table13[[#This Row],[img_id]]&amp;"|"&amp;2,Table1[[#Headers],[#Data]],6,FALSE)</f>
        <v>0.99964761733999996</v>
      </c>
      <c r="S455" s="4">
        <f>VLOOKUP(Table13[[#This Row],[img_id]]&amp;"|"&amp;3,Table1[[#Headers],[#Data]],6,FALSE)</f>
        <v>0.99963545799300002</v>
      </c>
      <c r="T455" s="4">
        <f>VLOOKUP(Table13[[#This Row],[img_id]]&amp;"|"&amp;4,Table1[[#Headers],[#Data]],6,FALSE)</f>
        <v>0.99926298856700002</v>
      </c>
      <c r="U455" s="4">
        <f>VLOOKUP(Table13[[#This Row],[img_id]]&amp;"|"&amp;5,Table1[[#Headers],[#Data]],6,FALSE)</f>
        <v>0.99912005662900005</v>
      </c>
    </row>
    <row r="456" spans="1:21" hidden="1" x14ac:dyDescent="0.25">
      <c r="A456" s="5">
        <v>455</v>
      </c>
      <c r="B456" s="5" t="s">
        <v>464</v>
      </c>
      <c r="C456" s="5">
        <v>473</v>
      </c>
      <c r="D456" s="5">
        <v>3</v>
      </c>
      <c r="E456" s="5">
        <f>IF(Table13[[#This Row],[attractiveness]]=1,2,IF(Table13[[#This Row],[attractiveness]]=5,4,Table13[[#This Row],[attractiveness]]))</f>
        <v>3</v>
      </c>
      <c r="F456" s="5">
        <v>0.159999999999999</v>
      </c>
      <c r="G456" t="s">
        <v>840</v>
      </c>
      <c r="H456" t="s">
        <v>830</v>
      </c>
      <c r="I456" t="s">
        <v>910</v>
      </c>
      <c r="J456" t="s">
        <v>868</v>
      </c>
      <c r="K456" t="s">
        <v>863</v>
      </c>
      <c r="L456" s="9">
        <v>0.762975931168</v>
      </c>
      <c r="M456" s="9">
        <v>0.132669955492</v>
      </c>
      <c r="N456" s="9">
        <v>1.8083663657299999E-2</v>
      </c>
      <c r="O456" s="9">
        <v>1.8083663657299999E-2</v>
      </c>
      <c r="P456" s="9">
        <v>1.45475612953E-2</v>
      </c>
      <c r="Q456" s="4">
        <f>VLOOKUP(Table13[[#This Row],[img_id]]&amp;"|"&amp;1,Table1[[#Headers],[#Data]],6,FALSE)</f>
        <v>0.99998664855999997</v>
      </c>
      <c r="R456" s="4">
        <f>VLOOKUP(Table13[[#This Row],[img_id]]&amp;"|"&amp;2,Table1[[#Headers],[#Data]],6,FALSE)</f>
        <v>0.99992346763600004</v>
      </c>
      <c r="S456" s="4">
        <f>VLOOKUP(Table13[[#This Row],[img_id]]&amp;"|"&amp;3,Table1[[#Headers],[#Data]],6,FALSE)</f>
        <v>0.99943870306000004</v>
      </c>
      <c r="T456" s="4">
        <f>VLOOKUP(Table13[[#This Row],[img_id]]&amp;"|"&amp;4,Table1[[#Headers],[#Data]],6,FALSE)</f>
        <v>0.99936109781299998</v>
      </c>
      <c r="U456" s="4">
        <f>VLOOKUP(Table13[[#This Row],[img_id]]&amp;"|"&amp;5,Table1[[#Headers],[#Data]],6,FALSE)</f>
        <v>0.99930238723800002</v>
      </c>
    </row>
    <row r="457" spans="1:21" hidden="1" x14ac:dyDescent="0.25">
      <c r="A457" s="5">
        <v>456</v>
      </c>
      <c r="B457" s="5" t="s">
        <v>465</v>
      </c>
      <c r="C457" s="5">
        <v>473</v>
      </c>
      <c r="D457" s="5">
        <v>2</v>
      </c>
      <c r="E457" s="5">
        <f>IF(Table13[[#This Row],[attractiveness]]=1,2,IF(Table13[[#This Row],[attractiveness]]=5,4,Table13[[#This Row],[attractiveness]]))</f>
        <v>2</v>
      </c>
      <c r="F457" s="5">
        <v>2.16</v>
      </c>
      <c r="G457" t="s">
        <v>869</v>
      </c>
      <c r="H457" t="s">
        <v>909</v>
      </c>
      <c r="I457" t="s">
        <v>869</v>
      </c>
      <c r="J457" t="s">
        <v>900</v>
      </c>
      <c r="K457" t="s">
        <v>840</v>
      </c>
      <c r="L457" s="9">
        <v>0.43816640973100002</v>
      </c>
      <c r="M457" s="9">
        <v>0.161190718412</v>
      </c>
      <c r="N457" s="9">
        <v>9.9666737020000007E-2</v>
      </c>
      <c r="O457" s="9">
        <v>9.9666737020000007E-2</v>
      </c>
      <c r="P457" s="9">
        <v>4.1317511349899999E-2</v>
      </c>
      <c r="Q457" s="4">
        <f>VLOOKUP(Table13[[#This Row],[img_id]]&amp;"|"&amp;1,Table1[[#Headers],[#Data]],6,FALSE)</f>
        <v>0.99989700317399999</v>
      </c>
      <c r="R457" s="4">
        <f>VLOOKUP(Table13[[#This Row],[img_id]]&amp;"|"&amp;2,Table1[[#Headers],[#Data]],6,FALSE)</f>
        <v>0.99971991777400004</v>
      </c>
      <c r="S457" s="4">
        <f>VLOOKUP(Table13[[#This Row],[img_id]]&amp;"|"&amp;3,Table1[[#Headers],[#Data]],6,FALSE)</f>
        <v>0.99954718351399996</v>
      </c>
      <c r="T457" s="4">
        <f>VLOOKUP(Table13[[#This Row],[img_id]]&amp;"|"&amp;4,Table1[[#Headers],[#Data]],6,FALSE)</f>
        <v>0.99951767921400003</v>
      </c>
      <c r="U457" s="4">
        <f>VLOOKUP(Table13[[#This Row],[img_id]]&amp;"|"&amp;5,Table1[[#Headers],[#Data]],6,FALSE)</f>
        <v>0.99890828132599996</v>
      </c>
    </row>
    <row r="458" spans="1:21" hidden="1" x14ac:dyDescent="0.25">
      <c r="A458" s="5">
        <v>457</v>
      </c>
      <c r="B458" s="5" t="s">
        <v>466</v>
      </c>
      <c r="C458" s="5">
        <v>476</v>
      </c>
      <c r="D458" s="5">
        <v>3</v>
      </c>
      <c r="E458" s="5">
        <f>IF(Table13[[#This Row],[attractiveness]]=1,2,IF(Table13[[#This Row],[attractiveness]]=5,4,Table13[[#This Row],[attractiveness]]))</f>
        <v>3</v>
      </c>
      <c r="F458" s="5">
        <v>0.24</v>
      </c>
      <c r="G458" t="s">
        <v>854</v>
      </c>
      <c r="H458" t="s">
        <v>848</v>
      </c>
      <c r="I458" t="s">
        <v>891</v>
      </c>
      <c r="J458" t="s">
        <v>856</v>
      </c>
      <c r="K458" t="s">
        <v>892</v>
      </c>
      <c r="L458" s="9">
        <v>7.7126860618599996E-2</v>
      </c>
      <c r="M458" s="9">
        <v>7.0544280111800001E-2</v>
      </c>
      <c r="N458" s="9">
        <v>6.9603793322999999E-2</v>
      </c>
      <c r="O458" s="9">
        <v>6.9603793322999999E-2</v>
      </c>
      <c r="P458" s="9">
        <v>5.9979565441599998E-2</v>
      </c>
      <c r="Q458" s="4">
        <f>VLOOKUP(Table13[[#This Row],[img_id]]&amp;"|"&amp;1,Table1[[#Headers],[#Data]],6,FALSE)</f>
        <v>0.98798567056700004</v>
      </c>
      <c r="R458" s="4">
        <f>VLOOKUP(Table13[[#This Row],[img_id]]&amp;"|"&amp;2,Table1[[#Headers],[#Data]],6,FALSE)</f>
        <v>0.98687928915000001</v>
      </c>
      <c r="S458" s="4">
        <f>VLOOKUP(Table13[[#This Row],[img_id]]&amp;"|"&amp;3,Table1[[#Headers],[#Data]],6,FALSE)</f>
        <v>0.98670434951800001</v>
      </c>
      <c r="T458" s="4">
        <f>VLOOKUP(Table13[[#This Row],[img_id]]&amp;"|"&amp;4,Table1[[#Headers],[#Data]],6,FALSE)</f>
        <v>0.98503160476700002</v>
      </c>
      <c r="U458" s="4">
        <f>VLOOKUP(Table13[[#This Row],[img_id]]&amp;"|"&amp;5,Table1[[#Headers],[#Data]],6,FALSE)</f>
        <v>0.98460382223099996</v>
      </c>
    </row>
    <row r="459" spans="1:21" hidden="1" x14ac:dyDescent="0.25">
      <c r="A459" s="5">
        <v>458</v>
      </c>
      <c r="B459" s="5" t="s">
        <v>467</v>
      </c>
      <c r="C459" s="5">
        <v>476</v>
      </c>
      <c r="D459" s="5">
        <v>2</v>
      </c>
      <c r="E459" s="5">
        <f>IF(Table13[[#This Row],[attractiveness]]=1,2,IF(Table13[[#This Row],[attractiveness]]=5,4,Table13[[#This Row],[attractiveness]]))</f>
        <v>2</v>
      </c>
      <c r="F459" s="5">
        <v>0.24</v>
      </c>
      <c r="G459" t="s">
        <v>886</v>
      </c>
      <c r="H459" t="s">
        <v>855</v>
      </c>
      <c r="I459" t="s">
        <v>856</v>
      </c>
      <c r="J459" t="s">
        <v>848</v>
      </c>
      <c r="K459" t="s">
        <v>861</v>
      </c>
      <c r="L459" s="9">
        <v>0.21839734911899999</v>
      </c>
      <c r="M459" s="9">
        <v>0.191228359938</v>
      </c>
      <c r="N459" s="9">
        <v>0.18058483302600001</v>
      </c>
      <c r="O459" s="9">
        <v>0.18058483302600001</v>
      </c>
      <c r="P459" s="9">
        <v>3.6006156355100002E-2</v>
      </c>
      <c r="Q459" s="4">
        <f>VLOOKUP(Table13[[#This Row],[img_id]]&amp;"|"&amp;1,Table1[[#Headers],[#Data]],6,FALSE)</f>
        <v>0.99937182664900004</v>
      </c>
      <c r="R459" s="4">
        <f>VLOOKUP(Table13[[#This Row],[img_id]]&amp;"|"&amp;2,Table1[[#Headers],[#Data]],6,FALSE)</f>
        <v>0.99928265810000005</v>
      </c>
      <c r="S459" s="4">
        <f>VLOOKUP(Table13[[#This Row],[img_id]]&amp;"|"&amp;3,Table1[[#Headers],[#Data]],6,FALSE)</f>
        <v>0.99924039840699996</v>
      </c>
      <c r="T459" s="4">
        <f>VLOOKUP(Table13[[#This Row],[img_id]]&amp;"|"&amp;4,Table1[[#Headers],[#Data]],6,FALSE)</f>
        <v>0.99871754646300004</v>
      </c>
      <c r="U459" s="4">
        <f>VLOOKUP(Table13[[#This Row],[img_id]]&amp;"|"&amp;5,Table1[[#Headers],[#Data]],6,FALSE)</f>
        <v>0.99620169401199998</v>
      </c>
    </row>
    <row r="460" spans="1:21" hidden="1" x14ac:dyDescent="0.25">
      <c r="A460" s="5">
        <v>459</v>
      </c>
      <c r="B460" s="5" t="s">
        <v>468</v>
      </c>
      <c r="C460" s="5">
        <v>476</v>
      </c>
      <c r="D460" s="5">
        <v>2</v>
      </c>
      <c r="E460" s="5">
        <f>IF(Table13[[#This Row],[attractiveness]]=1,2,IF(Table13[[#This Row],[attractiveness]]=5,4,Table13[[#This Row],[attractiveness]]))</f>
        <v>2</v>
      </c>
      <c r="F460" s="5">
        <v>0.55999999999999905</v>
      </c>
      <c r="G460" t="s">
        <v>831</v>
      </c>
      <c r="H460" t="s">
        <v>860</v>
      </c>
      <c r="I460" t="s">
        <v>892</v>
      </c>
      <c r="J460" t="s">
        <v>854</v>
      </c>
      <c r="K460" t="s">
        <v>846</v>
      </c>
      <c r="L460" s="9">
        <v>0.68680530786500005</v>
      </c>
      <c r="M460" s="9">
        <v>6.7867137491699994E-2</v>
      </c>
      <c r="N460" s="9">
        <v>5.8238152414600002E-2</v>
      </c>
      <c r="O460" s="9">
        <v>5.8238152414600002E-2</v>
      </c>
      <c r="P460" s="9">
        <v>2.2220756858600001E-2</v>
      </c>
      <c r="Q460" s="4">
        <f>VLOOKUP(Table13[[#This Row],[img_id]]&amp;"|"&amp;1,Table1[[#Headers],[#Data]],6,FALSE)</f>
        <v>0.99992680549599999</v>
      </c>
      <c r="R460" s="4">
        <f>VLOOKUP(Table13[[#This Row],[img_id]]&amp;"|"&amp;2,Table1[[#Headers],[#Data]],6,FALSE)</f>
        <v>0.99925965070699996</v>
      </c>
      <c r="S460" s="4">
        <f>VLOOKUP(Table13[[#This Row],[img_id]]&amp;"|"&amp;3,Table1[[#Headers],[#Data]],6,FALSE)</f>
        <v>0.99913740158099995</v>
      </c>
      <c r="T460" s="4">
        <f>VLOOKUP(Table13[[#This Row],[img_id]]&amp;"|"&amp;4,Table1[[#Headers],[#Data]],6,FALSE)</f>
        <v>0.99817359447499998</v>
      </c>
      <c r="U460" s="4">
        <f>VLOOKUP(Table13[[#This Row],[img_id]]&amp;"|"&amp;5,Table1[[#Headers],[#Data]],6,FALSE)</f>
        <v>0.99774241447400003</v>
      </c>
    </row>
    <row r="461" spans="1:21" hidden="1" x14ac:dyDescent="0.25">
      <c r="A461" s="5">
        <v>460</v>
      </c>
      <c r="B461" s="5" t="s">
        <v>469</v>
      </c>
      <c r="C461" s="5">
        <v>476</v>
      </c>
      <c r="D461" s="5">
        <v>1</v>
      </c>
      <c r="E461" s="5">
        <f>IF(Table13[[#This Row],[attractiveness]]=1,2,IF(Table13[[#This Row],[attractiveness]]=5,4,Table13[[#This Row],[attractiveness]]))</f>
        <v>2</v>
      </c>
      <c r="F461" s="5">
        <v>0.24</v>
      </c>
      <c r="G461" t="s">
        <v>854</v>
      </c>
      <c r="H461" t="s">
        <v>848</v>
      </c>
      <c r="I461" t="s">
        <v>831</v>
      </c>
      <c r="J461" t="s">
        <v>891</v>
      </c>
      <c r="K461" t="s">
        <v>861</v>
      </c>
      <c r="L461" s="9">
        <v>0.54055035114299999</v>
      </c>
      <c r="M461" s="9">
        <v>0.142998322845</v>
      </c>
      <c r="N461" s="9">
        <v>0.106971569359</v>
      </c>
      <c r="O461" s="9">
        <v>0.106971569359</v>
      </c>
      <c r="P461" s="9">
        <v>4.0757767856099997E-2</v>
      </c>
      <c r="Q461" s="4">
        <f>VLOOKUP(Table13[[#This Row],[img_id]]&amp;"|"&amp;1,Table1[[#Headers],[#Data]],6,FALSE)</f>
        <v>0.99996936321300001</v>
      </c>
      <c r="R461" s="4">
        <f>VLOOKUP(Table13[[#This Row],[img_id]]&amp;"|"&amp;2,Table1[[#Headers],[#Data]],6,FALSE)</f>
        <v>0.99988400936099997</v>
      </c>
      <c r="S461" s="4">
        <f>VLOOKUP(Table13[[#This Row],[img_id]]&amp;"|"&amp;3,Table1[[#Headers],[#Data]],6,FALSE)</f>
        <v>0.99984502792399998</v>
      </c>
      <c r="T461" s="4">
        <f>VLOOKUP(Table13[[#This Row],[img_id]]&amp;"|"&amp;4,Table1[[#Headers],[#Data]],6,FALSE)</f>
        <v>0.99978584051099995</v>
      </c>
      <c r="U461" s="4">
        <f>VLOOKUP(Table13[[#This Row],[img_id]]&amp;"|"&amp;5,Table1[[#Headers],[#Data]],6,FALSE)</f>
        <v>0.99959331750900005</v>
      </c>
    </row>
    <row r="462" spans="1:21" hidden="1" x14ac:dyDescent="0.25">
      <c r="A462" s="5">
        <v>461</v>
      </c>
      <c r="B462" s="5" t="s">
        <v>470</v>
      </c>
      <c r="C462" s="5">
        <v>477</v>
      </c>
      <c r="D462" s="5">
        <v>1</v>
      </c>
      <c r="E462" s="5">
        <f>IF(Table13[[#This Row],[attractiveness]]=1,2,IF(Table13[[#This Row],[attractiveness]]=5,4,Table13[[#This Row],[attractiveness]]))</f>
        <v>2</v>
      </c>
      <c r="F462" s="5">
        <v>1.36</v>
      </c>
      <c r="G462" t="s">
        <v>830</v>
      </c>
      <c r="H462" t="s">
        <v>840</v>
      </c>
      <c r="I462" t="s">
        <v>910</v>
      </c>
      <c r="J462" t="s">
        <v>930</v>
      </c>
      <c r="K462" t="s">
        <v>832</v>
      </c>
      <c r="L462" s="9">
        <v>0.82540464401199998</v>
      </c>
      <c r="M462" s="9">
        <v>0.104704603553</v>
      </c>
      <c r="N462" s="9">
        <v>2.1353108808399999E-2</v>
      </c>
      <c r="O462" s="9">
        <v>2.1353108808399999E-2</v>
      </c>
      <c r="P462" s="9">
        <v>6.0892868787099999E-3</v>
      </c>
      <c r="Q462" s="4">
        <f>VLOOKUP(Table13[[#This Row],[img_id]]&amp;"|"&amp;1,Table1[[#Headers],[#Data]],6,FALSE)</f>
        <v>0.99999892711600002</v>
      </c>
      <c r="R462" s="4">
        <f>VLOOKUP(Table13[[#This Row],[img_id]]&amp;"|"&amp;2,Table1[[#Headers],[#Data]],6,FALSE)</f>
        <v>0.99999117851300001</v>
      </c>
      <c r="S462" s="4">
        <f>VLOOKUP(Table13[[#This Row],[img_id]]&amp;"|"&amp;3,Table1[[#Headers],[#Data]],6,FALSE)</f>
        <v>0.99995684623699999</v>
      </c>
      <c r="T462" s="4">
        <f>VLOOKUP(Table13[[#This Row],[img_id]]&amp;"|"&amp;4,Table1[[#Headers],[#Data]],6,FALSE)</f>
        <v>0.99991858005500001</v>
      </c>
      <c r="U462" s="4">
        <f>VLOOKUP(Table13[[#This Row],[img_id]]&amp;"|"&amp;5,Table1[[#Headers],[#Data]],6,FALSE)</f>
        <v>0.99984884262100004</v>
      </c>
    </row>
    <row r="463" spans="1:21" hidden="1" x14ac:dyDescent="0.25">
      <c r="A463" s="5">
        <v>462</v>
      </c>
      <c r="B463" s="5" t="s">
        <v>471</v>
      </c>
      <c r="C463" s="5">
        <v>477</v>
      </c>
      <c r="D463" s="5">
        <v>2</v>
      </c>
      <c r="E463" s="5">
        <f>IF(Table13[[#This Row],[attractiveness]]=1,2,IF(Table13[[#This Row],[attractiveness]]=5,4,Table13[[#This Row],[attractiveness]]))</f>
        <v>2</v>
      </c>
      <c r="F463" s="5">
        <v>2.16</v>
      </c>
      <c r="G463" t="s">
        <v>830</v>
      </c>
      <c r="H463" t="s">
        <v>829</v>
      </c>
      <c r="I463" t="s">
        <v>840</v>
      </c>
      <c r="J463" t="s">
        <v>832</v>
      </c>
      <c r="K463" t="s">
        <v>910</v>
      </c>
      <c r="L463" s="9">
        <v>0.94595736265200003</v>
      </c>
      <c r="M463" s="9">
        <v>3.2479517161800003E-2</v>
      </c>
      <c r="N463" s="9">
        <v>3.51715227589E-3</v>
      </c>
      <c r="O463" s="9">
        <v>3.51715227589E-3</v>
      </c>
      <c r="P463" s="9">
        <v>2.0484048873199998E-3</v>
      </c>
      <c r="Q463" s="4">
        <f>VLOOKUP(Table13[[#This Row],[img_id]]&amp;"|"&amp;1,Table1[[#Headers],[#Data]],6,FALSE)</f>
        <v>0.99999618530300005</v>
      </c>
      <c r="R463" s="4">
        <f>VLOOKUP(Table13[[#This Row],[img_id]]&amp;"|"&amp;2,Table1[[#Headers],[#Data]],6,FALSE)</f>
        <v>0.99988949298899998</v>
      </c>
      <c r="S463" s="4">
        <f>VLOOKUP(Table13[[#This Row],[img_id]]&amp;"|"&amp;3,Table1[[#Headers],[#Data]],6,FALSE)</f>
        <v>0.99898082017900003</v>
      </c>
      <c r="T463" s="4">
        <f>VLOOKUP(Table13[[#This Row],[img_id]]&amp;"|"&amp;4,Table1[[#Headers],[#Data]],6,FALSE)</f>
        <v>0.99833172559700001</v>
      </c>
      <c r="U463" s="4">
        <f>VLOOKUP(Table13[[#This Row],[img_id]]&amp;"|"&amp;5,Table1[[#Headers],[#Data]],6,FALSE)</f>
        <v>0.99825137853599999</v>
      </c>
    </row>
    <row r="464" spans="1:21" hidden="1" x14ac:dyDescent="0.25">
      <c r="A464" s="5">
        <v>463</v>
      </c>
      <c r="B464" s="5" t="s">
        <v>472</v>
      </c>
      <c r="C464" s="5">
        <v>477</v>
      </c>
      <c r="D464" s="5">
        <v>2</v>
      </c>
      <c r="E464" s="5">
        <f>IF(Table13[[#This Row],[attractiveness]]=1,2,IF(Table13[[#This Row],[attractiveness]]=5,4,Table13[[#This Row],[attractiveness]]))</f>
        <v>2</v>
      </c>
      <c r="F464" s="5">
        <v>1.3599999999999901</v>
      </c>
      <c r="G464" t="s">
        <v>830</v>
      </c>
      <c r="H464" t="s">
        <v>829</v>
      </c>
      <c r="I464" t="s">
        <v>840</v>
      </c>
      <c r="J464" t="s">
        <v>910</v>
      </c>
      <c r="K464" t="s">
        <v>909</v>
      </c>
      <c r="L464" s="9">
        <v>0.96464198827699998</v>
      </c>
      <c r="M464" s="9">
        <v>8.1918239593499996E-3</v>
      </c>
      <c r="N464" s="9">
        <v>3.9278347976499997E-3</v>
      </c>
      <c r="O464" s="9">
        <v>3.9278347976499997E-3</v>
      </c>
      <c r="P464" s="9">
        <v>2.1117120049900001E-3</v>
      </c>
      <c r="Q464" s="4">
        <f>VLOOKUP(Table13[[#This Row],[img_id]]&amp;"|"&amp;1,Table1[[#Headers],[#Data]],6,FALSE)</f>
        <v>0.99999070167500004</v>
      </c>
      <c r="R464" s="4">
        <f>VLOOKUP(Table13[[#This Row],[img_id]]&amp;"|"&amp;2,Table1[[#Headers],[#Data]],6,FALSE)</f>
        <v>0.99890565872199999</v>
      </c>
      <c r="S464" s="4">
        <f>VLOOKUP(Table13[[#This Row],[img_id]]&amp;"|"&amp;3,Table1[[#Headers],[#Data]],6,FALSE)</f>
        <v>0.99772030115099997</v>
      </c>
      <c r="T464" s="4">
        <f>VLOOKUP(Table13[[#This Row],[img_id]]&amp;"|"&amp;4,Table1[[#Headers],[#Data]],6,FALSE)</f>
        <v>0.99731498956700004</v>
      </c>
      <c r="U464" s="4">
        <f>VLOOKUP(Table13[[#This Row],[img_id]]&amp;"|"&amp;5,Table1[[#Headers],[#Data]],6,FALSE)</f>
        <v>0.995768070221</v>
      </c>
    </row>
    <row r="465" spans="1:21" hidden="1" x14ac:dyDescent="0.25">
      <c r="A465" s="5">
        <v>464</v>
      </c>
      <c r="B465" s="5" t="s">
        <v>473</v>
      </c>
      <c r="C465" s="5">
        <v>477</v>
      </c>
      <c r="D465" s="5">
        <v>2</v>
      </c>
      <c r="E465" s="5">
        <f>IF(Table13[[#This Row],[attractiveness]]=1,2,IF(Table13[[#This Row],[attractiveness]]=5,4,Table13[[#This Row],[attractiveness]]))</f>
        <v>2</v>
      </c>
      <c r="F465" s="5">
        <v>0.96</v>
      </c>
      <c r="G465" t="s">
        <v>830</v>
      </c>
      <c r="H465" t="s">
        <v>909</v>
      </c>
      <c r="I465" t="s">
        <v>910</v>
      </c>
      <c r="J465" t="s">
        <v>840</v>
      </c>
      <c r="K465" t="s">
        <v>829</v>
      </c>
      <c r="L465" s="9">
        <v>0.88354206085200004</v>
      </c>
      <c r="M465" s="9">
        <v>2.6829261332799999E-2</v>
      </c>
      <c r="N465" s="9">
        <v>2.4913974106299999E-2</v>
      </c>
      <c r="O465" s="9">
        <v>2.4913974106299999E-2</v>
      </c>
      <c r="P465" s="9">
        <v>1.3727426528899999E-2</v>
      </c>
      <c r="Q465" s="4">
        <f>VLOOKUP(Table13[[#This Row],[img_id]]&amp;"|"&amp;1,Table1[[#Headers],[#Data]],6,FALSE)</f>
        <v>0.99999547004699996</v>
      </c>
      <c r="R465" s="4">
        <f>VLOOKUP(Table13[[#This Row],[img_id]]&amp;"|"&amp;2,Table1[[#Headers],[#Data]],6,FALSE)</f>
        <v>0.999851703644</v>
      </c>
      <c r="S465" s="4">
        <f>VLOOKUP(Table13[[#This Row],[img_id]]&amp;"|"&amp;3,Table1[[#Headers],[#Data]],6,FALSE)</f>
        <v>0.99984025955199995</v>
      </c>
      <c r="T465" s="4">
        <f>VLOOKUP(Table13[[#This Row],[img_id]]&amp;"|"&amp;4,Table1[[#Headers],[#Data]],6,FALSE)</f>
        <v>0.999789535999</v>
      </c>
      <c r="U465" s="4">
        <f>VLOOKUP(Table13[[#This Row],[img_id]]&amp;"|"&amp;5,Table1[[#Headers],[#Data]],6,FALSE)</f>
        <v>0.99971014261199997</v>
      </c>
    </row>
    <row r="466" spans="1:21" hidden="1" x14ac:dyDescent="0.25">
      <c r="A466" s="5">
        <v>465</v>
      </c>
      <c r="B466" s="5" t="s">
        <v>474</v>
      </c>
      <c r="C466" s="5">
        <v>479</v>
      </c>
      <c r="D466" s="5">
        <v>3</v>
      </c>
      <c r="E466" s="5">
        <f>IF(Table13[[#This Row],[attractiveness]]=1,2,IF(Table13[[#This Row],[attractiveness]]=5,4,Table13[[#This Row],[attractiveness]]))</f>
        <v>3</v>
      </c>
      <c r="F466" s="5">
        <v>0.55999999999999905</v>
      </c>
      <c r="G466" t="s">
        <v>861</v>
      </c>
      <c r="H466" t="s">
        <v>886</v>
      </c>
      <c r="I466" t="s">
        <v>856</v>
      </c>
      <c r="J466" t="s">
        <v>848</v>
      </c>
      <c r="K466" t="s">
        <v>854</v>
      </c>
      <c r="L466" s="9">
        <v>0.179085165262</v>
      </c>
      <c r="M466" s="9">
        <v>0.122938603163</v>
      </c>
      <c r="N466" s="9">
        <v>9.92878302932E-2</v>
      </c>
      <c r="O466" s="9">
        <v>9.92878302932E-2</v>
      </c>
      <c r="P466" s="9">
        <v>6.5032690763500003E-2</v>
      </c>
      <c r="Q466" s="4">
        <f>VLOOKUP(Table13[[#This Row],[img_id]]&amp;"|"&amp;1,Table1[[#Headers],[#Data]],6,FALSE)</f>
        <v>0.99869686365099997</v>
      </c>
      <c r="R466" s="4">
        <f>VLOOKUP(Table13[[#This Row],[img_id]]&amp;"|"&amp;2,Table1[[#Headers],[#Data]],6,FALSE)</f>
        <v>0.998102724552</v>
      </c>
      <c r="S466" s="4">
        <f>VLOOKUP(Table13[[#This Row],[img_id]]&amp;"|"&amp;3,Table1[[#Headers],[#Data]],6,FALSE)</f>
        <v>0.99765187501899999</v>
      </c>
      <c r="T466" s="4">
        <f>VLOOKUP(Table13[[#This Row],[img_id]]&amp;"|"&amp;4,Table1[[#Headers],[#Data]],6,FALSE)</f>
        <v>0.99643826484700004</v>
      </c>
      <c r="U466" s="4">
        <f>VLOOKUP(Table13[[#This Row],[img_id]]&amp;"|"&amp;5,Table1[[#Headers],[#Data]],6,FALSE)</f>
        <v>0.996419429779</v>
      </c>
    </row>
    <row r="467" spans="1:21" hidden="1" x14ac:dyDescent="0.25">
      <c r="A467" s="5">
        <v>466</v>
      </c>
      <c r="B467" s="5" t="s">
        <v>475</v>
      </c>
      <c r="C467" s="5">
        <v>479</v>
      </c>
      <c r="D467" s="5">
        <v>3</v>
      </c>
      <c r="E467" s="5">
        <f>IF(Table13[[#This Row],[attractiveness]]=1,2,IF(Table13[[#This Row],[attractiveness]]=5,4,Table13[[#This Row],[attractiveness]]))</f>
        <v>3</v>
      </c>
      <c r="F467" s="5">
        <v>0.96</v>
      </c>
      <c r="G467" t="s">
        <v>831</v>
      </c>
      <c r="H467" t="s">
        <v>862</v>
      </c>
      <c r="I467" t="s">
        <v>855</v>
      </c>
      <c r="J467" t="s">
        <v>846</v>
      </c>
      <c r="K467" t="s">
        <v>848</v>
      </c>
      <c r="L467" s="9">
        <v>0.27425554394700002</v>
      </c>
      <c r="M467" s="9">
        <v>0.16240760684</v>
      </c>
      <c r="N467" s="9">
        <v>0.130666792393</v>
      </c>
      <c r="O467" s="9">
        <v>0.130666792393</v>
      </c>
      <c r="P467" s="9">
        <v>4.9020614475000002E-2</v>
      </c>
      <c r="Q467" s="4">
        <f>VLOOKUP(Table13[[#This Row],[img_id]]&amp;"|"&amp;1,Table1[[#Headers],[#Data]],6,FALSE)</f>
        <v>0.99905675649600001</v>
      </c>
      <c r="R467" s="4">
        <f>VLOOKUP(Table13[[#This Row],[img_id]]&amp;"|"&amp;2,Table1[[#Headers],[#Data]],6,FALSE)</f>
        <v>0.99840813875199996</v>
      </c>
      <c r="S467" s="4">
        <f>VLOOKUP(Table13[[#This Row],[img_id]]&amp;"|"&amp;3,Table1[[#Headers],[#Data]],6,FALSE)</f>
        <v>0.99802219867700004</v>
      </c>
      <c r="T467" s="4">
        <f>VLOOKUP(Table13[[#This Row],[img_id]]&amp;"|"&amp;4,Table1[[#Headers],[#Data]],6,FALSE)</f>
        <v>0.99543988704700004</v>
      </c>
      <c r="U467" s="4">
        <f>VLOOKUP(Table13[[#This Row],[img_id]]&amp;"|"&amp;5,Table1[[#Headers],[#Data]],6,FALSE)</f>
        <v>0.99474549293500003</v>
      </c>
    </row>
    <row r="468" spans="1:21" hidden="1" x14ac:dyDescent="0.25">
      <c r="A468" s="5">
        <v>467</v>
      </c>
      <c r="B468" s="5" t="s">
        <v>476</v>
      </c>
      <c r="C468" s="5">
        <v>479</v>
      </c>
      <c r="D468" s="5">
        <v>4</v>
      </c>
      <c r="E468" s="5">
        <f>IF(Table13[[#This Row],[attractiveness]]=1,2,IF(Table13[[#This Row],[attractiveness]]=5,4,Table13[[#This Row],[attractiveness]]))</f>
        <v>4</v>
      </c>
      <c r="F468" s="5">
        <v>0.159999999999999</v>
      </c>
      <c r="G468" t="s">
        <v>854</v>
      </c>
      <c r="H468" t="s">
        <v>831</v>
      </c>
      <c r="I468" t="s">
        <v>855</v>
      </c>
      <c r="J468" t="s">
        <v>848</v>
      </c>
      <c r="K468" t="s">
        <v>861</v>
      </c>
      <c r="L468" s="9">
        <v>0.46212786436100001</v>
      </c>
      <c r="M468" s="9">
        <v>0.30934974551200001</v>
      </c>
      <c r="N468" s="9">
        <v>5.4426219314300001E-2</v>
      </c>
      <c r="O468" s="9">
        <v>5.4426219314300001E-2</v>
      </c>
      <c r="P468" s="9">
        <v>2.7578746899999999E-2</v>
      </c>
      <c r="Q468" s="4">
        <f>VLOOKUP(Table13[[#This Row],[img_id]]&amp;"|"&amp;1,Table1[[#Headers],[#Data]],6,FALSE)</f>
        <v>0.99991667270700002</v>
      </c>
      <c r="R468" s="4">
        <f>VLOOKUP(Table13[[#This Row],[img_id]]&amp;"|"&amp;2,Table1[[#Headers],[#Data]],6,FALSE)</f>
        <v>0.99987542629199999</v>
      </c>
      <c r="S468" s="4">
        <f>VLOOKUP(Table13[[#This Row],[img_id]]&amp;"|"&amp;3,Table1[[#Headers],[#Data]],6,FALSE)</f>
        <v>0.99929249286699995</v>
      </c>
      <c r="T468" s="4">
        <f>VLOOKUP(Table13[[#This Row],[img_id]]&amp;"|"&amp;4,Table1[[#Headers],[#Data]],6,FALSE)</f>
        <v>0.999256670475</v>
      </c>
      <c r="U468" s="4">
        <f>VLOOKUP(Table13[[#This Row],[img_id]]&amp;"|"&amp;5,Table1[[#Headers],[#Data]],6,FALSE)</f>
        <v>0.99860483408</v>
      </c>
    </row>
    <row r="469" spans="1:21" hidden="1" x14ac:dyDescent="0.25">
      <c r="A469" s="5">
        <v>468</v>
      </c>
      <c r="B469" s="5" t="s">
        <v>477</v>
      </c>
      <c r="C469" s="5">
        <v>479</v>
      </c>
      <c r="D469" s="5">
        <v>4</v>
      </c>
      <c r="E469" s="5">
        <f>IF(Table13[[#This Row],[attractiveness]]=1,2,IF(Table13[[#This Row],[attractiveness]]=5,4,Table13[[#This Row],[attractiveness]]))</f>
        <v>4</v>
      </c>
      <c r="F469" s="5">
        <v>0.159999999999999</v>
      </c>
      <c r="G469" t="s">
        <v>862</v>
      </c>
      <c r="H469" t="s">
        <v>831</v>
      </c>
      <c r="I469" t="s">
        <v>861</v>
      </c>
      <c r="J469" t="s">
        <v>848</v>
      </c>
      <c r="K469" t="s">
        <v>846</v>
      </c>
      <c r="L469" s="9">
        <v>0.53817522525799999</v>
      </c>
      <c r="M469" s="9">
        <v>9.1392070054999996E-2</v>
      </c>
      <c r="N469" s="9">
        <v>6.3400506973300005E-2</v>
      </c>
      <c r="O469" s="9">
        <v>6.3400506973300005E-2</v>
      </c>
      <c r="P469" s="9">
        <v>3.2720625400499997E-2</v>
      </c>
      <c r="Q469" s="4">
        <f>VLOOKUP(Table13[[#This Row],[img_id]]&amp;"|"&amp;1,Table1[[#Headers],[#Data]],6,FALSE)</f>
        <v>0.99974673986399998</v>
      </c>
      <c r="R469" s="4">
        <f>VLOOKUP(Table13[[#This Row],[img_id]]&amp;"|"&amp;2,Table1[[#Headers],[#Data]],6,FALSE)</f>
        <v>0.99851065874099998</v>
      </c>
      <c r="S469" s="4">
        <f>VLOOKUP(Table13[[#This Row],[img_id]]&amp;"|"&amp;3,Table1[[#Headers],[#Data]],6,FALSE)</f>
        <v>0.99785465002100004</v>
      </c>
      <c r="T469" s="4">
        <f>VLOOKUP(Table13[[#This Row],[img_id]]&amp;"|"&amp;4,Table1[[#Headers],[#Data]],6,FALSE)</f>
        <v>0.996297895908</v>
      </c>
      <c r="U469" s="4">
        <f>VLOOKUP(Table13[[#This Row],[img_id]]&amp;"|"&amp;5,Table1[[#Headers],[#Data]],6,FALSE)</f>
        <v>0.99585139751399998</v>
      </c>
    </row>
    <row r="470" spans="1:21" hidden="1" x14ac:dyDescent="0.25">
      <c r="A470" s="5">
        <v>469</v>
      </c>
      <c r="B470" s="5" t="s">
        <v>478</v>
      </c>
      <c r="C470" s="5">
        <v>481</v>
      </c>
      <c r="D470" s="5">
        <v>2</v>
      </c>
      <c r="E470" s="5">
        <f>IF(Table13[[#This Row],[attractiveness]]=1,2,IF(Table13[[#This Row],[attractiveness]]=5,4,Table13[[#This Row],[attractiveness]]))</f>
        <v>2</v>
      </c>
      <c r="F470" s="5">
        <v>0.8</v>
      </c>
      <c r="G470" t="s">
        <v>830</v>
      </c>
      <c r="H470" t="s">
        <v>840</v>
      </c>
      <c r="I470" t="s">
        <v>864</v>
      </c>
      <c r="J470" t="s">
        <v>862</v>
      </c>
      <c r="K470" t="s">
        <v>846</v>
      </c>
      <c r="L470" s="9">
        <v>0.90467303991299997</v>
      </c>
      <c r="M470" s="9">
        <v>4.45006527007E-2</v>
      </c>
      <c r="N470" s="9">
        <v>7.7448370866499998E-3</v>
      </c>
      <c r="O470" s="9">
        <v>7.7448370866499998E-3</v>
      </c>
      <c r="P470" s="9">
        <v>5.0788102671499996E-3</v>
      </c>
      <c r="Q470" s="4">
        <f>VLOOKUP(Table13[[#This Row],[img_id]]&amp;"|"&amp;1,Table1[[#Headers],[#Data]],6,FALSE)</f>
        <v>0.99998116493199996</v>
      </c>
      <c r="R470" s="4">
        <f>VLOOKUP(Table13[[#This Row],[img_id]]&amp;"|"&amp;2,Table1[[#Headers],[#Data]],6,FALSE)</f>
        <v>0.99961674213399998</v>
      </c>
      <c r="S470" s="4">
        <f>VLOOKUP(Table13[[#This Row],[img_id]]&amp;"|"&amp;3,Table1[[#Headers],[#Data]],6,FALSE)</f>
        <v>0.99780219793299996</v>
      </c>
      <c r="T470" s="4">
        <f>VLOOKUP(Table13[[#This Row],[img_id]]&amp;"|"&amp;4,Table1[[#Headers],[#Data]],6,FALSE)</f>
        <v>0.99752765893899997</v>
      </c>
      <c r="U470" s="4">
        <f>VLOOKUP(Table13[[#This Row],[img_id]]&amp;"|"&amp;5,Table1[[#Headers],[#Data]],6,FALSE)</f>
        <v>0.99665242433500001</v>
      </c>
    </row>
    <row r="471" spans="1:21" hidden="1" x14ac:dyDescent="0.25">
      <c r="A471" s="5">
        <v>470</v>
      </c>
      <c r="B471" s="5" t="s">
        <v>479</v>
      </c>
      <c r="C471" s="5">
        <v>481</v>
      </c>
      <c r="D471" s="5">
        <v>2</v>
      </c>
      <c r="E471" s="5">
        <f>IF(Table13[[#This Row],[attractiveness]]=1,2,IF(Table13[[#This Row],[attractiveness]]=5,4,Table13[[#This Row],[attractiveness]]))</f>
        <v>2</v>
      </c>
      <c r="F471" s="5">
        <v>0.24</v>
      </c>
      <c r="G471" t="s">
        <v>869</v>
      </c>
      <c r="H471" t="s">
        <v>869</v>
      </c>
      <c r="I471" t="s">
        <v>910</v>
      </c>
      <c r="J471" t="s">
        <v>868</v>
      </c>
      <c r="K471" t="s">
        <v>840</v>
      </c>
      <c r="L471" s="9">
        <v>0.17771025001999999</v>
      </c>
      <c r="M471" s="9">
        <v>0.17664170265199999</v>
      </c>
      <c r="N471" s="9">
        <v>0.13034887611900001</v>
      </c>
      <c r="O471" s="9">
        <v>0.13034887611900001</v>
      </c>
      <c r="P471" s="9">
        <v>8.21821764112E-2</v>
      </c>
      <c r="Q471" s="4">
        <f>VLOOKUP(Table13[[#This Row],[img_id]]&amp;"|"&amp;1,Table1[[#Headers],[#Data]],6,FALSE)</f>
        <v>0.99971705675099998</v>
      </c>
      <c r="R471" s="4">
        <f>VLOOKUP(Table13[[#This Row],[img_id]]&amp;"|"&amp;2,Table1[[#Headers],[#Data]],6,FALSE)</f>
        <v>0.999715268612</v>
      </c>
      <c r="S471" s="4">
        <f>VLOOKUP(Table13[[#This Row],[img_id]]&amp;"|"&amp;3,Table1[[#Headers],[#Data]],6,FALSE)</f>
        <v>0.99961423873900002</v>
      </c>
      <c r="T471" s="4">
        <f>VLOOKUP(Table13[[#This Row],[img_id]]&amp;"|"&amp;4,Table1[[#Headers],[#Data]],6,FALSE)</f>
        <v>0.99957686662699996</v>
      </c>
      <c r="U471" s="4">
        <f>VLOOKUP(Table13[[#This Row],[img_id]]&amp;"|"&amp;5,Table1[[#Headers],[#Data]],6,FALSE)</f>
        <v>0.99938833713499997</v>
      </c>
    </row>
    <row r="472" spans="1:21" hidden="1" x14ac:dyDescent="0.25">
      <c r="A472" s="5">
        <v>471</v>
      </c>
      <c r="B472" s="5" t="s">
        <v>480</v>
      </c>
      <c r="C472" s="5">
        <v>481</v>
      </c>
      <c r="D472" s="5">
        <v>2</v>
      </c>
      <c r="E472" s="5">
        <f>IF(Table13[[#This Row],[attractiveness]]=1,2,IF(Table13[[#This Row],[attractiveness]]=5,4,Table13[[#This Row],[attractiveness]]))</f>
        <v>2</v>
      </c>
      <c r="F472" s="5">
        <v>0.55999999999999905</v>
      </c>
      <c r="G472" t="s">
        <v>830</v>
      </c>
      <c r="H472" t="s">
        <v>840</v>
      </c>
      <c r="I472" t="s">
        <v>846</v>
      </c>
      <c r="J472" t="s">
        <v>862</v>
      </c>
      <c r="K472" t="s">
        <v>935</v>
      </c>
      <c r="L472" s="9">
        <v>0.85287266969700004</v>
      </c>
      <c r="M472" s="9">
        <v>9.7609736025300001E-2</v>
      </c>
      <c r="N472" s="9">
        <v>1.5088973566899999E-2</v>
      </c>
      <c r="O472" s="9">
        <v>1.5088973566899999E-2</v>
      </c>
      <c r="P472" s="9">
        <v>3.5790046677000001E-3</v>
      </c>
      <c r="Q472" s="4">
        <f>VLOOKUP(Table13[[#This Row],[img_id]]&amp;"|"&amp;1,Table1[[#Headers],[#Data]],6,FALSE)</f>
        <v>0.999992132187</v>
      </c>
      <c r="R472" s="4">
        <f>VLOOKUP(Table13[[#This Row],[img_id]]&amp;"|"&amp;2,Table1[[#Headers],[#Data]],6,FALSE)</f>
        <v>0.99993109703100003</v>
      </c>
      <c r="S472" s="4">
        <f>VLOOKUP(Table13[[#This Row],[img_id]]&amp;"|"&amp;3,Table1[[#Headers],[#Data]],6,FALSE)</f>
        <v>0.99955445527999998</v>
      </c>
      <c r="T472" s="4">
        <f>VLOOKUP(Table13[[#This Row],[img_id]]&amp;"|"&amp;4,Table1[[#Headers],[#Data]],6,FALSE)</f>
        <v>0.998523652554</v>
      </c>
      <c r="U472" s="4">
        <f>VLOOKUP(Table13[[#This Row],[img_id]]&amp;"|"&amp;5,Table1[[#Headers],[#Data]],6,FALSE)</f>
        <v>0.998124539852</v>
      </c>
    </row>
    <row r="473" spans="1:21" hidden="1" x14ac:dyDescent="0.25">
      <c r="A473" s="5">
        <v>472</v>
      </c>
      <c r="B473" s="5" t="s">
        <v>481</v>
      </c>
      <c r="C473" s="5">
        <v>481</v>
      </c>
      <c r="D473" s="5">
        <v>2</v>
      </c>
      <c r="E473" s="5">
        <f>IF(Table13[[#This Row],[attractiveness]]=1,2,IF(Table13[[#This Row],[attractiveness]]=5,4,Table13[[#This Row],[attractiveness]]))</f>
        <v>2</v>
      </c>
      <c r="F473" s="5">
        <v>1.04</v>
      </c>
      <c r="G473" t="s">
        <v>830</v>
      </c>
      <c r="H473" t="s">
        <v>831</v>
      </c>
      <c r="I473" t="s">
        <v>840</v>
      </c>
      <c r="J473" t="s">
        <v>846</v>
      </c>
      <c r="K473" t="s">
        <v>860</v>
      </c>
      <c r="L473" s="9">
        <v>0.85421061515800001</v>
      </c>
      <c r="M473" s="9">
        <v>0.10719172656500001</v>
      </c>
      <c r="N473" s="9">
        <v>6.6009880974899999E-3</v>
      </c>
      <c r="O473" s="9">
        <v>6.6009880974899999E-3</v>
      </c>
      <c r="P473" s="9">
        <v>4.0972144342999997E-3</v>
      </c>
      <c r="Q473" s="4">
        <f>VLOOKUP(Table13[[#This Row],[img_id]]&amp;"|"&amp;1,Table1[[#Headers],[#Data]],6,FALSE)</f>
        <v>0.99998581409499998</v>
      </c>
      <c r="R473" s="4">
        <f>VLOOKUP(Table13[[#This Row],[img_id]]&amp;"|"&amp;2,Table1[[#Headers],[#Data]],6,FALSE)</f>
        <v>0.99988663196600003</v>
      </c>
      <c r="S473" s="4">
        <f>VLOOKUP(Table13[[#This Row],[img_id]]&amp;"|"&amp;3,Table1[[#Headers],[#Data]],6,FALSE)</f>
        <v>0.99816232919699999</v>
      </c>
      <c r="T473" s="4">
        <f>VLOOKUP(Table13[[#This Row],[img_id]]&amp;"|"&amp;4,Table1[[#Headers],[#Data]],6,FALSE)</f>
        <v>0.99779307842300002</v>
      </c>
      <c r="U473" s="4">
        <f>VLOOKUP(Table13[[#This Row],[img_id]]&amp;"|"&amp;5,Table1[[#Headers],[#Data]],6,FALSE)</f>
        <v>0.99704259634000003</v>
      </c>
    </row>
    <row r="474" spans="1:21" hidden="1" x14ac:dyDescent="0.25">
      <c r="A474" s="5">
        <v>473</v>
      </c>
      <c r="B474" s="5" t="s">
        <v>482</v>
      </c>
      <c r="C474" s="5">
        <v>484</v>
      </c>
      <c r="D474" s="5">
        <v>2</v>
      </c>
      <c r="E474" s="5">
        <f>IF(Table13[[#This Row],[attractiveness]]=1,2,IF(Table13[[#This Row],[attractiveness]]=5,4,Table13[[#This Row],[attractiveness]]))</f>
        <v>2</v>
      </c>
      <c r="F474" s="5">
        <v>0.55999999999999905</v>
      </c>
      <c r="G474" t="s">
        <v>831</v>
      </c>
      <c r="H474" t="s">
        <v>864</v>
      </c>
      <c r="I474" t="s">
        <v>830</v>
      </c>
      <c r="J474" t="s">
        <v>901</v>
      </c>
      <c r="K474" t="s">
        <v>880</v>
      </c>
      <c r="L474" s="9">
        <v>0.412492364645</v>
      </c>
      <c r="M474" s="9">
        <v>0.11787032336</v>
      </c>
      <c r="N474" s="9">
        <v>6.1631865799399999E-2</v>
      </c>
      <c r="O474" s="9">
        <v>6.1631865799399999E-2</v>
      </c>
      <c r="P474" s="9">
        <v>5.2003402262899998E-2</v>
      </c>
      <c r="Q474" s="4">
        <f>VLOOKUP(Table13[[#This Row],[img_id]]&amp;"|"&amp;1,Table1[[#Headers],[#Data]],6,FALSE)</f>
        <v>0.99945980310399996</v>
      </c>
      <c r="R474" s="4">
        <f>VLOOKUP(Table13[[#This Row],[img_id]]&amp;"|"&amp;2,Table1[[#Headers],[#Data]],6,FALSE)</f>
        <v>0.99811184406300002</v>
      </c>
      <c r="S474" s="4">
        <f>VLOOKUP(Table13[[#This Row],[img_id]]&amp;"|"&amp;3,Table1[[#Headers],[#Data]],6,FALSE)</f>
        <v>0.99639517068899996</v>
      </c>
      <c r="T474" s="4">
        <f>VLOOKUP(Table13[[#This Row],[img_id]]&amp;"|"&amp;4,Table1[[#Headers],[#Data]],6,FALSE)</f>
        <v>0.99598973989499995</v>
      </c>
      <c r="U474" s="4">
        <f>VLOOKUP(Table13[[#This Row],[img_id]]&amp;"|"&amp;5,Table1[[#Headers],[#Data]],6,FALSE)</f>
        <v>0.99573057889899996</v>
      </c>
    </row>
    <row r="475" spans="1:21" hidden="1" x14ac:dyDescent="0.25">
      <c r="A475" s="5">
        <v>474</v>
      </c>
      <c r="B475" s="5" t="s">
        <v>483</v>
      </c>
      <c r="C475" s="5">
        <v>484</v>
      </c>
      <c r="D475" s="5">
        <v>2</v>
      </c>
      <c r="E475" s="5">
        <f>IF(Table13[[#This Row],[attractiveness]]=1,2,IF(Table13[[#This Row],[attractiveness]]=5,4,Table13[[#This Row],[attractiveness]]))</f>
        <v>2</v>
      </c>
      <c r="F475" s="5">
        <v>1.3599999999999901</v>
      </c>
      <c r="G475" t="s">
        <v>831</v>
      </c>
      <c r="H475" t="s">
        <v>864</v>
      </c>
      <c r="I475" t="s">
        <v>877</v>
      </c>
      <c r="J475" t="s">
        <v>830</v>
      </c>
      <c r="K475" t="s">
        <v>862</v>
      </c>
      <c r="L475" s="9">
        <v>0.26093381643300001</v>
      </c>
      <c r="M475" s="9">
        <v>0.11309807747599999</v>
      </c>
      <c r="N475" s="9">
        <v>9.8849967122099994E-2</v>
      </c>
      <c r="O475" s="9">
        <v>9.8849967122099994E-2</v>
      </c>
      <c r="P475" s="9">
        <v>5.7946648448699997E-2</v>
      </c>
      <c r="Q475" s="4">
        <f>VLOOKUP(Table13[[#This Row],[img_id]]&amp;"|"&amp;1,Table1[[#Headers],[#Data]],6,FALSE)</f>
        <v>0.99806541204499999</v>
      </c>
      <c r="R475" s="4">
        <f>VLOOKUP(Table13[[#This Row],[img_id]]&amp;"|"&amp;2,Table1[[#Headers],[#Data]],6,FALSE)</f>
        <v>0.99554789066299998</v>
      </c>
      <c r="S475" s="4">
        <f>VLOOKUP(Table13[[#This Row],[img_id]]&amp;"|"&amp;3,Table1[[#Headers],[#Data]],6,FALSE)</f>
        <v>0.99490934610399995</v>
      </c>
      <c r="T475" s="4">
        <f>VLOOKUP(Table13[[#This Row],[img_id]]&amp;"|"&amp;4,Table1[[#Headers],[#Data]],6,FALSE)</f>
        <v>0.99410289525999995</v>
      </c>
      <c r="U475" s="4">
        <f>VLOOKUP(Table13[[#This Row],[img_id]]&amp;"|"&amp;5,Table1[[#Headers],[#Data]],6,FALSE)</f>
        <v>0.99134713411300002</v>
      </c>
    </row>
    <row r="476" spans="1:21" hidden="1" x14ac:dyDescent="0.25">
      <c r="A476" s="5">
        <v>475</v>
      </c>
      <c r="B476" s="5" t="s">
        <v>484</v>
      </c>
      <c r="C476" s="5">
        <v>484</v>
      </c>
      <c r="D476" s="5">
        <v>2</v>
      </c>
      <c r="E476" s="5">
        <f>IF(Table13[[#This Row],[attractiveness]]=1,2,IF(Table13[[#This Row],[attractiveness]]=5,4,Table13[[#This Row],[attractiveness]]))</f>
        <v>2</v>
      </c>
      <c r="F476" s="5">
        <v>1.04</v>
      </c>
      <c r="G476" t="s">
        <v>860</v>
      </c>
      <c r="H476" t="s">
        <v>830</v>
      </c>
      <c r="I476" t="s">
        <v>831</v>
      </c>
      <c r="J476" t="s">
        <v>846</v>
      </c>
      <c r="K476" t="s">
        <v>848</v>
      </c>
      <c r="L476" s="9">
        <v>0.769349753857</v>
      </c>
      <c r="M476" s="9">
        <v>5.9041976928700002E-2</v>
      </c>
      <c r="N476" s="9">
        <v>4.87535297871E-2</v>
      </c>
      <c r="O476" s="9">
        <v>4.87535297871E-2</v>
      </c>
      <c r="P476" s="9">
        <v>1.29726156592E-2</v>
      </c>
      <c r="Q476" s="4">
        <f>VLOOKUP(Table13[[#This Row],[img_id]]&amp;"|"&amp;1,Table1[[#Headers],[#Data]],6,FALSE)</f>
        <v>0.99993646144899995</v>
      </c>
      <c r="R476" s="4">
        <f>VLOOKUP(Table13[[#This Row],[img_id]]&amp;"|"&amp;2,Table1[[#Headers],[#Data]],6,FALSE)</f>
        <v>0.99917250871700003</v>
      </c>
      <c r="S476" s="4">
        <f>VLOOKUP(Table13[[#This Row],[img_id]]&amp;"|"&amp;3,Table1[[#Headers],[#Data]],6,FALSE)</f>
        <v>0.99899798631699999</v>
      </c>
      <c r="T476" s="4">
        <f>VLOOKUP(Table13[[#This Row],[img_id]]&amp;"|"&amp;4,Table1[[#Headers],[#Data]],6,FALSE)</f>
        <v>0.99714154005099997</v>
      </c>
      <c r="U476" s="4">
        <f>VLOOKUP(Table13[[#This Row],[img_id]]&amp;"|"&amp;5,Table1[[#Headers],[#Data]],6,FALSE)</f>
        <v>0.99624472856500002</v>
      </c>
    </row>
    <row r="477" spans="1:21" hidden="1" x14ac:dyDescent="0.25">
      <c r="A477" s="5">
        <v>476</v>
      </c>
      <c r="B477" s="5" t="s">
        <v>485</v>
      </c>
      <c r="C477" s="5">
        <v>484</v>
      </c>
      <c r="D477" s="5">
        <v>3</v>
      </c>
      <c r="E477" s="5">
        <f>IF(Table13[[#This Row],[attractiveness]]=1,2,IF(Table13[[#This Row],[attractiveness]]=5,4,Table13[[#This Row],[attractiveness]]))</f>
        <v>3</v>
      </c>
      <c r="F477" s="5">
        <v>0.55999999999999905</v>
      </c>
      <c r="G477" t="s">
        <v>830</v>
      </c>
      <c r="H477" t="s">
        <v>840</v>
      </c>
      <c r="I477" t="s">
        <v>831</v>
      </c>
      <c r="J477" t="s">
        <v>846</v>
      </c>
      <c r="K477" t="s">
        <v>930</v>
      </c>
      <c r="L477" s="9">
        <v>0.903353393078</v>
      </c>
      <c r="M477" s="9">
        <v>8.02082195878E-2</v>
      </c>
      <c r="N477" s="9">
        <v>1.9789487123500001E-3</v>
      </c>
      <c r="O477" s="9">
        <v>1.9789487123500001E-3</v>
      </c>
      <c r="P477" s="9">
        <v>1.71689910349E-3</v>
      </c>
      <c r="Q477" s="4">
        <f>VLOOKUP(Table13[[#This Row],[img_id]]&amp;"|"&amp;1,Table1[[#Headers],[#Data]],6,FALSE)</f>
        <v>0.99999451637299996</v>
      </c>
      <c r="R477" s="4">
        <f>VLOOKUP(Table13[[#This Row],[img_id]]&amp;"|"&amp;2,Table1[[#Headers],[#Data]],6,FALSE)</f>
        <v>0.99993824958800004</v>
      </c>
      <c r="S477" s="4">
        <f>VLOOKUP(Table13[[#This Row],[img_id]]&amp;"|"&amp;3,Table1[[#Headers],[#Data]],6,FALSE)</f>
        <v>0.99750584363899997</v>
      </c>
      <c r="T477" s="4">
        <f>VLOOKUP(Table13[[#This Row],[img_id]]&amp;"|"&amp;4,Table1[[#Headers],[#Data]],6,FALSE)</f>
        <v>0.99713432788800005</v>
      </c>
      <c r="U477" s="4">
        <f>VLOOKUP(Table13[[#This Row],[img_id]]&amp;"|"&amp;5,Table1[[#Headers],[#Data]],6,FALSE)</f>
        <v>0.997126281261</v>
      </c>
    </row>
    <row r="478" spans="1:21" hidden="1" x14ac:dyDescent="0.25">
      <c r="A478" s="5">
        <v>477</v>
      </c>
      <c r="B478" s="5" t="s">
        <v>486</v>
      </c>
      <c r="C478" s="5">
        <v>485</v>
      </c>
      <c r="D478" s="5">
        <v>2</v>
      </c>
      <c r="E478" s="5">
        <f>IF(Table13[[#This Row],[attractiveness]]=1,2,IF(Table13[[#This Row],[attractiveness]]=5,4,Table13[[#This Row],[attractiveness]]))</f>
        <v>2</v>
      </c>
      <c r="F478" s="5">
        <v>1.3599999999999901</v>
      </c>
      <c r="G478" t="s">
        <v>831</v>
      </c>
      <c r="H478" t="s">
        <v>862</v>
      </c>
      <c r="I478" t="s">
        <v>861</v>
      </c>
      <c r="J478" t="s">
        <v>854</v>
      </c>
      <c r="K478" t="s">
        <v>848</v>
      </c>
      <c r="L478" s="9">
        <v>0.42809900641400001</v>
      </c>
      <c r="M478" s="9">
        <v>0.15847219526799999</v>
      </c>
      <c r="N478" s="9">
        <v>7.2660043835599999E-2</v>
      </c>
      <c r="O478" s="9">
        <v>7.2660043835599999E-2</v>
      </c>
      <c r="P478" s="9">
        <v>4.2379133403299997E-2</v>
      </c>
      <c r="Q478" s="4">
        <f>VLOOKUP(Table13[[#This Row],[img_id]]&amp;"|"&amp;1,Table1[[#Headers],[#Data]],6,FALSE)</f>
        <v>0.99981647729900003</v>
      </c>
      <c r="R478" s="4">
        <f>VLOOKUP(Table13[[#This Row],[img_id]]&amp;"|"&amp;2,Table1[[#Headers],[#Data]],6,FALSE)</f>
        <v>0.999504327774</v>
      </c>
      <c r="S478" s="4">
        <f>VLOOKUP(Table13[[#This Row],[img_id]]&amp;"|"&amp;3,Table1[[#Headers],[#Data]],6,FALSE)</f>
        <v>0.998919725418</v>
      </c>
      <c r="T478" s="4">
        <f>VLOOKUP(Table13[[#This Row],[img_id]]&amp;"|"&amp;4,Table1[[#Headers],[#Data]],6,FALSE)</f>
        <v>0.99878495931599998</v>
      </c>
      <c r="U478" s="4">
        <f>VLOOKUP(Table13[[#This Row],[img_id]]&amp;"|"&amp;5,Table1[[#Headers],[#Data]],6,FALSE)</f>
        <v>0.99814927578000001</v>
      </c>
    </row>
    <row r="479" spans="1:21" hidden="1" x14ac:dyDescent="0.25">
      <c r="A479" s="5">
        <v>478</v>
      </c>
      <c r="B479" s="5" t="s">
        <v>487</v>
      </c>
      <c r="C479" s="5">
        <v>485</v>
      </c>
      <c r="D479" s="5">
        <v>3</v>
      </c>
      <c r="E479" s="5">
        <f>IF(Table13[[#This Row],[attractiveness]]=1,2,IF(Table13[[#This Row],[attractiveness]]=5,4,Table13[[#This Row],[attractiveness]]))</f>
        <v>3</v>
      </c>
      <c r="F479" s="5">
        <v>0.96</v>
      </c>
      <c r="G479" t="s">
        <v>854</v>
      </c>
      <c r="H479" t="s">
        <v>831</v>
      </c>
      <c r="I479" t="s">
        <v>864</v>
      </c>
      <c r="J479" t="s">
        <v>886</v>
      </c>
      <c r="K479" t="s">
        <v>848</v>
      </c>
      <c r="L479" s="9">
        <v>0.531575202942</v>
      </c>
      <c r="M479" s="9">
        <v>6.4556337892999999E-2</v>
      </c>
      <c r="N479" s="9">
        <v>6.04579672217E-2</v>
      </c>
      <c r="O479" s="9">
        <v>6.04579672217E-2</v>
      </c>
      <c r="P479" s="9">
        <v>4.8745669424500003E-2</v>
      </c>
      <c r="Q479" s="4">
        <f>VLOOKUP(Table13[[#This Row],[img_id]]&amp;"|"&amp;1,Table1[[#Headers],[#Data]],6,FALSE)</f>
        <v>0.99965023994400004</v>
      </c>
      <c r="R479" s="4">
        <f>VLOOKUP(Table13[[#This Row],[img_id]]&amp;"|"&amp;2,Table1[[#Headers],[#Data]],6,FALSE)</f>
        <v>0.99712771177299997</v>
      </c>
      <c r="S479" s="4">
        <f>VLOOKUP(Table13[[#This Row],[img_id]]&amp;"|"&amp;3,Table1[[#Headers],[#Data]],6,FALSE)</f>
        <v>0.99693357944500005</v>
      </c>
      <c r="T479" s="4">
        <f>VLOOKUP(Table13[[#This Row],[img_id]]&amp;"|"&amp;4,Table1[[#Headers],[#Data]],6,FALSE)</f>
        <v>0.99674135446500001</v>
      </c>
      <c r="U479" s="4">
        <f>VLOOKUP(Table13[[#This Row],[img_id]]&amp;"|"&amp;5,Table1[[#Headers],[#Data]],6,FALSE)</f>
        <v>0.99619954824400003</v>
      </c>
    </row>
    <row r="480" spans="1:21" hidden="1" x14ac:dyDescent="0.25">
      <c r="A480" s="5">
        <v>479</v>
      </c>
      <c r="B480" s="5" t="s">
        <v>488</v>
      </c>
      <c r="C480" s="5">
        <v>485</v>
      </c>
      <c r="D480" s="5">
        <v>3</v>
      </c>
      <c r="E480" s="5">
        <f>IF(Table13[[#This Row],[attractiveness]]=1,2,IF(Table13[[#This Row],[attractiveness]]=5,4,Table13[[#This Row],[attractiveness]]))</f>
        <v>3</v>
      </c>
      <c r="F480" s="5">
        <v>0.96</v>
      </c>
      <c r="G480" t="s">
        <v>862</v>
      </c>
      <c r="H480" t="s">
        <v>831</v>
      </c>
      <c r="I480" t="s">
        <v>875</v>
      </c>
      <c r="J480" t="s">
        <v>855</v>
      </c>
      <c r="K480" t="s">
        <v>917</v>
      </c>
      <c r="L480" s="9">
        <v>0.22438734769800001</v>
      </c>
      <c r="M480" s="9">
        <v>7.8625105321400005E-2</v>
      </c>
      <c r="N480" s="9">
        <v>7.7018193900599996E-2</v>
      </c>
      <c r="O480" s="9">
        <v>7.7018193900599996E-2</v>
      </c>
      <c r="P480" s="9">
        <v>5.0098557025199997E-2</v>
      </c>
      <c r="Q480" s="4">
        <f>VLOOKUP(Table13[[#This Row],[img_id]]&amp;"|"&amp;1,Table1[[#Headers],[#Data]],6,FALSE)</f>
        <v>0.99686014652300003</v>
      </c>
      <c r="R480" s="4">
        <f>VLOOKUP(Table13[[#This Row],[img_id]]&amp;"|"&amp;2,Table1[[#Headers],[#Data]],6,FALSE)</f>
        <v>0.99109113216400002</v>
      </c>
      <c r="S480" s="4">
        <f>VLOOKUP(Table13[[#This Row],[img_id]]&amp;"|"&amp;3,Table1[[#Headers],[#Data]],6,FALSE)</f>
        <v>0.990906953812</v>
      </c>
      <c r="T480" s="4">
        <f>VLOOKUP(Table13[[#This Row],[img_id]]&amp;"|"&amp;4,Table1[[#Headers],[#Data]],6,FALSE)</f>
        <v>0.98668169975300002</v>
      </c>
      <c r="U480" s="4">
        <f>VLOOKUP(Table13[[#This Row],[img_id]]&amp;"|"&amp;5,Table1[[#Headers],[#Data]],6,FALSE)</f>
        <v>0.98608893156099997</v>
      </c>
    </row>
    <row r="481" spans="1:21" hidden="1" x14ac:dyDescent="0.25">
      <c r="A481" s="5">
        <v>480</v>
      </c>
      <c r="B481" s="5" t="s">
        <v>489</v>
      </c>
      <c r="C481" s="5">
        <v>485</v>
      </c>
      <c r="D481" s="5">
        <v>2</v>
      </c>
      <c r="E481" s="5">
        <f>IF(Table13[[#This Row],[attractiveness]]=1,2,IF(Table13[[#This Row],[attractiveness]]=5,4,Table13[[#This Row],[attractiveness]]))</f>
        <v>2</v>
      </c>
      <c r="F481" s="5">
        <v>1.04</v>
      </c>
      <c r="G481" t="s">
        <v>864</v>
      </c>
      <c r="H481" t="s">
        <v>831</v>
      </c>
      <c r="I481" t="s">
        <v>854</v>
      </c>
      <c r="J481" t="s">
        <v>862</v>
      </c>
      <c r="K481" t="s">
        <v>878</v>
      </c>
      <c r="L481" s="9">
        <v>0.37693256139800002</v>
      </c>
      <c r="M481" s="9">
        <v>0.26536077261000002</v>
      </c>
      <c r="N481" s="9">
        <v>8.3154827356300004E-2</v>
      </c>
      <c r="O481" s="9">
        <v>8.3154827356300004E-2</v>
      </c>
      <c r="P481" s="9">
        <v>4.4272325932999998E-2</v>
      </c>
      <c r="Q481" s="4">
        <f>VLOOKUP(Table13[[#This Row],[img_id]]&amp;"|"&amp;1,Table1[[#Headers],[#Data]],6,FALSE)</f>
        <v>0.99994623661000004</v>
      </c>
      <c r="R481" s="4">
        <f>VLOOKUP(Table13[[#This Row],[img_id]]&amp;"|"&amp;2,Table1[[#Headers],[#Data]],6,FALSE)</f>
        <v>0.99992358684500005</v>
      </c>
      <c r="S481" s="4">
        <f>VLOOKUP(Table13[[#This Row],[img_id]]&amp;"|"&amp;3,Table1[[#Headers],[#Data]],6,FALSE)</f>
        <v>0.99975627660800004</v>
      </c>
      <c r="T481" s="4">
        <f>VLOOKUP(Table13[[#This Row],[img_id]]&amp;"|"&amp;4,Table1[[#Headers],[#Data]],6,FALSE)</f>
        <v>0.99972480535499997</v>
      </c>
      <c r="U481" s="4">
        <f>VLOOKUP(Table13[[#This Row],[img_id]]&amp;"|"&amp;5,Table1[[#Headers],[#Data]],6,FALSE)</f>
        <v>0.99954235553699999</v>
      </c>
    </row>
    <row r="482" spans="1:21" hidden="1" x14ac:dyDescent="0.25">
      <c r="A482" s="5">
        <v>481</v>
      </c>
      <c r="B482" s="5" t="s">
        <v>490</v>
      </c>
      <c r="C482" s="5">
        <v>492</v>
      </c>
      <c r="D482" s="5">
        <v>3</v>
      </c>
      <c r="E482" s="5">
        <f>IF(Table13[[#This Row],[attractiveness]]=1,2,IF(Table13[[#This Row],[attractiveness]]=5,4,Table13[[#This Row],[attractiveness]]))</f>
        <v>3</v>
      </c>
      <c r="F482" s="5">
        <v>0.4</v>
      </c>
      <c r="G482" t="s">
        <v>831</v>
      </c>
      <c r="H482" t="s">
        <v>862</v>
      </c>
      <c r="I482" t="s">
        <v>854</v>
      </c>
      <c r="J482" t="s">
        <v>861</v>
      </c>
      <c r="K482" t="s">
        <v>846</v>
      </c>
      <c r="L482" s="9">
        <v>0.867924034595</v>
      </c>
      <c r="M482" s="9">
        <v>5.6585446000100001E-2</v>
      </c>
      <c r="N482" s="9">
        <v>1.5925018116799999E-2</v>
      </c>
      <c r="O482" s="9">
        <v>1.5925018116799999E-2</v>
      </c>
      <c r="P482" s="9">
        <v>9.2374784871900005E-3</v>
      </c>
      <c r="Q482" s="4">
        <f>VLOOKUP(Table13[[#This Row],[img_id]]&amp;"|"&amp;1,Table1[[#Headers],[#Data]],6,FALSE)</f>
        <v>0.99999189376800002</v>
      </c>
      <c r="R482" s="4">
        <f>VLOOKUP(Table13[[#This Row],[img_id]]&amp;"|"&amp;2,Table1[[#Headers],[#Data]],6,FALSE)</f>
        <v>0.99987566471099998</v>
      </c>
      <c r="S482" s="4">
        <f>VLOOKUP(Table13[[#This Row],[img_id]]&amp;"|"&amp;3,Table1[[#Headers],[#Data]],6,FALSE)</f>
        <v>0.99955850839600002</v>
      </c>
      <c r="T482" s="4">
        <f>VLOOKUP(Table13[[#This Row],[img_id]]&amp;"|"&amp;4,Table1[[#Headers],[#Data]],6,FALSE)</f>
        <v>0.99947351217299996</v>
      </c>
      <c r="U482" s="4">
        <f>VLOOKUP(Table13[[#This Row],[img_id]]&amp;"|"&amp;5,Table1[[#Headers],[#Data]],6,FALSE)</f>
        <v>0.99923908710499998</v>
      </c>
    </row>
    <row r="483" spans="1:21" hidden="1" x14ac:dyDescent="0.25">
      <c r="A483" s="5">
        <v>482</v>
      </c>
      <c r="B483" s="5" t="s">
        <v>491</v>
      </c>
      <c r="C483" s="5">
        <v>492</v>
      </c>
      <c r="D483" s="5">
        <v>3</v>
      </c>
      <c r="E483" s="5">
        <f>IF(Table13[[#This Row],[attractiveness]]=1,2,IF(Table13[[#This Row],[attractiveness]]=5,4,Table13[[#This Row],[attractiveness]]))</f>
        <v>3</v>
      </c>
      <c r="F483" s="5">
        <v>0.55999999999999905</v>
      </c>
      <c r="G483" t="s">
        <v>886</v>
      </c>
      <c r="H483" t="s">
        <v>861</v>
      </c>
      <c r="I483" t="s">
        <v>862</v>
      </c>
      <c r="J483" t="s">
        <v>854</v>
      </c>
      <c r="K483" t="s">
        <v>875</v>
      </c>
      <c r="L483" s="9">
        <v>0.34085121750800002</v>
      </c>
      <c r="M483" s="9">
        <v>0.144266232848</v>
      </c>
      <c r="N483" s="9">
        <v>6.6122375428700003E-2</v>
      </c>
      <c r="O483" s="9">
        <v>6.6122375428700003E-2</v>
      </c>
      <c r="P483" s="9">
        <v>5.6503202766200002E-2</v>
      </c>
      <c r="Q483" s="4">
        <f>VLOOKUP(Table13[[#This Row],[img_id]]&amp;"|"&amp;1,Table1[[#Headers],[#Data]],6,FALSE)</f>
        <v>0.99984729289999996</v>
      </c>
      <c r="R483" s="4">
        <f>VLOOKUP(Table13[[#This Row],[img_id]]&amp;"|"&amp;2,Table1[[#Headers],[#Data]],6,FALSE)</f>
        <v>0.99963939189899997</v>
      </c>
      <c r="S483" s="4">
        <f>VLOOKUP(Table13[[#This Row],[img_id]]&amp;"|"&amp;3,Table1[[#Headers],[#Data]],6,FALSE)</f>
        <v>0.99921345710800002</v>
      </c>
      <c r="T483" s="4">
        <f>VLOOKUP(Table13[[#This Row],[img_id]]&amp;"|"&amp;4,Table1[[#Headers],[#Data]],6,FALSE)</f>
        <v>0.99910008907299996</v>
      </c>
      <c r="U483" s="4">
        <f>VLOOKUP(Table13[[#This Row],[img_id]]&amp;"|"&amp;5,Table1[[#Headers],[#Data]],6,FALSE)</f>
        <v>0.99907970428500004</v>
      </c>
    </row>
    <row r="484" spans="1:21" hidden="1" x14ac:dyDescent="0.25">
      <c r="A484" s="5">
        <v>483</v>
      </c>
      <c r="B484" s="5" t="s">
        <v>492</v>
      </c>
      <c r="C484" s="5">
        <v>492</v>
      </c>
      <c r="D484" s="5">
        <v>3</v>
      </c>
      <c r="E484" s="5">
        <f>IF(Table13[[#This Row],[attractiveness]]=1,2,IF(Table13[[#This Row],[attractiveness]]=5,4,Table13[[#This Row],[attractiveness]]))</f>
        <v>3</v>
      </c>
      <c r="F484" s="5">
        <v>1.04</v>
      </c>
      <c r="G484" t="s">
        <v>886</v>
      </c>
      <c r="H484" t="s">
        <v>831</v>
      </c>
      <c r="I484" t="s">
        <v>854</v>
      </c>
      <c r="J484" t="s">
        <v>861</v>
      </c>
      <c r="K484" t="s">
        <v>862</v>
      </c>
      <c r="L484" s="9">
        <v>0.25651481747600002</v>
      </c>
      <c r="M484" s="9">
        <v>0.199485614896</v>
      </c>
      <c r="N484" s="9">
        <v>0.101786129177</v>
      </c>
      <c r="O484" s="9">
        <v>0.101786129177</v>
      </c>
      <c r="P484" s="9">
        <v>8.0474972724900007E-2</v>
      </c>
      <c r="Q484" s="4">
        <f>VLOOKUP(Table13[[#This Row],[img_id]]&amp;"|"&amp;1,Table1[[#Headers],[#Data]],6,FALSE)</f>
        <v>0.99957841634800004</v>
      </c>
      <c r="R484" s="4">
        <f>VLOOKUP(Table13[[#This Row],[img_id]]&amp;"|"&amp;2,Table1[[#Headers],[#Data]],6,FALSE)</f>
        <v>0.99945801496499997</v>
      </c>
      <c r="S484" s="4">
        <f>VLOOKUP(Table13[[#This Row],[img_id]]&amp;"|"&amp;3,Table1[[#Headers],[#Data]],6,FALSE)</f>
        <v>0.998938381672</v>
      </c>
      <c r="T484" s="4">
        <f>VLOOKUP(Table13[[#This Row],[img_id]]&amp;"|"&amp;4,Table1[[#Headers],[#Data]],6,FALSE)</f>
        <v>0.99887877702700001</v>
      </c>
      <c r="U484" s="4">
        <f>VLOOKUP(Table13[[#This Row],[img_id]]&amp;"|"&amp;5,Table1[[#Headers],[#Data]],6,FALSE)</f>
        <v>0.99865758418999995</v>
      </c>
    </row>
    <row r="485" spans="1:21" hidden="1" x14ac:dyDescent="0.25">
      <c r="A485" s="5">
        <v>484</v>
      </c>
      <c r="B485" s="5" t="s">
        <v>493</v>
      </c>
      <c r="C485" s="5">
        <v>492</v>
      </c>
      <c r="D485" s="5">
        <v>3</v>
      </c>
      <c r="E485" s="5">
        <f>IF(Table13[[#This Row],[attractiveness]]=1,2,IF(Table13[[#This Row],[attractiveness]]=5,4,Table13[[#This Row],[attractiveness]]))</f>
        <v>3</v>
      </c>
      <c r="F485" s="5">
        <v>0.55999999999999905</v>
      </c>
      <c r="G485" t="s">
        <v>831</v>
      </c>
      <c r="H485" t="s">
        <v>862</v>
      </c>
      <c r="I485" t="s">
        <v>864</v>
      </c>
      <c r="J485" t="s">
        <v>861</v>
      </c>
      <c r="K485" t="s">
        <v>854</v>
      </c>
      <c r="L485" s="9">
        <v>0.289148896933</v>
      </c>
      <c r="M485" s="9">
        <v>0.213192626834</v>
      </c>
      <c r="N485" s="9">
        <v>0.178495749831</v>
      </c>
      <c r="O485" s="9">
        <v>0.178495749831</v>
      </c>
      <c r="P485" s="9">
        <v>4.3115630745899997E-2</v>
      </c>
      <c r="Q485" s="4">
        <f>VLOOKUP(Table13[[#This Row],[img_id]]&amp;"|"&amp;1,Table1[[#Headers],[#Data]],6,FALSE)</f>
        <v>0.99996626377099995</v>
      </c>
      <c r="R485" s="4">
        <f>VLOOKUP(Table13[[#This Row],[img_id]]&amp;"|"&amp;2,Table1[[#Headers],[#Data]],6,FALSE)</f>
        <v>0.99995410442400001</v>
      </c>
      <c r="S485" s="4">
        <f>VLOOKUP(Table13[[#This Row],[img_id]]&amp;"|"&amp;3,Table1[[#Headers],[#Data]],6,FALSE)</f>
        <v>0.99994528293600005</v>
      </c>
      <c r="T485" s="4">
        <f>VLOOKUP(Table13[[#This Row],[img_id]]&amp;"|"&amp;4,Table1[[#Headers],[#Data]],6,FALSE)</f>
        <v>0.99993491172799998</v>
      </c>
      <c r="U485" s="4">
        <f>VLOOKUP(Table13[[#This Row],[img_id]]&amp;"|"&amp;5,Table1[[#Headers],[#Data]],6,FALSE)</f>
        <v>0.99977344274500002</v>
      </c>
    </row>
    <row r="486" spans="1:21" hidden="1" x14ac:dyDescent="0.25">
      <c r="A486" s="5">
        <v>485</v>
      </c>
      <c r="B486" s="5" t="s">
        <v>494</v>
      </c>
      <c r="C486" s="5">
        <v>496</v>
      </c>
      <c r="D486" s="5">
        <v>2</v>
      </c>
      <c r="E486" s="5">
        <f>IF(Table13[[#This Row],[attractiveness]]=1,2,IF(Table13[[#This Row],[attractiveness]]=5,4,Table13[[#This Row],[attractiveness]]))</f>
        <v>2</v>
      </c>
      <c r="F486" s="5">
        <v>0.24</v>
      </c>
      <c r="G486" t="s">
        <v>854</v>
      </c>
      <c r="H486" t="s">
        <v>831</v>
      </c>
      <c r="I486" t="s">
        <v>864</v>
      </c>
      <c r="J486" t="s">
        <v>855</v>
      </c>
      <c r="K486" t="s">
        <v>848</v>
      </c>
      <c r="L486" s="9">
        <v>0.28428411483799998</v>
      </c>
      <c r="M486" s="9">
        <v>0.14409235119800001</v>
      </c>
      <c r="N486" s="9">
        <v>0.11456114053700001</v>
      </c>
      <c r="O486" s="9">
        <v>0.11456114053700001</v>
      </c>
      <c r="P486" s="9">
        <v>6.05792365968E-2</v>
      </c>
      <c r="Q486" s="4">
        <f>VLOOKUP(Table13[[#This Row],[img_id]]&amp;"|"&amp;1,Table1[[#Headers],[#Data]],6,FALSE)</f>
        <v>0.99956160783799997</v>
      </c>
      <c r="R486" s="4">
        <f>VLOOKUP(Table13[[#This Row],[img_id]]&amp;"|"&amp;2,Table1[[#Headers],[#Data]],6,FALSE)</f>
        <v>0.99913555383700003</v>
      </c>
      <c r="S486" s="4">
        <f>VLOOKUP(Table13[[#This Row],[img_id]]&amp;"|"&amp;3,Table1[[#Headers],[#Data]],6,FALSE)</f>
        <v>0.99891304969799999</v>
      </c>
      <c r="T486" s="4">
        <f>VLOOKUP(Table13[[#This Row],[img_id]]&amp;"|"&amp;4,Table1[[#Headers],[#Data]],6,FALSE)</f>
        <v>0.99858617782600001</v>
      </c>
      <c r="U486" s="4">
        <f>VLOOKUP(Table13[[#This Row],[img_id]]&amp;"|"&amp;5,Table1[[#Headers],[#Data]],6,FALSE)</f>
        <v>0.99794632196400002</v>
      </c>
    </row>
    <row r="487" spans="1:21" hidden="1" x14ac:dyDescent="0.25">
      <c r="A487" s="5">
        <v>486</v>
      </c>
      <c r="B487" s="5" t="s">
        <v>495</v>
      </c>
      <c r="C487" s="5">
        <v>496</v>
      </c>
      <c r="D487" s="5">
        <v>3</v>
      </c>
      <c r="E487" s="5">
        <f>IF(Table13[[#This Row],[attractiveness]]=1,2,IF(Table13[[#This Row],[attractiveness]]=5,4,Table13[[#This Row],[attractiveness]]))</f>
        <v>3</v>
      </c>
      <c r="F487" s="5">
        <v>0.96</v>
      </c>
      <c r="G487" t="s">
        <v>848</v>
      </c>
      <c r="H487" t="s">
        <v>854</v>
      </c>
      <c r="I487" t="s">
        <v>849</v>
      </c>
      <c r="J487" t="s">
        <v>913</v>
      </c>
      <c r="K487" t="s">
        <v>892</v>
      </c>
      <c r="L487" s="9">
        <v>0.14697569608700001</v>
      </c>
      <c r="M487" s="9">
        <v>0.14153769612299999</v>
      </c>
      <c r="N487" s="9">
        <v>0.100841999054</v>
      </c>
      <c r="O487" s="9">
        <v>0.100841999054</v>
      </c>
      <c r="P487" s="9">
        <v>7.4612304568299995E-2</v>
      </c>
      <c r="Q487" s="4">
        <f>VLOOKUP(Table13[[#This Row],[img_id]]&amp;"|"&amp;1,Table1[[#Headers],[#Data]],6,FALSE)</f>
        <v>0.99667930602999999</v>
      </c>
      <c r="R487" s="4">
        <f>VLOOKUP(Table13[[#This Row],[img_id]]&amp;"|"&amp;2,Table1[[#Headers],[#Data]],6,FALSE)</f>
        <v>0.99655222892799999</v>
      </c>
      <c r="S487" s="4">
        <f>VLOOKUP(Table13[[#This Row],[img_id]]&amp;"|"&amp;3,Table1[[#Headers],[#Data]],6,FALSE)</f>
        <v>0.99516749382000003</v>
      </c>
      <c r="T487" s="4">
        <f>VLOOKUP(Table13[[#This Row],[img_id]]&amp;"|"&amp;4,Table1[[#Headers],[#Data]],6,FALSE)</f>
        <v>0.99385964870499999</v>
      </c>
      <c r="U487" s="4">
        <f>VLOOKUP(Table13[[#This Row],[img_id]]&amp;"|"&amp;5,Table1[[#Headers],[#Data]],6,FALSE)</f>
        <v>0.99347972869900003</v>
      </c>
    </row>
    <row r="488" spans="1:21" hidden="1" x14ac:dyDescent="0.25">
      <c r="A488" s="5">
        <v>487</v>
      </c>
      <c r="B488" s="5" t="s">
        <v>496</v>
      </c>
      <c r="C488" s="5">
        <v>496</v>
      </c>
      <c r="D488" s="5">
        <v>3</v>
      </c>
      <c r="E488" s="5">
        <f>IF(Table13[[#This Row],[attractiveness]]=1,2,IF(Table13[[#This Row],[attractiveness]]=5,4,Table13[[#This Row],[attractiveness]]))</f>
        <v>3</v>
      </c>
      <c r="F488" s="5">
        <v>0.55999999999999905</v>
      </c>
      <c r="G488" t="s">
        <v>854</v>
      </c>
      <c r="H488" t="s">
        <v>855</v>
      </c>
      <c r="I488" t="s">
        <v>848</v>
      </c>
      <c r="J488" t="s">
        <v>891</v>
      </c>
      <c r="K488" t="s">
        <v>861</v>
      </c>
      <c r="L488" s="9">
        <v>0.40556493401499999</v>
      </c>
      <c r="M488" s="9">
        <v>0.131031811237</v>
      </c>
      <c r="N488" s="9">
        <v>0.107326611876</v>
      </c>
      <c r="O488" s="9">
        <v>0.107326611876</v>
      </c>
      <c r="P488" s="9">
        <v>3.2368067652000003E-2</v>
      </c>
      <c r="Q488" s="4">
        <f>VLOOKUP(Table13[[#This Row],[img_id]]&amp;"|"&amp;1,Table1[[#Headers],[#Data]],6,FALSE)</f>
        <v>0.999803841114</v>
      </c>
      <c r="R488" s="4">
        <f>VLOOKUP(Table13[[#This Row],[img_id]]&amp;"|"&amp;2,Table1[[#Headers],[#Data]],6,FALSE)</f>
        <v>0.999392986298</v>
      </c>
      <c r="S488" s="4">
        <f>VLOOKUP(Table13[[#This Row],[img_id]]&amp;"|"&amp;3,Table1[[#Headers],[#Data]],6,FALSE)</f>
        <v>0.99925905466099996</v>
      </c>
      <c r="T488" s="4">
        <f>VLOOKUP(Table13[[#This Row],[img_id]]&amp;"|"&amp;4,Table1[[#Headers],[#Data]],6,FALSE)</f>
        <v>0.99910670518900002</v>
      </c>
      <c r="U488" s="4">
        <f>VLOOKUP(Table13[[#This Row],[img_id]]&amp;"|"&amp;5,Table1[[#Headers],[#Data]],6,FALSE)</f>
        <v>0.99754744768100001</v>
      </c>
    </row>
    <row r="489" spans="1:21" hidden="1" x14ac:dyDescent="0.25">
      <c r="A489" s="5">
        <v>488</v>
      </c>
      <c r="B489" s="5" t="s">
        <v>497</v>
      </c>
      <c r="C489" s="5">
        <v>496</v>
      </c>
      <c r="D489" s="5">
        <v>3</v>
      </c>
      <c r="E489" s="5">
        <f>IF(Table13[[#This Row],[attractiveness]]=1,2,IF(Table13[[#This Row],[attractiveness]]=5,4,Table13[[#This Row],[attractiveness]]))</f>
        <v>3</v>
      </c>
      <c r="F489" s="5">
        <v>0.55999999999999905</v>
      </c>
      <c r="G489" t="s">
        <v>831</v>
      </c>
      <c r="H489" t="s">
        <v>862</v>
      </c>
      <c r="I489" t="s">
        <v>830</v>
      </c>
      <c r="J489" t="s">
        <v>864</v>
      </c>
      <c r="K489" t="s">
        <v>921</v>
      </c>
      <c r="L489" s="9">
        <v>0.49806654453299998</v>
      </c>
      <c r="M489" s="9">
        <v>0.160042628646</v>
      </c>
      <c r="N489" s="9">
        <v>0.10194635391200001</v>
      </c>
      <c r="O489" s="9">
        <v>0.10194635391200001</v>
      </c>
      <c r="P489" s="9">
        <v>2.9264146462099998E-2</v>
      </c>
      <c r="Q489" s="4">
        <f>VLOOKUP(Table13[[#This Row],[img_id]]&amp;"|"&amp;1,Table1[[#Headers],[#Data]],6,FALSE)</f>
        <v>0.99979120492899998</v>
      </c>
      <c r="R489" s="4">
        <f>VLOOKUP(Table13[[#This Row],[img_id]]&amp;"|"&amp;2,Table1[[#Headers],[#Data]],6,FALSE)</f>
        <v>0.99935036897700003</v>
      </c>
      <c r="S489" s="4">
        <f>VLOOKUP(Table13[[#This Row],[img_id]]&amp;"|"&amp;3,Table1[[#Headers],[#Data]],6,FALSE)</f>
        <v>0.99898058176000004</v>
      </c>
      <c r="T489" s="4">
        <f>VLOOKUP(Table13[[#This Row],[img_id]]&amp;"|"&amp;4,Table1[[#Headers],[#Data]],6,FALSE)</f>
        <v>0.99776959419300004</v>
      </c>
      <c r="U489" s="4">
        <f>VLOOKUP(Table13[[#This Row],[img_id]]&amp;"|"&amp;5,Table1[[#Headers],[#Data]],6,FALSE)</f>
        <v>0.99645775556600003</v>
      </c>
    </row>
    <row r="490" spans="1:21" hidden="1" x14ac:dyDescent="0.25">
      <c r="A490" s="5">
        <v>489</v>
      </c>
      <c r="B490" s="5" t="s">
        <v>498</v>
      </c>
      <c r="C490" s="5">
        <v>497</v>
      </c>
      <c r="D490" s="5">
        <v>4</v>
      </c>
      <c r="E490" s="5">
        <f>IF(Table13[[#This Row],[attractiveness]]=1,2,IF(Table13[[#This Row],[attractiveness]]=5,4,Table13[[#This Row],[attractiveness]]))</f>
        <v>4</v>
      </c>
      <c r="F490" s="5">
        <v>0.64</v>
      </c>
      <c r="G490" t="s">
        <v>862</v>
      </c>
      <c r="H490" t="s">
        <v>830</v>
      </c>
      <c r="I490" t="s">
        <v>864</v>
      </c>
      <c r="J490" t="s">
        <v>846</v>
      </c>
      <c r="K490" t="s">
        <v>860</v>
      </c>
      <c r="L490" s="9">
        <v>0.38805276155500001</v>
      </c>
      <c r="M490" s="9">
        <v>0.116275466979</v>
      </c>
      <c r="N490" s="9">
        <v>9.8605036735500001E-2</v>
      </c>
      <c r="O490" s="9">
        <v>9.8605036735500001E-2</v>
      </c>
      <c r="P490" s="9">
        <v>4.9596954137099997E-2</v>
      </c>
      <c r="Q490" s="4">
        <f>VLOOKUP(Table13[[#This Row],[img_id]]&amp;"|"&amp;1,Table1[[#Headers],[#Data]],6,FALSE)</f>
        <v>0.999512195587</v>
      </c>
      <c r="R490" s="4">
        <f>VLOOKUP(Table13[[#This Row],[img_id]]&amp;"|"&amp;2,Table1[[#Headers],[#Data]],6,FALSE)</f>
        <v>0.99837362766299997</v>
      </c>
      <c r="S490" s="4">
        <f>VLOOKUP(Table13[[#This Row],[img_id]]&amp;"|"&amp;3,Table1[[#Headers],[#Data]],6,FALSE)</f>
        <v>0.99808287620500002</v>
      </c>
      <c r="T490" s="4">
        <f>VLOOKUP(Table13[[#This Row],[img_id]]&amp;"|"&amp;4,Table1[[#Headers],[#Data]],6,FALSE)</f>
        <v>0.99660646915399997</v>
      </c>
      <c r="U490" s="4">
        <f>VLOOKUP(Table13[[#This Row],[img_id]]&amp;"|"&amp;5,Table1[[#Headers],[#Data]],6,FALSE)</f>
        <v>0.99619567394300002</v>
      </c>
    </row>
    <row r="491" spans="1:21" hidden="1" x14ac:dyDescent="0.25">
      <c r="A491" s="5">
        <v>490</v>
      </c>
      <c r="B491" s="5" t="s">
        <v>499</v>
      </c>
      <c r="C491" s="5">
        <v>497</v>
      </c>
      <c r="D491" s="5">
        <v>3</v>
      </c>
      <c r="E491" s="5">
        <f>IF(Table13[[#This Row],[attractiveness]]=1,2,IF(Table13[[#This Row],[attractiveness]]=5,4,Table13[[#This Row],[attractiveness]]))</f>
        <v>3</v>
      </c>
      <c r="F491" s="5">
        <v>0.55999999999999905</v>
      </c>
      <c r="G491" t="s">
        <v>860</v>
      </c>
      <c r="H491" t="s">
        <v>831</v>
      </c>
      <c r="I491" t="s">
        <v>854</v>
      </c>
      <c r="J491" t="s">
        <v>882</v>
      </c>
      <c r="K491" t="s">
        <v>886</v>
      </c>
      <c r="L491" s="9">
        <v>0.53104650974300005</v>
      </c>
      <c r="M491" s="9">
        <v>8.79256203771E-2</v>
      </c>
      <c r="N491" s="9">
        <v>8.7092198431499998E-2</v>
      </c>
      <c r="O491" s="9">
        <v>8.7092198431499998E-2</v>
      </c>
      <c r="P491" s="9">
        <v>3.7591084837900003E-2</v>
      </c>
      <c r="Q491" s="4">
        <f>VLOOKUP(Table13[[#This Row],[img_id]]&amp;"|"&amp;1,Table1[[#Headers],[#Data]],6,FALSE)</f>
        <v>0.99987101554900004</v>
      </c>
      <c r="R491" s="4">
        <f>VLOOKUP(Table13[[#This Row],[img_id]]&amp;"|"&amp;2,Table1[[#Headers],[#Data]],6,FALSE)</f>
        <v>0.99922132492100002</v>
      </c>
      <c r="S491" s="4">
        <f>VLOOKUP(Table13[[#This Row],[img_id]]&amp;"|"&amp;3,Table1[[#Headers],[#Data]],6,FALSE)</f>
        <v>0.99921393394500002</v>
      </c>
      <c r="T491" s="4">
        <f>VLOOKUP(Table13[[#This Row],[img_id]]&amp;"|"&amp;4,Table1[[#Headers],[#Data]],6,FALSE)</f>
        <v>0.99916720390299996</v>
      </c>
      <c r="U491" s="4">
        <f>VLOOKUP(Table13[[#This Row],[img_id]]&amp;"|"&amp;5,Table1[[#Headers],[#Data]],6,FALSE)</f>
        <v>0.99818074703199999</v>
      </c>
    </row>
    <row r="492" spans="1:21" hidden="1" x14ac:dyDescent="0.25">
      <c r="A492" s="5">
        <v>491</v>
      </c>
      <c r="B492" s="5" t="s">
        <v>500</v>
      </c>
      <c r="C492" s="5">
        <v>497</v>
      </c>
      <c r="D492" s="5">
        <v>4</v>
      </c>
      <c r="E492" s="5">
        <f>IF(Table13[[#This Row],[attractiveness]]=1,2,IF(Table13[[#This Row],[attractiveness]]=5,4,Table13[[#This Row],[attractiveness]]))</f>
        <v>4</v>
      </c>
      <c r="F492" s="5">
        <v>0.96</v>
      </c>
      <c r="G492" t="s">
        <v>840</v>
      </c>
      <c r="H492" t="s">
        <v>862</v>
      </c>
      <c r="I492" t="s">
        <v>830</v>
      </c>
      <c r="J492" t="s">
        <v>880</v>
      </c>
      <c r="K492" t="s">
        <v>864</v>
      </c>
      <c r="L492" s="9">
        <v>0.18880383670299999</v>
      </c>
      <c r="M492" s="9">
        <v>0.15325859188999999</v>
      </c>
      <c r="N492" s="9">
        <v>0.13504813611499999</v>
      </c>
      <c r="O492" s="9">
        <v>0.13504813611499999</v>
      </c>
      <c r="P492" s="9">
        <v>8.4163382649400001E-2</v>
      </c>
      <c r="Q492" s="4">
        <f>VLOOKUP(Table13[[#This Row],[img_id]]&amp;"|"&amp;1,Table1[[#Headers],[#Data]],6,FALSE)</f>
        <v>0.99879139661799998</v>
      </c>
      <c r="R492" s="4">
        <f>VLOOKUP(Table13[[#This Row],[img_id]]&amp;"|"&amp;2,Table1[[#Headers],[#Data]],6,FALSE)</f>
        <v>0.99851137399699996</v>
      </c>
      <c r="S492" s="4">
        <f>VLOOKUP(Table13[[#This Row],[img_id]]&amp;"|"&amp;3,Table1[[#Headers],[#Data]],6,FALSE)</f>
        <v>0.99831104278600002</v>
      </c>
      <c r="T492" s="4">
        <f>VLOOKUP(Table13[[#This Row],[img_id]]&amp;"|"&amp;4,Table1[[#Headers],[#Data]],6,FALSE)</f>
        <v>0.99736052751500004</v>
      </c>
      <c r="U492" s="4">
        <f>VLOOKUP(Table13[[#This Row],[img_id]]&amp;"|"&amp;5,Table1[[#Headers],[#Data]],6,FALSE)</f>
        <v>0.99729257821999995</v>
      </c>
    </row>
    <row r="493" spans="1:21" hidden="1" x14ac:dyDescent="0.25">
      <c r="A493" s="5">
        <v>492</v>
      </c>
      <c r="B493" s="5" t="s">
        <v>501</v>
      </c>
      <c r="C493" s="5">
        <v>497</v>
      </c>
      <c r="D493" s="5">
        <v>3</v>
      </c>
      <c r="E493" s="5">
        <f>IF(Table13[[#This Row],[attractiveness]]=1,2,IF(Table13[[#This Row],[attractiveness]]=5,4,Table13[[#This Row],[attractiveness]]))</f>
        <v>3</v>
      </c>
      <c r="F493" s="5">
        <v>0.55999999999999905</v>
      </c>
      <c r="G493" t="s">
        <v>860</v>
      </c>
      <c r="H493" t="s">
        <v>854</v>
      </c>
      <c r="I493" t="s">
        <v>878</v>
      </c>
      <c r="J493" t="s">
        <v>873</v>
      </c>
      <c r="K493" t="s">
        <v>862</v>
      </c>
      <c r="L493" s="9">
        <v>0.52789092063900001</v>
      </c>
      <c r="M493" s="9">
        <v>0.13007880747299999</v>
      </c>
      <c r="N493" s="9">
        <v>6.31525292993E-2</v>
      </c>
      <c r="O493" s="9">
        <v>6.31525292993E-2</v>
      </c>
      <c r="P493" s="9">
        <v>3.1627979129599998E-2</v>
      </c>
      <c r="Q493" s="4">
        <f>VLOOKUP(Table13[[#This Row],[img_id]]&amp;"|"&amp;1,Table1[[#Headers],[#Data]],6,FALSE)</f>
        <v>0.99986815452599997</v>
      </c>
      <c r="R493" s="4">
        <f>VLOOKUP(Table13[[#This Row],[img_id]]&amp;"|"&amp;2,Table1[[#Headers],[#Data]],6,FALSE)</f>
        <v>0.99946516752199999</v>
      </c>
      <c r="S493" s="4">
        <f>VLOOKUP(Table13[[#This Row],[img_id]]&amp;"|"&amp;3,Table1[[#Headers],[#Data]],6,FALSE)</f>
        <v>0.99889886379199999</v>
      </c>
      <c r="T493" s="4">
        <f>VLOOKUP(Table13[[#This Row],[img_id]]&amp;"|"&amp;4,Table1[[#Headers],[#Data]],6,FALSE)</f>
        <v>0.99824213981599996</v>
      </c>
      <c r="U493" s="4">
        <f>VLOOKUP(Table13[[#This Row],[img_id]]&amp;"|"&amp;5,Table1[[#Headers],[#Data]],6,FALSE)</f>
        <v>0.99780386686300004</v>
      </c>
    </row>
    <row r="494" spans="1:21" hidden="1" x14ac:dyDescent="0.25">
      <c r="A494" s="5">
        <v>493</v>
      </c>
      <c r="B494" s="5" t="s">
        <v>502</v>
      </c>
      <c r="C494" s="5">
        <v>499</v>
      </c>
      <c r="D494" s="5">
        <v>3</v>
      </c>
      <c r="E494" s="5">
        <f>IF(Table13[[#This Row],[attractiveness]]=1,2,IF(Table13[[#This Row],[attractiveness]]=5,4,Table13[[#This Row],[attractiveness]]))</f>
        <v>3</v>
      </c>
      <c r="F494" s="5">
        <v>0.8</v>
      </c>
      <c r="G494" t="s">
        <v>830</v>
      </c>
      <c r="H494" t="s">
        <v>862</v>
      </c>
      <c r="I494" t="s">
        <v>848</v>
      </c>
      <c r="J494" t="s">
        <v>849</v>
      </c>
      <c r="K494" t="s">
        <v>861</v>
      </c>
      <c r="L494" s="9">
        <v>0.24926266074199999</v>
      </c>
      <c r="M494" s="9">
        <v>8.8180094957399993E-2</v>
      </c>
      <c r="N494" s="9">
        <v>8.3957992494100006E-2</v>
      </c>
      <c r="O494" s="9">
        <v>8.3957992494100006E-2</v>
      </c>
      <c r="P494" s="9">
        <v>7.0697933435399998E-2</v>
      </c>
      <c r="Q494" s="4">
        <f>VLOOKUP(Table13[[#This Row],[img_id]]&amp;"|"&amp;1,Table1[[#Headers],[#Data]],6,FALSE)</f>
        <v>0.99870097637199995</v>
      </c>
      <c r="R494" s="4">
        <f>VLOOKUP(Table13[[#This Row],[img_id]]&amp;"|"&amp;2,Table1[[#Headers],[#Data]],6,FALSE)</f>
        <v>0.99633681774100002</v>
      </c>
      <c r="S494" s="4">
        <f>VLOOKUP(Table13[[#This Row],[img_id]]&amp;"|"&amp;3,Table1[[#Headers],[#Data]],6,FALSE)</f>
        <v>0.99615329504000005</v>
      </c>
      <c r="T494" s="4">
        <f>VLOOKUP(Table13[[#This Row],[img_id]]&amp;"|"&amp;4,Table1[[#Headers],[#Data]],6,FALSE)</f>
        <v>0.99560225009900005</v>
      </c>
      <c r="U494" s="4">
        <f>VLOOKUP(Table13[[#This Row],[img_id]]&amp;"|"&amp;5,Table1[[#Headers],[#Data]],6,FALSE)</f>
        <v>0.99543505907100005</v>
      </c>
    </row>
    <row r="495" spans="1:21" hidden="1" x14ac:dyDescent="0.25">
      <c r="A495" s="5">
        <v>494</v>
      </c>
      <c r="B495" s="5" t="s">
        <v>503</v>
      </c>
      <c r="C495" s="5">
        <v>499</v>
      </c>
      <c r="D495" s="5">
        <v>2</v>
      </c>
      <c r="E495" s="5">
        <f>IF(Table13[[#This Row],[attractiveness]]=1,2,IF(Table13[[#This Row],[attractiveness]]=5,4,Table13[[#This Row],[attractiveness]]))</f>
        <v>2</v>
      </c>
      <c r="F495" s="5">
        <v>0.64</v>
      </c>
      <c r="G495" t="s">
        <v>860</v>
      </c>
      <c r="H495" t="s">
        <v>854</v>
      </c>
      <c r="I495" t="s">
        <v>831</v>
      </c>
      <c r="J495" t="s">
        <v>848</v>
      </c>
      <c r="K495" t="s">
        <v>861</v>
      </c>
      <c r="L495" s="9">
        <v>0.40144518017800002</v>
      </c>
      <c r="M495" s="9">
        <v>0.38880765438100001</v>
      </c>
      <c r="N495" s="9">
        <v>5.5874764919299998E-2</v>
      </c>
      <c r="O495" s="9">
        <v>5.5874764919299998E-2</v>
      </c>
      <c r="P495" s="9">
        <v>2.8379742056099999E-2</v>
      </c>
      <c r="Q495" s="4">
        <f>VLOOKUP(Table13[[#This Row],[img_id]]&amp;"|"&amp;1,Table1[[#Headers],[#Data]],6,FALSE)</f>
        <v>0.99995231628400005</v>
      </c>
      <c r="R495" s="4">
        <f>VLOOKUP(Table13[[#This Row],[img_id]]&amp;"|"&amp;2,Table1[[#Headers],[#Data]],6,FALSE)</f>
        <v>0.99995076656299997</v>
      </c>
      <c r="S495" s="4">
        <f>VLOOKUP(Table13[[#This Row],[img_id]]&amp;"|"&amp;3,Table1[[#Headers],[#Data]],6,FALSE)</f>
        <v>0.99965786933900003</v>
      </c>
      <c r="T495" s="4">
        <f>VLOOKUP(Table13[[#This Row],[img_id]]&amp;"|"&amp;4,Table1[[#Headers],[#Data]],6,FALSE)</f>
        <v>0.999614477158</v>
      </c>
      <c r="U495" s="4">
        <f>VLOOKUP(Table13[[#This Row],[img_id]]&amp;"|"&amp;5,Table1[[#Headers],[#Data]],6,FALSE)</f>
        <v>0.99932670593299999</v>
      </c>
    </row>
    <row r="496" spans="1:21" hidden="1" x14ac:dyDescent="0.25">
      <c r="A496" s="5">
        <v>495</v>
      </c>
      <c r="B496" s="5" t="s">
        <v>504</v>
      </c>
      <c r="C496" s="5">
        <v>499</v>
      </c>
      <c r="D496" s="5">
        <v>2</v>
      </c>
      <c r="E496" s="5">
        <f>IF(Table13[[#This Row],[attractiveness]]=1,2,IF(Table13[[#This Row],[attractiveness]]=5,4,Table13[[#This Row],[attractiveness]]))</f>
        <v>2</v>
      </c>
      <c r="F496" s="5">
        <v>0</v>
      </c>
      <c r="G496" t="s">
        <v>842</v>
      </c>
      <c r="H496" t="s">
        <v>864</v>
      </c>
      <c r="I496" t="s">
        <v>830</v>
      </c>
      <c r="J496" t="s">
        <v>862</v>
      </c>
      <c r="K496" t="s">
        <v>852</v>
      </c>
      <c r="L496" s="9">
        <v>0.21019630134100001</v>
      </c>
      <c r="M496" s="9">
        <v>9.4250708818400003E-2</v>
      </c>
      <c r="N496" s="9">
        <v>9.19188633561E-2</v>
      </c>
      <c r="O496" s="9">
        <v>9.19188633561E-2</v>
      </c>
      <c r="P496" s="9">
        <v>7.9502657055899997E-2</v>
      </c>
      <c r="Q496" s="4">
        <f>VLOOKUP(Table13[[#This Row],[img_id]]&amp;"|"&amp;1,Table1[[#Headers],[#Data]],6,FALSE)</f>
        <v>0.99913859367400004</v>
      </c>
      <c r="R496" s="4">
        <f>VLOOKUP(Table13[[#This Row],[img_id]]&amp;"|"&amp;2,Table1[[#Headers],[#Data]],6,FALSE)</f>
        <v>0.99808084964800003</v>
      </c>
      <c r="S496" s="4">
        <f>VLOOKUP(Table13[[#This Row],[img_id]]&amp;"|"&amp;3,Table1[[#Headers],[#Data]],6,FALSE)</f>
        <v>0.99803227186200005</v>
      </c>
      <c r="T496" s="4">
        <f>VLOOKUP(Table13[[#This Row],[img_id]]&amp;"|"&amp;4,Table1[[#Headers],[#Data]],6,FALSE)</f>
        <v>0.99791032075899999</v>
      </c>
      <c r="U496" s="4">
        <f>VLOOKUP(Table13[[#This Row],[img_id]]&amp;"|"&amp;5,Table1[[#Headers],[#Data]],6,FALSE)</f>
        <v>0.997725665569</v>
      </c>
    </row>
    <row r="497" spans="1:21" hidden="1" x14ac:dyDescent="0.25">
      <c r="A497" s="5">
        <v>496</v>
      </c>
      <c r="B497" s="5" t="s">
        <v>505</v>
      </c>
      <c r="C497" s="5">
        <v>499</v>
      </c>
      <c r="D497" s="5">
        <v>1</v>
      </c>
      <c r="E497" s="5">
        <f>IF(Table13[[#This Row],[attractiveness]]=1,2,IF(Table13[[#This Row],[attractiveness]]=5,4,Table13[[#This Row],[attractiveness]]))</f>
        <v>2</v>
      </c>
      <c r="F497" s="5">
        <v>0.24</v>
      </c>
      <c r="G497" t="s">
        <v>861</v>
      </c>
      <c r="H497" t="s">
        <v>854</v>
      </c>
      <c r="I497" t="s">
        <v>848</v>
      </c>
      <c r="J497" t="s">
        <v>856</v>
      </c>
      <c r="K497" t="s">
        <v>891</v>
      </c>
      <c r="L497" s="9">
        <v>0.16230303049100001</v>
      </c>
      <c r="M497" s="9">
        <v>0.108123265207</v>
      </c>
      <c r="N497" s="9">
        <v>0.106776386499</v>
      </c>
      <c r="O497" s="9">
        <v>0.106776386499</v>
      </c>
      <c r="P497" s="9">
        <v>8.8694684207399996E-2</v>
      </c>
      <c r="Q497" s="4">
        <f>VLOOKUP(Table13[[#This Row],[img_id]]&amp;"|"&amp;1,Table1[[#Headers],[#Data]],6,FALSE)</f>
        <v>0.99743950367000001</v>
      </c>
      <c r="R497" s="4">
        <f>VLOOKUP(Table13[[#This Row],[img_id]]&amp;"|"&amp;2,Table1[[#Headers],[#Data]],6,FALSE)</f>
        <v>0.99616134166699999</v>
      </c>
      <c r="S497" s="4">
        <f>VLOOKUP(Table13[[#This Row],[img_id]]&amp;"|"&amp;3,Table1[[#Headers],[#Data]],6,FALSE)</f>
        <v>0.99611306190500004</v>
      </c>
      <c r="T497" s="4">
        <f>VLOOKUP(Table13[[#This Row],[img_id]]&amp;"|"&amp;4,Table1[[#Headers],[#Data]],6,FALSE)</f>
        <v>0.99543094634999996</v>
      </c>
      <c r="U497" s="4">
        <f>VLOOKUP(Table13[[#This Row],[img_id]]&amp;"|"&amp;5,Table1[[#Headers],[#Data]],6,FALSE)</f>
        <v>0.995324373245</v>
      </c>
    </row>
    <row r="498" spans="1:21" hidden="1" x14ac:dyDescent="0.25">
      <c r="A498" s="5">
        <v>497</v>
      </c>
      <c r="B498" s="5" t="s">
        <v>506</v>
      </c>
      <c r="C498" s="5">
        <v>500</v>
      </c>
      <c r="D498" s="5">
        <v>3</v>
      </c>
      <c r="E498" s="5">
        <f>IF(Table13[[#This Row],[attractiveness]]=1,2,IF(Table13[[#This Row],[attractiveness]]=5,4,Table13[[#This Row],[attractiveness]]))</f>
        <v>3</v>
      </c>
      <c r="F498" s="5">
        <v>1.2</v>
      </c>
      <c r="G498" t="s">
        <v>846</v>
      </c>
      <c r="H498" t="s">
        <v>862</v>
      </c>
      <c r="I498" t="s">
        <v>830</v>
      </c>
      <c r="J498" t="s">
        <v>831</v>
      </c>
      <c r="K498" t="s">
        <v>855</v>
      </c>
      <c r="L498" s="9">
        <v>0.80072718858699998</v>
      </c>
      <c r="M498" s="9">
        <v>6.8469122052200002E-2</v>
      </c>
      <c r="N498" s="9">
        <v>5.3847737610299998E-2</v>
      </c>
      <c r="O498" s="9">
        <v>5.3847737610299998E-2</v>
      </c>
      <c r="P498" s="9">
        <v>1.0271538980299999E-2</v>
      </c>
      <c r="Q498" s="4">
        <f>VLOOKUP(Table13[[#This Row],[img_id]]&amp;"|"&amp;1,Table1[[#Headers],[#Data]],6,FALSE)</f>
        <v>0.999962925911</v>
      </c>
      <c r="R498" s="4">
        <f>VLOOKUP(Table13[[#This Row],[img_id]]&amp;"|"&amp;2,Table1[[#Headers],[#Data]],6,FALSE)</f>
        <v>0.99956613779100001</v>
      </c>
      <c r="S498" s="4">
        <f>VLOOKUP(Table13[[#This Row],[img_id]]&amp;"|"&amp;3,Table1[[#Headers],[#Data]],6,FALSE)</f>
        <v>0.999448478222</v>
      </c>
      <c r="T498" s="4">
        <f>VLOOKUP(Table13[[#This Row],[img_id]]&amp;"|"&amp;4,Table1[[#Headers],[#Data]],6,FALSE)</f>
        <v>0.99803012609499997</v>
      </c>
      <c r="U498" s="4">
        <f>VLOOKUP(Table13[[#This Row],[img_id]]&amp;"|"&amp;5,Table1[[#Headers],[#Data]],6,FALSE)</f>
        <v>0.99711513519299999</v>
      </c>
    </row>
    <row r="499" spans="1:21" hidden="1" x14ac:dyDescent="0.25">
      <c r="A499" s="5">
        <v>498</v>
      </c>
      <c r="B499" s="5" t="s">
        <v>507</v>
      </c>
      <c r="C499" s="5">
        <v>500</v>
      </c>
      <c r="D499" s="5">
        <v>4</v>
      </c>
      <c r="E499" s="5">
        <f>IF(Table13[[#This Row],[attractiveness]]=1,2,IF(Table13[[#This Row],[attractiveness]]=5,4,Table13[[#This Row],[attractiveness]]))</f>
        <v>4</v>
      </c>
      <c r="F499" s="5">
        <v>0.64</v>
      </c>
      <c r="G499" t="s">
        <v>870</v>
      </c>
      <c r="H499" t="s">
        <v>880</v>
      </c>
      <c r="I499" t="s">
        <v>887</v>
      </c>
      <c r="J499" t="s">
        <v>877</v>
      </c>
      <c r="K499" t="s">
        <v>867</v>
      </c>
      <c r="L499" s="9">
        <v>0.408398330212</v>
      </c>
      <c r="M499" s="9">
        <v>0.14947816729499999</v>
      </c>
      <c r="N499" s="9">
        <v>5.1289733499300001E-2</v>
      </c>
      <c r="O499" s="9">
        <v>5.1289733499300001E-2</v>
      </c>
      <c r="P499" s="9">
        <v>4.0351927280399998E-2</v>
      </c>
      <c r="Q499" s="4">
        <f>VLOOKUP(Table13[[#This Row],[img_id]]&amp;"|"&amp;1,Table1[[#Headers],[#Data]],6,FALSE)</f>
        <v>0.99956279993099995</v>
      </c>
      <c r="R499" s="4">
        <f>VLOOKUP(Table13[[#This Row],[img_id]]&amp;"|"&amp;2,Table1[[#Headers],[#Data]],6,FALSE)</f>
        <v>0.99880647659300004</v>
      </c>
      <c r="S499" s="4">
        <f>VLOOKUP(Table13[[#This Row],[img_id]]&amp;"|"&amp;3,Table1[[#Headers],[#Data]],6,FALSE)</f>
        <v>0.99652951955799995</v>
      </c>
      <c r="T499" s="4">
        <f>VLOOKUP(Table13[[#This Row],[img_id]]&amp;"|"&amp;4,Table1[[#Headers],[#Data]],6,FALSE)</f>
        <v>0.99639409780499999</v>
      </c>
      <c r="U499" s="4">
        <f>VLOOKUP(Table13[[#This Row],[img_id]]&amp;"|"&amp;5,Table1[[#Headers],[#Data]],6,FALSE)</f>
        <v>0.99559289217000002</v>
      </c>
    </row>
    <row r="500" spans="1:21" hidden="1" x14ac:dyDescent="0.25">
      <c r="A500" s="5">
        <v>499</v>
      </c>
      <c r="B500" s="5" t="s">
        <v>508</v>
      </c>
      <c r="C500" s="5">
        <v>500</v>
      </c>
      <c r="D500" s="5">
        <v>4</v>
      </c>
      <c r="E500" s="5">
        <f>IF(Table13[[#This Row],[attractiveness]]=1,2,IF(Table13[[#This Row],[attractiveness]]=5,4,Table13[[#This Row],[attractiveness]]))</f>
        <v>4</v>
      </c>
      <c r="F500" s="5">
        <v>0.64</v>
      </c>
      <c r="G500" t="s">
        <v>864</v>
      </c>
      <c r="H500" t="s">
        <v>862</v>
      </c>
      <c r="I500" t="s">
        <v>831</v>
      </c>
      <c r="J500" t="s">
        <v>887</v>
      </c>
      <c r="K500" t="s">
        <v>870</v>
      </c>
      <c r="L500" s="9">
        <v>0.40674090385400002</v>
      </c>
      <c r="M500" s="9">
        <v>0.19688898325000001</v>
      </c>
      <c r="N500" s="9">
        <v>5.6255504488900002E-2</v>
      </c>
      <c r="O500" s="9">
        <v>5.6255504488900002E-2</v>
      </c>
      <c r="P500" s="9">
        <v>4.8248823732100002E-2</v>
      </c>
      <c r="Q500" s="4">
        <f>VLOOKUP(Table13[[#This Row],[img_id]]&amp;"|"&amp;1,Table1[[#Headers],[#Data]],6,FALSE)</f>
        <v>0.99981945753099999</v>
      </c>
      <c r="R500" s="4">
        <f>VLOOKUP(Table13[[#This Row],[img_id]]&amp;"|"&amp;2,Table1[[#Headers],[#Data]],6,FALSE)</f>
        <v>0.99962699413300005</v>
      </c>
      <c r="S500" s="4">
        <f>VLOOKUP(Table13[[#This Row],[img_id]]&amp;"|"&amp;3,Table1[[#Headers],[#Data]],6,FALSE)</f>
        <v>0.99869567155799999</v>
      </c>
      <c r="T500" s="4">
        <f>VLOOKUP(Table13[[#This Row],[img_id]]&amp;"|"&amp;4,Table1[[#Headers],[#Data]],6,FALSE)</f>
        <v>0.99860423803300002</v>
      </c>
      <c r="U500" s="4">
        <f>VLOOKUP(Table13[[#This Row],[img_id]]&amp;"|"&amp;5,Table1[[#Headers],[#Data]],6,FALSE)</f>
        <v>0.99847954511600001</v>
      </c>
    </row>
    <row r="501" spans="1:21" hidden="1" x14ac:dyDescent="0.25">
      <c r="A501" s="5">
        <v>500</v>
      </c>
      <c r="B501" s="5" t="s">
        <v>509</v>
      </c>
      <c r="C501" s="5">
        <v>500</v>
      </c>
      <c r="D501" s="5">
        <v>4</v>
      </c>
      <c r="E501" s="5">
        <f>IF(Table13[[#This Row],[attractiveness]]=1,2,IF(Table13[[#This Row],[attractiveness]]=5,4,Table13[[#This Row],[attractiveness]]))</f>
        <v>4</v>
      </c>
      <c r="F501" s="5">
        <v>0.64</v>
      </c>
      <c r="G501" t="s">
        <v>886</v>
      </c>
      <c r="H501" t="s">
        <v>854</v>
      </c>
      <c r="I501" t="s">
        <v>902</v>
      </c>
      <c r="J501" t="s">
        <v>848</v>
      </c>
      <c r="K501" t="s">
        <v>855</v>
      </c>
      <c r="L501" s="9">
        <v>0.206805065274</v>
      </c>
      <c r="M501" s="9">
        <v>0.19668470323100001</v>
      </c>
      <c r="N501" s="9">
        <v>0.124611645937</v>
      </c>
      <c r="O501" s="9">
        <v>0.124611645937</v>
      </c>
      <c r="P501" s="9">
        <v>6.66281208396E-2</v>
      </c>
      <c r="Q501" s="4">
        <f>VLOOKUP(Table13[[#This Row],[img_id]]&amp;"|"&amp;1,Table1[[#Headers],[#Data]],6,FALSE)</f>
        <v>0.99934965372100004</v>
      </c>
      <c r="R501" s="4">
        <f>VLOOKUP(Table13[[#This Row],[img_id]]&amp;"|"&amp;2,Table1[[#Headers],[#Data]],6,FALSE)</f>
        <v>0.99931621551500005</v>
      </c>
      <c r="S501" s="4">
        <f>VLOOKUP(Table13[[#This Row],[img_id]]&amp;"|"&amp;3,Table1[[#Headers],[#Data]],6,FALSE)</f>
        <v>0.99892127513899998</v>
      </c>
      <c r="T501" s="4">
        <f>VLOOKUP(Table13[[#This Row],[img_id]]&amp;"|"&amp;4,Table1[[#Headers],[#Data]],6,FALSE)</f>
        <v>0.99861872196199997</v>
      </c>
      <c r="U501" s="4">
        <f>VLOOKUP(Table13[[#This Row],[img_id]]&amp;"|"&amp;5,Table1[[#Headers],[#Data]],6,FALSE)</f>
        <v>0.99798429012300005</v>
      </c>
    </row>
    <row r="502" spans="1:21" hidden="1" x14ac:dyDescent="0.25">
      <c r="A502" s="5">
        <v>501</v>
      </c>
      <c r="B502" s="5" t="s">
        <v>510</v>
      </c>
      <c r="C502" s="5">
        <v>503</v>
      </c>
      <c r="D502" s="5">
        <v>3</v>
      </c>
      <c r="E502" s="5">
        <f>IF(Table13[[#This Row],[attractiveness]]=1,2,IF(Table13[[#This Row],[attractiveness]]=5,4,Table13[[#This Row],[attractiveness]]))</f>
        <v>3</v>
      </c>
      <c r="F502" s="5">
        <v>0.55999999999999905</v>
      </c>
      <c r="G502" t="s">
        <v>830</v>
      </c>
      <c r="H502" t="s">
        <v>840</v>
      </c>
      <c r="I502" t="s">
        <v>864</v>
      </c>
      <c r="J502" t="s">
        <v>831</v>
      </c>
      <c r="K502" t="s">
        <v>846</v>
      </c>
      <c r="L502" s="9">
        <v>0.56125140190099998</v>
      </c>
      <c r="M502" s="9">
        <v>0.15860712528199999</v>
      </c>
      <c r="N502" s="9">
        <v>0.126084387302</v>
      </c>
      <c r="O502" s="9">
        <v>0.126084387302</v>
      </c>
      <c r="P502" s="9">
        <v>4.9803491681799997E-2</v>
      </c>
      <c r="Q502" s="4">
        <f>VLOOKUP(Table13[[#This Row],[img_id]]&amp;"|"&amp;1,Table1[[#Headers],[#Data]],6,FALSE)</f>
        <v>0.99998724460599997</v>
      </c>
      <c r="R502" s="4">
        <f>VLOOKUP(Table13[[#This Row],[img_id]]&amp;"|"&amp;2,Table1[[#Headers],[#Data]],6,FALSE)</f>
        <v>0.999955058098</v>
      </c>
      <c r="S502" s="4">
        <f>VLOOKUP(Table13[[#This Row],[img_id]]&amp;"|"&amp;3,Table1[[#Headers],[#Data]],6,FALSE)</f>
        <v>0.99994349479699995</v>
      </c>
      <c r="T502" s="4">
        <f>VLOOKUP(Table13[[#This Row],[img_id]]&amp;"|"&amp;4,Table1[[#Headers],[#Data]],6,FALSE)</f>
        <v>0.99990379810300001</v>
      </c>
      <c r="U502" s="4">
        <f>VLOOKUP(Table13[[#This Row],[img_id]]&amp;"|"&amp;5,Table1[[#Headers],[#Data]],6,FALSE)</f>
        <v>0.99985682964300004</v>
      </c>
    </row>
    <row r="503" spans="1:21" hidden="1" x14ac:dyDescent="0.25">
      <c r="A503" s="5">
        <v>502</v>
      </c>
      <c r="B503" s="5" t="s">
        <v>511</v>
      </c>
      <c r="C503" s="5">
        <v>503</v>
      </c>
      <c r="D503" s="5">
        <v>3</v>
      </c>
      <c r="E503" s="5">
        <f>IF(Table13[[#This Row],[attractiveness]]=1,2,IF(Table13[[#This Row],[attractiveness]]=5,4,Table13[[#This Row],[attractiveness]]))</f>
        <v>3</v>
      </c>
      <c r="F503" s="5">
        <v>0.24</v>
      </c>
      <c r="G503" t="s">
        <v>830</v>
      </c>
      <c r="H503" t="s">
        <v>840</v>
      </c>
      <c r="I503" t="s">
        <v>831</v>
      </c>
      <c r="J503" t="s">
        <v>864</v>
      </c>
      <c r="K503" t="s">
        <v>880</v>
      </c>
      <c r="L503" s="9">
        <v>0.354900091887</v>
      </c>
      <c r="M503" s="9">
        <v>0.25628632307100002</v>
      </c>
      <c r="N503" s="9">
        <v>8.1546097993900002E-2</v>
      </c>
      <c r="O503" s="9">
        <v>8.1546097993900002E-2</v>
      </c>
      <c r="P503" s="9">
        <v>3.97636070848E-2</v>
      </c>
      <c r="Q503" s="4">
        <f>VLOOKUP(Table13[[#This Row],[img_id]]&amp;"|"&amp;1,Table1[[#Headers],[#Data]],6,FALSE)</f>
        <v>0.99971562623999999</v>
      </c>
      <c r="R503" s="4">
        <f>VLOOKUP(Table13[[#This Row],[img_id]]&amp;"|"&amp;2,Table1[[#Headers],[#Data]],6,FALSE)</f>
        <v>0.99960631132099997</v>
      </c>
      <c r="S503" s="4">
        <f>VLOOKUP(Table13[[#This Row],[img_id]]&amp;"|"&amp;3,Table1[[#Headers],[#Data]],6,FALSE)</f>
        <v>0.99876368045800001</v>
      </c>
      <c r="T503" s="4">
        <f>VLOOKUP(Table13[[#This Row],[img_id]]&amp;"|"&amp;4,Table1[[#Headers],[#Data]],6,FALSE)</f>
        <v>0.99796247482300005</v>
      </c>
      <c r="U503" s="4">
        <f>VLOOKUP(Table13[[#This Row],[img_id]]&amp;"|"&amp;5,Table1[[#Headers],[#Data]],6,FALSE)</f>
        <v>0.99746775627100004</v>
      </c>
    </row>
    <row r="504" spans="1:21" hidden="1" x14ac:dyDescent="0.25">
      <c r="A504" s="5">
        <v>503</v>
      </c>
      <c r="B504" s="5" t="s">
        <v>512</v>
      </c>
      <c r="C504" s="5">
        <v>503</v>
      </c>
      <c r="D504" s="5">
        <v>3</v>
      </c>
      <c r="E504" s="5">
        <f>IF(Table13[[#This Row],[attractiveness]]=1,2,IF(Table13[[#This Row],[attractiveness]]=5,4,Table13[[#This Row],[attractiveness]]))</f>
        <v>3</v>
      </c>
      <c r="F504" s="5">
        <v>1.04</v>
      </c>
      <c r="G504" t="s">
        <v>864</v>
      </c>
      <c r="H504" t="s">
        <v>880</v>
      </c>
      <c r="I504" t="s">
        <v>877</v>
      </c>
      <c r="J504" t="s">
        <v>840</v>
      </c>
      <c r="K504" t="s">
        <v>870</v>
      </c>
      <c r="L504" s="9">
        <v>0.20508992672000001</v>
      </c>
      <c r="M504" s="9">
        <v>0.20373409986499999</v>
      </c>
      <c r="N504" s="9">
        <v>8.6058020591699994E-2</v>
      </c>
      <c r="O504" s="9">
        <v>8.6058020591699994E-2</v>
      </c>
      <c r="P504" s="9">
        <v>4.6750329434899998E-2</v>
      </c>
      <c r="Q504" s="4">
        <f>VLOOKUP(Table13[[#This Row],[img_id]]&amp;"|"&amp;1,Table1[[#Headers],[#Data]],6,FALSE)</f>
        <v>0.99878364801399999</v>
      </c>
      <c r="R504" s="4">
        <f>VLOOKUP(Table13[[#This Row],[img_id]]&amp;"|"&amp;2,Table1[[#Headers],[#Data]],6,FALSE)</f>
        <v>0.99877554178200001</v>
      </c>
      <c r="S504" s="4">
        <f>VLOOKUP(Table13[[#This Row],[img_id]]&amp;"|"&amp;3,Table1[[#Headers],[#Data]],6,FALSE)</f>
        <v>0.99710601568199997</v>
      </c>
      <c r="T504" s="4">
        <f>VLOOKUP(Table13[[#This Row],[img_id]]&amp;"|"&amp;4,Table1[[#Headers],[#Data]],6,FALSE)</f>
        <v>0.99664044380200001</v>
      </c>
      <c r="U504" s="4">
        <f>VLOOKUP(Table13[[#This Row],[img_id]]&amp;"|"&amp;5,Table1[[#Headers],[#Data]],6,FALSE)</f>
        <v>0.99468576908100004</v>
      </c>
    </row>
    <row r="505" spans="1:21" hidden="1" x14ac:dyDescent="0.25">
      <c r="A505" s="5">
        <v>504</v>
      </c>
      <c r="B505" s="5" t="s">
        <v>513</v>
      </c>
      <c r="C505" s="5">
        <v>503</v>
      </c>
      <c r="D505" s="5">
        <v>2</v>
      </c>
      <c r="E505" s="5">
        <f>IF(Table13[[#This Row],[attractiveness]]=1,2,IF(Table13[[#This Row],[attractiveness]]=5,4,Table13[[#This Row],[attractiveness]]))</f>
        <v>2</v>
      </c>
      <c r="F505" s="5">
        <v>0.64</v>
      </c>
      <c r="G505" t="s">
        <v>846</v>
      </c>
      <c r="H505" t="s">
        <v>831</v>
      </c>
      <c r="I505" t="s">
        <v>830</v>
      </c>
      <c r="J505" t="s">
        <v>864</v>
      </c>
      <c r="K505" t="s">
        <v>840</v>
      </c>
      <c r="L505" s="9">
        <v>0.63727748393999994</v>
      </c>
      <c r="M505" s="9">
        <v>0.20709210634200001</v>
      </c>
      <c r="N505" s="9">
        <v>5.6802790611999998E-2</v>
      </c>
      <c r="O505" s="9">
        <v>5.6802790611999998E-2</v>
      </c>
      <c r="P505" s="9">
        <v>1.5520682558400001E-2</v>
      </c>
      <c r="Q505" s="4">
        <f>VLOOKUP(Table13[[#This Row],[img_id]]&amp;"|"&amp;1,Table1[[#Headers],[#Data]],6,FALSE)</f>
        <v>0.99997055530500001</v>
      </c>
      <c r="R505" s="4">
        <f>VLOOKUP(Table13[[#This Row],[img_id]]&amp;"|"&amp;2,Table1[[#Headers],[#Data]],6,FALSE)</f>
        <v>0.99990928173100002</v>
      </c>
      <c r="S505" s="4">
        <f>VLOOKUP(Table13[[#This Row],[img_id]]&amp;"|"&amp;3,Table1[[#Headers],[#Data]],6,FALSE)</f>
        <v>0.99966931343099996</v>
      </c>
      <c r="T505" s="4">
        <f>VLOOKUP(Table13[[#This Row],[img_id]]&amp;"|"&amp;4,Table1[[#Headers],[#Data]],6,FALSE)</f>
        <v>0.99948835372900002</v>
      </c>
      <c r="U505" s="4">
        <f>VLOOKUP(Table13[[#This Row],[img_id]]&amp;"|"&amp;5,Table1[[#Headers],[#Data]],6,FALSE)</f>
        <v>0.998790681362</v>
      </c>
    </row>
    <row r="506" spans="1:21" hidden="1" x14ac:dyDescent="0.25">
      <c r="A506" s="5">
        <v>505</v>
      </c>
      <c r="B506" s="5" t="s">
        <v>514</v>
      </c>
      <c r="C506" s="5">
        <v>507</v>
      </c>
      <c r="D506" s="5">
        <v>4</v>
      </c>
      <c r="E506" s="5">
        <f>IF(Table13[[#This Row],[attractiveness]]=1,2,IF(Table13[[#This Row],[attractiveness]]=5,4,Table13[[#This Row],[attractiveness]]))</f>
        <v>4</v>
      </c>
      <c r="F506" s="5">
        <v>0.159999999999999</v>
      </c>
      <c r="G506" t="s">
        <v>829</v>
      </c>
      <c r="H506" t="s">
        <v>926</v>
      </c>
      <c r="I506" t="s">
        <v>910</v>
      </c>
      <c r="J506" t="s">
        <v>833</v>
      </c>
      <c r="K506" t="s">
        <v>835</v>
      </c>
      <c r="L506" s="9">
        <v>0.71861851215399997</v>
      </c>
      <c r="M506" s="9">
        <v>4.1268676519399999E-2</v>
      </c>
      <c r="N506" s="9">
        <v>3.43711227179E-2</v>
      </c>
      <c r="O506" s="9">
        <v>3.43711227179E-2</v>
      </c>
      <c r="P506" s="9">
        <v>2.3062411695699999E-2</v>
      </c>
      <c r="Q506" s="4">
        <f>VLOOKUP(Table13[[#This Row],[img_id]]&amp;"|"&amp;1,Table1[[#Headers],[#Data]],6,FALSE)</f>
        <v>0.99988472461699995</v>
      </c>
      <c r="R506" s="4">
        <f>VLOOKUP(Table13[[#This Row],[img_id]]&amp;"|"&amp;2,Table1[[#Headers],[#Data]],6,FALSE)</f>
        <v>0.99799770116800002</v>
      </c>
      <c r="S506" s="4">
        <f>VLOOKUP(Table13[[#This Row],[img_id]]&amp;"|"&amp;3,Table1[[#Headers],[#Data]],6,FALSE)</f>
        <v>0.99759680032700004</v>
      </c>
      <c r="T506" s="4">
        <f>VLOOKUP(Table13[[#This Row],[img_id]]&amp;"|"&amp;4,Table1[[#Headers],[#Data]],6,FALSE)</f>
        <v>0.99655872583399996</v>
      </c>
      <c r="U506" s="4">
        <f>VLOOKUP(Table13[[#This Row],[img_id]]&amp;"|"&amp;5,Table1[[#Headers],[#Data]],6,FALSE)</f>
        <v>0.99642258882500001</v>
      </c>
    </row>
    <row r="507" spans="1:21" hidden="1" x14ac:dyDescent="0.25">
      <c r="A507" s="5">
        <v>506</v>
      </c>
      <c r="B507" s="5" t="s">
        <v>515</v>
      </c>
      <c r="C507" s="5">
        <v>507</v>
      </c>
      <c r="D507" s="5">
        <v>5</v>
      </c>
      <c r="E507" s="5">
        <f>IF(Table13[[#This Row],[attractiveness]]=1,2,IF(Table13[[#This Row],[attractiveness]]=5,4,Table13[[#This Row],[attractiveness]]))</f>
        <v>4</v>
      </c>
      <c r="F507" s="5">
        <v>0.24</v>
      </c>
      <c r="G507" t="s">
        <v>829</v>
      </c>
      <c r="H507" t="s">
        <v>833</v>
      </c>
      <c r="I507" t="s">
        <v>903</v>
      </c>
      <c r="J507" t="s">
        <v>830</v>
      </c>
      <c r="K507" t="s">
        <v>832</v>
      </c>
      <c r="L507" s="9">
        <v>9.4715073704700004E-2</v>
      </c>
      <c r="M507" s="9">
        <v>7.9797081649299995E-2</v>
      </c>
      <c r="N507" s="9">
        <v>7.2687149047899996E-2</v>
      </c>
      <c r="O507" s="9">
        <v>7.2687149047899996E-2</v>
      </c>
      <c r="P507" s="9">
        <v>4.9217123538300003E-2</v>
      </c>
      <c r="Q507" s="4">
        <f>VLOOKUP(Table13[[#This Row],[img_id]]&amp;"|"&amp;1,Table1[[#Headers],[#Data]],6,FALSE)</f>
        <v>0.98991465568500003</v>
      </c>
      <c r="R507" s="4">
        <f>VLOOKUP(Table13[[#This Row],[img_id]]&amp;"|"&amp;2,Table1[[#Headers],[#Data]],6,FALSE)</f>
        <v>0.98805165290800001</v>
      </c>
      <c r="S507" s="4">
        <f>VLOOKUP(Table13[[#This Row],[img_id]]&amp;"|"&amp;3,Table1[[#Headers],[#Data]],6,FALSE)</f>
        <v>0.98689830303199999</v>
      </c>
      <c r="T507" s="4">
        <f>VLOOKUP(Table13[[#This Row],[img_id]]&amp;"|"&amp;4,Table1[[#Headers],[#Data]],6,FALSE)</f>
        <v>0.98378366231900005</v>
      </c>
      <c r="U507" s="4">
        <f>VLOOKUP(Table13[[#This Row],[img_id]]&amp;"|"&amp;5,Table1[[#Headers],[#Data]],6,FALSE)</f>
        <v>0.98077064752599996</v>
      </c>
    </row>
    <row r="508" spans="1:21" hidden="1" x14ac:dyDescent="0.25">
      <c r="A508" s="5">
        <v>507</v>
      </c>
      <c r="B508" s="5" t="s">
        <v>516</v>
      </c>
      <c r="C508" s="5">
        <v>507</v>
      </c>
      <c r="D508" s="5">
        <v>4</v>
      </c>
      <c r="E508" s="5">
        <f>IF(Table13[[#This Row],[attractiveness]]=1,2,IF(Table13[[#This Row],[attractiveness]]=5,4,Table13[[#This Row],[attractiveness]]))</f>
        <v>4</v>
      </c>
      <c r="F508" s="5">
        <v>1.6</v>
      </c>
      <c r="G508" t="s">
        <v>829</v>
      </c>
      <c r="H508" t="s">
        <v>910</v>
      </c>
      <c r="I508" t="s">
        <v>833</v>
      </c>
      <c r="J508" t="s">
        <v>900</v>
      </c>
      <c r="K508" t="s">
        <v>898</v>
      </c>
      <c r="L508" s="9">
        <v>0.93213552236599995</v>
      </c>
      <c r="M508" s="9">
        <v>1.6245014965500001E-2</v>
      </c>
      <c r="N508" s="9">
        <v>8.2525936886700003E-3</v>
      </c>
      <c r="O508" s="9">
        <v>8.2525936886700003E-3</v>
      </c>
      <c r="P508" s="9">
        <v>6.1601018533100002E-3</v>
      </c>
      <c r="Q508" s="4">
        <f>VLOOKUP(Table13[[#This Row],[img_id]]&amp;"|"&amp;1,Table1[[#Headers],[#Data]],6,FALSE)</f>
        <v>0.99998843669899995</v>
      </c>
      <c r="R508" s="4">
        <f>VLOOKUP(Table13[[#This Row],[img_id]]&amp;"|"&amp;2,Table1[[#Headers],[#Data]],6,FALSE)</f>
        <v>0.99933403730399994</v>
      </c>
      <c r="S508" s="4">
        <f>VLOOKUP(Table13[[#This Row],[img_id]]&amp;"|"&amp;3,Table1[[#Headers],[#Data]],6,FALSE)</f>
        <v>0.99868994951199996</v>
      </c>
      <c r="T508" s="4">
        <f>VLOOKUP(Table13[[#This Row],[img_id]]&amp;"|"&amp;4,Table1[[#Headers],[#Data]],6,FALSE)</f>
        <v>0.99832886457400005</v>
      </c>
      <c r="U508" s="4">
        <f>VLOOKUP(Table13[[#This Row],[img_id]]&amp;"|"&amp;5,Table1[[#Headers],[#Data]],6,FALSE)</f>
        <v>0.99824571609500001</v>
      </c>
    </row>
    <row r="509" spans="1:21" hidden="1" x14ac:dyDescent="0.25">
      <c r="A509" s="5">
        <v>508</v>
      </c>
      <c r="B509" s="5" t="s">
        <v>517</v>
      </c>
      <c r="C509" s="5">
        <v>507</v>
      </c>
      <c r="D509" s="5">
        <v>2</v>
      </c>
      <c r="E509" s="5">
        <f>IF(Table13[[#This Row],[attractiveness]]=1,2,IF(Table13[[#This Row],[attractiveness]]=5,4,Table13[[#This Row],[attractiveness]]))</f>
        <v>2</v>
      </c>
      <c r="F509" s="5">
        <v>1.84</v>
      </c>
      <c r="G509" t="s">
        <v>829</v>
      </c>
      <c r="H509" t="s">
        <v>910</v>
      </c>
      <c r="I509" t="s">
        <v>857</v>
      </c>
      <c r="J509" t="s">
        <v>881</v>
      </c>
      <c r="K509" t="s">
        <v>832</v>
      </c>
      <c r="L509" s="9">
        <v>0.46722680330299998</v>
      </c>
      <c r="M509" s="9">
        <v>8.1581361591800003E-2</v>
      </c>
      <c r="N509" s="9">
        <v>5.9627600014199998E-2</v>
      </c>
      <c r="O509" s="9">
        <v>5.9627600014199998E-2</v>
      </c>
      <c r="P509" s="9">
        <v>4.4126573950100001E-2</v>
      </c>
      <c r="Q509" s="4">
        <f>VLOOKUP(Table13[[#This Row],[img_id]]&amp;"|"&amp;1,Table1[[#Headers],[#Data]],6,FALSE)</f>
        <v>0.99984097480800005</v>
      </c>
      <c r="R509" s="4">
        <f>VLOOKUP(Table13[[#This Row],[img_id]]&amp;"|"&amp;2,Table1[[#Headers],[#Data]],6,FALSE)</f>
        <v>0.999090075493</v>
      </c>
      <c r="S509" s="4">
        <f>VLOOKUP(Table13[[#This Row],[img_id]]&amp;"|"&amp;3,Table1[[#Headers],[#Data]],6,FALSE)</f>
        <v>0.99875557422600003</v>
      </c>
      <c r="T509" s="4">
        <f>VLOOKUP(Table13[[#This Row],[img_id]]&amp;"|"&amp;4,Table1[[#Headers],[#Data]],6,FALSE)</f>
        <v>0.99863129854199995</v>
      </c>
      <c r="U509" s="4">
        <f>VLOOKUP(Table13[[#This Row],[img_id]]&amp;"|"&amp;5,Table1[[#Headers],[#Data]],6,FALSE)</f>
        <v>0.99831908941299996</v>
      </c>
    </row>
    <row r="510" spans="1:21" hidden="1" x14ac:dyDescent="0.25">
      <c r="A510" s="5">
        <v>509</v>
      </c>
      <c r="B510" s="5" t="s">
        <v>518</v>
      </c>
      <c r="C510" s="5">
        <v>508</v>
      </c>
      <c r="D510" s="5">
        <v>2</v>
      </c>
      <c r="E510" s="5">
        <f>IF(Table13[[#This Row],[attractiveness]]=1,2,IF(Table13[[#This Row],[attractiveness]]=5,4,Table13[[#This Row],[attractiveness]]))</f>
        <v>2</v>
      </c>
      <c r="F510" s="5">
        <v>0.64</v>
      </c>
      <c r="G510" t="s">
        <v>854</v>
      </c>
      <c r="H510" t="s">
        <v>848</v>
      </c>
      <c r="I510" t="s">
        <v>855</v>
      </c>
      <c r="J510" t="s">
        <v>861</v>
      </c>
      <c r="K510" t="s">
        <v>847</v>
      </c>
      <c r="L510" s="9">
        <v>0.142512738705</v>
      </c>
      <c r="M510" s="9">
        <v>0.12701143324399999</v>
      </c>
      <c r="N510" s="9">
        <v>9.3435667455200003E-2</v>
      </c>
      <c r="O510" s="9">
        <v>9.3435667455200003E-2</v>
      </c>
      <c r="P510" s="9">
        <v>6.9959931075600001E-2</v>
      </c>
      <c r="Q510" s="4">
        <f>VLOOKUP(Table13[[#This Row],[img_id]]&amp;"|"&amp;1,Table1[[#Headers],[#Data]],6,FALSE)</f>
        <v>0.99872785806700004</v>
      </c>
      <c r="R510" s="4">
        <f>VLOOKUP(Table13[[#This Row],[img_id]]&amp;"|"&amp;2,Table1[[#Headers],[#Data]],6,FALSE)</f>
        <v>0.998572707176</v>
      </c>
      <c r="S510" s="4">
        <f>VLOOKUP(Table13[[#This Row],[img_id]]&amp;"|"&amp;3,Table1[[#Headers],[#Data]],6,FALSE)</f>
        <v>0.99806088209199995</v>
      </c>
      <c r="T510" s="4">
        <f>VLOOKUP(Table13[[#This Row],[img_id]]&amp;"|"&amp;4,Table1[[#Headers],[#Data]],6,FALSE)</f>
        <v>0.99752527475399999</v>
      </c>
      <c r="U510" s="4">
        <f>VLOOKUP(Table13[[#This Row],[img_id]]&amp;"|"&amp;5,Table1[[#Headers],[#Data]],6,FALSE)</f>
        <v>0.99741190671900004</v>
      </c>
    </row>
    <row r="511" spans="1:21" hidden="1" x14ac:dyDescent="0.25">
      <c r="A511" s="5">
        <v>510</v>
      </c>
      <c r="B511" s="5" t="s">
        <v>519</v>
      </c>
      <c r="C511" s="5">
        <v>508</v>
      </c>
      <c r="D511" s="5">
        <v>2</v>
      </c>
      <c r="E511" s="5">
        <f>IF(Table13[[#This Row],[attractiveness]]=1,2,IF(Table13[[#This Row],[attractiveness]]=5,4,Table13[[#This Row],[attractiveness]]))</f>
        <v>2</v>
      </c>
      <c r="F511" s="5">
        <v>1.44</v>
      </c>
      <c r="G511" t="s">
        <v>829</v>
      </c>
      <c r="H511" t="s">
        <v>842</v>
      </c>
      <c r="I511" t="s">
        <v>852</v>
      </c>
      <c r="J511" t="s">
        <v>830</v>
      </c>
      <c r="K511" t="s">
        <v>900</v>
      </c>
      <c r="L511" s="9">
        <v>0.37724968791000002</v>
      </c>
      <c r="M511" s="9">
        <v>0.223198324442</v>
      </c>
      <c r="N511" s="9">
        <v>6.9058179855299995E-2</v>
      </c>
      <c r="O511" s="9">
        <v>6.9058179855299995E-2</v>
      </c>
      <c r="P511" s="9">
        <v>2.61141303927E-2</v>
      </c>
      <c r="Q511" s="4">
        <f>VLOOKUP(Table13[[#This Row],[img_id]]&amp;"|"&amp;1,Table1[[#Headers],[#Data]],6,FALSE)</f>
        <v>0.999574005604</v>
      </c>
      <c r="R511" s="4">
        <f>VLOOKUP(Table13[[#This Row],[img_id]]&amp;"|"&amp;2,Table1[[#Headers],[#Data]],6,FALSE)</f>
        <v>0.99928015470499998</v>
      </c>
      <c r="S511" s="4">
        <f>VLOOKUP(Table13[[#This Row],[img_id]]&amp;"|"&amp;3,Table1[[#Headers],[#Data]],6,FALSE)</f>
        <v>0.99767714738799995</v>
      </c>
      <c r="T511" s="4">
        <f>VLOOKUP(Table13[[#This Row],[img_id]]&amp;"|"&amp;4,Table1[[#Headers],[#Data]],6,FALSE)</f>
        <v>0.996904194355</v>
      </c>
      <c r="U511" s="4">
        <f>VLOOKUP(Table13[[#This Row],[img_id]]&amp;"|"&amp;5,Table1[[#Headers],[#Data]],6,FALSE)</f>
        <v>0.99388074874900001</v>
      </c>
    </row>
    <row r="512" spans="1:21" hidden="1" x14ac:dyDescent="0.25">
      <c r="A512" s="5">
        <v>511</v>
      </c>
      <c r="B512" s="5" t="s">
        <v>520</v>
      </c>
      <c r="C512" s="5">
        <v>508</v>
      </c>
      <c r="D512" s="5">
        <v>2</v>
      </c>
      <c r="E512" s="5">
        <f>IF(Table13[[#This Row],[attractiveness]]=1,2,IF(Table13[[#This Row],[attractiveness]]=5,4,Table13[[#This Row],[attractiveness]]))</f>
        <v>2</v>
      </c>
      <c r="F512" s="5">
        <v>0.64</v>
      </c>
      <c r="G512" t="s">
        <v>829</v>
      </c>
      <c r="H512" t="s">
        <v>830</v>
      </c>
      <c r="I512" t="s">
        <v>831</v>
      </c>
      <c r="J512" t="s">
        <v>864</v>
      </c>
      <c r="K512" t="s">
        <v>832</v>
      </c>
      <c r="L512" s="9">
        <v>0.40193358063700002</v>
      </c>
      <c r="M512" s="9">
        <v>0.261801064014</v>
      </c>
      <c r="N512" s="9">
        <v>0.10664485394999999</v>
      </c>
      <c r="O512" s="9">
        <v>0.10664485394999999</v>
      </c>
      <c r="P512" s="9">
        <v>2.3054493591200001E-2</v>
      </c>
      <c r="Q512" s="4">
        <f>VLOOKUP(Table13[[#This Row],[img_id]]&amp;"|"&amp;1,Table1[[#Headers],[#Data]],6,FALSE)</f>
        <v>0.99958533048599996</v>
      </c>
      <c r="R512" s="4">
        <f>VLOOKUP(Table13[[#This Row],[img_id]]&amp;"|"&amp;2,Table1[[#Headers],[#Data]],6,FALSE)</f>
        <v>0.99936360120800005</v>
      </c>
      <c r="S512" s="4">
        <f>VLOOKUP(Table13[[#This Row],[img_id]]&amp;"|"&amp;3,Table1[[#Headers],[#Data]],6,FALSE)</f>
        <v>0.99843913316699995</v>
      </c>
      <c r="T512" s="4">
        <f>VLOOKUP(Table13[[#This Row],[img_id]]&amp;"|"&amp;4,Table1[[#Headers],[#Data]],6,FALSE)</f>
        <v>0.99505203962300004</v>
      </c>
      <c r="U512" s="4">
        <f>VLOOKUP(Table13[[#This Row],[img_id]]&amp;"|"&amp;5,Table1[[#Headers],[#Data]],6,FALSE)</f>
        <v>0.99282044172299999</v>
      </c>
    </row>
    <row r="513" spans="1:21" hidden="1" x14ac:dyDescent="0.25">
      <c r="A513" s="5">
        <v>512</v>
      </c>
      <c r="B513" s="5" t="s">
        <v>521</v>
      </c>
      <c r="C513" s="5">
        <v>508</v>
      </c>
      <c r="D513" s="5">
        <v>2</v>
      </c>
      <c r="E513" s="5">
        <f>IF(Table13[[#This Row],[attractiveness]]=1,2,IF(Table13[[#This Row],[attractiveness]]=5,4,Table13[[#This Row],[attractiveness]]))</f>
        <v>2</v>
      </c>
      <c r="F513" s="5">
        <v>1.04</v>
      </c>
      <c r="G513" t="s">
        <v>830</v>
      </c>
      <c r="H513" t="s">
        <v>905</v>
      </c>
      <c r="I513" t="s">
        <v>894</v>
      </c>
      <c r="J513" t="s">
        <v>910</v>
      </c>
      <c r="K513" t="s">
        <v>854</v>
      </c>
      <c r="L513" s="9">
        <v>0.20499333739299999</v>
      </c>
      <c r="M513" s="9">
        <v>0.18195703625699999</v>
      </c>
      <c r="N513" s="9">
        <v>7.2071515023700003E-2</v>
      </c>
      <c r="O513" s="9">
        <v>7.2071515023700003E-2</v>
      </c>
      <c r="P513" s="9">
        <v>5.5290643125800003E-2</v>
      </c>
      <c r="Q513" s="4">
        <f>VLOOKUP(Table13[[#This Row],[img_id]]&amp;"|"&amp;1,Table1[[#Headers],[#Data]],6,FALSE)</f>
        <v>0.99889308214200001</v>
      </c>
      <c r="R513" s="4">
        <f>VLOOKUP(Table13[[#This Row],[img_id]]&amp;"|"&amp;2,Table1[[#Headers],[#Data]],6,FALSE)</f>
        <v>0.99875307083099996</v>
      </c>
      <c r="S513" s="4">
        <f>VLOOKUP(Table13[[#This Row],[img_id]]&amp;"|"&amp;3,Table1[[#Headers],[#Data]],6,FALSE)</f>
        <v>0.99685788154599997</v>
      </c>
      <c r="T513" s="4">
        <f>VLOOKUP(Table13[[#This Row],[img_id]]&amp;"|"&amp;4,Table1[[#Headers],[#Data]],6,FALSE)</f>
        <v>0.99634724855400003</v>
      </c>
      <c r="U513" s="4">
        <f>VLOOKUP(Table13[[#This Row],[img_id]]&amp;"|"&amp;5,Table1[[#Headers],[#Data]],6,FALSE)</f>
        <v>0.99590814113600001</v>
      </c>
    </row>
    <row r="514" spans="1:21" hidden="1" x14ac:dyDescent="0.25">
      <c r="A514" s="5">
        <v>513</v>
      </c>
      <c r="B514" s="5" t="s">
        <v>522</v>
      </c>
      <c r="C514" s="5">
        <v>511</v>
      </c>
      <c r="D514" s="5">
        <v>4</v>
      </c>
      <c r="E514" s="5">
        <f>IF(Table13[[#This Row],[attractiveness]]=1,2,IF(Table13[[#This Row],[attractiveness]]=5,4,Table13[[#This Row],[attractiveness]]))</f>
        <v>4</v>
      </c>
      <c r="F514" s="5">
        <v>0.64</v>
      </c>
      <c r="G514" t="s">
        <v>830</v>
      </c>
      <c r="H514" t="s">
        <v>840</v>
      </c>
      <c r="I514" t="s">
        <v>864</v>
      </c>
      <c r="J514" t="s">
        <v>862</v>
      </c>
      <c r="K514" t="s">
        <v>863</v>
      </c>
      <c r="L514" s="9">
        <v>0.30110228061700001</v>
      </c>
      <c r="M514" s="9">
        <v>0.224444970489</v>
      </c>
      <c r="N514" s="9">
        <v>0.132379859686</v>
      </c>
      <c r="O514" s="9">
        <v>0.132379859686</v>
      </c>
      <c r="P514" s="9">
        <v>3.98177914321E-2</v>
      </c>
      <c r="Q514" s="4">
        <f>VLOOKUP(Table13[[#This Row],[img_id]]&amp;"|"&amp;1,Table1[[#Headers],[#Data]],6,FALSE)</f>
        <v>0.99980551004399998</v>
      </c>
      <c r="R514" s="4">
        <f>VLOOKUP(Table13[[#This Row],[img_id]]&amp;"|"&amp;2,Table1[[#Headers],[#Data]],6,FALSE)</f>
        <v>0.99973911046999997</v>
      </c>
      <c r="S514" s="4">
        <f>VLOOKUP(Table13[[#This Row],[img_id]]&amp;"|"&amp;3,Table1[[#Headers],[#Data]],6,FALSE)</f>
        <v>0.99955779314000004</v>
      </c>
      <c r="T514" s="4">
        <f>VLOOKUP(Table13[[#This Row],[img_id]]&amp;"|"&amp;4,Table1[[#Headers],[#Data]],6,FALSE)</f>
        <v>0.99907058477400001</v>
      </c>
      <c r="U514" s="4">
        <f>VLOOKUP(Table13[[#This Row],[img_id]]&amp;"|"&amp;5,Table1[[#Headers],[#Data]],6,FALSE)</f>
        <v>0.99853134155300005</v>
      </c>
    </row>
    <row r="515" spans="1:21" hidden="1" x14ac:dyDescent="0.25">
      <c r="A515" s="5">
        <v>514</v>
      </c>
      <c r="B515" s="5" t="s">
        <v>523</v>
      </c>
      <c r="C515" s="5">
        <v>511</v>
      </c>
      <c r="D515" s="5">
        <v>4</v>
      </c>
      <c r="E515" s="5">
        <f>IF(Table13[[#This Row],[attractiveness]]=1,2,IF(Table13[[#This Row],[attractiveness]]=5,4,Table13[[#This Row],[attractiveness]]))</f>
        <v>4</v>
      </c>
      <c r="F515" s="5">
        <v>0.96</v>
      </c>
      <c r="G515" t="s">
        <v>838</v>
      </c>
      <c r="H515" t="s">
        <v>899</v>
      </c>
      <c r="I515" t="s">
        <v>839</v>
      </c>
      <c r="J515" t="s">
        <v>898</v>
      </c>
      <c r="K515" t="s">
        <v>836</v>
      </c>
      <c r="L515" s="9">
        <v>0.15282312035599999</v>
      </c>
      <c r="M515" s="9">
        <v>0.103457868099</v>
      </c>
      <c r="N515" s="9">
        <v>7.6526790857300006E-2</v>
      </c>
      <c r="O515" s="9">
        <v>7.6526790857300006E-2</v>
      </c>
      <c r="P515" s="9">
        <v>6.36348649859E-2</v>
      </c>
      <c r="Q515" s="4">
        <f>VLOOKUP(Table13[[#This Row],[img_id]]&amp;"|"&amp;1,Table1[[#Headers],[#Data]],6,FALSE)</f>
        <v>0.99712294340100005</v>
      </c>
      <c r="R515" s="4">
        <f>VLOOKUP(Table13[[#This Row],[img_id]]&amp;"|"&amp;2,Table1[[#Headers],[#Data]],6,FALSE)</f>
        <v>0.99575597047800002</v>
      </c>
      <c r="S515" s="4">
        <f>VLOOKUP(Table13[[#This Row],[img_id]]&amp;"|"&amp;3,Table1[[#Headers],[#Data]],6,FALSE)</f>
        <v>0.99427092075300005</v>
      </c>
      <c r="T515" s="4">
        <f>VLOOKUP(Table13[[#This Row],[img_id]]&amp;"|"&amp;4,Table1[[#Headers],[#Data]],6,FALSE)</f>
        <v>0.99386286735499996</v>
      </c>
      <c r="U515" s="4">
        <f>VLOOKUP(Table13[[#This Row],[img_id]]&amp;"|"&amp;5,Table1[[#Headers],[#Data]],6,FALSE)</f>
        <v>0.99311828613300002</v>
      </c>
    </row>
    <row r="516" spans="1:21" hidden="1" x14ac:dyDescent="0.25">
      <c r="A516" s="5">
        <v>515</v>
      </c>
      <c r="B516" s="5" t="s">
        <v>524</v>
      </c>
      <c r="C516" s="5">
        <v>511</v>
      </c>
      <c r="D516" s="5">
        <v>4</v>
      </c>
      <c r="E516" s="5">
        <f>IF(Table13[[#This Row],[attractiveness]]=1,2,IF(Table13[[#This Row],[attractiveness]]=5,4,Table13[[#This Row],[attractiveness]]))</f>
        <v>4</v>
      </c>
      <c r="F516" s="5">
        <v>0.64</v>
      </c>
      <c r="G516" t="s">
        <v>868</v>
      </c>
      <c r="H516" t="s">
        <v>867</v>
      </c>
      <c r="I516" t="s">
        <v>864</v>
      </c>
      <c r="J516" t="s">
        <v>869</v>
      </c>
      <c r="K516" t="s">
        <v>840</v>
      </c>
      <c r="L516" s="9">
        <v>0.36965262889900002</v>
      </c>
      <c r="M516" s="9">
        <v>0.17142197489700001</v>
      </c>
      <c r="N516" s="9">
        <v>8.6890161037399993E-2</v>
      </c>
      <c r="O516" s="9">
        <v>8.6890161037399993E-2</v>
      </c>
      <c r="P516" s="9">
        <v>5.8503106236499999E-2</v>
      </c>
      <c r="Q516" s="4">
        <f>VLOOKUP(Table13[[#This Row],[img_id]]&amp;"|"&amp;1,Table1[[#Headers],[#Data]],6,FALSE)</f>
        <v>0.999896645546</v>
      </c>
      <c r="R516" s="4">
        <f>VLOOKUP(Table13[[#This Row],[img_id]]&amp;"|"&amp;2,Table1[[#Headers],[#Data]],6,FALSE)</f>
        <v>0.99977713823299996</v>
      </c>
      <c r="S516" s="4">
        <f>VLOOKUP(Table13[[#This Row],[img_id]]&amp;"|"&amp;3,Table1[[#Headers],[#Data]],6,FALSE)</f>
        <v>0.99956041574499999</v>
      </c>
      <c r="T516" s="4">
        <f>VLOOKUP(Table13[[#This Row],[img_id]]&amp;"|"&amp;4,Table1[[#Headers],[#Data]],6,FALSE)</f>
        <v>0.99950408935500001</v>
      </c>
      <c r="U516" s="4">
        <f>VLOOKUP(Table13[[#This Row],[img_id]]&amp;"|"&amp;5,Table1[[#Headers],[#Data]],6,FALSE)</f>
        <v>0.99934715032599997</v>
      </c>
    </row>
    <row r="517" spans="1:21" hidden="1" x14ac:dyDescent="0.25">
      <c r="A517" s="5">
        <v>516</v>
      </c>
      <c r="B517" s="5" t="s">
        <v>525</v>
      </c>
      <c r="C517" s="5">
        <v>511</v>
      </c>
      <c r="D517" s="5">
        <v>4</v>
      </c>
      <c r="E517" s="5">
        <f>IF(Table13[[#This Row],[attractiveness]]=1,2,IF(Table13[[#This Row],[attractiveness]]=5,4,Table13[[#This Row],[attractiveness]]))</f>
        <v>4</v>
      </c>
      <c r="F517" s="5">
        <v>1.6</v>
      </c>
      <c r="G517" t="s">
        <v>869</v>
      </c>
      <c r="H517" t="s">
        <v>869</v>
      </c>
      <c r="I517" t="s">
        <v>867</v>
      </c>
      <c r="J517" t="s">
        <v>910</v>
      </c>
      <c r="K517" t="s">
        <v>837</v>
      </c>
      <c r="L517" s="9">
        <v>0.45656105876000003</v>
      </c>
      <c r="M517" s="9">
        <v>0.16359008848699999</v>
      </c>
      <c r="N517" s="9">
        <v>0.118038602173</v>
      </c>
      <c r="O517" s="9">
        <v>0.118038602173</v>
      </c>
      <c r="P517" s="9">
        <v>3.8579307496500001E-2</v>
      </c>
      <c r="Q517" s="4">
        <f>VLOOKUP(Table13[[#This Row],[img_id]]&amp;"|"&amp;1,Table1[[#Headers],[#Data]],6,FALSE)</f>
        <v>0.99998760223399996</v>
      </c>
      <c r="R517" s="4">
        <f>VLOOKUP(Table13[[#This Row],[img_id]]&amp;"|"&amp;2,Table1[[#Headers],[#Data]],6,FALSE)</f>
        <v>0.99996531009699996</v>
      </c>
      <c r="S517" s="4">
        <f>VLOOKUP(Table13[[#This Row],[img_id]]&amp;"|"&amp;3,Table1[[#Headers],[#Data]],6,FALSE)</f>
        <v>0.99995195865599995</v>
      </c>
      <c r="T517" s="4">
        <f>VLOOKUP(Table13[[#This Row],[img_id]]&amp;"|"&amp;4,Table1[[#Headers],[#Data]],6,FALSE)</f>
        <v>0.99992287159000004</v>
      </c>
      <c r="U517" s="4">
        <f>VLOOKUP(Table13[[#This Row],[img_id]]&amp;"|"&amp;5,Table1[[#Headers],[#Data]],6,FALSE)</f>
        <v>0.99985301494599998</v>
      </c>
    </row>
    <row r="518" spans="1:21" hidden="1" x14ac:dyDescent="0.25">
      <c r="A518" s="5">
        <v>517</v>
      </c>
      <c r="B518" s="5" t="s">
        <v>526</v>
      </c>
      <c r="C518" s="5">
        <v>512</v>
      </c>
      <c r="D518" s="5">
        <v>3</v>
      </c>
      <c r="E518" s="5">
        <f>IF(Table13[[#This Row],[attractiveness]]=1,2,IF(Table13[[#This Row],[attractiveness]]=5,4,Table13[[#This Row],[attractiveness]]))</f>
        <v>3</v>
      </c>
      <c r="F518" s="5">
        <v>0.55999999999999905</v>
      </c>
      <c r="G518" t="s">
        <v>831</v>
      </c>
      <c r="H518" t="s">
        <v>854</v>
      </c>
      <c r="I518" t="s">
        <v>848</v>
      </c>
      <c r="J518" t="s">
        <v>862</v>
      </c>
      <c r="K518" t="s">
        <v>861</v>
      </c>
      <c r="L518" s="9">
        <v>0.81326496601099996</v>
      </c>
      <c r="M518" s="9">
        <v>8.3062574267400005E-2</v>
      </c>
      <c r="N518" s="9">
        <v>3.5398431122299998E-2</v>
      </c>
      <c r="O518" s="9">
        <v>3.5398431122299998E-2</v>
      </c>
      <c r="P518" s="9">
        <v>7.2541455738200002E-3</v>
      </c>
      <c r="Q518" s="4">
        <f>VLOOKUP(Table13[[#This Row],[img_id]]&amp;"|"&amp;1,Table1[[#Headers],[#Data]],6,FALSE)</f>
        <v>0.99996566772499995</v>
      </c>
      <c r="R518" s="4">
        <f>VLOOKUP(Table13[[#This Row],[img_id]]&amp;"|"&amp;2,Table1[[#Headers],[#Data]],6,FALSE)</f>
        <v>0.99966454505900004</v>
      </c>
      <c r="S518" s="4">
        <f>VLOOKUP(Table13[[#This Row],[img_id]]&amp;"|"&amp;3,Table1[[#Headers],[#Data]],6,FALSE)</f>
        <v>0.99921309948000003</v>
      </c>
      <c r="T518" s="4">
        <f>VLOOKUP(Table13[[#This Row],[img_id]]&amp;"|"&amp;4,Table1[[#Headers],[#Data]],6,FALSE)</f>
        <v>0.99639999866499995</v>
      </c>
      <c r="U518" s="4">
        <f>VLOOKUP(Table13[[#This Row],[img_id]]&amp;"|"&amp;5,Table1[[#Headers],[#Data]],6,FALSE)</f>
        <v>0.99617201089899998</v>
      </c>
    </row>
    <row r="519" spans="1:21" hidden="1" x14ac:dyDescent="0.25">
      <c r="A519" s="5">
        <v>518</v>
      </c>
      <c r="B519" s="5" t="s">
        <v>527</v>
      </c>
      <c r="C519" s="5">
        <v>512</v>
      </c>
      <c r="D519" s="5">
        <v>3</v>
      </c>
      <c r="E519" s="5">
        <f>IF(Table13[[#This Row],[attractiveness]]=1,2,IF(Table13[[#This Row],[attractiveness]]=5,4,Table13[[#This Row],[attractiveness]]))</f>
        <v>3</v>
      </c>
      <c r="F519" s="5">
        <v>0.55999999999999905</v>
      </c>
      <c r="G519" t="s">
        <v>862</v>
      </c>
      <c r="H519" t="s">
        <v>831</v>
      </c>
      <c r="I519" t="s">
        <v>846</v>
      </c>
      <c r="J519" t="s">
        <v>830</v>
      </c>
      <c r="K519" t="s">
        <v>848</v>
      </c>
      <c r="L519" s="9">
        <v>0.74806076288199996</v>
      </c>
      <c r="M519" s="9">
        <v>4.1035775095199997E-2</v>
      </c>
      <c r="N519" s="9">
        <v>3.5309020429799998E-2</v>
      </c>
      <c r="O519" s="9">
        <v>3.5309020429799998E-2</v>
      </c>
      <c r="P519" s="9">
        <v>2.6191024109699999E-2</v>
      </c>
      <c r="Q519" s="4">
        <f>VLOOKUP(Table13[[#This Row],[img_id]]&amp;"|"&amp;1,Table1[[#Headers],[#Data]],6,FALSE)</f>
        <v>0.99994587898300002</v>
      </c>
      <c r="R519" s="4">
        <f>VLOOKUP(Table13[[#This Row],[img_id]]&amp;"|"&amp;2,Table1[[#Headers],[#Data]],6,FALSE)</f>
        <v>0.99901330471000005</v>
      </c>
      <c r="S519" s="4">
        <f>VLOOKUP(Table13[[#This Row],[img_id]]&amp;"|"&amp;3,Table1[[#Headers],[#Data]],6,FALSE)</f>
        <v>0.998853564262</v>
      </c>
      <c r="T519" s="4">
        <f>VLOOKUP(Table13[[#This Row],[img_id]]&amp;"|"&amp;4,Table1[[#Headers],[#Data]],6,FALSE)</f>
        <v>0.99859601259200004</v>
      </c>
      <c r="U519" s="4">
        <f>VLOOKUP(Table13[[#This Row],[img_id]]&amp;"|"&amp;5,Table1[[#Headers],[#Data]],6,FALSE)</f>
        <v>0.99845504760699999</v>
      </c>
    </row>
    <row r="520" spans="1:21" hidden="1" x14ac:dyDescent="0.25">
      <c r="A520" s="5">
        <v>519</v>
      </c>
      <c r="B520" s="5" t="s">
        <v>528</v>
      </c>
      <c r="C520" s="5">
        <v>512</v>
      </c>
      <c r="D520" s="5">
        <v>3</v>
      </c>
      <c r="E520" s="5">
        <f>IF(Table13[[#This Row],[attractiveness]]=1,2,IF(Table13[[#This Row],[attractiveness]]=5,4,Table13[[#This Row],[attractiveness]]))</f>
        <v>3</v>
      </c>
      <c r="F520" s="5">
        <v>1.3599999999999901</v>
      </c>
      <c r="G520" t="s">
        <v>886</v>
      </c>
      <c r="H520" t="s">
        <v>856</v>
      </c>
      <c r="I520" t="s">
        <v>848</v>
      </c>
      <c r="J520" t="s">
        <v>854</v>
      </c>
      <c r="K520" t="s">
        <v>912</v>
      </c>
      <c r="L520" s="9">
        <v>0.20218317210699999</v>
      </c>
      <c r="M520" s="9">
        <v>0.14776879548999999</v>
      </c>
      <c r="N520" s="9">
        <v>0.138826787472</v>
      </c>
      <c r="O520" s="9">
        <v>0.138826787472</v>
      </c>
      <c r="P520" s="9">
        <v>8.3626709878399999E-2</v>
      </c>
      <c r="Q520" s="4">
        <f>VLOOKUP(Table13[[#This Row],[img_id]]&amp;"|"&amp;1,Table1[[#Headers],[#Data]],6,FALSE)</f>
        <v>0.99939548969299996</v>
      </c>
      <c r="R520" s="4">
        <f>VLOOKUP(Table13[[#This Row],[img_id]]&amp;"|"&amp;2,Table1[[#Headers],[#Data]],6,FALSE)</f>
        <v>0.99917310476300003</v>
      </c>
      <c r="S520" s="4">
        <f>VLOOKUP(Table13[[#This Row],[img_id]]&amp;"|"&amp;3,Table1[[#Headers],[#Data]],6,FALSE)</f>
        <v>0.99911993742000005</v>
      </c>
      <c r="T520" s="4">
        <f>VLOOKUP(Table13[[#This Row],[img_id]]&amp;"|"&amp;4,Table1[[#Headers],[#Data]],6,FALSE)</f>
        <v>0.99881541729000001</v>
      </c>
      <c r="U520" s="4">
        <f>VLOOKUP(Table13[[#This Row],[img_id]]&amp;"|"&amp;5,Table1[[#Headers],[#Data]],6,FALSE)</f>
        <v>0.99853980541200005</v>
      </c>
    </row>
    <row r="521" spans="1:21" hidden="1" x14ac:dyDescent="0.25">
      <c r="A521" s="5">
        <v>520</v>
      </c>
      <c r="B521" s="5" t="s">
        <v>529</v>
      </c>
      <c r="C521" s="5">
        <v>512</v>
      </c>
      <c r="D521" s="5">
        <v>3</v>
      </c>
      <c r="E521" s="5">
        <f>IF(Table13[[#This Row],[attractiveness]]=1,2,IF(Table13[[#This Row],[attractiveness]]=5,4,Table13[[#This Row],[attractiveness]]))</f>
        <v>3</v>
      </c>
      <c r="F521" s="5">
        <v>0.159999999999999</v>
      </c>
      <c r="G521" t="s">
        <v>831</v>
      </c>
      <c r="H521" t="s">
        <v>854</v>
      </c>
      <c r="I521" t="s">
        <v>848</v>
      </c>
      <c r="J521" t="s">
        <v>862</v>
      </c>
      <c r="K521" t="s">
        <v>855</v>
      </c>
      <c r="L521" s="9">
        <v>0.81730002164799997</v>
      </c>
      <c r="M521" s="9">
        <v>0.106135129929</v>
      </c>
      <c r="N521" s="9">
        <v>1.8904931843299999E-2</v>
      </c>
      <c r="O521" s="9">
        <v>1.8904931843299999E-2</v>
      </c>
      <c r="P521" s="9">
        <v>1.37361567467E-2</v>
      </c>
      <c r="Q521" s="4">
        <f>VLOOKUP(Table13[[#This Row],[img_id]]&amp;"|"&amp;1,Table1[[#Headers],[#Data]],6,FALSE)</f>
        <v>0.99999678134900005</v>
      </c>
      <c r="R521" s="4">
        <f>VLOOKUP(Table13[[#This Row],[img_id]]&amp;"|"&amp;2,Table1[[#Headers],[#Data]],6,FALSE)</f>
        <v>0.99997556209600003</v>
      </c>
      <c r="S521" s="4">
        <f>VLOOKUP(Table13[[#This Row],[img_id]]&amp;"|"&amp;3,Table1[[#Headers],[#Data]],6,FALSE)</f>
        <v>0.99986302852599995</v>
      </c>
      <c r="T521" s="4">
        <f>VLOOKUP(Table13[[#This Row],[img_id]]&amp;"|"&amp;4,Table1[[#Headers],[#Data]],6,FALSE)</f>
        <v>0.99982005357699999</v>
      </c>
      <c r="U521" s="4">
        <f>VLOOKUP(Table13[[#This Row],[img_id]]&amp;"|"&amp;5,Table1[[#Headers],[#Data]],6,FALSE)</f>
        <v>0.99981147050899999</v>
      </c>
    </row>
    <row r="522" spans="1:21" x14ac:dyDescent="0.25">
      <c r="A522" s="5">
        <v>521</v>
      </c>
      <c r="B522" s="5" t="s">
        <v>530</v>
      </c>
      <c r="C522" s="5">
        <v>514</v>
      </c>
      <c r="D522" s="5">
        <v>2</v>
      </c>
      <c r="E522" s="5">
        <f>IF(Table13[[#This Row],[attractiveness]]=1,2,IF(Table13[[#This Row],[attractiveness]]=5,4,Table13[[#This Row],[attractiveness]]))</f>
        <v>2</v>
      </c>
      <c r="F522" s="5">
        <v>0.55999999999999905</v>
      </c>
      <c r="G522" t="s">
        <v>867</v>
      </c>
      <c r="H522" t="s">
        <v>869</v>
      </c>
      <c r="I522" t="s">
        <v>868</v>
      </c>
      <c r="J522" t="s">
        <v>910</v>
      </c>
      <c r="K522" t="s">
        <v>869</v>
      </c>
      <c r="L522" s="9">
        <v>0.27649906277699998</v>
      </c>
      <c r="M522" s="9">
        <v>0.10792739689399999</v>
      </c>
      <c r="N522" s="9">
        <v>7.0876263081999999E-2</v>
      </c>
      <c r="O522" s="9">
        <v>7.0876263081999999E-2</v>
      </c>
      <c r="P522" s="9">
        <v>3.1605947762700003E-2</v>
      </c>
      <c r="Q522" s="4">
        <f>VLOOKUP(Table13[[#This Row],[img_id]]&amp;"|"&amp;1,Table1[[#Headers],[#Data]],6,FALSE)</f>
        <v>0.996052205563</v>
      </c>
      <c r="R522" s="4">
        <f>VLOOKUP(Table13[[#This Row],[img_id]]&amp;"|"&amp;2,Table1[[#Headers],[#Data]],6,FALSE)</f>
        <v>0.98994803428599998</v>
      </c>
      <c r="S522" s="4">
        <f>VLOOKUP(Table13[[#This Row],[img_id]]&amp;"|"&amp;3,Table1[[#Headers],[#Data]],6,FALSE)</f>
        <v>0.98477327823600003</v>
      </c>
      <c r="T522" s="4">
        <f>VLOOKUP(Table13[[#This Row],[img_id]]&amp;"|"&amp;4,Table1[[#Headers],[#Data]],6,FALSE)</f>
        <v>0.97259324789000001</v>
      </c>
      <c r="U522" s="4">
        <f>VLOOKUP(Table13[[#This Row],[img_id]]&amp;"|"&amp;5,Table1[[#Headers],[#Data]],6,FALSE)</f>
        <v>0.96648818254500002</v>
      </c>
    </row>
    <row r="523" spans="1:21" hidden="1" x14ac:dyDescent="0.25">
      <c r="A523" s="5">
        <v>522</v>
      </c>
      <c r="B523" s="5" t="s">
        <v>531</v>
      </c>
      <c r="C523" s="5">
        <v>514</v>
      </c>
      <c r="D523" s="5">
        <v>4</v>
      </c>
      <c r="E523" s="5">
        <f>IF(Table13[[#This Row],[attractiveness]]=1,2,IF(Table13[[#This Row],[attractiveness]]=5,4,Table13[[#This Row],[attractiveness]]))</f>
        <v>4</v>
      </c>
      <c r="F523" s="5">
        <v>0.55999999999999905</v>
      </c>
      <c r="G523" t="s">
        <v>830</v>
      </c>
      <c r="H523" t="s">
        <v>840</v>
      </c>
      <c r="I523" t="s">
        <v>829</v>
      </c>
      <c r="J523" t="s">
        <v>831</v>
      </c>
      <c r="K523" t="s">
        <v>846</v>
      </c>
      <c r="L523" s="9">
        <v>0.71167165041000002</v>
      </c>
      <c r="M523" s="9">
        <v>0.155467316508</v>
      </c>
      <c r="N523" s="9">
        <v>1.9769541919199999E-2</v>
      </c>
      <c r="O523" s="9">
        <v>1.9769541919199999E-2</v>
      </c>
      <c r="P523" s="9">
        <v>1.43009740859E-2</v>
      </c>
      <c r="Q523" s="4">
        <f>VLOOKUP(Table13[[#This Row],[img_id]]&amp;"|"&amp;1,Table1[[#Headers],[#Data]],6,FALSE)</f>
        <v>0.99996447563199997</v>
      </c>
      <c r="R523" s="4">
        <f>VLOOKUP(Table13[[#This Row],[img_id]]&amp;"|"&amp;2,Table1[[#Headers],[#Data]],6,FALSE)</f>
        <v>0.99983716011000001</v>
      </c>
      <c r="S523" s="4">
        <f>VLOOKUP(Table13[[#This Row],[img_id]]&amp;"|"&amp;3,Table1[[#Headers],[#Data]],6,FALSE)</f>
        <v>0.99872130155600003</v>
      </c>
      <c r="T523" s="4">
        <f>VLOOKUP(Table13[[#This Row],[img_id]]&amp;"|"&amp;4,Table1[[#Headers],[#Data]],6,FALSE)</f>
        <v>0.99845850467700004</v>
      </c>
      <c r="U523" s="4">
        <f>VLOOKUP(Table13[[#This Row],[img_id]]&amp;"|"&amp;5,Table1[[#Headers],[#Data]],6,FALSE)</f>
        <v>0.99823319911999997</v>
      </c>
    </row>
    <row r="524" spans="1:21" hidden="1" x14ac:dyDescent="0.25">
      <c r="A524" s="5">
        <v>523</v>
      </c>
      <c r="B524" s="5" t="s">
        <v>532</v>
      </c>
      <c r="C524" s="5">
        <v>514</v>
      </c>
      <c r="D524" s="5">
        <v>3</v>
      </c>
      <c r="E524" s="5">
        <f>IF(Table13[[#This Row],[attractiveness]]=1,2,IF(Table13[[#This Row],[attractiveness]]=5,4,Table13[[#This Row],[attractiveness]]))</f>
        <v>3</v>
      </c>
      <c r="F524" s="5">
        <v>2</v>
      </c>
      <c r="G524" t="s">
        <v>869</v>
      </c>
      <c r="H524" t="s">
        <v>902</v>
      </c>
      <c r="I524" t="s">
        <v>859</v>
      </c>
      <c r="J524" t="s">
        <v>857</v>
      </c>
      <c r="K524" t="s">
        <v>910</v>
      </c>
      <c r="L524" s="9">
        <v>0.26101890206299999</v>
      </c>
      <c r="M524" s="9">
        <v>0.14612811803799999</v>
      </c>
      <c r="N524" s="9">
        <v>6.0109417885499998E-2</v>
      </c>
      <c r="O524" s="9">
        <v>6.0109417885499998E-2</v>
      </c>
      <c r="P524" s="9">
        <v>5.4722264409099997E-2</v>
      </c>
      <c r="Q524" s="4">
        <f>VLOOKUP(Table13[[#This Row],[img_id]]&amp;"|"&amp;1,Table1[[#Headers],[#Data]],6,FALSE)</f>
        <v>0.99936121702199998</v>
      </c>
      <c r="R524" s="4">
        <f>VLOOKUP(Table13[[#This Row],[img_id]]&amp;"|"&amp;2,Table1[[#Headers],[#Data]],6,FALSE)</f>
        <v>0.99885964393600002</v>
      </c>
      <c r="S524" s="4">
        <f>VLOOKUP(Table13[[#This Row],[img_id]]&amp;"|"&amp;3,Table1[[#Headers],[#Data]],6,FALSE)</f>
        <v>0.99723213911099995</v>
      </c>
      <c r="T524" s="4">
        <f>VLOOKUP(Table13[[#This Row],[img_id]]&amp;"|"&amp;4,Table1[[#Headers],[#Data]],6,FALSE)</f>
        <v>0.99701213836699998</v>
      </c>
      <c r="U524" s="4">
        <f>VLOOKUP(Table13[[#This Row],[img_id]]&amp;"|"&amp;5,Table1[[#Headers],[#Data]],6,FALSE)</f>
        <v>0.99696046114000003</v>
      </c>
    </row>
    <row r="525" spans="1:21" hidden="1" x14ac:dyDescent="0.25">
      <c r="A525" s="5">
        <v>524</v>
      </c>
      <c r="B525" s="5" t="s">
        <v>533</v>
      </c>
      <c r="C525" s="5">
        <v>514</v>
      </c>
      <c r="D525" s="5">
        <v>4</v>
      </c>
      <c r="E525" s="5">
        <f>IF(Table13[[#This Row],[attractiveness]]=1,2,IF(Table13[[#This Row],[attractiveness]]=5,4,Table13[[#This Row],[attractiveness]]))</f>
        <v>4</v>
      </c>
      <c r="F525" s="5">
        <v>0.159999999999999</v>
      </c>
      <c r="G525" t="s">
        <v>830</v>
      </c>
      <c r="H525" t="s">
        <v>840</v>
      </c>
      <c r="I525" t="s">
        <v>864</v>
      </c>
      <c r="J525" t="s">
        <v>832</v>
      </c>
      <c r="K525" t="s">
        <v>862</v>
      </c>
      <c r="L525" s="9">
        <v>0.32096430659300001</v>
      </c>
      <c r="M525" s="9">
        <v>0.17847971618200001</v>
      </c>
      <c r="N525" s="9">
        <v>0.111358717084</v>
      </c>
      <c r="O525" s="9">
        <v>0.111358717084</v>
      </c>
      <c r="P525" s="9">
        <v>4.9002394080199997E-2</v>
      </c>
      <c r="Q525" s="4">
        <f>VLOOKUP(Table13[[#This Row],[img_id]]&amp;"|"&amp;1,Table1[[#Headers],[#Data]],6,FALSE)</f>
        <v>0.99974042177199995</v>
      </c>
      <c r="R525" s="4">
        <f>VLOOKUP(Table13[[#This Row],[img_id]]&amp;"|"&amp;2,Table1[[#Headers],[#Data]],6,FALSE)</f>
        <v>0.999533414841</v>
      </c>
      <c r="S525" s="4">
        <f>VLOOKUP(Table13[[#This Row],[img_id]]&amp;"|"&amp;3,Table1[[#Headers],[#Data]],6,FALSE)</f>
        <v>0.99925225973099996</v>
      </c>
      <c r="T525" s="4">
        <f>VLOOKUP(Table13[[#This Row],[img_id]]&amp;"|"&amp;4,Table1[[#Headers],[#Data]],6,FALSE)</f>
        <v>0.999189913273</v>
      </c>
      <c r="U525" s="4">
        <f>VLOOKUP(Table13[[#This Row],[img_id]]&amp;"|"&amp;5,Table1[[#Headers],[#Data]],6,FALSE)</f>
        <v>0.99830245971700005</v>
      </c>
    </row>
    <row r="526" spans="1:21" hidden="1" x14ac:dyDescent="0.25">
      <c r="A526" s="5">
        <v>525</v>
      </c>
      <c r="B526" s="5" t="s">
        <v>534</v>
      </c>
      <c r="C526" s="5">
        <v>515</v>
      </c>
      <c r="D526" s="5">
        <v>3</v>
      </c>
      <c r="E526" s="5">
        <f>IF(Table13[[#This Row],[attractiveness]]=1,2,IF(Table13[[#This Row],[attractiveness]]=5,4,Table13[[#This Row],[attractiveness]]))</f>
        <v>3</v>
      </c>
      <c r="F526" s="5">
        <v>1.3599999999999901</v>
      </c>
      <c r="G526" t="s">
        <v>861</v>
      </c>
      <c r="H526" t="s">
        <v>862</v>
      </c>
      <c r="I526" t="s">
        <v>854</v>
      </c>
      <c r="J526" t="s">
        <v>831</v>
      </c>
      <c r="K526" t="s">
        <v>848</v>
      </c>
      <c r="L526" s="9">
        <v>0.17002108693099999</v>
      </c>
      <c r="M526" s="9">
        <v>0.16671460866900001</v>
      </c>
      <c r="N526" s="9">
        <v>0.13626399636299999</v>
      </c>
      <c r="O526" s="9">
        <v>0.13626399636299999</v>
      </c>
      <c r="P526" s="9">
        <v>9.1195963323099996E-2</v>
      </c>
      <c r="Q526" s="4">
        <f>VLOOKUP(Table13[[#This Row],[img_id]]&amp;"|"&amp;1,Table1[[#Headers],[#Data]],6,FALSE)</f>
        <v>0.99939858913400004</v>
      </c>
      <c r="R526" s="4">
        <f>VLOOKUP(Table13[[#This Row],[img_id]]&amp;"|"&amp;2,Table1[[#Headers],[#Data]],6,FALSE)</f>
        <v>0.99938666820499999</v>
      </c>
      <c r="S526" s="4">
        <f>VLOOKUP(Table13[[#This Row],[img_id]]&amp;"|"&amp;3,Table1[[#Headers],[#Data]],6,FALSE)</f>
        <v>0.99924963712699999</v>
      </c>
      <c r="T526" s="4">
        <f>VLOOKUP(Table13[[#This Row],[img_id]]&amp;"|"&amp;4,Table1[[#Headers],[#Data]],6,FALSE)</f>
        <v>0.99907243251800004</v>
      </c>
      <c r="U526" s="4">
        <f>VLOOKUP(Table13[[#This Row],[img_id]]&amp;"|"&amp;5,Table1[[#Headers],[#Data]],6,FALSE)</f>
        <v>0.99887925386400001</v>
      </c>
    </row>
    <row r="527" spans="1:21" hidden="1" x14ac:dyDescent="0.25">
      <c r="A527" s="5">
        <v>526</v>
      </c>
      <c r="B527" s="5" t="s">
        <v>535</v>
      </c>
      <c r="C527" s="5">
        <v>515</v>
      </c>
      <c r="D527" s="5">
        <v>1</v>
      </c>
      <c r="E527" s="5">
        <f>IF(Table13[[#This Row],[attractiveness]]=1,2,IF(Table13[[#This Row],[attractiveness]]=5,4,Table13[[#This Row],[attractiveness]]))</f>
        <v>2</v>
      </c>
      <c r="F527" s="5">
        <v>0.24</v>
      </c>
      <c r="G527" t="s">
        <v>891</v>
      </c>
      <c r="H527" t="s">
        <v>876</v>
      </c>
      <c r="I527" t="s">
        <v>848</v>
      </c>
      <c r="J527" t="s">
        <v>854</v>
      </c>
      <c r="K527" t="s">
        <v>856</v>
      </c>
      <c r="L527" s="9">
        <v>0.77623051404999999</v>
      </c>
      <c r="M527" s="9">
        <v>0.12787726521500001</v>
      </c>
      <c r="N527" s="9">
        <v>1.6491374000899998E-2</v>
      </c>
      <c r="O527" s="9">
        <v>1.6491374000899998E-2</v>
      </c>
      <c r="P527" s="9">
        <v>1.0935528203799999E-2</v>
      </c>
      <c r="Q527" s="4">
        <f>VLOOKUP(Table13[[#This Row],[img_id]]&amp;"|"&amp;1,Table1[[#Headers],[#Data]],6,FALSE)</f>
        <v>0.99993288517000001</v>
      </c>
      <c r="R527" s="4">
        <f>VLOOKUP(Table13[[#This Row],[img_id]]&amp;"|"&amp;2,Table1[[#Headers],[#Data]],6,FALSE)</f>
        <v>0.99959307908999995</v>
      </c>
      <c r="S527" s="4">
        <f>VLOOKUP(Table13[[#This Row],[img_id]]&amp;"|"&amp;3,Table1[[#Headers],[#Data]],6,FALSE)</f>
        <v>0.99685293436099998</v>
      </c>
      <c r="T527" s="4">
        <f>VLOOKUP(Table13[[#This Row],[img_id]]&amp;"|"&amp;4,Table1[[#Headers],[#Data]],6,FALSE)</f>
        <v>0.99551069736499997</v>
      </c>
      <c r="U527" s="4">
        <f>VLOOKUP(Table13[[#This Row],[img_id]]&amp;"|"&amp;5,Table1[[#Headers],[#Data]],6,FALSE)</f>
        <v>0.99526154995000005</v>
      </c>
    </row>
    <row r="528" spans="1:21" hidden="1" x14ac:dyDescent="0.25">
      <c r="A528" s="5">
        <v>527</v>
      </c>
      <c r="B528" s="5" t="s">
        <v>536</v>
      </c>
      <c r="C528" s="5">
        <v>515</v>
      </c>
      <c r="D528" s="5">
        <v>3</v>
      </c>
      <c r="E528" s="5">
        <f>IF(Table13[[#This Row],[attractiveness]]=1,2,IF(Table13[[#This Row],[attractiveness]]=5,4,Table13[[#This Row],[attractiveness]]))</f>
        <v>3</v>
      </c>
      <c r="F528" s="5">
        <v>1.3599999999999901</v>
      </c>
      <c r="G528" t="s">
        <v>862</v>
      </c>
      <c r="H528" t="s">
        <v>848</v>
      </c>
      <c r="I528" t="s">
        <v>861</v>
      </c>
      <c r="J528" t="s">
        <v>831</v>
      </c>
      <c r="K528" t="s">
        <v>830</v>
      </c>
      <c r="L528" s="9">
        <v>0.27887392044100001</v>
      </c>
      <c r="M528" s="9">
        <v>0.102998182178</v>
      </c>
      <c r="N528" s="9">
        <v>9.2925570905199997E-2</v>
      </c>
      <c r="O528" s="9">
        <v>9.2925570905199997E-2</v>
      </c>
      <c r="P528" s="9">
        <v>5.3573131561300003E-2</v>
      </c>
      <c r="Q528" s="4">
        <f>VLOOKUP(Table13[[#This Row],[img_id]]&amp;"|"&amp;1,Table1[[#Headers],[#Data]],6,FALSE)</f>
        <v>0.99915111064899997</v>
      </c>
      <c r="R528" s="4">
        <f>VLOOKUP(Table13[[#This Row],[img_id]]&amp;"|"&amp;2,Table1[[#Headers],[#Data]],6,FALSE)</f>
        <v>0.99770492315299997</v>
      </c>
      <c r="S528" s="4">
        <f>VLOOKUP(Table13[[#This Row],[img_id]]&amp;"|"&amp;3,Table1[[#Headers],[#Data]],6,FALSE)</f>
        <v>0.99745672941200003</v>
      </c>
      <c r="T528" s="4">
        <f>VLOOKUP(Table13[[#This Row],[img_id]]&amp;"|"&amp;4,Table1[[#Headers],[#Data]],6,FALSE)</f>
        <v>0.99632579088200002</v>
      </c>
      <c r="U528" s="4">
        <f>VLOOKUP(Table13[[#This Row],[img_id]]&amp;"|"&amp;5,Table1[[#Headers],[#Data]],6,FALSE)</f>
        <v>0.99559670686699997</v>
      </c>
    </row>
    <row r="529" spans="1:21" hidden="1" x14ac:dyDescent="0.25">
      <c r="A529" s="5">
        <v>528</v>
      </c>
      <c r="B529" s="5" t="s">
        <v>537</v>
      </c>
      <c r="C529" s="5">
        <v>515</v>
      </c>
      <c r="D529" s="5">
        <v>2</v>
      </c>
      <c r="E529" s="5">
        <f>IF(Table13[[#This Row],[attractiveness]]=1,2,IF(Table13[[#This Row],[attractiveness]]=5,4,Table13[[#This Row],[attractiveness]]))</f>
        <v>2</v>
      </c>
      <c r="F529" s="5">
        <v>0.16</v>
      </c>
      <c r="G529" t="s">
        <v>860</v>
      </c>
      <c r="H529" t="s">
        <v>854</v>
      </c>
      <c r="I529" t="s">
        <v>884</v>
      </c>
      <c r="J529" t="s">
        <v>848</v>
      </c>
      <c r="K529" t="s">
        <v>861</v>
      </c>
      <c r="L529" s="9">
        <v>0.16486729681500001</v>
      </c>
      <c r="M529" s="9">
        <v>0.12496779114000001</v>
      </c>
      <c r="N529" s="9">
        <v>0.109548665583</v>
      </c>
      <c r="O529" s="9">
        <v>0.109548665583</v>
      </c>
      <c r="P529" s="9">
        <v>7.9681247472800004E-2</v>
      </c>
      <c r="Q529" s="4">
        <f>VLOOKUP(Table13[[#This Row],[img_id]]&amp;"|"&amp;1,Table1[[#Headers],[#Data]],6,FALSE)</f>
        <v>0.99787080287899999</v>
      </c>
      <c r="R529" s="4">
        <f>VLOOKUP(Table13[[#This Row],[img_id]]&amp;"|"&amp;2,Table1[[#Headers],[#Data]],6,FALSE)</f>
        <v>0.997192919254</v>
      </c>
      <c r="S529" s="4">
        <f>VLOOKUP(Table13[[#This Row],[img_id]]&amp;"|"&amp;3,Table1[[#Headers],[#Data]],6,FALSE)</f>
        <v>0.99679899215699996</v>
      </c>
      <c r="T529" s="4">
        <f>VLOOKUP(Table13[[#This Row],[img_id]]&amp;"|"&amp;4,Table1[[#Headers],[#Data]],6,FALSE)</f>
        <v>0.99644368886900003</v>
      </c>
      <c r="U529" s="4">
        <f>VLOOKUP(Table13[[#This Row],[img_id]]&amp;"|"&amp;5,Table1[[#Headers],[#Data]],6,FALSE)</f>
        <v>0.99560451507600001</v>
      </c>
    </row>
    <row r="530" spans="1:21" hidden="1" x14ac:dyDescent="0.25">
      <c r="A530" s="5">
        <v>529</v>
      </c>
      <c r="B530" s="5" t="s">
        <v>538</v>
      </c>
      <c r="C530" s="5">
        <v>516</v>
      </c>
      <c r="D530" s="5">
        <v>2</v>
      </c>
      <c r="E530" s="5">
        <f>IF(Table13[[#This Row],[attractiveness]]=1,2,IF(Table13[[#This Row],[attractiveness]]=5,4,Table13[[#This Row],[attractiveness]]))</f>
        <v>2</v>
      </c>
      <c r="F530" s="5">
        <v>0.96</v>
      </c>
      <c r="G530" t="s">
        <v>849</v>
      </c>
      <c r="H530" t="s">
        <v>913</v>
      </c>
      <c r="I530" t="s">
        <v>830</v>
      </c>
      <c r="J530" t="s">
        <v>846</v>
      </c>
      <c r="K530" t="s">
        <v>891</v>
      </c>
      <c r="L530" s="9">
        <v>0.42547145485900001</v>
      </c>
      <c r="M530" s="9">
        <v>0.27126958966300002</v>
      </c>
      <c r="N530" s="9">
        <v>0.26477271318399997</v>
      </c>
      <c r="O530" s="9">
        <v>0.26477271318399997</v>
      </c>
      <c r="P530" s="9">
        <v>9.4506926834600005E-3</v>
      </c>
      <c r="Q530" s="4">
        <f>VLOOKUP(Table13[[#This Row],[img_id]]&amp;"|"&amp;1,Table1[[#Headers],[#Data]],6,FALSE)</f>
        <v>0.999978780746</v>
      </c>
      <c r="R530" s="4">
        <f>VLOOKUP(Table13[[#This Row],[img_id]]&amp;"|"&amp;2,Table1[[#Headers],[#Data]],6,FALSE)</f>
        <v>0.99996662139900006</v>
      </c>
      <c r="S530" s="4">
        <f>VLOOKUP(Table13[[#This Row],[img_id]]&amp;"|"&amp;3,Table1[[#Headers],[#Data]],6,FALSE)</f>
        <v>0.99996590614299996</v>
      </c>
      <c r="T530" s="4">
        <f>VLOOKUP(Table13[[#This Row],[img_id]]&amp;"|"&amp;4,Table1[[#Headers],[#Data]],6,FALSE)</f>
        <v>0.99910223484000005</v>
      </c>
      <c r="U530" s="4">
        <f>VLOOKUP(Table13[[#This Row],[img_id]]&amp;"|"&amp;5,Table1[[#Headers],[#Data]],6,FALSE)</f>
        <v>0.99904435872999997</v>
      </c>
    </row>
    <row r="531" spans="1:21" hidden="1" x14ac:dyDescent="0.25">
      <c r="A531" s="5">
        <v>530</v>
      </c>
      <c r="B531" s="5" t="s">
        <v>539</v>
      </c>
      <c r="C531" s="5">
        <v>516</v>
      </c>
      <c r="D531" s="5">
        <v>3</v>
      </c>
      <c r="E531" s="5">
        <f>IF(Table13[[#This Row],[attractiveness]]=1,2,IF(Table13[[#This Row],[attractiveness]]=5,4,Table13[[#This Row],[attractiveness]]))</f>
        <v>3</v>
      </c>
      <c r="F531" s="5">
        <v>1.04</v>
      </c>
      <c r="G531" t="s">
        <v>891</v>
      </c>
      <c r="H531" t="s">
        <v>936</v>
      </c>
      <c r="I531" t="s">
        <v>831</v>
      </c>
      <c r="J531" t="s">
        <v>833</v>
      </c>
      <c r="K531" t="s">
        <v>876</v>
      </c>
      <c r="L531" s="9">
        <v>0.31428262591400002</v>
      </c>
      <c r="M531" s="9">
        <v>0.16400521993600001</v>
      </c>
      <c r="N531" s="9">
        <v>0.101706400514</v>
      </c>
      <c r="O531" s="9">
        <v>0.101706400514</v>
      </c>
      <c r="P531" s="9">
        <v>3.93701270223E-2</v>
      </c>
      <c r="Q531" s="4">
        <f>VLOOKUP(Table13[[#This Row],[img_id]]&amp;"|"&amp;1,Table1[[#Headers],[#Data]],6,FALSE)</f>
        <v>0.99914395809199996</v>
      </c>
      <c r="R531" s="4">
        <f>VLOOKUP(Table13[[#This Row],[img_id]]&amp;"|"&amp;2,Table1[[#Headers],[#Data]],6,FALSE)</f>
        <v>0.99836093187300001</v>
      </c>
      <c r="S531" s="4">
        <f>VLOOKUP(Table13[[#This Row],[img_id]]&amp;"|"&amp;3,Table1[[#Headers],[#Data]],6,FALSE)</f>
        <v>0.99735969305000005</v>
      </c>
      <c r="T531" s="4">
        <f>VLOOKUP(Table13[[#This Row],[img_id]]&amp;"|"&amp;4,Table1[[#Headers],[#Data]],6,FALSE)</f>
        <v>0.99393177032500002</v>
      </c>
      <c r="U531" s="4">
        <f>VLOOKUP(Table13[[#This Row],[img_id]]&amp;"|"&amp;5,Table1[[#Headers],[#Data]],6,FALSE)</f>
        <v>0.99320751428599996</v>
      </c>
    </row>
    <row r="532" spans="1:21" hidden="1" x14ac:dyDescent="0.25">
      <c r="A532" s="5">
        <v>531</v>
      </c>
      <c r="B532" s="5" t="s">
        <v>540</v>
      </c>
      <c r="C532" s="5">
        <v>516</v>
      </c>
      <c r="D532" s="5">
        <v>3</v>
      </c>
      <c r="E532" s="5">
        <f>IF(Table13[[#This Row],[attractiveness]]=1,2,IF(Table13[[#This Row],[attractiveness]]=5,4,Table13[[#This Row],[attractiveness]]))</f>
        <v>3</v>
      </c>
      <c r="F532" s="5">
        <v>1.04</v>
      </c>
      <c r="G532" t="s">
        <v>849</v>
      </c>
      <c r="H532" t="s">
        <v>913</v>
      </c>
      <c r="I532" t="s">
        <v>830</v>
      </c>
      <c r="J532" t="s">
        <v>907</v>
      </c>
      <c r="K532" t="s">
        <v>831</v>
      </c>
      <c r="L532" s="9">
        <v>0.45308148860899999</v>
      </c>
      <c r="M532" s="9">
        <v>0.37120768427799999</v>
      </c>
      <c r="N532" s="9">
        <v>6.4476206898699998E-2</v>
      </c>
      <c r="O532" s="9">
        <v>6.4476206898699998E-2</v>
      </c>
      <c r="P532" s="9">
        <v>2.6592912152399999E-2</v>
      </c>
      <c r="Q532" s="4">
        <f>VLOOKUP(Table13[[#This Row],[img_id]]&amp;"|"&amp;1,Table1[[#Headers],[#Data]],6,FALSE)</f>
        <v>0.99997317790999996</v>
      </c>
      <c r="R532" s="4">
        <f>VLOOKUP(Table13[[#This Row],[img_id]]&amp;"|"&amp;2,Table1[[#Headers],[#Data]],6,FALSE)</f>
        <v>0.99996733665500004</v>
      </c>
      <c r="S532" s="4">
        <f>VLOOKUP(Table13[[#This Row],[img_id]]&amp;"|"&amp;3,Table1[[#Headers],[#Data]],6,FALSE)</f>
        <v>0.99981194734599999</v>
      </c>
      <c r="T532" s="4">
        <f>VLOOKUP(Table13[[#This Row],[img_id]]&amp;"|"&amp;4,Table1[[#Headers],[#Data]],6,FALSE)</f>
        <v>0.99959927797299997</v>
      </c>
      <c r="U532" s="4">
        <f>VLOOKUP(Table13[[#This Row],[img_id]]&amp;"|"&amp;5,Table1[[#Headers],[#Data]],6,FALSE)</f>
        <v>0.99954420328100002</v>
      </c>
    </row>
    <row r="533" spans="1:21" hidden="1" x14ac:dyDescent="0.25">
      <c r="A533" s="5">
        <v>532</v>
      </c>
      <c r="B533" s="5" t="s">
        <v>541</v>
      </c>
      <c r="C533" s="5">
        <v>516</v>
      </c>
      <c r="D533" s="5">
        <v>4</v>
      </c>
      <c r="E533" s="5">
        <f>IF(Table13[[#This Row],[attractiveness]]=1,2,IF(Table13[[#This Row],[attractiveness]]=5,4,Table13[[#This Row],[attractiveness]]))</f>
        <v>4</v>
      </c>
      <c r="F533" s="5">
        <v>0.4</v>
      </c>
      <c r="G533" t="s">
        <v>913</v>
      </c>
      <c r="H533" t="s">
        <v>897</v>
      </c>
      <c r="I533" t="s">
        <v>849</v>
      </c>
      <c r="J533" t="s">
        <v>895</v>
      </c>
      <c r="K533" t="s">
        <v>891</v>
      </c>
      <c r="L533" s="9">
        <v>0.20064046979</v>
      </c>
      <c r="M533" s="9">
        <v>0.15363566577400001</v>
      </c>
      <c r="N533" s="9">
        <v>0.117076359689</v>
      </c>
      <c r="O533" s="9">
        <v>0.117076359689</v>
      </c>
      <c r="P533" s="9">
        <v>5.5059067904899998E-2</v>
      </c>
      <c r="Q533" s="4">
        <f>VLOOKUP(Table13[[#This Row],[img_id]]&amp;"|"&amp;1,Table1[[#Headers],[#Data]],6,FALSE)</f>
        <v>0.99828928708999998</v>
      </c>
      <c r="R533" s="4">
        <f>VLOOKUP(Table13[[#This Row],[img_id]]&amp;"|"&amp;2,Table1[[#Headers],[#Data]],6,FALSE)</f>
        <v>0.99776709079699999</v>
      </c>
      <c r="S533" s="4">
        <f>VLOOKUP(Table13[[#This Row],[img_id]]&amp;"|"&amp;3,Table1[[#Headers],[#Data]],6,FALSE)</f>
        <v>0.99707186222099997</v>
      </c>
      <c r="T533" s="4">
        <f>VLOOKUP(Table13[[#This Row],[img_id]]&amp;"|"&amp;4,Table1[[#Headers],[#Data]],6,FALSE)</f>
        <v>0.99588948488200002</v>
      </c>
      <c r="U533" s="4">
        <f>VLOOKUP(Table13[[#This Row],[img_id]]&amp;"|"&amp;5,Table1[[#Headers],[#Data]],6,FALSE)</f>
        <v>0.99379408359499999</v>
      </c>
    </row>
    <row r="534" spans="1:21" hidden="1" x14ac:dyDescent="0.25">
      <c r="A534" s="5">
        <v>533</v>
      </c>
      <c r="B534" s="5" t="s">
        <v>542</v>
      </c>
      <c r="C534" s="5">
        <v>517</v>
      </c>
      <c r="D534" s="5">
        <v>3</v>
      </c>
      <c r="E534" s="5">
        <f>IF(Table13[[#This Row],[attractiveness]]=1,2,IF(Table13[[#This Row],[attractiveness]]=5,4,Table13[[#This Row],[attractiveness]]))</f>
        <v>3</v>
      </c>
      <c r="F534" s="5">
        <v>1.2</v>
      </c>
      <c r="G534" t="s">
        <v>830</v>
      </c>
      <c r="H534" t="s">
        <v>862</v>
      </c>
      <c r="I534" t="s">
        <v>831</v>
      </c>
      <c r="J534" t="s">
        <v>840</v>
      </c>
      <c r="K534" t="s">
        <v>864</v>
      </c>
      <c r="L534" s="9">
        <v>0.63602709770200005</v>
      </c>
      <c r="M534" s="9">
        <v>0.108482956886</v>
      </c>
      <c r="N534" s="9">
        <v>5.9661157429200001E-2</v>
      </c>
      <c r="O534" s="9">
        <v>5.9661157429200001E-2</v>
      </c>
      <c r="P534" s="9">
        <v>2.2359516471600002E-2</v>
      </c>
      <c r="Q534" s="4">
        <f>VLOOKUP(Table13[[#This Row],[img_id]]&amp;"|"&amp;1,Table1[[#Headers],[#Data]],6,FALSE)</f>
        <v>0.99986994266499996</v>
      </c>
      <c r="R534" s="4">
        <f>VLOOKUP(Table13[[#This Row],[img_id]]&amp;"|"&amp;2,Table1[[#Headers],[#Data]],6,FALSE)</f>
        <v>0.999238014221</v>
      </c>
      <c r="S534" s="4">
        <f>VLOOKUP(Table13[[#This Row],[img_id]]&amp;"|"&amp;3,Table1[[#Headers],[#Data]],6,FALSE)</f>
        <v>0.99861514568300003</v>
      </c>
      <c r="T534" s="4">
        <f>VLOOKUP(Table13[[#This Row],[img_id]]&amp;"|"&amp;4,Table1[[#Headers],[#Data]],6,FALSE)</f>
        <v>0.99795389175399996</v>
      </c>
      <c r="U534" s="4">
        <f>VLOOKUP(Table13[[#This Row],[img_id]]&amp;"|"&amp;5,Table1[[#Headers],[#Data]],6,FALSE)</f>
        <v>0.99631351232499998</v>
      </c>
    </row>
    <row r="535" spans="1:21" hidden="1" x14ac:dyDescent="0.25">
      <c r="A535" s="5">
        <v>534</v>
      </c>
      <c r="B535" s="5" t="s">
        <v>543</v>
      </c>
      <c r="C535" s="5">
        <v>517</v>
      </c>
      <c r="D535" s="5">
        <v>4</v>
      </c>
      <c r="E535" s="5">
        <f>IF(Table13[[#This Row],[attractiveness]]=1,2,IF(Table13[[#This Row],[attractiveness]]=5,4,Table13[[#This Row],[attractiveness]]))</f>
        <v>4</v>
      </c>
      <c r="F535" s="5">
        <v>0.64</v>
      </c>
      <c r="G535" t="s">
        <v>830</v>
      </c>
      <c r="H535" t="s">
        <v>869</v>
      </c>
      <c r="I535" t="s">
        <v>868</v>
      </c>
      <c r="J535" t="s">
        <v>840</v>
      </c>
      <c r="K535" t="s">
        <v>829</v>
      </c>
      <c r="L535" s="9">
        <v>0.34403517842300002</v>
      </c>
      <c r="M535" s="9">
        <v>0.16548466682400001</v>
      </c>
      <c r="N535" s="9">
        <v>0.111632987857</v>
      </c>
      <c r="O535" s="9">
        <v>0.111632987857</v>
      </c>
      <c r="P535" s="9">
        <v>4.3957598507399998E-2</v>
      </c>
      <c r="Q535" s="4">
        <f>VLOOKUP(Table13[[#This Row],[img_id]]&amp;"|"&amp;1,Table1[[#Headers],[#Data]],6,FALSE)</f>
        <v>0.99982029199599998</v>
      </c>
      <c r="R535" s="4">
        <f>VLOOKUP(Table13[[#This Row],[img_id]]&amp;"|"&amp;2,Table1[[#Headers],[#Data]],6,FALSE)</f>
        <v>0.99962627887699995</v>
      </c>
      <c r="S535" s="4">
        <f>VLOOKUP(Table13[[#This Row],[img_id]]&amp;"|"&amp;3,Table1[[#Headers],[#Data]],6,FALSE)</f>
        <v>0.99944621324500005</v>
      </c>
      <c r="T535" s="4">
        <f>VLOOKUP(Table13[[#This Row],[img_id]]&amp;"|"&amp;4,Table1[[#Headers],[#Data]],6,FALSE)</f>
        <v>0.998694837093</v>
      </c>
      <c r="U535" s="4">
        <f>VLOOKUP(Table13[[#This Row],[img_id]]&amp;"|"&amp;5,Table1[[#Headers],[#Data]],6,FALSE)</f>
        <v>0.99859482049899995</v>
      </c>
    </row>
    <row r="536" spans="1:21" hidden="1" x14ac:dyDescent="0.25">
      <c r="A536" s="5">
        <v>535</v>
      </c>
      <c r="B536" s="5" t="s">
        <v>544</v>
      </c>
      <c r="C536" s="5">
        <v>517</v>
      </c>
      <c r="D536" s="5">
        <v>3</v>
      </c>
      <c r="E536" s="5">
        <f>IF(Table13[[#This Row],[attractiveness]]=1,2,IF(Table13[[#This Row],[attractiveness]]=5,4,Table13[[#This Row],[attractiveness]]))</f>
        <v>3</v>
      </c>
      <c r="F536" s="5">
        <v>0.8</v>
      </c>
      <c r="G536" t="s">
        <v>854</v>
      </c>
      <c r="H536" t="s">
        <v>848</v>
      </c>
      <c r="I536" t="s">
        <v>831</v>
      </c>
      <c r="J536" t="s">
        <v>861</v>
      </c>
      <c r="K536" t="s">
        <v>862</v>
      </c>
      <c r="L536" s="9">
        <v>0.19166785478600001</v>
      </c>
      <c r="M536" s="9">
        <v>0.174283638597</v>
      </c>
      <c r="N536" s="9">
        <v>0.105711750686</v>
      </c>
      <c r="O536" s="9">
        <v>0.105711750686</v>
      </c>
      <c r="P536" s="9">
        <v>6.0251638293299999E-2</v>
      </c>
      <c r="Q536" s="4">
        <f>VLOOKUP(Table13[[#This Row],[img_id]]&amp;"|"&amp;1,Table1[[#Headers],[#Data]],6,FALSE)</f>
        <v>0.99695348739599998</v>
      </c>
      <c r="R536" s="4">
        <f>VLOOKUP(Table13[[#This Row],[img_id]]&amp;"|"&amp;2,Table1[[#Headers],[#Data]],6,FALSE)</f>
        <v>0.99665063619600003</v>
      </c>
      <c r="S536" s="4">
        <f>VLOOKUP(Table13[[#This Row],[img_id]]&amp;"|"&amp;3,Table1[[#Headers],[#Data]],6,FALSE)</f>
        <v>0.99449002742799997</v>
      </c>
      <c r="T536" s="4">
        <f>VLOOKUP(Table13[[#This Row],[img_id]]&amp;"|"&amp;4,Table1[[#Headers],[#Data]],6,FALSE)</f>
        <v>0.99140161275899996</v>
      </c>
      <c r="U536" s="4">
        <f>VLOOKUP(Table13[[#This Row],[img_id]]&amp;"|"&amp;5,Table1[[#Headers],[#Data]],6,FALSE)</f>
        <v>0.99037277698500004</v>
      </c>
    </row>
    <row r="537" spans="1:21" hidden="1" x14ac:dyDescent="0.25">
      <c r="A537" s="5">
        <v>536</v>
      </c>
      <c r="B537" s="5" t="s">
        <v>545</v>
      </c>
      <c r="C537" s="5">
        <v>517</v>
      </c>
      <c r="D537" s="5">
        <v>3</v>
      </c>
      <c r="E537" s="5">
        <f>IF(Table13[[#This Row],[attractiveness]]=1,2,IF(Table13[[#This Row],[attractiveness]]=5,4,Table13[[#This Row],[attractiveness]]))</f>
        <v>3</v>
      </c>
      <c r="F537" s="5">
        <v>1.04</v>
      </c>
      <c r="G537" t="s">
        <v>854</v>
      </c>
      <c r="H537" t="s">
        <v>855</v>
      </c>
      <c r="I537" t="s">
        <v>848</v>
      </c>
      <c r="J537" t="s">
        <v>861</v>
      </c>
      <c r="K537" t="s">
        <v>912</v>
      </c>
      <c r="L537" s="9">
        <v>0.41786795854600001</v>
      </c>
      <c r="M537" s="9">
        <v>0.18194475769999999</v>
      </c>
      <c r="N537" s="9">
        <v>0.143214404583</v>
      </c>
      <c r="O537" s="9">
        <v>0.143214404583</v>
      </c>
      <c r="P537" s="9">
        <v>2.6348406449000002E-2</v>
      </c>
      <c r="Q537" s="4">
        <f>VLOOKUP(Table13[[#This Row],[img_id]]&amp;"|"&amp;1,Table1[[#Headers],[#Data]],6,FALSE)</f>
        <v>0.99966490268700003</v>
      </c>
      <c r="R537" s="4">
        <f>VLOOKUP(Table13[[#This Row],[img_id]]&amp;"|"&amp;2,Table1[[#Headers],[#Data]],6,FALSE)</f>
        <v>0.999230623245</v>
      </c>
      <c r="S537" s="4">
        <f>VLOOKUP(Table13[[#This Row],[img_id]]&amp;"|"&amp;3,Table1[[#Headers],[#Data]],6,FALSE)</f>
        <v>0.99902272224400002</v>
      </c>
      <c r="T537" s="4">
        <f>VLOOKUP(Table13[[#This Row],[img_id]]&amp;"|"&amp;4,Table1[[#Headers],[#Data]],6,FALSE)</f>
        <v>0.99636864662199998</v>
      </c>
      <c r="U537" s="4">
        <f>VLOOKUP(Table13[[#This Row],[img_id]]&amp;"|"&amp;5,Table1[[#Headers],[#Data]],6,FALSE)</f>
        <v>0.99471139907799999</v>
      </c>
    </row>
    <row r="538" spans="1:21" hidden="1" x14ac:dyDescent="0.25">
      <c r="A538" s="5">
        <v>537</v>
      </c>
      <c r="B538" s="5" t="s">
        <v>546</v>
      </c>
      <c r="C538" s="5">
        <v>520</v>
      </c>
      <c r="D538" s="5">
        <v>3</v>
      </c>
      <c r="E538" s="5">
        <f>IF(Table13[[#This Row],[attractiveness]]=1,2,IF(Table13[[#This Row],[attractiveness]]=5,4,Table13[[#This Row],[attractiveness]]))</f>
        <v>3</v>
      </c>
      <c r="F538" s="5">
        <v>0.8</v>
      </c>
      <c r="G538" t="s">
        <v>830</v>
      </c>
      <c r="H538" t="s">
        <v>840</v>
      </c>
      <c r="I538" t="s">
        <v>864</v>
      </c>
      <c r="J538" t="s">
        <v>832</v>
      </c>
      <c r="K538" t="s">
        <v>868</v>
      </c>
      <c r="L538" s="9">
        <v>0.482331782579</v>
      </c>
      <c r="M538" s="9">
        <v>0.26824539899799998</v>
      </c>
      <c r="N538" s="9">
        <v>5.8580987155399999E-2</v>
      </c>
      <c r="O538" s="9">
        <v>5.8580987155399999E-2</v>
      </c>
      <c r="P538" s="9">
        <v>1.9462129101200001E-2</v>
      </c>
      <c r="Q538" s="4">
        <f>VLOOKUP(Table13[[#This Row],[img_id]]&amp;"|"&amp;1,Table1[[#Headers],[#Data]],6,FALSE)</f>
        <v>0.99985480308499997</v>
      </c>
      <c r="R538" s="4">
        <f>VLOOKUP(Table13[[#This Row],[img_id]]&amp;"|"&amp;2,Table1[[#Headers],[#Data]],6,FALSE)</f>
        <v>0.99973911046999997</v>
      </c>
      <c r="S538" s="4">
        <f>VLOOKUP(Table13[[#This Row],[img_id]]&amp;"|"&amp;3,Table1[[#Headers],[#Data]],6,FALSE)</f>
        <v>0.99880635738400003</v>
      </c>
      <c r="T538" s="4">
        <f>VLOOKUP(Table13[[#This Row],[img_id]]&amp;"|"&amp;4,Table1[[#Headers],[#Data]],6,FALSE)</f>
        <v>0.99754250049600002</v>
      </c>
      <c r="U538" s="4">
        <f>VLOOKUP(Table13[[#This Row],[img_id]]&amp;"|"&amp;5,Table1[[#Headers],[#Data]],6,FALSE)</f>
        <v>0.99641561508200005</v>
      </c>
    </row>
    <row r="539" spans="1:21" hidden="1" x14ac:dyDescent="0.25">
      <c r="A539" s="5">
        <v>538</v>
      </c>
      <c r="B539" s="5" t="s">
        <v>547</v>
      </c>
      <c r="C539" s="5">
        <v>520</v>
      </c>
      <c r="D539" s="5">
        <v>4</v>
      </c>
      <c r="E539" s="5">
        <f>IF(Table13[[#This Row],[attractiveness]]=1,2,IF(Table13[[#This Row],[attractiveness]]=5,4,Table13[[#This Row],[attractiveness]]))</f>
        <v>4</v>
      </c>
      <c r="F539" s="5">
        <v>1.6</v>
      </c>
      <c r="G539" t="s">
        <v>838</v>
      </c>
      <c r="H539" t="s">
        <v>837</v>
      </c>
      <c r="I539" t="s">
        <v>836</v>
      </c>
      <c r="J539" t="s">
        <v>839</v>
      </c>
      <c r="K539" t="s">
        <v>866</v>
      </c>
      <c r="L539" s="9">
        <v>0.28997495770499998</v>
      </c>
      <c r="M539" s="9">
        <v>0.18703906238099999</v>
      </c>
      <c r="N539" s="9">
        <v>0.130151435733</v>
      </c>
      <c r="O539" s="9">
        <v>0.130151435733</v>
      </c>
      <c r="P539" s="9">
        <v>7.5457766652099995E-2</v>
      </c>
      <c r="Q539" s="4">
        <f>VLOOKUP(Table13[[#This Row],[img_id]]&amp;"|"&amp;1,Table1[[#Headers],[#Data]],6,FALSE)</f>
        <v>0.99971264600800003</v>
      </c>
      <c r="R539" s="4">
        <f>VLOOKUP(Table13[[#This Row],[img_id]]&amp;"|"&amp;2,Table1[[#Headers],[#Data]],6,FALSE)</f>
        <v>0.99955457448999996</v>
      </c>
      <c r="S539" s="4">
        <f>VLOOKUP(Table13[[#This Row],[img_id]]&amp;"|"&amp;3,Table1[[#Headers],[#Data]],6,FALSE)</f>
        <v>0.999360024929</v>
      </c>
      <c r="T539" s="4">
        <f>VLOOKUP(Table13[[#This Row],[img_id]]&amp;"|"&amp;4,Table1[[#Headers],[#Data]],6,FALSE)</f>
        <v>0.99891734123200004</v>
      </c>
      <c r="U539" s="4">
        <f>VLOOKUP(Table13[[#This Row],[img_id]]&amp;"|"&amp;5,Table1[[#Headers],[#Data]],6,FALSE)</f>
        <v>0.99889659881600001</v>
      </c>
    </row>
    <row r="540" spans="1:21" hidden="1" x14ac:dyDescent="0.25">
      <c r="A540" s="5">
        <v>539</v>
      </c>
      <c r="B540" s="5" t="s">
        <v>548</v>
      </c>
      <c r="C540" s="5">
        <v>520</v>
      </c>
      <c r="D540" s="5">
        <v>4</v>
      </c>
      <c r="E540" s="5">
        <f>IF(Table13[[#This Row],[attractiveness]]=1,2,IF(Table13[[#This Row],[attractiveness]]=5,4,Table13[[#This Row],[attractiveness]]))</f>
        <v>4</v>
      </c>
      <c r="F540" s="5">
        <v>0</v>
      </c>
      <c r="G540" t="s">
        <v>840</v>
      </c>
      <c r="H540" t="s">
        <v>864</v>
      </c>
      <c r="I540" t="s">
        <v>830</v>
      </c>
      <c r="J540" t="s">
        <v>910</v>
      </c>
      <c r="K540" t="s">
        <v>868</v>
      </c>
      <c r="L540" s="9">
        <v>0.33634820580500002</v>
      </c>
      <c r="M540" s="9">
        <v>0.18816804885899999</v>
      </c>
      <c r="N540" s="9">
        <v>0.16553041338899999</v>
      </c>
      <c r="O540" s="9">
        <v>0.16553041338899999</v>
      </c>
      <c r="P540" s="9">
        <v>6.1448127031300002E-2</v>
      </c>
      <c r="Q540" s="4">
        <f>VLOOKUP(Table13[[#This Row],[img_id]]&amp;"|"&amp;1,Table1[[#Headers],[#Data]],6,FALSE)</f>
        <v>0.99982696771599999</v>
      </c>
      <c r="R540" s="4">
        <f>VLOOKUP(Table13[[#This Row],[img_id]]&amp;"|"&amp;2,Table1[[#Headers],[#Data]],6,FALSE)</f>
        <v>0.99969077110299998</v>
      </c>
      <c r="S540" s="4">
        <f>VLOOKUP(Table13[[#This Row],[img_id]]&amp;"|"&amp;3,Table1[[#Headers],[#Data]],6,FALSE)</f>
        <v>0.99964845180499995</v>
      </c>
      <c r="T540" s="4">
        <f>VLOOKUP(Table13[[#This Row],[img_id]]&amp;"|"&amp;4,Table1[[#Headers],[#Data]],6,FALSE)</f>
        <v>0.99912923574400003</v>
      </c>
      <c r="U540" s="4">
        <f>VLOOKUP(Table13[[#This Row],[img_id]]&amp;"|"&amp;5,Table1[[#Headers],[#Data]],6,FALSE)</f>
        <v>0.99905341863599995</v>
      </c>
    </row>
    <row r="541" spans="1:21" hidden="1" x14ac:dyDescent="0.25">
      <c r="A541" s="5">
        <v>540</v>
      </c>
      <c r="B541" s="5" t="s">
        <v>549</v>
      </c>
      <c r="C541" s="5">
        <v>520</v>
      </c>
      <c r="D541" s="5">
        <v>4</v>
      </c>
      <c r="E541" s="5">
        <f>IF(Table13[[#This Row],[attractiveness]]=1,2,IF(Table13[[#This Row],[attractiveness]]=5,4,Table13[[#This Row],[attractiveness]]))</f>
        <v>4</v>
      </c>
      <c r="F541" s="5">
        <v>0.64</v>
      </c>
      <c r="G541" t="s">
        <v>837</v>
      </c>
      <c r="H541" t="s">
        <v>869</v>
      </c>
      <c r="I541" t="s">
        <v>910</v>
      </c>
      <c r="J541" t="s">
        <v>869</v>
      </c>
      <c r="K541" t="s">
        <v>829</v>
      </c>
      <c r="L541" s="9">
        <v>0.235218435526</v>
      </c>
      <c r="M541" s="9">
        <v>0.134271115065</v>
      </c>
      <c r="N541" s="9">
        <v>0.109838582575</v>
      </c>
      <c r="O541" s="9">
        <v>0.109838582575</v>
      </c>
      <c r="P541" s="9">
        <v>6.9796912372100006E-2</v>
      </c>
      <c r="Q541" s="4">
        <f>VLOOKUP(Table13[[#This Row],[img_id]]&amp;"|"&amp;1,Table1[[#Headers],[#Data]],6,FALSE)</f>
        <v>0.99920362234100002</v>
      </c>
      <c r="R541" s="4">
        <f>VLOOKUP(Table13[[#This Row],[img_id]]&amp;"|"&amp;2,Table1[[#Headers],[#Data]],6,FALSE)</f>
        <v>0.998605787754</v>
      </c>
      <c r="S541" s="4">
        <f>VLOOKUP(Table13[[#This Row],[img_id]]&amp;"|"&amp;3,Table1[[#Headers],[#Data]],6,FALSE)</f>
        <v>0.99829608201999998</v>
      </c>
      <c r="T541" s="4">
        <f>VLOOKUP(Table13[[#This Row],[img_id]]&amp;"|"&amp;4,Table1[[#Headers],[#Data]],6,FALSE)</f>
        <v>0.99775463342699999</v>
      </c>
      <c r="U541" s="4">
        <f>VLOOKUP(Table13[[#This Row],[img_id]]&amp;"|"&amp;5,Table1[[#Headers],[#Data]],6,FALSE)</f>
        <v>0.99732118844999995</v>
      </c>
    </row>
    <row r="542" spans="1:21" hidden="1" x14ac:dyDescent="0.25">
      <c r="A542" s="5">
        <v>541</v>
      </c>
      <c r="B542" s="5" t="s">
        <v>550</v>
      </c>
      <c r="C542" s="5">
        <v>523</v>
      </c>
      <c r="D542" s="5">
        <v>2</v>
      </c>
      <c r="E542" s="5">
        <f>IF(Table13[[#This Row],[attractiveness]]=1,2,IF(Table13[[#This Row],[attractiveness]]=5,4,Table13[[#This Row],[attractiveness]]))</f>
        <v>2</v>
      </c>
      <c r="F542" s="5">
        <v>0.16</v>
      </c>
      <c r="G542" t="s">
        <v>846</v>
      </c>
      <c r="H542" t="s">
        <v>830</v>
      </c>
      <c r="I542" t="s">
        <v>831</v>
      </c>
      <c r="J542" t="s">
        <v>840</v>
      </c>
      <c r="K542" t="s">
        <v>829</v>
      </c>
      <c r="L542" s="9">
        <v>0.61666792631099998</v>
      </c>
      <c r="M542" s="9">
        <v>0.17554278671699999</v>
      </c>
      <c r="N542" s="9">
        <v>0.16834695637200001</v>
      </c>
      <c r="O542" s="9">
        <v>0.16834695637200001</v>
      </c>
      <c r="P542" s="9">
        <v>6.0094655491400003E-3</v>
      </c>
      <c r="Q542" s="4">
        <f>VLOOKUP(Table13[[#This Row],[img_id]]&amp;"|"&amp;1,Table1[[#Headers],[#Data]],6,FALSE)</f>
        <v>0.99998056888599995</v>
      </c>
      <c r="R542" s="4">
        <f>VLOOKUP(Table13[[#This Row],[img_id]]&amp;"|"&amp;2,Table1[[#Headers],[#Data]],6,FALSE)</f>
        <v>0.99993181228600003</v>
      </c>
      <c r="S542" s="4">
        <f>VLOOKUP(Table13[[#This Row],[img_id]]&amp;"|"&amp;3,Table1[[#Headers],[#Data]],6,FALSE)</f>
        <v>0.99992895126299997</v>
      </c>
      <c r="T542" s="4">
        <f>VLOOKUP(Table13[[#This Row],[img_id]]&amp;"|"&amp;4,Table1[[#Headers],[#Data]],6,FALSE)</f>
        <v>0.99835866689700004</v>
      </c>
      <c r="U542" s="4">
        <f>VLOOKUP(Table13[[#This Row],[img_id]]&amp;"|"&amp;5,Table1[[#Headers],[#Data]],6,FALSE)</f>
        <v>0.99801194667799997</v>
      </c>
    </row>
    <row r="543" spans="1:21" hidden="1" x14ac:dyDescent="0.25">
      <c r="A543" s="5">
        <v>542</v>
      </c>
      <c r="B543" s="5" t="s">
        <v>551</v>
      </c>
      <c r="C543" s="5">
        <v>523</v>
      </c>
      <c r="D543" s="5">
        <v>2</v>
      </c>
      <c r="E543" s="5">
        <f>IF(Table13[[#This Row],[attractiveness]]=1,2,IF(Table13[[#This Row],[attractiveness]]=5,4,Table13[[#This Row],[attractiveness]]))</f>
        <v>2</v>
      </c>
      <c r="F543" s="5">
        <v>0.96</v>
      </c>
      <c r="G543" t="s">
        <v>830</v>
      </c>
      <c r="H543" t="s">
        <v>831</v>
      </c>
      <c r="I543" t="s">
        <v>846</v>
      </c>
      <c r="J543" t="s">
        <v>829</v>
      </c>
      <c r="K543" t="s">
        <v>854</v>
      </c>
      <c r="L543" s="9">
        <v>0.35595872998200001</v>
      </c>
      <c r="M543" s="9">
        <v>0.19706232845800001</v>
      </c>
      <c r="N543" s="9">
        <v>9.3289032578500006E-2</v>
      </c>
      <c r="O543" s="9">
        <v>9.3289032578500006E-2</v>
      </c>
      <c r="P543" s="9">
        <v>5.30658736825E-2</v>
      </c>
      <c r="Q543" s="4">
        <f>VLOOKUP(Table13[[#This Row],[img_id]]&amp;"|"&amp;1,Table1[[#Headers],[#Data]],6,FALSE)</f>
        <v>0.99953949451400004</v>
      </c>
      <c r="R543" s="4">
        <f>VLOOKUP(Table13[[#This Row],[img_id]]&amp;"|"&amp;2,Table1[[#Headers],[#Data]],6,FALSE)</f>
        <v>0.99916839599600005</v>
      </c>
      <c r="S543" s="4">
        <f>VLOOKUP(Table13[[#This Row],[img_id]]&amp;"|"&amp;3,Table1[[#Headers],[#Data]],6,FALSE)</f>
        <v>0.99824500083900003</v>
      </c>
      <c r="T543" s="4">
        <f>VLOOKUP(Table13[[#This Row],[img_id]]&amp;"|"&amp;4,Table1[[#Headers],[#Data]],6,FALSE)</f>
        <v>0.99822789430600001</v>
      </c>
      <c r="U543" s="4">
        <f>VLOOKUP(Table13[[#This Row],[img_id]]&amp;"|"&amp;5,Table1[[#Headers],[#Data]],6,FALSE)</f>
        <v>0.99691879749300005</v>
      </c>
    </row>
    <row r="544" spans="1:21" hidden="1" x14ac:dyDescent="0.25">
      <c r="A544" s="5">
        <v>543</v>
      </c>
      <c r="B544" s="5" t="s">
        <v>552</v>
      </c>
      <c r="C544" s="5">
        <v>523</v>
      </c>
      <c r="D544" s="5">
        <v>2</v>
      </c>
      <c r="E544" s="5">
        <f>IF(Table13[[#This Row],[attractiveness]]=1,2,IF(Table13[[#This Row],[attractiveness]]=5,4,Table13[[#This Row],[attractiveness]]))</f>
        <v>2</v>
      </c>
      <c r="F544" s="5">
        <v>0.24</v>
      </c>
      <c r="G544" t="s">
        <v>830</v>
      </c>
      <c r="H544" t="s">
        <v>889</v>
      </c>
      <c r="I544" t="s">
        <v>849</v>
      </c>
      <c r="J544" t="s">
        <v>913</v>
      </c>
      <c r="K544" t="s">
        <v>854</v>
      </c>
      <c r="L544" s="9">
        <v>0.892582595348</v>
      </c>
      <c r="M544" s="9">
        <v>5.23049235344E-2</v>
      </c>
      <c r="N544" s="9">
        <v>1.54418405145E-2</v>
      </c>
      <c r="O544" s="9">
        <v>1.54418405145E-2</v>
      </c>
      <c r="P544" s="9">
        <v>4.0519246831500003E-3</v>
      </c>
      <c r="Q544" s="4">
        <f>VLOOKUP(Table13[[#This Row],[img_id]]&amp;"|"&amp;1,Table1[[#Headers],[#Data]],6,FALSE)</f>
        <v>0.99998581409499998</v>
      </c>
      <c r="R544" s="4">
        <f>VLOOKUP(Table13[[#This Row],[img_id]]&amp;"|"&amp;2,Table1[[#Headers],[#Data]],6,FALSE)</f>
        <v>0.99975746870000004</v>
      </c>
      <c r="S544" s="4">
        <f>VLOOKUP(Table13[[#This Row],[img_id]]&amp;"|"&amp;3,Table1[[#Headers],[#Data]],6,FALSE)</f>
        <v>0.99917906522800004</v>
      </c>
      <c r="T544" s="4">
        <f>VLOOKUP(Table13[[#This Row],[img_id]]&amp;"|"&amp;4,Table1[[#Headers],[#Data]],6,FALSE)</f>
        <v>0.99840074777599996</v>
      </c>
      <c r="U544" s="4">
        <f>VLOOKUP(Table13[[#This Row],[img_id]]&amp;"|"&amp;5,Table1[[#Headers],[#Data]],6,FALSE)</f>
        <v>0.99687886238099999</v>
      </c>
    </row>
    <row r="545" spans="1:21" hidden="1" x14ac:dyDescent="0.25">
      <c r="A545" s="5">
        <v>544</v>
      </c>
      <c r="B545" s="5" t="s">
        <v>553</v>
      </c>
      <c r="C545" s="5">
        <v>523</v>
      </c>
      <c r="D545" s="5">
        <v>2</v>
      </c>
      <c r="E545" s="5">
        <f>IF(Table13[[#This Row],[attractiveness]]=1,2,IF(Table13[[#This Row],[attractiveness]]=5,4,Table13[[#This Row],[attractiveness]]))</f>
        <v>2</v>
      </c>
      <c r="F545" s="5">
        <v>0</v>
      </c>
      <c r="G545" t="s">
        <v>830</v>
      </c>
      <c r="H545" t="s">
        <v>840</v>
      </c>
      <c r="I545" t="s">
        <v>832</v>
      </c>
      <c r="J545" t="s">
        <v>937</v>
      </c>
      <c r="K545" t="s">
        <v>938</v>
      </c>
      <c r="L545" s="9">
        <v>0.83576095104199999</v>
      </c>
      <c r="M545" s="9">
        <v>5.7333357632200002E-2</v>
      </c>
      <c r="N545" s="9">
        <v>1.45094888285E-2</v>
      </c>
      <c r="O545" s="9">
        <v>1.45094888285E-2</v>
      </c>
      <c r="P545" s="9">
        <v>1.0125446133299999E-2</v>
      </c>
      <c r="Q545" s="4">
        <f>VLOOKUP(Table13[[#This Row],[img_id]]&amp;"|"&amp;1,Table1[[#Headers],[#Data]],6,FALSE)</f>
        <v>0.99994194507599998</v>
      </c>
      <c r="R545" s="4">
        <f>VLOOKUP(Table13[[#This Row],[img_id]]&amp;"|"&amp;2,Table1[[#Headers],[#Data]],6,FALSE)</f>
        <v>0.99915432930000003</v>
      </c>
      <c r="S545" s="4">
        <f>VLOOKUP(Table13[[#This Row],[img_id]]&amp;"|"&amp;3,Table1[[#Headers],[#Data]],6,FALSE)</f>
        <v>0.996666491032</v>
      </c>
      <c r="T545" s="4">
        <f>VLOOKUP(Table13[[#This Row],[img_id]]&amp;"|"&amp;4,Table1[[#Headers],[#Data]],6,FALSE)</f>
        <v>0.99533891677899999</v>
      </c>
      <c r="U545" s="4">
        <f>VLOOKUP(Table13[[#This Row],[img_id]]&amp;"|"&amp;5,Table1[[#Headers],[#Data]],6,FALSE)</f>
        <v>0.99523019790599998</v>
      </c>
    </row>
    <row r="546" spans="1:21" hidden="1" x14ac:dyDescent="0.25">
      <c r="A546" s="5">
        <v>545</v>
      </c>
      <c r="B546" s="5" t="s">
        <v>554</v>
      </c>
      <c r="C546" s="5">
        <v>527</v>
      </c>
      <c r="D546" s="5">
        <v>2</v>
      </c>
      <c r="E546" s="5">
        <f>IF(Table13[[#This Row],[attractiveness]]=1,2,IF(Table13[[#This Row],[attractiveness]]=5,4,Table13[[#This Row],[attractiveness]]))</f>
        <v>2</v>
      </c>
      <c r="F546" s="5">
        <v>0.55999999999999905</v>
      </c>
      <c r="G546" t="s">
        <v>840</v>
      </c>
      <c r="H546" t="s">
        <v>830</v>
      </c>
      <c r="I546" t="s">
        <v>863</v>
      </c>
      <c r="J546" t="s">
        <v>869</v>
      </c>
      <c r="K546" t="s">
        <v>865</v>
      </c>
      <c r="L546" s="9">
        <v>0.43997785448999999</v>
      </c>
      <c r="M546" s="9">
        <v>0.28539782762499999</v>
      </c>
      <c r="N546" s="9">
        <v>6.7583106458199996E-2</v>
      </c>
      <c r="O546" s="9">
        <v>6.7583106458199996E-2</v>
      </c>
      <c r="P546" s="9">
        <v>2.5199938565499999E-2</v>
      </c>
      <c r="Q546" s="4">
        <f>VLOOKUP(Table13[[#This Row],[img_id]]&amp;"|"&amp;1,Table1[[#Headers],[#Data]],6,FALSE)</f>
        <v>0.99990153312700003</v>
      </c>
      <c r="R546" s="4">
        <f>VLOOKUP(Table13[[#This Row],[img_id]]&amp;"|"&amp;2,Table1[[#Headers],[#Data]],6,FALSE)</f>
        <v>0.99984812736499995</v>
      </c>
      <c r="S546" s="4">
        <f>VLOOKUP(Table13[[#This Row],[img_id]]&amp;"|"&amp;3,Table1[[#Headers],[#Data]],6,FALSE)</f>
        <v>0.99935907125500001</v>
      </c>
      <c r="T546" s="4">
        <f>VLOOKUP(Table13[[#This Row],[img_id]]&amp;"|"&amp;4,Table1[[#Headers],[#Data]],6,FALSE)</f>
        <v>0.99907034635500003</v>
      </c>
      <c r="U546" s="4">
        <f>VLOOKUP(Table13[[#This Row],[img_id]]&amp;"|"&amp;5,Table1[[#Headers],[#Data]],6,FALSE)</f>
        <v>0.99828290939300002</v>
      </c>
    </row>
    <row r="547" spans="1:21" hidden="1" x14ac:dyDescent="0.25">
      <c r="A547" s="5">
        <v>546</v>
      </c>
      <c r="B547" s="5" t="s">
        <v>555</v>
      </c>
      <c r="C547" s="5">
        <v>527</v>
      </c>
      <c r="D547" s="5">
        <v>2</v>
      </c>
      <c r="E547" s="5">
        <f>IF(Table13[[#This Row],[attractiveness]]=1,2,IF(Table13[[#This Row],[attractiveness]]=5,4,Table13[[#This Row],[attractiveness]]))</f>
        <v>2</v>
      </c>
      <c r="F547" s="5">
        <v>0.8</v>
      </c>
      <c r="G547" t="s">
        <v>869</v>
      </c>
      <c r="H547" t="s">
        <v>867</v>
      </c>
      <c r="I547" t="s">
        <v>900</v>
      </c>
      <c r="J547" t="s">
        <v>868</v>
      </c>
      <c r="K547" t="s">
        <v>869</v>
      </c>
      <c r="L547" s="9">
        <v>0.39555084705400001</v>
      </c>
      <c r="M547" s="9">
        <v>0.25767770409599999</v>
      </c>
      <c r="N547" s="9">
        <v>8.58721658587E-2</v>
      </c>
      <c r="O547" s="9">
        <v>8.58721658587E-2</v>
      </c>
      <c r="P547" s="9">
        <v>4.89210672677E-2</v>
      </c>
      <c r="Q547" s="4">
        <f>VLOOKUP(Table13[[#This Row],[img_id]]&amp;"|"&amp;1,Table1[[#Headers],[#Data]],6,FALSE)</f>
        <v>0.99989783763899998</v>
      </c>
      <c r="R547" s="4">
        <f>VLOOKUP(Table13[[#This Row],[img_id]]&amp;"|"&amp;2,Table1[[#Headers],[#Data]],6,FALSE)</f>
        <v>0.99984323978400003</v>
      </c>
      <c r="S547" s="4">
        <f>VLOOKUP(Table13[[#This Row],[img_id]]&amp;"|"&amp;3,Table1[[#Headers],[#Data]],6,FALSE)</f>
        <v>0.99952995777099996</v>
      </c>
      <c r="T547" s="4">
        <f>VLOOKUP(Table13[[#This Row],[img_id]]&amp;"|"&amp;4,Table1[[#Headers],[#Data]],6,FALSE)</f>
        <v>0.99935954809200001</v>
      </c>
      <c r="U547" s="4">
        <f>VLOOKUP(Table13[[#This Row],[img_id]]&amp;"|"&amp;5,Table1[[#Headers],[#Data]],6,FALSE)</f>
        <v>0.999175131321</v>
      </c>
    </row>
    <row r="548" spans="1:21" hidden="1" x14ac:dyDescent="0.25">
      <c r="A548" s="5">
        <v>547</v>
      </c>
      <c r="B548" s="5" t="s">
        <v>556</v>
      </c>
      <c r="C548" s="5">
        <v>527</v>
      </c>
      <c r="D548" s="5">
        <v>2</v>
      </c>
      <c r="E548" s="5">
        <f>IF(Table13[[#This Row],[attractiveness]]=1,2,IF(Table13[[#This Row],[attractiveness]]=5,4,Table13[[#This Row],[attractiveness]]))</f>
        <v>2</v>
      </c>
      <c r="F548" s="5">
        <v>0.64</v>
      </c>
      <c r="G548" t="s">
        <v>840</v>
      </c>
      <c r="H548" t="s">
        <v>864</v>
      </c>
      <c r="I548" t="s">
        <v>830</v>
      </c>
      <c r="J548" t="s">
        <v>862</v>
      </c>
      <c r="K548" t="s">
        <v>831</v>
      </c>
      <c r="L548" s="9">
        <v>0.210634246469</v>
      </c>
      <c r="M548" s="9">
        <v>0.20025810599300001</v>
      </c>
      <c r="N548" s="9">
        <v>0.184011280537</v>
      </c>
      <c r="O548" s="9">
        <v>0.184011280537</v>
      </c>
      <c r="P548" s="9">
        <v>4.4363573193600001E-2</v>
      </c>
      <c r="Q548" s="4">
        <f>VLOOKUP(Table13[[#This Row],[img_id]]&amp;"|"&amp;1,Table1[[#Headers],[#Data]],6,FALSE)</f>
        <v>0.99869018793099995</v>
      </c>
      <c r="R548" s="4">
        <f>VLOOKUP(Table13[[#This Row],[img_id]]&amp;"|"&amp;2,Table1[[#Headers],[#Data]],6,FALSE)</f>
        <v>0.99862241745000002</v>
      </c>
      <c r="S548" s="4">
        <f>VLOOKUP(Table13[[#This Row],[img_id]]&amp;"|"&amp;3,Table1[[#Headers],[#Data]],6,FALSE)</f>
        <v>0.99850106239299996</v>
      </c>
      <c r="T548" s="4">
        <f>VLOOKUP(Table13[[#This Row],[img_id]]&amp;"|"&amp;4,Table1[[#Headers],[#Data]],6,FALSE)</f>
        <v>0.99541652202599995</v>
      </c>
      <c r="U548" s="4">
        <f>VLOOKUP(Table13[[#This Row],[img_id]]&amp;"|"&amp;5,Table1[[#Headers],[#Data]],6,FALSE)</f>
        <v>0.99381160736100005</v>
      </c>
    </row>
    <row r="549" spans="1:21" hidden="1" x14ac:dyDescent="0.25">
      <c r="A549" s="5">
        <v>548</v>
      </c>
      <c r="B549" s="5" t="s">
        <v>557</v>
      </c>
      <c r="C549" s="5">
        <v>527</v>
      </c>
      <c r="D549" s="5">
        <v>2</v>
      </c>
      <c r="E549" s="5">
        <f>IF(Table13[[#This Row],[attractiveness]]=1,2,IF(Table13[[#This Row],[attractiveness]]=5,4,Table13[[#This Row],[attractiveness]]))</f>
        <v>2</v>
      </c>
      <c r="F549" s="5">
        <v>1.04</v>
      </c>
      <c r="G549" t="s">
        <v>831</v>
      </c>
      <c r="H549" t="s">
        <v>864</v>
      </c>
      <c r="I549" t="s">
        <v>877</v>
      </c>
      <c r="J549" t="s">
        <v>860</v>
      </c>
      <c r="K549" t="s">
        <v>880</v>
      </c>
      <c r="L549" s="9">
        <v>0.17385409772400001</v>
      </c>
      <c r="M549" s="9">
        <v>0.11640369147100001</v>
      </c>
      <c r="N549" s="9">
        <v>9.5944352447999995E-2</v>
      </c>
      <c r="O549" s="9">
        <v>9.5944352447999995E-2</v>
      </c>
      <c r="P549" s="9">
        <v>5.0205845385800002E-2</v>
      </c>
      <c r="Q549" s="4">
        <f>VLOOKUP(Table13[[#This Row],[img_id]]&amp;"|"&amp;1,Table1[[#Headers],[#Data]],6,FALSE)</f>
        <v>0.99647372961000003</v>
      </c>
      <c r="R549" s="4">
        <f>VLOOKUP(Table13[[#This Row],[img_id]]&amp;"|"&amp;2,Table1[[#Headers],[#Data]],6,FALSE)</f>
        <v>0.99474251270299996</v>
      </c>
      <c r="S549" s="4">
        <f>VLOOKUP(Table13[[#This Row],[img_id]]&amp;"|"&amp;3,Table1[[#Headers],[#Data]],6,FALSE)</f>
        <v>0.99362844228699998</v>
      </c>
      <c r="T549" s="4">
        <f>VLOOKUP(Table13[[#This Row],[img_id]]&amp;"|"&amp;4,Table1[[#Headers],[#Data]],6,FALSE)</f>
        <v>0.99160587787599996</v>
      </c>
      <c r="U549" s="4">
        <f>VLOOKUP(Table13[[#This Row],[img_id]]&amp;"|"&amp;5,Table1[[#Headers],[#Data]],6,FALSE)</f>
        <v>0.98789423704099999</v>
      </c>
    </row>
    <row r="550" spans="1:21" hidden="1" x14ac:dyDescent="0.25">
      <c r="A550" s="5">
        <v>549</v>
      </c>
      <c r="B550" s="5" t="s">
        <v>558</v>
      </c>
      <c r="C550" s="5">
        <v>529</v>
      </c>
      <c r="D550" s="5">
        <v>4</v>
      </c>
      <c r="E550" s="5">
        <f>IF(Table13[[#This Row],[attractiveness]]=1,2,IF(Table13[[#This Row],[attractiveness]]=5,4,Table13[[#This Row],[attractiveness]]))</f>
        <v>4</v>
      </c>
      <c r="F550" s="5">
        <v>0.24</v>
      </c>
      <c r="G550" t="s">
        <v>880</v>
      </c>
      <c r="H550" t="s">
        <v>830</v>
      </c>
      <c r="I550" t="s">
        <v>840</v>
      </c>
      <c r="J550" t="s">
        <v>831</v>
      </c>
      <c r="K550" t="s">
        <v>883</v>
      </c>
      <c r="L550" s="9">
        <v>0.58738094568300003</v>
      </c>
      <c r="M550" s="9">
        <v>0.109858728945</v>
      </c>
      <c r="N550" s="9">
        <v>5.4518397897500001E-2</v>
      </c>
      <c r="O550" s="9">
        <v>5.4518397897500001E-2</v>
      </c>
      <c r="P550" s="9">
        <v>3.1691160053000003E-2</v>
      </c>
      <c r="Q550" s="4">
        <f>VLOOKUP(Table13[[#This Row],[img_id]]&amp;"|"&amp;1,Table1[[#Headers],[#Data]],6,FALSE)</f>
        <v>0.99994456767999995</v>
      </c>
      <c r="R550" s="4">
        <f>VLOOKUP(Table13[[#This Row],[img_id]]&amp;"|"&amp;2,Table1[[#Headers],[#Data]],6,FALSE)</f>
        <v>0.99970370531099995</v>
      </c>
      <c r="S550" s="4">
        <f>VLOOKUP(Table13[[#This Row],[img_id]]&amp;"|"&amp;3,Table1[[#Headers],[#Data]],6,FALSE)</f>
        <v>0.99940311908699997</v>
      </c>
      <c r="T550" s="4">
        <f>VLOOKUP(Table13[[#This Row],[img_id]]&amp;"|"&amp;4,Table1[[#Headers],[#Data]],6,FALSE)</f>
        <v>0.99936705827700001</v>
      </c>
      <c r="U550" s="4">
        <f>VLOOKUP(Table13[[#This Row],[img_id]]&amp;"|"&amp;5,Table1[[#Headers],[#Data]],6,FALSE)</f>
        <v>0.99897360801699997</v>
      </c>
    </row>
    <row r="551" spans="1:21" hidden="1" x14ac:dyDescent="0.25">
      <c r="A551" s="5">
        <v>550</v>
      </c>
      <c r="B551" s="5" t="s">
        <v>559</v>
      </c>
      <c r="C551" s="5">
        <v>529</v>
      </c>
      <c r="D551" s="5">
        <v>3</v>
      </c>
      <c r="E551" s="5">
        <f>IF(Table13[[#This Row],[attractiveness]]=1,2,IF(Table13[[#This Row],[attractiveness]]=5,4,Table13[[#This Row],[attractiveness]]))</f>
        <v>3</v>
      </c>
      <c r="F551" s="5">
        <v>0.64</v>
      </c>
      <c r="G551" t="s">
        <v>891</v>
      </c>
      <c r="H551" t="s">
        <v>849</v>
      </c>
      <c r="I551" t="s">
        <v>848</v>
      </c>
      <c r="J551" t="s">
        <v>831</v>
      </c>
      <c r="K551" t="s">
        <v>854</v>
      </c>
      <c r="L551" s="9">
        <v>0.51166081428499999</v>
      </c>
      <c r="M551" s="9">
        <v>5.3948920220099998E-2</v>
      </c>
      <c r="N551" s="9">
        <v>5.3433425724500001E-2</v>
      </c>
      <c r="O551" s="9">
        <v>5.3433425724500001E-2</v>
      </c>
      <c r="P551" s="9">
        <v>3.1350467354099999E-2</v>
      </c>
      <c r="Q551" s="4">
        <f>VLOOKUP(Table13[[#This Row],[img_id]]&amp;"|"&amp;1,Table1[[#Headers],[#Data]],6,FALSE)</f>
        <v>0.99965560436199996</v>
      </c>
      <c r="R551" s="4">
        <f>VLOOKUP(Table13[[#This Row],[img_id]]&amp;"|"&amp;2,Table1[[#Headers],[#Data]],6,FALSE)</f>
        <v>0.99674367904700001</v>
      </c>
      <c r="S551" s="4">
        <f>VLOOKUP(Table13[[#This Row],[img_id]]&amp;"|"&amp;3,Table1[[#Headers],[#Data]],6,FALSE)</f>
        <v>0.99671232700300005</v>
      </c>
      <c r="T551" s="4">
        <f>VLOOKUP(Table13[[#This Row],[img_id]]&amp;"|"&amp;4,Table1[[#Headers],[#Data]],6,FALSE)</f>
        <v>0.99547713994999998</v>
      </c>
      <c r="U551" s="4">
        <f>VLOOKUP(Table13[[#This Row],[img_id]]&amp;"|"&amp;5,Table1[[#Headers],[#Data]],6,FALSE)</f>
        <v>0.99440950155300001</v>
      </c>
    </row>
    <row r="552" spans="1:21" hidden="1" x14ac:dyDescent="0.25">
      <c r="A552" s="5">
        <v>551</v>
      </c>
      <c r="B552" s="5" t="s">
        <v>560</v>
      </c>
      <c r="C552" s="5">
        <v>529</v>
      </c>
      <c r="D552" s="5">
        <v>4</v>
      </c>
      <c r="E552" s="5">
        <f>IF(Table13[[#This Row],[attractiveness]]=1,2,IF(Table13[[#This Row],[attractiveness]]=5,4,Table13[[#This Row],[attractiveness]]))</f>
        <v>4</v>
      </c>
      <c r="F552" s="5">
        <v>0.4</v>
      </c>
      <c r="G552" t="s">
        <v>853</v>
      </c>
      <c r="H552" t="s">
        <v>852</v>
      </c>
      <c r="I552" t="s">
        <v>842</v>
      </c>
      <c r="J552" t="s">
        <v>939</v>
      </c>
      <c r="K552" t="s">
        <v>848</v>
      </c>
      <c r="L552" s="9">
        <v>0.46313336491599999</v>
      </c>
      <c r="M552" s="9">
        <v>0.19556736946100001</v>
      </c>
      <c r="N552" s="9">
        <v>0.14114737510700001</v>
      </c>
      <c r="O552" s="9">
        <v>0.14114737510700001</v>
      </c>
      <c r="P552" s="9">
        <v>1.23733403161E-2</v>
      </c>
      <c r="Q552" s="4">
        <f>VLOOKUP(Table13[[#This Row],[img_id]]&amp;"|"&amp;1,Table1[[#Headers],[#Data]],6,FALSE)</f>
        <v>0.99970775842699999</v>
      </c>
      <c r="R552" s="4">
        <f>VLOOKUP(Table13[[#This Row],[img_id]]&amp;"|"&amp;2,Table1[[#Headers],[#Data]],6,FALSE)</f>
        <v>0.99930822849300005</v>
      </c>
      <c r="S552" s="4">
        <f>VLOOKUP(Table13[[#This Row],[img_id]]&amp;"|"&amp;3,Table1[[#Headers],[#Data]],6,FALSE)</f>
        <v>0.999041736126</v>
      </c>
      <c r="T552" s="4">
        <f>VLOOKUP(Table13[[#This Row],[img_id]]&amp;"|"&amp;4,Table1[[#Headers],[#Data]],6,FALSE)</f>
        <v>0.99833774566699995</v>
      </c>
      <c r="U552" s="4">
        <f>VLOOKUP(Table13[[#This Row],[img_id]]&amp;"|"&amp;5,Table1[[#Headers],[#Data]],6,FALSE)</f>
        <v>0.98917740583400005</v>
      </c>
    </row>
    <row r="553" spans="1:21" hidden="1" x14ac:dyDescent="0.25">
      <c r="A553" s="5">
        <v>552</v>
      </c>
      <c r="B553" s="5" t="s">
        <v>561</v>
      </c>
      <c r="C553" s="5">
        <v>529</v>
      </c>
      <c r="D553" s="5">
        <v>4</v>
      </c>
      <c r="E553" s="5">
        <f>IF(Table13[[#This Row],[attractiveness]]=1,2,IF(Table13[[#This Row],[attractiveness]]=5,4,Table13[[#This Row],[attractiveness]]))</f>
        <v>4</v>
      </c>
      <c r="F553" s="5">
        <v>0.24</v>
      </c>
      <c r="G553" t="s">
        <v>830</v>
      </c>
      <c r="H553" t="s">
        <v>840</v>
      </c>
      <c r="I553" t="s">
        <v>831</v>
      </c>
      <c r="J553" t="s">
        <v>880</v>
      </c>
      <c r="K553" t="s">
        <v>846</v>
      </c>
      <c r="L553" s="9">
        <v>0.70686936378499998</v>
      </c>
      <c r="M553" s="9">
        <v>8.44073221087E-2</v>
      </c>
      <c r="N553" s="9">
        <v>5.65933547914E-2</v>
      </c>
      <c r="O553" s="9">
        <v>5.65933547914E-2</v>
      </c>
      <c r="P553" s="9">
        <v>2.9257135465699999E-2</v>
      </c>
      <c r="Q553" s="4">
        <f>VLOOKUP(Table13[[#This Row],[img_id]]&amp;"|"&amp;1,Table1[[#Headers],[#Data]],6,FALSE)</f>
        <v>0.99997198581699998</v>
      </c>
      <c r="R553" s="4">
        <f>VLOOKUP(Table13[[#This Row],[img_id]]&amp;"|"&amp;2,Table1[[#Headers],[#Data]],6,FALSE)</f>
        <v>0.99976521730400003</v>
      </c>
      <c r="S553" s="4">
        <f>VLOOKUP(Table13[[#This Row],[img_id]]&amp;"|"&amp;3,Table1[[#Headers],[#Data]],6,FALSE)</f>
        <v>0.99965000152600003</v>
      </c>
      <c r="T553" s="4">
        <f>VLOOKUP(Table13[[#This Row],[img_id]]&amp;"|"&amp;4,Table1[[#Headers],[#Data]],6,FALSE)</f>
        <v>0.9995418787</v>
      </c>
      <c r="U553" s="4">
        <f>VLOOKUP(Table13[[#This Row],[img_id]]&amp;"|"&amp;5,Table1[[#Headers],[#Data]],6,FALSE)</f>
        <v>0.99932312965400005</v>
      </c>
    </row>
    <row r="554" spans="1:21" hidden="1" x14ac:dyDescent="0.25">
      <c r="A554" s="5">
        <v>553</v>
      </c>
      <c r="B554" s="5" t="s">
        <v>562</v>
      </c>
      <c r="C554" s="5">
        <v>530</v>
      </c>
      <c r="D554" s="5">
        <v>4</v>
      </c>
      <c r="E554" s="5">
        <f>IF(Table13[[#This Row],[attractiveness]]=1,2,IF(Table13[[#This Row],[attractiveness]]=5,4,Table13[[#This Row],[attractiveness]]))</f>
        <v>4</v>
      </c>
      <c r="F554" s="5">
        <v>1.44</v>
      </c>
      <c r="G554" t="s">
        <v>830</v>
      </c>
      <c r="H554" t="s">
        <v>840</v>
      </c>
      <c r="I554" t="s">
        <v>832</v>
      </c>
      <c r="J554" t="s">
        <v>831</v>
      </c>
      <c r="K554" t="s">
        <v>846</v>
      </c>
      <c r="L554" s="9">
        <v>0.98056530952499998</v>
      </c>
      <c r="M554" s="9">
        <v>1.10257482156E-2</v>
      </c>
      <c r="N554" s="9">
        <v>2.1194454748199999E-3</v>
      </c>
      <c r="O554" s="9">
        <v>2.1194454748199999E-3</v>
      </c>
      <c r="P554" s="9">
        <v>8.24622111395E-4</v>
      </c>
      <c r="Q554" s="4">
        <f>VLOOKUP(Table13[[#This Row],[img_id]]&amp;"|"&amp;1,Table1[[#Headers],[#Data]],6,FALSE)</f>
        <v>0.99999892711600002</v>
      </c>
      <c r="R554" s="4">
        <f>VLOOKUP(Table13[[#This Row],[img_id]]&amp;"|"&amp;2,Table1[[#Headers],[#Data]],6,FALSE)</f>
        <v>0.99989962577799996</v>
      </c>
      <c r="S554" s="4">
        <f>VLOOKUP(Table13[[#This Row],[img_id]]&amp;"|"&amp;3,Table1[[#Headers],[#Data]],6,FALSE)</f>
        <v>0.99947792291600002</v>
      </c>
      <c r="T554" s="4">
        <f>VLOOKUP(Table13[[#This Row],[img_id]]&amp;"|"&amp;4,Table1[[#Headers],[#Data]],6,FALSE)</f>
        <v>0.99895298481000006</v>
      </c>
      <c r="U554" s="4">
        <f>VLOOKUP(Table13[[#This Row],[img_id]]&amp;"|"&amp;5,Table1[[#Headers],[#Data]],6,FALSE)</f>
        <v>0.99865913391100003</v>
      </c>
    </row>
    <row r="555" spans="1:21" hidden="1" x14ac:dyDescent="0.25">
      <c r="A555" s="5">
        <v>554</v>
      </c>
      <c r="B555" s="5" t="s">
        <v>563</v>
      </c>
      <c r="C555" s="5">
        <v>530</v>
      </c>
      <c r="D555" s="5">
        <v>2</v>
      </c>
      <c r="E555" s="5">
        <f>IF(Table13[[#This Row],[attractiveness]]=1,2,IF(Table13[[#This Row],[attractiveness]]=5,4,Table13[[#This Row],[attractiveness]]))</f>
        <v>2</v>
      </c>
      <c r="F555" s="5">
        <v>0.159999999999999</v>
      </c>
      <c r="G555" t="s">
        <v>830</v>
      </c>
      <c r="H555" t="s">
        <v>846</v>
      </c>
      <c r="I555" t="s">
        <v>829</v>
      </c>
      <c r="J555" t="s">
        <v>831</v>
      </c>
      <c r="K555" t="s">
        <v>842</v>
      </c>
      <c r="L555" s="9">
        <v>0.56471198797199995</v>
      </c>
      <c r="M555" s="9">
        <v>0.14248053729499999</v>
      </c>
      <c r="N555" s="9">
        <v>0.12676940858399999</v>
      </c>
      <c r="O555" s="9">
        <v>0.12676940858399999</v>
      </c>
      <c r="P555" s="9">
        <v>7.7250599861100003E-3</v>
      </c>
      <c r="Q555" s="4">
        <f>VLOOKUP(Table13[[#This Row],[img_id]]&amp;"|"&amp;1,Table1[[#Headers],[#Data]],6,FALSE)</f>
        <v>0.99993872642500004</v>
      </c>
      <c r="R555" s="4">
        <f>VLOOKUP(Table13[[#This Row],[img_id]]&amp;"|"&amp;2,Table1[[#Headers],[#Data]],6,FALSE)</f>
        <v>0.99975734949100004</v>
      </c>
      <c r="S555" s="4">
        <f>VLOOKUP(Table13[[#This Row],[img_id]]&amp;"|"&amp;3,Table1[[#Headers],[#Data]],6,FALSE)</f>
        <v>0.99972718954100004</v>
      </c>
      <c r="T555" s="4">
        <f>VLOOKUP(Table13[[#This Row],[img_id]]&amp;"|"&amp;4,Table1[[#Headers],[#Data]],6,FALSE)</f>
        <v>0.99965739250200003</v>
      </c>
      <c r="U555" s="4">
        <f>VLOOKUP(Table13[[#This Row],[img_id]]&amp;"|"&amp;5,Table1[[#Headers],[#Data]],6,FALSE)</f>
        <v>0.99554246664000001</v>
      </c>
    </row>
    <row r="556" spans="1:21" hidden="1" x14ac:dyDescent="0.25">
      <c r="A556" s="5">
        <v>555</v>
      </c>
      <c r="B556" s="5" t="s">
        <v>564</v>
      </c>
      <c r="C556" s="5">
        <v>530</v>
      </c>
      <c r="D556" s="5">
        <v>2</v>
      </c>
      <c r="E556" s="5">
        <f>IF(Table13[[#This Row],[attractiveness]]=1,2,IF(Table13[[#This Row],[attractiveness]]=5,4,Table13[[#This Row],[attractiveness]]))</f>
        <v>2</v>
      </c>
      <c r="F556" s="5">
        <v>0.96</v>
      </c>
      <c r="G556" t="s">
        <v>830</v>
      </c>
      <c r="H556" t="s">
        <v>840</v>
      </c>
      <c r="I556" t="s">
        <v>846</v>
      </c>
      <c r="J556" t="s">
        <v>829</v>
      </c>
      <c r="K556" t="s">
        <v>832</v>
      </c>
      <c r="L556" s="9">
        <v>0.96525728702500002</v>
      </c>
      <c r="M556" s="9">
        <v>9.1619007289399992E-3</v>
      </c>
      <c r="N556" s="9">
        <v>4.3357135727999999E-3</v>
      </c>
      <c r="O556" s="9">
        <v>4.3357135727999999E-3</v>
      </c>
      <c r="P556" s="9">
        <v>2.6051469612899999E-3</v>
      </c>
      <c r="Q556" s="4">
        <f>VLOOKUP(Table13[[#This Row],[img_id]]&amp;"|"&amp;1,Table1[[#Headers],[#Data]],6,FALSE)</f>
        <v>0.99999666214000005</v>
      </c>
      <c r="R556" s="4">
        <f>VLOOKUP(Table13[[#This Row],[img_id]]&amp;"|"&amp;2,Table1[[#Headers],[#Data]],6,FALSE)</f>
        <v>0.99964487552600001</v>
      </c>
      <c r="S556" s="4">
        <f>VLOOKUP(Table13[[#This Row],[img_id]]&amp;"|"&amp;3,Table1[[#Headers],[#Data]],6,FALSE)</f>
        <v>0.99924999475499998</v>
      </c>
      <c r="T556" s="4">
        <f>VLOOKUP(Table13[[#This Row],[img_id]]&amp;"|"&amp;4,Table1[[#Headers],[#Data]],6,FALSE)</f>
        <v>0.99913507700000004</v>
      </c>
      <c r="U556" s="4">
        <f>VLOOKUP(Table13[[#This Row],[img_id]]&amp;"|"&amp;5,Table1[[#Headers],[#Data]],6,FALSE)</f>
        <v>0.99875235557599995</v>
      </c>
    </row>
    <row r="557" spans="1:21" hidden="1" x14ac:dyDescent="0.25">
      <c r="A557" s="5">
        <v>556</v>
      </c>
      <c r="B557" s="5" t="s">
        <v>565</v>
      </c>
      <c r="C557" s="5">
        <v>530</v>
      </c>
      <c r="D557" s="5">
        <v>2</v>
      </c>
      <c r="E557" s="5">
        <f>IF(Table13[[#This Row],[attractiveness]]=1,2,IF(Table13[[#This Row],[attractiveness]]=5,4,Table13[[#This Row],[attractiveness]]))</f>
        <v>2</v>
      </c>
      <c r="F557" s="5">
        <v>1.44</v>
      </c>
      <c r="G557" t="s">
        <v>830</v>
      </c>
      <c r="H557" t="s">
        <v>840</v>
      </c>
      <c r="I557" t="s">
        <v>930</v>
      </c>
      <c r="J557" t="s">
        <v>831</v>
      </c>
      <c r="K557" t="s">
        <v>900</v>
      </c>
      <c r="L557" s="9">
        <v>0.95468837022800002</v>
      </c>
      <c r="M557" s="9">
        <v>1.9056482240600001E-2</v>
      </c>
      <c r="N557" s="9">
        <v>4.6278424560999998E-3</v>
      </c>
      <c r="O557" s="9">
        <v>4.6278424560999998E-3</v>
      </c>
      <c r="P557" s="9">
        <v>2.2984037641400001E-3</v>
      </c>
      <c r="Q557" s="4">
        <f>VLOOKUP(Table13[[#This Row],[img_id]]&amp;"|"&amp;1,Table1[[#Headers],[#Data]],6,FALSE)</f>
        <v>0.99999642372099995</v>
      </c>
      <c r="R557" s="4">
        <f>VLOOKUP(Table13[[#This Row],[img_id]]&amp;"|"&amp;2,Table1[[#Headers],[#Data]],6,FALSE)</f>
        <v>0.99981874227500001</v>
      </c>
      <c r="S557" s="4">
        <f>VLOOKUP(Table13[[#This Row],[img_id]]&amp;"|"&amp;3,Table1[[#Headers],[#Data]],6,FALSE)</f>
        <v>0.99925392866100005</v>
      </c>
      <c r="T557" s="4">
        <f>VLOOKUP(Table13[[#This Row],[img_id]]&amp;"|"&amp;4,Table1[[#Headers],[#Data]],6,FALSE)</f>
        <v>0.99893718957900002</v>
      </c>
      <c r="U557" s="4">
        <f>VLOOKUP(Table13[[#This Row],[img_id]]&amp;"|"&amp;5,Table1[[#Headers],[#Data]],6,FALSE)</f>
        <v>0.99849891662599999</v>
      </c>
    </row>
    <row r="558" spans="1:21" hidden="1" x14ac:dyDescent="0.25">
      <c r="A558" s="5">
        <v>557</v>
      </c>
      <c r="B558" s="5" t="s">
        <v>566</v>
      </c>
      <c r="C558" s="5">
        <v>533</v>
      </c>
      <c r="D558" s="5">
        <v>2</v>
      </c>
      <c r="E558" s="5">
        <f>IF(Table13[[#This Row],[attractiveness]]=1,2,IF(Table13[[#This Row],[attractiveness]]=5,4,Table13[[#This Row],[attractiveness]]))</f>
        <v>2</v>
      </c>
      <c r="F558" s="5">
        <v>0.24</v>
      </c>
      <c r="G558" t="s">
        <v>862</v>
      </c>
      <c r="H558" t="s">
        <v>864</v>
      </c>
      <c r="I558" t="s">
        <v>830</v>
      </c>
      <c r="J558" t="s">
        <v>840</v>
      </c>
      <c r="K558" t="s">
        <v>831</v>
      </c>
      <c r="L558" s="9">
        <v>0.35110458731700001</v>
      </c>
      <c r="M558" s="9">
        <v>0.25985816121100003</v>
      </c>
      <c r="N558" s="9">
        <v>0.19014203548399999</v>
      </c>
      <c r="O558" s="9">
        <v>0.19014203548399999</v>
      </c>
      <c r="P558" s="9">
        <v>5.4468665271999998E-2</v>
      </c>
      <c r="Q558" s="4">
        <f>VLOOKUP(Table13[[#This Row],[img_id]]&amp;"|"&amp;1,Table1[[#Headers],[#Data]],6,FALSE)</f>
        <v>0.99995744228399996</v>
      </c>
      <c r="R558" s="4">
        <f>VLOOKUP(Table13[[#This Row],[img_id]]&amp;"|"&amp;2,Table1[[#Headers],[#Data]],6,FALSE)</f>
        <v>0.99994242191299998</v>
      </c>
      <c r="S558" s="4">
        <f>VLOOKUP(Table13[[#This Row],[img_id]]&amp;"|"&amp;3,Table1[[#Headers],[#Data]],6,FALSE)</f>
        <v>0.99992132186899996</v>
      </c>
      <c r="T558" s="4">
        <f>VLOOKUP(Table13[[#This Row],[img_id]]&amp;"|"&amp;4,Table1[[#Headers],[#Data]],6,FALSE)</f>
        <v>0.99980002641700005</v>
      </c>
      <c r="U558" s="4">
        <f>VLOOKUP(Table13[[#This Row],[img_id]]&amp;"|"&amp;5,Table1[[#Headers],[#Data]],6,FALSE)</f>
        <v>0.99972563981999996</v>
      </c>
    </row>
    <row r="559" spans="1:21" hidden="1" x14ac:dyDescent="0.25">
      <c r="A559" s="5">
        <v>558</v>
      </c>
      <c r="B559" s="5" t="s">
        <v>567</v>
      </c>
      <c r="C559" s="5">
        <v>533</v>
      </c>
      <c r="D559" s="5">
        <v>2</v>
      </c>
      <c r="E559" s="5">
        <f>IF(Table13[[#This Row],[attractiveness]]=1,2,IF(Table13[[#This Row],[attractiveness]]=5,4,Table13[[#This Row],[attractiveness]]))</f>
        <v>2</v>
      </c>
      <c r="F559" s="5">
        <v>0.64</v>
      </c>
      <c r="G559" t="s">
        <v>860</v>
      </c>
      <c r="H559" t="s">
        <v>871</v>
      </c>
      <c r="I559" t="s">
        <v>890</v>
      </c>
      <c r="J559" t="s">
        <v>873</v>
      </c>
      <c r="K559" t="s">
        <v>877</v>
      </c>
      <c r="L559" s="9">
        <v>0.16189748048800001</v>
      </c>
      <c r="M559" s="9">
        <v>0.129932433367</v>
      </c>
      <c r="N559" s="9">
        <v>7.6963402330900002E-2</v>
      </c>
      <c r="O559" s="9">
        <v>7.6963402330900002E-2</v>
      </c>
      <c r="P559" s="9">
        <v>6.2931366264800004E-2</v>
      </c>
      <c r="Q559" s="4">
        <f>VLOOKUP(Table13[[#This Row],[img_id]]&amp;"|"&amp;1,Table1[[#Headers],[#Data]],6,FALSE)</f>
        <v>0.99554538726800001</v>
      </c>
      <c r="R559" s="4">
        <f>VLOOKUP(Table13[[#This Row],[img_id]]&amp;"|"&amp;2,Table1[[#Headers],[#Data]],6,FALSE)</f>
        <v>0.99445563554799998</v>
      </c>
      <c r="S559" s="4">
        <f>VLOOKUP(Table13[[#This Row],[img_id]]&amp;"|"&amp;3,Table1[[#Headers],[#Data]],6,FALSE)</f>
        <v>0.990675270557</v>
      </c>
      <c r="T559" s="4">
        <f>VLOOKUP(Table13[[#This Row],[img_id]]&amp;"|"&amp;4,Table1[[#Headers],[#Data]],6,FALSE)</f>
        <v>0.98877501487700004</v>
      </c>
      <c r="U559" s="4">
        <f>VLOOKUP(Table13[[#This Row],[img_id]]&amp;"|"&amp;5,Table1[[#Headers],[#Data]],6,FALSE)</f>
        <v>0.98861980438200003</v>
      </c>
    </row>
    <row r="560" spans="1:21" hidden="1" x14ac:dyDescent="0.25">
      <c r="A560" s="5">
        <v>559</v>
      </c>
      <c r="B560" s="5" t="s">
        <v>568</v>
      </c>
      <c r="C560" s="5">
        <v>533</v>
      </c>
      <c r="D560" s="5">
        <v>4</v>
      </c>
      <c r="E560" s="5">
        <f>IF(Table13[[#This Row],[attractiveness]]=1,2,IF(Table13[[#This Row],[attractiveness]]=5,4,Table13[[#This Row],[attractiveness]]))</f>
        <v>4</v>
      </c>
      <c r="F560" s="5">
        <v>1.3599999999999901</v>
      </c>
      <c r="G560" t="s">
        <v>854</v>
      </c>
      <c r="H560" t="s">
        <v>848</v>
      </c>
      <c r="I560" t="s">
        <v>860</v>
      </c>
      <c r="J560" t="s">
        <v>862</v>
      </c>
      <c r="K560" t="s">
        <v>846</v>
      </c>
      <c r="L560" s="9">
        <v>0.55015635490399994</v>
      </c>
      <c r="M560" s="9">
        <v>0.121281377971</v>
      </c>
      <c r="N560" s="9">
        <v>6.9258987903599994E-2</v>
      </c>
      <c r="O560" s="9">
        <v>6.9258987903599994E-2</v>
      </c>
      <c r="P560" s="9">
        <v>2.9012899845800001E-2</v>
      </c>
      <c r="Q560" s="4">
        <f>VLOOKUP(Table13[[#This Row],[img_id]]&amp;"|"&amp;1,Table1[[#Headers],[#Data]],6,FALSE)</f>
        <v>0.99989295005800005</v>
      </c>
      <c r="R560" s="4">
        <f>VLOOKUP(Table13[[#This Row],[img_id]]&amp;"|"&amp;2,Table1[[#Headers],[#Data]],6,FALSE)</f>
        <v>0.99951457977299996</v>
      </c>
      <c r="S560" s="4">
        <f>VLOOKUP(Table13[[#This Row],[img_id]]&amp;"|"&amp;3,Table1[[#Headers],[#Data]],6,FALSE)</f>
        <v>0.99915015697499998</v>
      </c>
      <c r="T560" s="4">
        <f>VLOOKUP(Table13[[#This Row],[img_id]]&amp;"|"&amp;4,Table1[[#Headers],[#Data]],6,FALSE)</f>
        <v>0.99820816516900002</v>
      </c>
      <c r="U560" s="4">
        <f>VLOOKUP(Table13[[#This Row],[img_id]]&amp;"|"&amp;5,Table1[[#Headers],[#Data]],6,FALSE)</f>
        <v>0.99797374010100004</v>
      </c>
    </row>
    <row r="561" spans="1:21" hidden="1" x14ac:dyDescent="0.25">
      <c r="A561" s="5">
        <v>560</v>
      </c>
      <c r="B561" s="5" t="s">
        <v>569</v>
      </c>
      <c r="C561" s="5">
        <v>533</v>
      </c>
      <c r="D561" s="5">
        <v>3</v>
      </c>
      <c r="E561" s="5">
        <f>IF(Table13[[#This Row],[attractiveness]]=1,2,IF(Table13[[#This Row],[attractiveness]]=5,4,Table13[[#This Row],[attractiveness]]))</f>
        <v>3</v>
      </c>
      <c r="F561" s="5">
        <v>0.55999999999999905</v>
      </c>
      <c r="G561" t="s">
        <v>831</v>
      </c>
      <c r="H561" t="s">
        <v>830</v>
      </c>
      <c r="I561" t="s">
        <v>846</v>
      </c>
      <c r="J561" t="s">
        <v>867</v>
      </c>
      <c r="K561" t="s">
        <v>868</v>
      </c>
      <c r="L561" s="9">
        <v>0.71014827489900001</v>
      </c>
      <c r="M561" s="9">
        <v>0.20367406308700001</v>
      </c>
      <c r="N561" s="9">
        <v>3.79946269095E-2</v>
      </c>
      <c r="O561" s="9">
        <v>3.79946269095E-2</v>
      </c>
      <c r="P561" s="9">
        <v>6.94229453802E-3</v>
      </c>
      <c r="Q561" s="4">
        <f>VLOOKUP(Table13[[#This Row],[img_id]]&amp;"|"&amp;1,Table1[[#Headers],[#Data]],6,FALSE)</f>
        <v>0.99998855590799995</v>
      </c>
      <c r="R561" s="4">
        <f>VLOOKUP(Table13[[#This Row],[img_id]]&amp;"|"&amp;2,Table1[[#Headers],[#Data]],6,FALSE)</f>
        <v>0.99996018409700005</v>
      </c>
      <c r="S561" s="4">
        <f>VLOOKUP(Table13[[#This Row],[img_id]]&amp;"|"&amp;3,Table1[[#Headers],[#Data]],6,FALSE)</f>
        <v>0.99978667497600004</v>
      </c>
      <c r="T561" s="4">
        <f>VLOOKUP(Table13[[#This Row],[img_id]]&amp;"|"&amp;4,Table1[[#Headers],[#Data]],6,FALSE)</f>
        <v>0.99943500757199999</v>
      </c>
      <c r="U561" s="4">
        <f>VLOOKUP(Table13[[#This Row],[img_id]]&amp;"|"&amp;5,Table1[[#Headers],[#Data]],6,FALSE)</f>
        <v>0.99883383512500001</v>
      </c>
    </row>
    <row r="562" spans="1:21" hidden="1" x14ac:dyDescent="0.25">
      <c r="A562" s="5">
        <v>561</v>
      </c>
      <c r="B562" s="5" t="s">
        <v>570</v>
      </c>
      <c r="C562" s="5">
        <v>536</v>
      </c>
      <c r="D562" s="5">
        <v>1</v>
      </c>
      <c r="E562" s="5">
        <f>IF(Table13[[#This Row],[attractiveness]]=1,2,IF(Table13[[#This Row],[attractiveness]]=5,4,Table13[[#This Row],[attractiveness]]))</f>
        <v>2</v>
      </c>
      <c r="F562" s="5">
        <v>0.16</v>
      </c>
      <c r="G562" t="s">
        <v>894</v>
      </c>
      <c r="H562" t="s">
        <v>864</v>
      </c>
      <c r="I562" t="s">
        <v>877</v>
      </c>
      <c r="J562" t="s">
        <v>906</v>
      </c>
      <c r="K562" t="s">
        <v>892</v>
      </c>
      <c r="L562" s="9">
        <v>0.97334498167000005</v>
      </c>
      <c r="M562" s="9">
        <v>8.2616787403800001E-3</v>
      </c>
      <c r="N562" s="9">
        <v>5.5064628832000003E-3</v>
      </c>
      <c r="O562" s="9">
        <v>5.5064628832000003E-3</v>
      </c>
      <c r="P562" s="9">
        <v>3.06020514108E-3</v>
      </c>
      <c r="Q562" s="4">
        <f>VLOOKUP(Table13[[#This Row],[img_id]]&amp;"|"&amp;1,Table1[[#Headers],[#Data]],6,FALSE)</f>
        <v>0.99999368190799998</v>
      </c>
      <c r="R562" s="4">
        <f>VLOOKUP(Table13[[#This Row],[img_id]]&amp;"|"&amp;2,Table1[[#Headers],[#Data]],6,FALSE)</f>
        <v>0.99925130605699997</v>
      </c>
      <c r="S562" s="4">
        <f>VLOOKUP(Table13[[#This Row],[img_id]]&amp;"|"&amp;3,Table1[[#Headers],[#Data]],6,FALSE)</f>
        <v>0.99887710809700003</v>
      </c>
      <c r="T562" s="4">
        <f>VLOOKUP(Table13[[#This Row],[img_id]]&amp;"|"&amp;4,Table1[[#Headers],[#Data]],6,FALSE)</f>
        <v>0.99837577342999995</v>
      </c>
      <c r="U562" s="4">
        <f>VLOOKUP(Table13[[#This Row],[img_id]]&amp;"|"&amp;5,Table1[[#Headers],[#Data]],6,FALSE)</f>
        <v>0.99798142909999998</v>
      </c>
    </row>
    <row r="563" spans="1:21" hidden="1" x14ac:dyDescent="0.25">
      <c r="A563" s="5">
        <v>562</v>
      </c>
      <c r="B563" s="5" t="s">
        <v>571</v>
      </c>
      <c r="C563" s="5">
        <v>536</v>
      </c>
      <c r="D563" s="5">
        <v>3</v>
      </c>
      <c r="E563" s="5">
        <f>IF(Table13[[#This Row],[attractiveness]]=1,2,IF(Table13[[#This Row],[attractiveness]]=5,4,Table13[[#This Row],[attractiveness]]))</f>
        <v>3</v>
      </c>
      <c r="F563" s="5">
        <v>0.8</v>
      </c>
      <c r="G563" t="s">
        <v>877</v>
      </c>
      <c r="H563" t="s">
        <v>894</v>
      </c>
      <c r="I563" t="s">
        <v>864</v>
      </c>
      <c r="J563" t="s">
        <v>862</v>
      </c>
      <c r="K563" t="s">
        <v>871</v>
      </c>
      <c r="L563" s="9">
        <v>0.182941153646</v>
      </c>
      <c r="M563" s="9">
        <v>0.173100426793</v>
      </c>
      <c r="N563" s="9">
        <v>0.101058416069</v>
      </c>
      <c r="O563" s="9">
        <v>0.101058416069</v>
      </c>
      <c r="P563" s="9">
        <v>8.1475928425799996E-2</v>
      </c>
      <c r="Q563" s="4">
        <f>VLOOKUP(Table13[[#This Row],[img_id]]&amp;"|"&amp;1,Table1[[#Headers],[#Data]],6,FALSE)</f>
        <v>0.99923312663999997</v>
      </c>
      <c r="R563" s="4">
        <f>VLOOKUP(Table13[[#This Row],[img_id]]&amp;"|"&amp;2,Table1[[#Headers],[#Data]],6,FALSE)</f>
        <v>0.999189555645</v>
      </c>
      <c r="S563" s="4">
        <f>VLOOKUP(Table13[[#This Row],[img_id]]&amp;"|"&amp;3,Table1[[#Headers],[#Data]],6,FALSE)</f>
        <v>0.99861264228799995</v>
      </c>
      <c r="T563" s="4">
        <f>VLOOKUP(Table13[[#This Row],[img_id]]&amp;"|"&amp;4,Table1[[#Headers],[#Data]],6,FALSE)</f>
        <v>0.99846565723400005</v>
      </c>
      <c r="U563" s="4">
        <f>VLOOKUP(Table13[[#This Row],[img_id]]&amp;"|"&amp;5,Table1[[#Headers],[#Data]],6,FALSE)</f>
        <v>0.99827980995200005</v>
      </c>
    </row>
    <row r="564" spans="1:21" hidden="1" x14ac:dyDescent="0.25">
      <c r="A564" s="5">
        <v>563</v>
      </c>
      <c r="B564" s="5" t="s">
        <v>572</v>
      </c>
      <c r="C564" s="5">
        <v>536</v>
      </c>
      <c r="D564" s="5">
        <v>4</v>
      </c>
      <c r="E564" s="5">
        <f>IF(Table13[[#This Row],[attractiveness]]=1,2,IF(Table13[[#This Row],[attractiveness]]=5,4,Table13[[#This Row],[attractiveness]]))</f>
        <v>4</v>
      </c>
      <c r="F564" s="5">
        <v>0.64</v>
      </c>
      <c r="G564" t="s">
        <v>831</v>
      </c>
      <c r="H564" t="s">
        <v>862</v>
      </c>
      <c r="I564" t="s">
        <v>861</v>
      </c>
      <c r="J564" t="s">
        <v>860</v>
      </c>
      <c r="K564" t="s">
        <v>886</v>
      </c>
      <c r="L564" s="9">
        <v>0.47798374295200002</v>
      </c>
      <c r="M564" s="9">
        <v>0.18381471931900001</v>
      </c>
      <c r="N564" s="9">
        <v>0.13393557071699999</v>
      </c>
      <c r="O564" s="9">
        <v>0.13393557071699999</v>
      </c>
      <c r="P564" s="9">
        <v>2.38874852657E-2</v>
      </c>
      <c r="Q564" s="4">
        <f>VLOOKUP(Table13[[#This Row],[img_id]]&amp;"|"&amp;1,Table1[[#Headers],[#Data]],6,FALSE)</f>
        <v>0.99994575977300004</v>
      </c>
      <c r="R564" s="4">
        <f>VLOOKUP(Table13[[#This Row],[img_id]]&amp;"|"&amp;2,Table1[[#Headers],[#Data]],6,FALSE)</f>
        <v>0.99985897541000002</v>
      </c>
      <c r="S564" s="4">
        <f>VLOOKUP(Table13[[#This Row],[img_id]]&amp;"|"&amp;3,Table1[[#Headers],[#Data]],6,FALSE)</f>
        <v>0.99980646371799997</v>
      </c>
      <c r="T564" s="4">
        <f>VLOOKUP(Table13[[#This Row],[img_id]]&amp;"|"&amp;4,Table1[[#Headers],[#Data]],6,FALSE)</f>
        <v>0.99957305192900003</v>
      </c>
      <c r="U564" s="4">
        <f>VLOOKUP(Table13[[#This Row],[img_id]]&amp;"|"&amp;5,Table1[[#Headers],[#Data]],6,FALSE)</f>
        <v>0.99891602992999995</v>
      </c>
    </row>
    <row r="565" spans="1:21" hidden="1" x14ac:dyDescent="0.25">
      <c r="A565" s="5">
        <v>564</v>
      </c>
      <c r="B565" s="5" t="s">
        <v>573</v>
      </c>
      <c r="C565" s="5">
        <v>536</v>
      </c>
      <c r="D565" s="5">
        <v>2</v>
      </c>
      <c r="E565" s="5">
        <f>IF(Table13[[#This Row],[attractiveness]]=1,2,IF(Table13[[#This Row],[attractiveness]]=5,4,Table13[[#This Row],[attractiveness]]))</f>
        <v>2</v>
      </c>
      <c r="F565" s="5">
        <v>0.4</v>
      </c>
      <c r="G565" t="s">
        <v>861</v>
      </c>
      <c r="H565" t="s">
        <v>862</v>
      </c>
      <c r="I565" t="s">
        <v>856</v>
      </c>
      <c r="J565" t="s">
        <v>854</v>
      </c>
      <c r="K565" t="s">
        <v>886</v>
      </c>
      <c r="L565" s="9">
        <v>0.34867098927500001</v>
      </c>
      <c r="M565" s="9">
        <v>0.169590950012</v>
      </c>
      <c r="N565" s="9">
        <v>0.108076244593</v>
      </c>
      <c r="O565" s="9">
        <v>0.108076244593</v>
      </c>
      <c r="P565" s="9">
        <v>4.8513498157300002E-2</v>
      </c>
      <c r="Q565" s="4">
        <f>VLOOKUP(Table13[[#This Row],[img_id]]&amp;"|"&amp;1,Table1[[#Headers],[#Data]],6,FALSE)</f>
        <v>0.99989593029000001</v>
      </c>
      <c r="R565" s="4">
        <f>VLOOKUP(Table13[[#This Row],[img_id]]&amp;"|"&amp;2,Table1[[#Headers],[#Data]],6,FALSE)</f>
        <v>0.99978595972100004</v>
      </c>
      <c r="S565" s="4">
        <f>VLOOKUP(Table13[[#This Row],[img_id]]&amp;"|"&amp;3,Table1[[#Headers],[#Data]],6,FALSE)</f>
        <v>0.99966418743100005</v>
      </c>
      <c r="T565" s="4">
        <f>VLOOKUP(Table13[[#This Row],[img_id]]&amp;"|"&amp;4,Table1[[#Headers],[#Data]],6,FALSE)</f>
        <v>0.99942976236299996</v>
      </c>
      <c r="U565" s="4">
        <f>VLOOKUP(Table13[[#This Row],[img_id]]&amp;"|"&amp;5,Table1[[#Headers],[#Data]],6,FALSE)</f>
        <v>0.99925225973099996</v>
      </c>
    </row>
    <row r="566" spans="1:21" hidden="1" x14ac:dyDescent="0.25">
      <c r="A566" s="5">
        <v>565</v>
      </c>
      <c r="B566" s="5" t="s">
        <v>574</v>
      </c>
      <c r="C566" s="5">
        <v>538</v>
      </c>
      <c r="D566" s="5">
        <v>2</v>
      </c>
      <c r="E566" s="5">
        <f>IF(Table13[[#This Row],[attractiveness]]=1,2,IF(Table13[[#This Row],[attractiveness]]=5,4,Table13[[#This Row],[attractiveness]]))</f>
        <v>2</v>
      </c>
      <c r="F566" s="5">
        <v>0.64</v>
      </c>
      <c r="G566" t="s">
        <v>830</v>
      </c>
      <c r="H566" t="s">
        <v>840</v>
      </c>
      <c r="I566" t="s">
        <v>864</v>
      </c>
      <c r="J566" t="s">
        <v>831</v>
      </c>
      <c r="K566" t="s">
        <v>868</v>
      </c>
      <c r="L566" s="9">
        <v>0.44241762161300002</v>
      </c>
      <c r="M566" s="9">
        <v>0.14985854923700001</v>
      </c>
      <c r="N566" s="9">
        <v>0.14797033369500001</v>
      </c>
      <c r="O566" s="9">
        <v>0.14797033369500001</v>
      </c>
      <c r="P566" s="9">
        <v>3.7421159446200003E-2</v>
      </c>
      <c r="Q566" s="4">
        <f>VLOOKUP(Table13[[#This Row],[img_id]]&amp;"|"&amp;1,Table1[[#Headers],[#Data]],6,FALSE)</f>
        <v>0.99993789196000005</v>
      </c>
      <c r="R566" s="4">
        <f>VLOOKUP(Table13[[#This Row],[img_id]]&amp;"|"&amp;2,Table1[[#Headers],[#Data]],6,FALSE)</f>
        <v>0.99981683492700002</v>
      </c>
      <c r="S566" s="4">
        <f>VLOOKUP(Table13[[#This Row],[img_id]]&amp;"|"&amp;3,Table1[[#Headers],[#Data]],6,FALSE)</f>
        <v>0.99981456994999995</v>
      </c>
      <c r="T566" s="4">
        <f>VLOOKUP(Table13[[#This Row],[img_id]]&amp;"|"&amp;4,Table1[[#Headers],[#Data]],6,FALSE)</f>
        <v>0.99965763092000004</v>
      </c>
      <c r="U566" s="4">
        <f>VLOOKUP(Table13[[#This Row],[img_id]]&amp;"|"&amp;5,Table1[[#Headers],[#Data]],6,FALSE)</f>
        <v>0.99926692247399995</v>
      </c>
    </row>
    <row r="567" spans="1:21" hidden="1" x14ac:dyDescent="0.25">
      <c r="A567" s="5">
        <v>566</v>
      </c>
      <c r="B567" s="5" t="s">
        <v>575</v>
      </c>
      <c r="C567" s="5">
        <v>538</v>
      </c>
      <c r="D567" s="5">
        <v>3</v>
      </c>
      <c r="E567" s="5">
        <f>IF(Table13[[#This Row],[attractiveness]]=1,2,IF(Table13[[#This Row],[attractiveness]]=5,4,Table13[[#This Row],[attractiveness]]))</f>
        <v>3</v>
      </c>
      <c r="F567" s="5">
        <v>0.55999999999999905</v>
      </c>
      <c r="G567" t="s">
        <v>877</v>
      </c>
      <c r="H567" t="s">
        <v>864</v>
      </c>
      <c r="I567" t="s">
        <v>900</v>
      </c>
      <c r="J567" t="s">
        <v>831</v>
      </c>
      <c r="K567" t="s">
        <v>830</v>
      </c>
      <c r="L567" s="9">
        <v>0.199924573302</v>
      </c>
      <c r="M567" s="9">
        <v>0.12155812978699999</v>
      </c>
      <c r="N567" s="9">
        <v>5.8487117290499997E-2</v>
      </c>
      <c r="O567" s="9">
        <v>5.8487117290499997E-2</v>
      </c>
      <c r="P567" s="9">
        <v>4.0159005671699999E-2</v>
      </c>
      <c r="Q567" s="4">
        <f>VLOOKUP(Table13[[#This Row],[img_id]]&amp;"|"&amp;1,Table1[[#Headers],[#Data]],6,FALSE)</f>
        <v>0.99746006727199998</v>
      </c>
      <c r="R567" s="4">
        <f>VLOOKUP(Table13[[#This Row],[img_id]]&amp;"|"&amp;2,Table1[[#Headers],[#Data]],6,FALSE)</f>
        <v>0.99582940340000003</v>
      </c>
      <c r="S567" s="4">
        <f>VLOOKUP(Table13[[#This Row],[img_id]]&amp;"|"&amp;3,Table1[[#Headers],[#Data]],6,FALSE)</f>
        <v>0.99137067794800005</v>
      </c>
      <c r="T567" s="4">
        <f>VLOOKUP(Table13[[#This Row],[img_id]]&amp;"|"&amp;4,Table1[[#Headers],[#Data]],6,FALSE)</f>
        <v>0.99059957265900001</v>
      </c>
      <c r="U567" s="4">
        <f>VLOOKUP(Table13[[#This Row],[img_id]]&amp;"|"&amp;5,Table1[[#Headers],[#Data]],6,FALSE)</f>
        <v>0.98748171329500001</v>
      </c>
    </row>
    <row r="568" spans="1:21" hidden="1" x14ac:dyDescent="0.25">
      <c r="A568" s="5">
        <v>567</v>
      </c>
      <c r="B568" s="5" t="s">
        <v>576</v>
      </c>
      <c r="C568" s="5">
        <v>538</v>
      </c>
      <c r="D568" s="5">
        <v>3</v>
      </c>
      <c r="E568" s="5">
        <f>IF(Table13[[#This Row],[attractiveness]]=1,2,IF(Table13[[#This Row],[attractiveness]]=5,4,Table13[[#This Row],[attractiveness]]))</f>
        <v>3</v>
      </c>
      <c r="F568" s="5">
        <v>1.3599999999999901</v>
      </c>
      <c r="G568" t="s">
        <v>830</v>
      </c>
      <c r="H568" t="s">
        <v>840</v>
      </c>
      <c r="I568" t="s">
        <v>864</v>
      </c>
      <c r="J568" t="s">
        <v>862</v>
      </c>
      <c r="K568" t="s">
        <v>831</v>
      </c>
      <c r="L568" s="9">
        <v>0.27338120341299998</v>
      </c>
      <c r="M568" s="9">
        <v>0.23694147169599999</v>
      </c>
      <c r="N568" s="9">
        <v>0.114919282496</v>
      </c>
      <c r="O568" s="9">
        <v>0.114919282496</v>
      </c>
      <c r="P568" s="9">
        <v>2.9720280319500001E-2</v>
      </c>
      <c r="Q568" s="4">
        <f>VLOOKUP(Table13[[#This Row],[img_id]]&amp;"|"&amp;1,Table1[[#Headers],[#Data]],6,FALSE)</f>
        <v>0.99949181079899996</v>
      </c>
      <c r="R568" s="4">
        <f>VLOOKUP(Table13[[#This Row],[img_id]]&amp;"|"&amp;2,Table1[[#Headers],[#Data]],6,FALSE)</f>
        <v>0.99941372871400003</v>
      </c>
      <c r="S568" s="4">
        <f>VLOOKUP(Table13[[#This Row],[img_id]]&amp;"|"&amp;3,Table1[[#Headers],[#Data]],6,FALSE)</f>
        <v>0.99879211187399997</v>
      </c>
      <c r="T568" s="4">
        <f>VLOOKUP(Table13[[#This Row],[img_id]]&amp;"|"&amp;4,Table1[[#Headers],[#Data]],6,FALSE)</f>
        <v>0.99858736991899999</v>
      </c>
      <c r="U568" s="4">
        <f>VLOOKUP(Table13[[#This Row],[img_id]]&amp;"|"&amp;5,Table1[[#Headers],[#Data]],6,FALSE)</f>
        <v>0.99534529447599995</v>
      </c>
    </row>
    <row r="569" spans="1:21" hidden="1" x14ac:dyDescent="0.25">
      <c r="A569" s="5">
        <v>568</v>
      </c>
      <c r="B569" s="5" t="s">
        <v>577</v>
      </c>
      <c r="C569" s="5">
        <v>538</v>
      </c>
      <c r="D569" s="5">
        <v>2</v>
      </c>
      <c r="E569" s="5">
        <f>IF(Table13[[#This Row],[attractiveness]]=1,2,IF(Table13[[#This Row],[attractiveness]]=5,4,Table13[[#This Row],[attractiveness]]))</f>
        <v>2</v>
      </c>
      <c r="F569" s="5">
        <v>0.64</v>
      </c>
      <c r="G569" t="s">
        <v>867</v>
      </c>
      <c r="H569" t="s">
        <v>888</v>
      </c>
      <c r="I569" t="s">
        <v>870</v>
      </c>
      <c r="J569" t="s">
        <v>887</v>
      </c>
      <c r="K569" t="s">
        <v>925</v>
      </c>
      <c r="L569" s="9">
        <v>0.19077640771900001</v>
      </c>
      <c r="M569" s="9">
        <v>0.169021517038</v>
      </c>
      <c r="N569" s="9">
        <v>0.119498454034</v>
      </c>
      <c r="O569" s="9">
        <v>0.119498454034</v>
      </c>
      <c r="P569" s="9">
        <v>8.27229842544E-2</v>
      </c>
      <c r="Q569" s="4">
        <f>VLOOKUP(Table13[[#This Row],[img_id]]&amp;"|"&amp;1,Table1[[#Headers],[#Data]],6,FALSE)</f>
        <v>0.99917942285500005</v>
      </c>
      <c r="R569" s="4">
        <f>VLOOKUP(Table13[[#This Row],[img_id]]&amp;"|"&amp;2,Table1[[#Headers],[#Data]],6,FALSE)</f>
        <v>0.99907386302900003</v>
      </c>
      <c r="S569" s="4">
        <f>VLOOKUP(Table13[[#This Row],[img_id]]&amp;"|"&amp;3,Table1[[#Headers],[#Data]],6,FALSE)</f>
        <v>0.99869054555900005</v>
      </c>
      <c r="T569" s="4">
        <f>VLOOKUP(Table13[[#This Row],[img_id]]&amp;"|"&amp;4,Table1[[#Headers],[#Data]],6,FALSE)</f>
        <v>0.99819189310099998</v>
      </c>
      <c r="U569" s="4">
        <f>VLOOKUP(Table13[[#This Row],[img_id]]&amp;"|"&amp;5,Table1[[#Headers],[#Data]],6,FALSE)</f>
        <v>0.99810957908599995</v>
      </c>
    </row>
    <row r="570" spans="1:21" hidden="1" x14ac:dyDescent="0.25">
      <c r="A570" s="5">
        <v>569</v>
      </c>
      <c r="B570" s="5" t="s">
        <v>578</v>
      </c>
      <c r="C570" s="5">
        <v>539</v>
      </c>
      <c r="D570" s="5">
        <v>2</v>
      </c>
      <c r="E570" s="5">
        <f>IF(Table13[[#This Row],[attractiveness]]=1,2,IF(Table13[[#This Row],[attractiveness]]=5,4,Table13[[#This Row],[attractiveness]]))</f>
        <v>2</v>
      </c>
      <c r="F570" s="5">
        <v>0.64</v>
      </c>
      <c r="G570" t="s">
        <v>830</v>
      </c>
      <c r="H570" t="s">
        <v>840</v>
      </c>
      <c r="I570" t="s">
        <v>867</v>
      </c>
      <c r="J570" t="s">
        <v>868</v>
      </c>
      <c r="K570" t="s">
        <v>910</v>
      </c>
      <c r="L570" s="9">
        <v>0.79248571395900003</v>
      </c>
      <c r="M570" s="9">
        <v>0.141984075308</v>
      </c>
      <c r="N570" s="9">
        <v>2.7328856289399999E-2</v>
      </c>
      <c r="O570" s="9">
        <v>2.7328856289399999E-2</v>
      </c>
      <c r="P570" s="9">
        <v>5.9162289835500001E-3</v>
      </c>
      <c r="Q570" s="4">
        <f>VLOOKUP(Table13[[#This Row],[img_id]]&amp;"|"&amp;1,Table1[[#Headers],[#Data]],6,FALSE)</f>
        <v>0.99999678134900005</v>
      </c>
      <c r="R570" s="4">
        <f>VLOOKUP(Table13[[#This Row],[img_id]]&amp;"|"&amp;2,Table1[[#Headers],[#Data]],6,FALSE)</f>
        <v>0.99998223781600004</v>
      </c>
      <c r="S570" s="4">
        <f>VLOOKUP(Table13[[#This Row],[img_id]]&amp;"|"&amp;3,Table1[[#Headers],[#Data]],6,FALSE)</f>
        <v>0.99990749359099995</v>
      </c>
      <c r="T570" s="4">
        <f>VLOOKUP(Table13[[#This Row],[img_id]]&amp;"|"&amp;4,Table1[[#Headers],[#Data]],6,FALSE)</f>
        <v>0.99980574846299997</v>
      </c>
      <c r="U570" s="4">
        <f>VLOOKUP(Table13[[#This Row],[img_id]]&amp;"|"&amp;5,Table1[[#Headers],[#Data]],6,FALSE)</f>
        <v>0.99957269430200002</v>
      </c>
    </row>
    <row r="571" spans="1:21" hidden="1" x14ac:dyDescent="0.25">
      <c r="A571" s="5">
        <v>570</v>
      </c>
      <c r="B571" s="5" t="s">
        <v>579</v>
      </c>
      <c r="C571" s="5">
        <v>539</v>
      </c>
      <c r="D571" s="5">
        <v>2</v>
      </c>
      <c r="E571" s="5">
        <f>IF(Table13[[#This Row],[attractiveness]]=1,2,IF(Table13[[#This Row],[attractiveness]]=5,4,Table13[[#This Row],[attractiveness]]))</f>
        <v>2</v>
      </c>
      <c r="F571" s="5">
        <v>1.2</v>
      </c>
      <c r="G571" t="s">
        <v>830</v>
      </c>
      <c r="H571" t="s">
        <v>831</v>
      </c>
      <c r="I571" t="s">
        <v>840</v>
      </c>
      <c r="J571" t="s">
        <v>829</v>
      </c>
      <c r="K571" t="s">
        <v>864</v>
      </c>
      <c r="L571" s="9">
        <v>0.55001413822199996</v>
      </c>
      <c r="M571" s="9">
        <v>0.37596231698999999</v>
      </c>
      <c r="N571" s="9">
        <v>3.8260228931900002E-2</v>
      </c>
      <c r="O571" s="9">
        <v>3.8260228931900002E-2</v>
      </c>
      <c r="P571" s="9">
        <v>5.4010832682299999E-3</v>
      </c>
      <c r="Q571" s="4">
        <f>VLOOKUP(Table13[[#This Row],[img_id]]&amp;"|"&amp;1,Table1[[#Headers],[#Data]],6,FALSE)</f>
        <v>0.99999153614000003</v>
      </c>
      <c r="R571" s="4">
        <f>VLOOKUP(Table13[[#This Row],[img_id]]&amp;"|"&amp;2,Table1[[#Headers],[#Data]],6,FALSE)</f>
        <v>0.99998760223399996</v>
      </c>
      <c r="S571" s="4">
        <f>VLOOKUP(Table13[[#This Row],[img_id]]&amp;"|"&amp;3,Table1[[#Headers],[#Data]],6,FALSE)</f>
        <v>0.99987852573400005</v>
      </c>
      <c r="T571" s="4">
        <f>VLOOKUP(Table13[[#This Row],[img_id]]&amp;"|"&amp;4,Table1[[#Headers],[#Data]],6,FALSE)</f>
        <v>0.99934178590800005</v>
      </c>
      <c r="U571" s="4">
        <f>VLOOKUP(Table13[[#This Row],[img_id]]&amp;"|"&amp;5,Table1[[#Headers],[#Data]],6,FALSE)</f>
        <v>0.99913978576700002</v>
      </c>
    </row>
    <row r="572" spans="1:21" hidden="1" x14ac:dyDescent="0.25">
      <c r="A572" s="5">
        <v>571</v>
      </c>
      <c r="B572" s="5" t="s">
        <v>580</v>
      </c>
      <c r="C572" s="5">
        <v>539</v>
      </c>
      <c r="D572" s="5">
        <v>2</v>
      </c>
      <c r="E572" s="5">
        <f>IF(Table13[[#This Row],[attractiveness]]=1,2,IF(Table13[[#This Row],[attractiveness]]=5,4,Table13[[#This Row],[attractiveness]]))</f>
        <v>2</v>
      </c>
      <c r="F572" s="5">
        <v>0.96</v>
      </c>
      <c r="G572" t="s">
        <v>830</v>
      </c>
      <c r="H572" t="s">
        <v>840</v>
      </c>
      <c r="I572" t="s">
        <v>831</v>
      </c>
      <c r="J572" t="s">
        <v>864</v>
      </c>
      <c r="K572" t="s">
        <v>867</v>
      </c>
      <c r="L572" s="9">
        <v>0.86482918262499997</v>
      </c>
      <c r="M572" s="9">
        <v>4.7852430492599997E-2</v>
      </c>
      <c r="N572" s="9">
        <v>1.66665688157E-2</v>
      </c>
      <c r="O572" s="9">
        <v>1.66665688157E-2</v>
      </c>
      <c r="P572" s="9">
        <v>6.5249949693700002E-3</v>
      </c>
      <c r="Q572" s="4">
        <f>VLOOKUP(Table13[[#This Row],[img_id]]&amp;"|"&amp;1,Table1[[#Headers],[#Data]],6,FALSE)</f>
        <v>0.99997365474699995</v>
      </c>
      <c r="R572" s="4">
        <f>VLOOKUP(Table13[[#This Row],[img_id]]&amp;"|"&amp;2,Table1[[#Headers],[#Data]],6,FALSE)</f>
        <v>0.99952471256300002</v>
      </c>
      <c r="S572" s="4">
        <f>VLOOKUP(Table13[[#This Row],[img_id]]&amp;"|"&amp;3,Table1[[#Headers],[#Data]],6,FALSE)</f>
        <v>0.99863654375099997</v>
      </c>
      <c r="T572" s="4">
        <f>VLOOKUP(Table13[[#This Row],[img_id]]&amp;"|"&amp;4,Table1[[#Headers],[#Data]],6,FALSE)</f>
        <v>0.99655413627599998</v>
      </c>
      <c r="U572" s="4">
        <f>VLOOKUP(Table13[[#This Row],[img_id]]&amp;"|"&amp;5,Table1[[#Headers],[#Data]],6,FALSE)</f>
        <v>0.99652487039600002</v>
      </c>
    </row>
    <row r="573" spans="1:21" hidden="1" x14ac:dyDescent="0.25">
      <c r="A573" s="5">
        <v>572</v>
      </c>
      <c r="B573" s="5" t="s">
        <v>581</v>
      </c>
      <c r="C573" s="5">
        <v>539</v>
      </c>
      <c r="D573" s="5">
        <v>4</v>
      </c>
      <c r="E573" s="5">
        <f>IF(Table13[[#This Row],[attractiveness]]=1,2,IF(Table13[[#This Row],[attractiveness]]=5,4,Table13[[#This Row],[attractiveness]]))</f>
        <v>4</v>
      </c>
      <c r="F573" s="5">
        <v>0.64</v>
      </c>
      <c r="G573" t="s">
        <v>837</v>
      </c>
      <c r="H573" t="s">
        <v>869</v>
      </c>
      <c r="I573" t="s">
        <v>838</v>
      </c>
      <c r="J573" t="s">
        <v>839</v>
      </c>
      <c r="K573" t="s">
        <v>836</v>
      </c>
      <c r="L573" s="9">
        <v>0.26422628760299999</v>
      </c>
      <c r="M573" s="9">
        <v>0.15437823534</v>
      </c>
      <c r="N573" s="9">
        <v>7.6578743755799997E-2</v>
      </c>
      <c r="O573" s="9">
        <v>7.6578743755799997E-2</v>
      </c>
      <c r="P573" s="9">
        <v>5.3081948310099998E-2</v>
      </c>
      <c r="Q573" s="4">
        <f>VLOOKUP(Table13[[#This Row],[img_id]]&amp;"|"&amp;1,Table1[[#Headers],[#Data]],6,FALSE)</f>
        <v>0.99965572357200005</v>
      </c>
      <c r="R573" s="4">
        <f>VLOOKUP(Table13[[#This Row],[img_id]]&amp;"|"&amp;2,Table1[[#Headers],[#Data]],6,FALSE)</f>
        <v>0.99941098689999996</v>
      </c>
      <c r="S573" s="4">
        <f>VLOOKUP(Table13[[#This Row],[img_id]]&amp;"|"&amp;3,Table1[[#Headers],[#Data]],6,FALSE)</f>
        <v>0.99881327152300003</v>
      </c>
      <c r="T573" s="4">
        <f>VLOOKUP(Table13[[#This Row],[img_id]]&amp;"|"&amp;4,Table1[[#Headers],[#Data]],6,FALSE)</f>
        <v>0.99875688552899999</v>
      </c>
      <c r="U573" s="4">
        <f>VLOOKUP(Table13[[#This Row],[img_id]]&amp;"|"&amp;5,Table1[[#Headers],[#Data]],6,FALSE)</f>
        <v>0.99828881025299998</v>
      </c>
    </row>
    <row r="574" spans="1:21" hidden="1" x14ac:dyDescent="0.25">
      <c r="A574" s="5">
        <v>573</v>
      </c>
      <c r="B574" s="5" t="s">
        <v>582</v>
      </c>
      <c r="C574" s="5">
        <v>540</v>
      </c>
      <c r="D574" s="5">
        <v>2</v>
      </c>
      <c r="E574" s="5">
        <f>IF(Table13[[#This Row],[attractiveness]]=1,2,IF(Table13[[#This Row],[attractiveness]]=5,4,Table13[[#This Row],[attractiveness]]))</f>
        <v>2</v>
      </c>
      <c r="F574" s="5">
        <v>0.24</v>
      </c>
      <c r="G574" t="s">
        <v>862</v>
      </c>
      <c r="H574" t="s">
        <v>861</v>
      </c>
      <c r="I574" t="s">
        <v>848</v>
      </c>
      <c r="J574" t="s">
        <v>854</v>
      </c>
      <c r="K574" t="s">
        <v>830</v>
      </c>
      <c r="L574" s="9">
        <v>0.66739034652700002</v>
      </c>
      <c r="M574" s="9">
        <v>8.2871697843100001E-2</v>
      </c>
      <c r="N574" s="9">
        <v>6.6968590021100005E-2</v>
      </c>
      <c r="O574" s="9">
        <v>6.6968590021100005E-2</v>
      </c>
      <c r="P574" s="9">
        <v>4.4564940035300003E-2</v>
      </c>
      <c r="Q574" s="4">
        <f>VLOOKUP(Table13[[#This Row],[img_id]]&amp;"|"&amp;1,Table1[[#Headers],[#Data]],6,FALSE)</f>
        <v>0.99997663497900002</v>
      </c>
      <c r="R574" s="4">
        <f>VLOOKUP(Table13[[#This Row],[img_id]]&amp;"|"&amp;2,Table1[[#Headers],[#Data]],6,FALSE)</f>
        <v>0.99981206655499999</v>
      </c>
      <c r="S574" s="4">
        <f>VLOOKUP(Table13[[#This Row],[img_id]]&amp;"|"&amp;3,Table1[[#Headers],[#Data]],6,FALSE)</f>
        <v>0.99976748228099999</v>
      </c>
      <c r="T574" s="4">
        <f>VLOOKUP(Table13[[#This Row],[img_id]]&amp;"|"&amp;4,Table1[[#Headers],[#Data]],6,FALSE)</f>
        <v>0.99972397088999998</v>
      </c>
      <c r="U574" s="4">
        <f>VLOOKUP(Table13[[#This Row],[img_id]]&amp;"|"&amp;5,Table1[[#Headers],[#Data]],6,FALSE)</f>
        <v>0.99965059757200003</v>
      </c>
    </row>
    <row r="575" spans="1:21" hidden="1" x14ac:dyDescent="0.25">
      <c r="A575" s="5">
        <v>574</v>
      </c>
      <c r="B575" s="5" t="s">
        <v>583</v>
      </c>
      <c r="C575" s="5">
        <v>540</v>
      </c>
      <c r="D575" s="5">
        <v>4</v>
      </c>
      <c r="E575" s="5">
        <f>IF(Table13[[#This Row],[attractiveness]]=1,2,IF(Table13[[#This Row],[attractiveness]]=5,4,Table13[[#This Row],[attractiveness]]))</f>
        <v>4</v>
      </c>
      <c r="F575" s="5">
        <v>0.159999999999999</v>
      </c>
      <c r="G575" t="s">
        <v>880</v>
      </c>
      <c r="H575" t="s">
        <v>869</v>
      </c>
      <c r="I575" t="s">
        <v>867</v>
      </c>
      <c r="J575" t="s">
        <v>877</v>
      </c>
      <c r="K575" t="s">
        <v>869</v>
      </c>
      <c r="L575" s="9">
        <v>0.16682040691399999</v>
      </c>
      <c r="M575" s="9">
        <v>0.147702679038</v>
      </c>
      <c r="N575" s="9">
        <v>7.4255332350700004E-2</v>
      </c>
      <c r="O575" s="9">
        <v>7.4255332350700004E-2</v>
      </c>
      <c r="P575" s="9">
        <v>6.5280944108999997E-2</v>
      </c>
      <c r="Q575" s="4">
        <f>VLOOKUP(Table13[[#This Row],[img_id]]&amp;"|"&amp;1,Table1[[#Headers],[#Data]],6,FALSE)</f>
        <v>0.99867105483999996</v>
      </c>
      <c r="R575" s="4">
        <f>VLOOKUP(Table13[[#This Row],[img_id]]&amp;"|"&amp;2,Table1[[#Headers],[#Data]],6,FALSE)</f>
        <v>0.99849927425399998</v>
      </c>
      <c r="S575" s="4">
        <f>VLOOKUP(Table13[[#This Row],[img_id]]&amp;"|"&amp;3,Table1[[#Headers],[#Data]],6,FALSE)</f>
        <v>0.99701935052900004</v>
      </c>
      <c r="T575" s="4">
        <f>VLOOKUP(Table13[[#This Row],[img_id]]&amp;"|"&amp;4,Table1[[#Headers],[#Data]],6,FALSE)</f>
        <v>0.99665254354499999</v>
      </c>
      <c r="U575" s="4">
        <f>VLOOKUP(Table13[[#This Row],[img_id]]&amp;"|"&amp;5,Table1[[#Headers],[#Data]],6,FALSE)</f>
        <v>0.99661093950299995</v>
      </c>
    </row>
    <row r="576" spans="1:21" hidden="1" x14ac:dyDescent="0.25">
      <c r="A576" s="5">
        <v>575</v>
      </c>
      <c r="B576" s="5" t="s">
        <v>584</v>
      </c>
      <c r="C576" s="5">
        <v>540</v>
      </c>
      <c r="D576" s="5">
        <v>3</v>
      </c>
      <c r="E576" s="5">
        <f>IF(Table13[[#This Row],[attractiveness]]=1,2,IF(Table13[[#This Row],[attractiveness]]=5,4,Table13[[#This Row],[attractiveness]]))</f>
        <v>3</v>
      </c>
      <c r="F576" s="5">
        <v>0.8</v>
      </c>
      <c r="G576" t="s">
        <v>830</v>
      </c>
      <c r="H576" t="s">
        <v>864</v>
      </c>
      <c r="I576" t="s">
        <v>862</v>
      </c>
      <c r="J576" t="s">
        <v>840</v>
      </c>
      <c r="K576" t="s">
        <v>831</v>
      </c>
      <c r="L576" s="9">
        <v>0.28927236795400002</v>
      </c>
      <c r="M576" s="9">
        <v>0.14389276504500001</v>
      </c>
      <c r="N576" s="9">
        <v>0.14360651373899999</v>
      </c>
      <c r="O576" s="9">
        <v>0.14360651373899999</v>
      </c>
      <c r="P576" s="9">
        <v>9.9509999156000006E-2</v>
      </c>
      <c r="Q576" s="4">
        <f>VLOOKUP(Table13[[#This Row],[img_id]]&amp;"|"&amp;1,Table1[[#Headers],[#Data]],6,FALSE)</f>
        <v>0.99950599670399998</v>
      </c>
      <c r="R576" s="4">
        <f>VLOOKUP(Table13[[#This Row],[img_id]]&amp;"|"&amp;2,Table1[[#Headers],[#Data]],6,FALSE)</f>
        <v>0.99900740385099995</v>
      </c>
      <c r="S576" s="4">
        <f>VLOOKUP(Table13[[#This Row],[img_id]]&amp;"|"&amp;3,Table1[[#Headers],[#Data]],6,FALSE)</f>
        <v>0.99900537729299999</v>
      </c>
      <c r="T576" s="4">
        <f>VLOOKUP(Table13[[#This Row],[img_id]]&amp;"|"&amp;4,Table1[[#Headers],[#Data]],6,FALSE)</f>
        <v>0.99867236614199995</v>
      </c>
      <c r="U576" s="4">
        <f>VLOOKUP(Table13[[#This Row],[img_id]]&amp;"|"&amp;5,Table1[[#Headers],[#Data]],6,FALSE)</f>
        <v>0.99856525659600004</v>
      </c>
    </row>
    <row r="577" spans="1:21" hidden="1" x14ac:dyDescent="0.25">
      <c r="A577" s="5">
        <v>576</v>
      </c>
      <c r="B577" s="5" t="s">
        <v>585</v>
      </c>
      <c r="C577" s="5">
        <v>540</v>
      </c>
      <c r="D577" s="5">
        <v>4</v>
      </c>
      <c r="E577" s="5">
        <f>IF(Table13[[#This Row],[attractiveness]]=1,2,IF(Table13[[#This Row],[attractiveness]]=5,4,Table13[[#This Row],[attractiveness]]))</f>
        <v>4</v>
      </c>
      <c r="F577" s="5">
        <v>0.64</v>
      </c>
      <c r="G577" t="s">
        <v>831</v>
      </c>
      <c r="H577" t="s">
        <v>862</v>
      </c>
      <c r="I577" t="s">
        <v>855</v>
      </c>
      <c r="J577" t="s">
        <v>871</v>
      </c>
      <c r="K577" t="s">
        <v>854</v>
      </c>
      <c r="L577" s="9">
        <v>0.17273437976799999</v>
      </c>
      <c r="M577" s="9">
        <v>0.153795272112</v>
      </c>
      <c r="N577" s="9">
        <v>9.7269482910600003E-2</v>
      </c>
      <c r="O577" s="9">
        <v>9.7269482910600003E-2</v>
      </c>
      <c r="P577" s="9">
        <v>4.10639829934E-2</v>
      </c>
      <c r="Q577" s="4">
        <f>VLOOKUP(Table13[[#This Row],[img_id]]&amp;"|"&amp;1,Table1[[#Headers],[#Data]],6,FALSE)</f>
        <v>0.99842703342399997</v>
      </c>
      <c r="R577" s="4">
        <f>VLOOKUP(Table13[[#This Row],[img_id]]&amp;"|"&amp;2,Table1[[#Headers],[#Data]],6,FALSE)</f>
        <v>0.99823367595699997</v>
      </c>
      <c r="S577" s="4">
        <f>VLOOKUP(Table13[[#This Row],[img_id]]&amp;"|"&amp;3,Table1[[#Headers],[#Data]],6,FALSE)</f>
        <v>0.99721008539199996</v>
      </c>
      <c r="T577" s="4">
        <f>VLOOKUP(Table13[[#This Row],[img_id]]&amp;"|"&amp;4,Table1[[#Headers],[#Data]],6,FALSE)</f>
        <v>0.99547344446200003</v>
      </c>
      <c r="U577" s="4">
        <f>VLOOKUP(Table13[[#This Row],[img_id]]&amp;"|"&amp;5,Table1[[#Headers],[#Data]],6,FALSE)</f>
        <v>0.99341654777499999</v>
      </c>
    </row>
    <row r="578" spans="1:21" hidden="1" x14ac:dyDescent="0.25">
      <c r="A578" s="5">
        <v>577</v>
      </c>
      <c r="B578" s="5" t="s">
        <v>586</v>
      </c>
      <c r="C578" s="5">
        <v>547</v>
      </c>
      <c r="D578" s="5">
        <v>2</v>
      </c>
      <c r="E578" s="5">
        <f>IF(Table13[[#This Row],[attractiveness]]=1,2,IF(Table13[[#This Row],[attractiveness]]=5,4,Table13[[#This Row],[attractiveness]]))</f>
        <v>2</v>
      </c>
      <c r="F578" s="5">
        <v>0.4</v>
      </c>
      <c r="G578" t="s">
        <v>840</v>
      </c>
      <c r="H578" t="s">
        <v>830</v>
      </c>
      <c r="I578" t="s">
        <v>869</v>
      </c>
      <c r="J578" t="s">
        <v>869</v>
      </c>
      <c r="K578" t="s">
        <v>910</v>
      </c>
      <c r="L578" s="9">
        <v>0.37120768427799999</v>
      </c>
      <c r="M578" s="9">
        <v>0.20961856842000001</v>
      </c>
      <c r="N578" s="9">
        <v>9.4529986381499995E-2</v>
      </c>
      <c r="O578" s="9">
        <v>9.4529986381499995E-2</v>
      </c>
      <c r="P578" s="9">
        <v>4.9647048115699997E-2</v>
      </c>
      <c r="Q578" s="4">
        <f>VLOOKUP(Table13[[#This Row],[img_id]]&amp;"|"&amp;1,Table1[[#Headers],[#Data]],6,FALSE)</f>
        <v>0.99992358684500005</v>
      </c>
      <c r="R578" s="4">
        <f>VLOOKUP(Table13[[#This Row],[img_id]]&amp;"|"&amp;2,Table1[[#Headers],[#Data]],6,FALSE)</f>
        <v>0.99986457824700004</v>
      </c>
      <c r="S578" s="4">
        <f>VLOOKUP(Table13[[#This Row],[img_id]]&amp;"|"&amp;3,Table1[[#Headers],[#Data]],6,FALSE)</f>
        <v>0.99969983100899995</v>
      </c>
      <c r="T578" s="4">
        <f>VLOOKUP(Table13[[#This Row],[img_id]]&amp;"|"&amp;4,Table1[[#Headers],[#Data]],6,FALSE)</f>
        <v>0.99968004226700002</v>
      </c>
      <c r="U578" s="4">
        <f>VLOOKUP(Table13[[#This Row],[img_id]]&amp;"|"&amp;5,Table1[[#Headers],[#Data]],6,FALSE)</f>
        <v>0.99942868947999997</v>
      </c>
    </row>
    <row r="579" spans="1:21" hidden="1" x14ac:dyDescent="0.25">
      <c r="A579" s="5">
        <v>578</v>
      </c>
      <c r="B579" s="5" t="s">
        <v>587</v>
      </c>
      <c r="C579" s="5">
        <v>547</v>
      </c>
      <c r="D579" s="5">
        <v>2</v>
      </c>
      <c r="E579" s="5">
        <f>IF(Table13[[#This Row],[attractiveness]]=1,2,IF(Table13[[#This Row],[attractiveness]]=5,4,Table13[[#This Row],[attractiveness]]))</f>
        <v>2</v>
      </c>
      <c r="F579" s="5">
        <v>0.64</v>
      </c>
      <c r="G579" t="s">
        <v>830</v>
      </c>
      <c r="H579" t="s">
        <v>840</v>
      </c>
      <c r="I579" t="s">
        <v>846</v>
      </c>
      <c r="J579" t="s">
        <v>867</v>
      </c>
      <c r="K579" t="s">
        <v>862</v>
      </c>
      <c r="L579" s="9">
        <v>0.75122505426399999</v>
      </c>
      <c r="M579" s="9">
        <v>0.20758421719100001</v>
      </c>
      <c r="N579" s="9">
        <v>1.2130928225799999E-2</v>
      </c>
      <c r="O579" s="9">
        <v>1.2130928225799999E-2</v>
      </c>
      <c r="P579" s="9">
        <v>5.710080266E-3</v>
      </c>
      <c r="Q579" s="4">
        <f>VLOOKUP(Table13[[#This Row],[img_id]]&amp;"|"&amp;1,Table1[[#Headers],[#Data]],6,FALSE)</f>
        <v>0.99999690055799995</v>
      </c>
      <c r="R579" s="4">
        <f>VLOOKUP(Table13[[#This Row],[img_id]]&amp;"|"&amp;2,Table1[[#Headers],[#Data]],6,FALSE)</f>
        <v>0.99998891353599995</v>
      </c>
      <c r="S579" s="4">
        <f>VLOOKUP(Table13[[#This Row],[img_id]]&amp;"|"&amp;3,Table1[[#Headers],[#Data]],6,FALSE)</f>
        <v>0.99980992078800002</v>
      </c>
      <c r="T579" s="4">
        <f>VLOOKUP(Table13[[#This Row],[img_id]]&amp;"|"&amp;4,Table1[[#Headers],[#Data]],6,FALSE)</f>
        <v>0.99970990419399997</v>
      </c>
      <c r="U579" s="4">
        <f>VLOOKUP(Table13[[#This Row],[img_id]]&amp;"|"&amp;5,Table1[[#Headers],[#Data]],6,FALSE)</f>
        <v>0.99959629774100001</v>
      </c>
    </row>
    <row r="580" spans="1:21" hidden="1" x14ac:dyDescent="0.25">
      <c r="A580" s="5">
        <v>579</v>
      </c>
      <c r="B580" s="5" t="s">
        <v>588</v>
      </c>
      <c r="C580" s="5">
        <v>547</v>
      </c>
      <c r="D580" s="5">
        <v>2</v>
      </c>
      <c r="E580" s="5">
        <f>IF(Table13[[#This Row],[attractiveness]]=1,2,IF(Table13[[#This Row],[attractiveness]]=5,4,Table13[[#This Row],[attractiveness]]))</f>
        <v>2</v>
      </c>
      <c r="F580" s="5">
        <v>0.159999999999999</v>
      </c>
      <c r="G580" t="s">
        <v>831</v>
      </c>
      <c r="H580" t="s">
        <v>830</v>
      </c>
      <c r="I580" t="s">
        <v>852</v>
      </c>
      <c r="J580" t="s">
        <v>868</v>
      </c>
      <c r="K580" t="s">
        <v>840</v>
      </c>
      <c r="L580" s="9">
        <v>0.75447577238100005</v>
      </c>
      <c r="M580" s="9">
        <v>0.14750146865800001</v>
      </c>
      <c r="N580" s="9">
        <v>2.9484206810599999E-2</v>
      </c>
      <c r="O580" s="9">
        <v>2.9484206810599999E-2</v>
      </c>
      <c r="P580" s="9">
        <v>9.3332994729300005E-3</v>
      </c>
      <c r="Q580" s="4">
        <f>VLOOKUP(Table13[[#This Row],[img_id]]&amp;"|"&amp;1,Table1[[#Headers],[#Data]],6,FALSE)</f>
        <v>0.99999523162799997</v>
      </c>
      <c r="R580" s="4">
        <f>VLOOKUP(Table13[[#This Row],[img_id]]&amp;"|"&amp;2,Table1[[#Headers],[#Data]],6,FALSE)</f>
        <v>0.99997568130500003</v>
      </c>
      <c r="S580" s="4">
        <f>VLOOKUP(Table13[[#This Row],[img_id]]&amp;"|"&amp;3,Table1[[#Headers],[#Data]],6,FALSE)</f>
        <v>0.99987804889700005</v>
      </c>
      <c r="T580" s="4">
        <f>VLOOKUP(Table13[[#This Row],[img_id]]&amp;"|"&amp;4,Table1[[#Headers],[#Data]],6,FALSE)</f>
        <v>0.99987304210700001</v>
      </c>
      <c r="U580" s="4">
        <f>VLOOKUP(Table13[[#This Row],[img_id]]&amp;"|"&amp;5,Table1[[#Headers],[#Data]],6,FALSE)</f>
        <v>0.999614953995</v>
      </c>
    </row>
    <row r="581" spans="1:21" hidden="1" x14ac:dyDescent="0.25">
      <c r="A581" s="5">
        <v>580</v>
      </c>
      <c r="B581" s="5" t="s">
        <v>589</v>
      </c>
      <c r="C581" s="5">
        <v>547</v>
      </c>
      <c r="D581" s="5">
        <v>2</v>
      </c>
      <c r="E581" s="5">
        <f>IF(Table13[[#This Row],[attractiveness]]=1,2,IF(Table13[[#This Row],[attractiveness]]=5,4,Table13[[#This Row],[attractiveness]]))</f>
        <v>2</v>
      </c>
      <c r="F581" s="5">
        <v>0.64</v>
      </c>
      <c r="G581" t="s">
        <v>830</v>
      </c>
      <c r="H581" t="s">
        <v>840</v>
      </c>
      <c r="I581" t="s">
        <v>868</v>
      </c>
      <c r="J581" t="s">
        <v>867</v>
      </c>
      <c r="K581" t="s">
        <v>832</v>
      </c>
      <c r="L581" s="9">
        <v>0.69777125120200001</v>
      </c>
      <c r="M581" s="9">
        <v>0.24470818042799999</v>
      </c>
      <c r="N581" s="9">
        <v>2.1030614152600002E-2</v>
      </c>
      <c r="O581" s="9">
        <v>2.1030614152600002E-2</v>
      </c>
      <c r="P581" s="9">
        <v>3.85220558383E-3</v>
      </c>
      <c r="Q581" s="4">
        <f>VLOOKUP(Table13[[#This Row],[img_id]]&amp;"|"&amp;1,Table1[[#Headers],[#Data]],6,FALSE)</f>
        <v>0.99999380111699998</v>
      </c>
      <c r="R581" s="4">
        <f>VLOOKUP(Table13[[#This Row],[img_id]]&amp;"|"&amp;2,Table1[[#Headers],[#Data]],6,FALSE)</f>
        <v>0.99998247623400005</v>
      </c>
      <c r="S581" s="4">
        <f>VLOOKUP(Table13[[#This Row],[img_id]]&amp;"|"&amp;3,Table1[[#Headers],[#Data]],6,FALSE)</f>
        <v>0.99979573488200002</v>
      </c>
      <c r="T581" s="4">
        <f>VLOOKUP(Table13[[#This Row],[img_id]]&amp;"|"&amp;4,Table1[[#Headers],[#Data]],6,FALSE)</f>
        <v>0.99934107065199995</v>
      </c>
      <c r="U581" s="4">
        <f>VLOOKUP(Table13[[#This Row],[img_id]]&amp;"|"&amp;5,Table1[[#Headers],[#Data]],6,FALSE)</f>
        <v>0.99888557195700001</v>
      </c>
    </row>
    <row r="582" spans="1:21" hidden="1" x14ac:dyDescent="0.25">
      <c r="A582" s="5">
        <v>581</v>
      </c>
      <c r="B582" s="5" t="s">
        <v>590</v>
      </c>
      <c r="C582" s="5">
        <v>548</v>
      </c>
      <c r="D582" s="5">
        <v>3</v>
      </c>
      <c r="E582" s="5">
        <f>IF(Table13[[#This Row],[attractiveness]]=1,2,IF(Table13[[#This Row],[attractiveness]]=5,4,Table13[[#This Row],[attractiveness]]))</f>
        <v>3</v>
      </c>
      <c r="F582" s="5">
        <v>0.8</v>
      </c>
      <c r="G582" t="s">
        <v>874</v>
      </c>
      <c r="H582" t="s">
        <v>862</v>
      </c>
      <c r="I582" t="s">
        <v>856</v>
      </c>
      <c r="J582" t="s">
        <v>848</v>
      </c>
      <c r="K582" t="s">
        <v>861</v>
      </c>
      <c r="L582" s="9">
        <v>0.191611349583</v>
      </c>
      <c r="M582" s="9">
        <v>0.17996118962800001</v>
      </c>
      <c r="N582" s="9">
        <v>0.17460942268400001</v>
      </c>
      <c r="O582" s="9">
        <v>0.17460942268400001</v>
      </c>
      <c r="P582" s="9">
        <v>5.65670095384E-2</v>
      </c>
      <c r="Q582" s="4">
        <f>VLOOKUP(Table13[[#This Row],[img_id]]&amp;"|"&amp;1,Table1[[#Headers],[#Data]],6,FALSE)</f>
        <v>0.99990093708000005</v>
      </c>
      <c r="R582" s="4">
        <f>VLOOKUP(Table13[[#This Row],[img_id]]&amp;"|"&amp;2,Table1[[#Headers],[#Data]],6,FALSE)</f>
        <v>0.99989461898800003</v>
      </c>
      <c r="S582" s="4">
        <f>VLOOKUP(Table13[[#This Row],[img_id]]&amp;"|"&amp;3,Table1[[#Headers],[#Data]],6,FALSE)</f>
        <v>0.99989140033699997</v>
      </c>
      <c r="T582" s="4">
        <f>VLOOKUP(Table13[[#This Row],[img_id]]&amp;"|"&amp;4,Table1[[#Headers],[#Data]],6,FALSE)</f>
        <v>0.99987328052500002</v>
      </c>
      <c r="U582" s="4">
        <f>VLOOKUP(Table13[[#This Row],[img_id]]&amp;"|"&amp;5,Table1[[#Headers],[#Data]],6,FALSE)</f>
        <v>0.99966478347800003</v>
      </c>
    </row>
    <row r="583" spans="1:21" hidden="1" x14ac:dyDescent="0.25">
      <c r="A583" s="5">
        <v>582</v>
      </c>
      <c r="B583" s="5" t="s">
        <v>591</v>
      </c>
      <c r="C583" s="5">
        <v>548</v>
      </c>
      <c r="D583" s="5">
        <v>4</v>
      </c>
      <c r="E583" s="5">
        <f>IF(Table13[[#This Row],[attractiveness]]=1,2,IF(Table13[[#This Row],[attractiveness]]=5,4,Table13[[#This Row],[attractiveness]]))</f>
        <v>4</v>
      </c>
      <c r="F583" s="5">
        <v>0</v>
      </c>
      <c r="G583" t="s">
        <v>886</v>
      </c>
      <c r="H583" t="s">
        <v>856</v>
      </c>
      <c r="I583" t="s">
        <v>854</v>
      </c>
      <c r="J583" t="s">
        <v>848</v>
      </c>
      <c r="K583" t="s">
        <v>855</v>
      </c>
      <c r="L583" s="9">
        <v>0.28196272253999999</v>
      </c>
      <c r="M583" s="9">
        <v>0.13643462955999999</v>
      </c>
      <c r="N583" s="9">
        <v>0.100801311433</v>
      </c>
      <c r="O583" s="9">
        <v>0.100801311433</v>
      </c>
      <c r="P583" s="9">
        <v>7.4051983654499998E-2</v>
      </c>
      <c r="Q583" s="4">
        <f>VLOOKUP(Table13[[#This Row],[img_id]]&amp;"|"&amp;1,Table1[[#Headers],[#Data]],6,FALSE)</f>
        <v>0.99967908859300003</v>
      </c>
      <c r="R583" s="4">
        <f>VLOOKUP(Table13[[#This Row],[img_id]]&amp;"|"&amp;2,Table1[[#Headers],[#Data]],6,FALSE)</f>
        <v>0.99933689832700001</v>
      </c>
      <c r="S583" s="4">
        <f>VLOOKUP(Table13[[#This Row],[img_id]]&amp;"|"&amp;3,Table1[[#Headers],[#Data]],6,FALSE)</f>
        <v>0.99910271167800002</v>
      </c>
      <c r="T583" s="4">
        <f>VLOOKUP(Table13[[#This Row],[img_id]]&amp;"|"&amp;4,Table1[[#Headers],[#Data]],6,FALSE)</f>
        <v>0.99889886379199999</v>
      </c>
      <c r="U583" s="4">
        <f>VLOOKUP(Table13[[#This Row],[img_id]]&amp;"|"&amp;5,Table1[[#Headers],[#Data]],6,FALSE)</f>
        <v>0.99877899885200006</v>
      </c>
    </row>
    <row r="584" spans="1:21" hidden="1" x14ac:dyDescent="0.25">
      <c r="A584" s="5">
        <v>583</v>
      </c>
      <c r="B584" s="5" t="s">
        <v>592</v>
      </c>
      <c r="C584" s="5">
        <v>548</v>
      </c>
      <c r="D584" s="5">
        <v>3</v>
      </c>
      <c r="E584" s="5">
        <f>IF(Table13[[#This Row],[attractiveness]]=1,2,IF(Table13[[#This Row],[attractiveness]]=5,4,Table13[[#This Row],[attractiveness]]))</f>
        <v>3</v>
      </c>
      <c r="F584" s="5">
        <v>0.55999999999999905</v>
      </c>
      <c r="G584" t="s">
        <v>862</v>
      </c>
      <c r="H584" t="s">
        <v>861</v>
      </c>
      <c r="I584" t="s">
        <v>848</v>
      </c>
      <c r="J584" t="s">
        <v>856</v>
      </c>
      <c r="K584" t="s">
        <v>846</v>
      </c>
      <c r="L584" s="9">
        <v>0.51599901914599999</v>
      </c>
      <c r="M584" s="9">
        <v>0.132993280888</v>
      </c>
      <c r="N584" s="9">
        <v>7.0341460406800005E-2</v>
      </c>
      <c r="O584" s="9">
        <v>7.0341460406800005E-2</v>
      </c>
      <c r="P584" s="9">
        <v>4.6268612146399997E-2</v>
      </c>
      <c r="Q584" s="4">
        <f>VLOOKUP(Table13[[#This Row],[img_id]]&amp;"|"&amp;1,Table1[[#Headers],[#Data]],6,FALSE)</f>
        <v>0.999977231026</v>
      </c>
      <c r="R584" s="4">
        <f>VLOOKUP(Table13[[#This Row],[img_id]]&amp;"|"&amp;2,Table1[[#Headers],[#Data]],6,FALSE)</f>
        <v>0.999911546707</v>
      </c>
      <c r="S584" s="4">
        <f>VLOOKUP(Table13[[#This Row],[img_id]]&amp;"|"&amp;3,Table1[[#Headers],[#Data]],6,FALSE)</f>
        <v>0.99983286857599996</v>
      </c>
      <c r="T584" s="4">
        <f>VLOOKUP(Table13[[#This Row],[img_id]]&amp;"|"&amp;4,Table1[[#Headers],[#Data]],6,FALSE)</f>
        <v>0.99983060359999998</v>
      </c>
      <c r="U584" s="4">
        <f>VLOOKUP(Table13[[#This Row],[img_id]]&amp;"|"&amp;5,Table1[[#Headers],[#Data]],6,FALSE)</f>
        <v>0.99974590539899999</v>
      </c>
    </row>
    <row r="585" spans="1:21" hidden="1" x14ac:dyDescent="0.25">
      <c r="A585" s="5">
        <v>584</v>
      </c>
      <c r="B585" s="5" t="s">
        <v>593</v>
      </c>
      <c r="C585" s="5">
        <v>548</v>
      </c>
      <c r="D585" s="5">
        <v>3</v>
      </c>
      <c r="E585" s="5">
        <f>IF(Table13[[#This Row],[attractiveness]]=1,2,IF(Table13[[#This Row],[attractiveness]]=5,4,Table13[[#This Row],[attractiveness]]))</f>
        <v>3</v>
      </c>
      <c r="F585" s="5">
        <v>0.8</v>
      </c>
      <c r="G585" t="s">
        <v>861</v>
      </c>
      <c r="H585" t="s">
        <v>856</v>
      </c>
      <c r="I585" t="s">
        <v>878</v>
      </c>
      <c r="J585" t="s">
        <v>864</v>
      </c>
      <c r="K585" t="s">
        <v>862</v>
      </c>
      <c r="L585" s="9">
        <v>0.17689473926999999</v>
      </c>
      <c r="M585" s="9">
        <v>0.146051988006</v>
      </c>
      <c r="N585" s="9">
        <v>0.13402879238099999</v>
      </c>
      <c r="O585" s="9">
        <v>0.13402879238099999</v>
      </c>
      <c r="P585" s="9">
        <v>0.12252381444</v>
      </c>
      <c r="Q585" s="4">
        <f>VLOOKUP(Table13[[#This Row],[img_id]]&amp;"|"&amp;1,Table1[[#Headers],[#Data]],6,FALSE)</f>
        <v>0.99992871284499996</v>
      </c>
      <c r="R585" s="4">
        <f>VLOOKUP(Table13[[#This Row],[img_id]]&amp;"|"&amp;2,Table1[[#Headers],[#Data]],6,FALSE)</f>
        <v>0.99991369247399997</v>
      </c>
      <c r="S585" s="4">
        <f>VLOOKUP(Table13[[#This Row],[img_id]]&amp;"|"&amp;3,Table1[[#Headers],[#Data]],6,FALSE)</f>
        <v>0.99990594387099996</v>
      </c>
      <c r="T585" s="4">
        <f>VLOOKUP(Table13[[#This Row],[img_id]]&amp;"|"&amp;4,Table1[[#Headers],[#Data]],6,FALSE)</f>
        <v>0.99990391731299999</v>
      </c>
      <c r="U585" s="4">
        <f>VLOOKUP(Table13[[#This Row],[img_id]]&amp;"|"&amp;5,Table1[[#Headers],[#Data]],6,FALSE)</f>
        <v>0.99989700317399999</v>
      </c>
    </row>
    <row r="586" spans="1:21" hidden="1" x14ac:dyDescent="0.25">
      <c r="A586" s="5">
        <v>585</v>
      </c>
      <c r="B586" s="5" t="s">
        <v>594</v>
      </c>
      <c r="C586" s="5">
        <v>555</v>
      </c>
      <c r="D586" s="5">
        <v>2</v>
      </c>
      <c r="E586" s="5">
        <f>IF(Table13[[#This Row],[attractiveness]]=1,2,IF(Table13[[#This Row],[attractiveness]]=5,4,Table13[[#This Row],[attractiveness]]))</f>
        <v>2</v>
      </c>
      <c r="F586" s="5">
        <v>0.96</v>
      </c>
      <c r="G586" t="s">
        <v>901</v>
      </c>
      <c r="H586" t="s">
        <v>840</v>
      </c>
      <c r="I586" t="s">
        <v>830</v>
      </c>
      <c r="J586" t="s">
        <v>864</v>
      </c>
      <c r="K586" t="s">
        <v>880</v>
      </c>
      <c r="L586" s="9">
        <v>0.21937650442100001</v>
      </c>
      <c r="M586" s="9">
        <v>0.12565690279</v>
      </c>
      <c r="N586" s="9">
        <v>0.116238459945</v>
      </c>
      <c r="O586" s="9">
        <v>0.116238459945</v>
      </c>
      <c r="P586" s="9">
        <v>6.3177563250100002E-2</v>
      </c>
      <c r="Q586" s="4">
        <f>VLOOKUP(Table13[[#This Row],[img_id]]&amp;"|"&amp;1,Table1[[#Headers],[#Data]],6,FALSE)</f>
        <v>0.99857759475700003</v>
      </c>
      <c r="R586" s="4">
        <f>VLOOKUP(Table13[[#This Row],[img_id]]&amp;"|"&amp;2,Table1[[#Headers],[#Data]],6,FALSE)</f>
        <v>0.99751931428899998</v>
      </c>
      <c r="S586" s="4">
        <f>VLOOKUP(Table13[[#This Row],[img_id]]&amp;"|"&amp;3,Table1[[#Headers],[#Data]],6,FALSE)</f>
        <v>0.997318923473</v>
      </c>
      <c r="T586" s="4">
        <f>VLOOKUP(Table13[[#This Row],[img_id]]&amp;"|"&amp;4,Table1[[#Headers],[#Data]],6,FALSE)</f>
        <v>0.99574899673499995</v>
      </c>
      <c r="U586" s="4">
        <f>VLOOKUP(Table13[[#This Row],[img_id]]&amp;"|"&amp;5,Table1[[#Headers],[#Data]],6,FALSE)</f>
        <v>0.99507820606200004</v>
      </c>
    </row>
    <row r="587" spans="1:21" hidden="1" x14ac:dyDescent="0.25">
      <c r="A587" s="5">
        <v>586</v>
      </c>
      <c r="B587" s="5" t="s">
        <v>595</v>
      </c>
      <c r="C587" s="5">
        <v>555</v>
      </c>
      <c r="D587" s="5">
        <v>2</v>
      </c>
      <c r="E587" s="5">
        <f>IF(Table13[[#This Row],[attractiveness]]=1,2,IF(Table13[[#This Row],[attractiveness]]=5,4,Table13[[#This Row],[attractiveness]]))</f>
        <v>2</v>
      </c>
      <c r="F587" s="5">
        <v>0.96</v>
      </c>
      <c r="G587" t="s">
        <v>830</v>
      </c>
      <c r="H587" t="s">
        <v>831</v>
      </c>
      <c r="I587" t="s">
        <v>854</v>
      </c>
      <c r="J587" t="s">
        <v>846</v>
      </c>
      <c r="K587" t="s">
        <v>860</v>
      </c>
      <c r="L587" s="9">
        <v>0.27152743935599999</v>
      </c>
      <c r="M587" s="9">
        <v>0.181127429008</v>
      </c>
      <c r="N587" s="9">
        <v>5.9140060097E-2</v>
      </c>
      <c r="O587" s="9">
        <v>5.9140060097E-2</v>
      </c>
      <c r="P587" s="9">
        <v>3.1931716948699999E-2</v>
      </c>
      <c r="Q587" s="4">
        <f>VLOOKUP(Table13[[#This Row],[img_id]]&amp;"|"&amp;1,Table1[[#Headers],[#Data]],6,FALSE)</f>
        <v>0.99851340055500004</v>
      </c>
      <c r="R587" s="4">
        <f>VLOOKUP(Table13[[#This Row],[img_id]]&amp;"|"&amp;2,Table1[[#Headers],[#Data]],6,FALSE)</f>
        <v>0.99777311086700005</v>
      </c>
      <c r="S587" s="4">
        <f>VLOOKUP(Table13[[#This Row],[img_id]]&amp;"|"&amp;3,Table1[[#Headers],[#Data]],6,FALSE)</f>
        <v>0.99321085214600002</v>
      </c>
      <c r="T587" s="4">
        <f>VLOOKUP(Table13[[#This Row],[img_id]]&amp;"|"&amp;4,Table1[[#Headers],[#Data]],6,FALSE)</f>
        <v>0.98962712287900001</v>
      </c>
      <c r="U587" s="4">
        <f>VLOOKUP(Table13[[#This Row],[img_id]]&amp;"|"&amp;5,Table1[[#Headers],[#Data]],6,FALSE)</f>
        <v>0.98749822378200003</v>
      </c>
    </row>
    <row r="588" spans="1:21" hidden="1" x14ac:dyDescent="0.25">
      <c r="A588" s="5">
        <v>587</v>
      </c>
      <c r="B588" s="5" t="s">
        <v>596</v>
      </c>
      <c r="C588" s="5">
        <v>555</v>
      </c>
      <c r="D588" s="5">
        <v>4</v>
      </c>
      <c r="E588" s="5">
        <f>IF(Table13[[#This Row],[attractiveness]]=1,2,IF(Table13[[#This Row],[attractiveness]]=5,4,Table13[[#This Row],[attractiveness]]))</f>
        <v>4</v>
      </c>
      <c r="F588" s="5">
        <v>0.64</v>
      </c>
      <c r="G588" t="s">
        <v>846</v>
      </c>
      <c r="H588" t="s">
        <v>830</v>
      </c>
      <c r="I588" t="s">
        <v>831</v>
      </c>
      <c r="J588" t="s">
        <v>854</v>
      </c>
      <c r="K588" t="s">
        <v>848</v>
      </c>
      <c r="L588" s="9">
        <v>0.26694855093999997</v>
      </c>
      <c r="M588" s="9">
        <v>0.18121823668500001</v>
      </c>
      <c r="N588" s="9">
        <v>0.177354052663</v>
      </c>
      <c r="O588" s="9">
        <v>0.177354052663</v>
      </c>
      <c r="P588" s="9">
        <v>5.09663186967E-2</v>
      </c>
      <c r="Q588" s="4">
        <f>VLOOKUP(Table13[[#This Row],[img_id]]&amp;"|"&amp;1,Table1[[#Headers],[#Data]],6,FALSE)</f>
        <v>0.99984967708600003</v>
      </c>
      <c r="R588" s="4">
        <f>VLOOKUP(Table13[[#This Row],[img_id]]&amp;"|"&amp;2,Table1[[#Headers],[#Data]],6,FALSE)</f>
        <v>0.99977856874500004</v>
      </c>
      <c r="S588" s="4">
        <f>VLOOKUP(Table13[[#This Row],[img_id]]&amp;"|"&amp;3,Table1[[#Headers],[#Data]],6,FALSE)</f>
        <v>0.99977380037300001</v>
      </c>
      <c r="T588" s="4">
        <f>VLOOKUP(Table13[[#This Row],[img_id]]&amp;"|"&amp;4,Table1[[#Headers],[#Data]],6,FALSE)</f>
        <v>0.999723255634</v>
      </c>
      <c r="U588" s="4">
        <f>VLOOKUP(Table13[[#This Row],[img_id]]&amp;"|"&amp;5,Table1[[#Headers],[#Data]],6,FALSE)</f>
        <v>0.99921309948000003</v>
      </c>
    </row>
    <row r="589" spans="1:21" hidden="1" x14ac:dyDescent="0.25">
      <c r="A589" s="5">
        <v>588</v>
      </c>
      <c r="B589" s="5" t="s">
        <v>597</v>
      </c>
      <c r="C589" s="5">
        <v>555</v>
      </c>
      <c r="D589" s="5">
        <v>4</v>
      </c>
      <c r="E589" s="5">
        <f>IF(Table13[[#This Row],[attractiveness]]=1,2,IF(Table13[[#This Row],[attractiveness]]=5,4,Table13[[#This Row],[attractiveness]]))</f>
        <v>4</v>
      </c>
      <c r="F589" s="5">
        <v>1.44</v>
      </c>
      <c r="G589" t="s">
        <v>846</v>
      </c>
      <c r="H589" t="s">
        <v>831</v>
      </c>
      <c r="I589" t="s">
        <v>830</v>
      </c>
      <c r="J589" t="s">
        <v>829</v>
      </c>
      <c r="K589" t="s">
        <v>862</v>
      </c>
      <c r="L589" s="9">
        <v>0.90312647819500003</v>
      </c>
      <c r="M589" s="9">
        <v>8.0244228243799995E-2</v>
      </c>
      <c r="N589" s="9">
        <v>1.3198007829499999E-2</v>
      </c>
      <c r="O589" s="9">
        <v>1.3198007829499999E-2</v>
      </c>
      <c r="P589" s="9">
        <v>5.7679659221299996E-4</v>
      </c>
      <c r="Q589" s="4">
        <f>VLOOKUP(Table13[[#This Row],[img_id]]&amp;"|"&amp;1,Table1[[#Headers],[#Data]],6,FALSE)</f>
        <v>0.99999964237200001</v>
      </c>
      <c r="R589" s="4">
        <f>VLOOKUP(Table13[[#This Row],[img_id]]&amp;"|"&amp;2,Table1[[#Headers],[#Data]],6,FALSE)</f>
        <v>0.99999630451199994</v>
      </c>
      <c r="S589" s="4">
        <f>VLOOKUP(Table13[[#This Row],[img_id]]&amp;"|"&amp;3,Table1[[#Headers],[#Data]],6,FALSE)</f>
        <v>0.99997746944400001</v>
      </c>
      <c r="T589" s="4">
        <f>VLOOKUP(Table13[[#This Row],[img_id]]&amp;"|"&amp;4,Table1[[#Headers],[#Data]],6,FALSE)</f>
        <v>0.999744355679</v>
      </c>
      <c r="U589" s="4">
        <f>VLOOKUP(Table13[[#This Row],[img_id]]&amp;"|"&amp;5,Table1[[#Headers],[#Data]],6,FALSE)</f>
        <v>0.99948465824099997</v>
      </c>
    </row>
    <row r="590" spans="1:21" hidden="1" x14ac:dyDescent="0.25">
      <c r="A590" s="5">
        <v>589</v>
      </c>
      <c r="B590" s="5" t="s">
        <v>598</v>
      </c>
      <c r="C590" s="5">
        <v>556</v>
      </c>
      <c r="D590" s="5">
        <v>4</v>
      </c>
      <c r="E590" s="5">
        <f>IF(Table13[[#This Row],[attractiveness]]=1,2,IF(Table13[[#This Row],[attractiveness]]=5,4,Table13[[#This Row],[attractiveness]]))</f>
        <v>4</v>
      </c>
      <c r="F590" s="5">
        <v>0.159999999999999</v>
      </c>
      <c r="G590" t="s">
        <v>882</v>
      </c>
      <c r="H590" t="s">
        <v>830</v>
      </c>
      <c r="I590" t="s">
        <v>831</v>
      </c>
      <c r="J590" t="s">
        <v>860</v>
      </c>
      <c r="K590" t="s">
        <v>846</v>
      </c>
      <c r="L590" s="9">
        <v>0.17414501309399999</v>
      </c>
      <c r="M590" s="9">
        <v>0.167559251189</v>
      </c>
      <c r="N590" s="9">
        <v>0.14837574958800001</v>
      </c>
      <c r="O590" s="9">
        <v>0.14837574958800001</v>
      </c>
      <c r="P590" s="9">
        <v>5.1073718816000001E-2</v>
      </c>
      <c r="Q590" s="4">
        <f>VLOOKUP(Table13[[#This Row],[img_id]]&amp;"|"&amp;1,Table1[[#Headers],[#Data]],6,FALSE)</f>
        <v>0.99813371896699998</v>
      </c>
      <c r="R590" s="4">
        <f>VLOOKUP(Table13[[#This Row],[img_id]]&amp;"|"&amp;2,Table1[[#Headers],[#Data]],6,FALSE)</f>
        <v>0.99806052446399995</v>
      </c>
      <c r="S590" s="4">
        <f>VLOOKUP(Table13[[#This Row],[img_id]]&amp;"|"&amp;3,Table1[[#Headers],[#Data]],6,FALSE)</f>
        <v>0.99781030416500005</v>
      </c>
      <c r="T590" s="4">
        <f>VLOOKUP(Table13[[#This Row],[img_id]]&amp;"|"&amp;4,Table1[[#Headers],[#Data]],6,FALSE)</f>
        <v>0.99679273366900001</v>
      </c>
      <c r="U590" s="4">
        <f>VLOOKUP(Table13[[#This Row],[img_id]]&amp;"|"&amp;5,Table1[[#Headers],[#Data]],6,FALSE)</f>
        <v>0.99366497993500003</v>
      </c>
    </row>
    <row r="591" spans="1:21" hidden="1" x14ac:dyDescent="0.25">
      <c r="A591" s="5">
        <v>590</v>
      </c>
      <c r="B591" s="5" t="s">
        <v>599</v>
      </c>
      <c r="C591" s="5">
        <v>556</v>
      </c>
      <c r="D591" s="5">
        <v>4</v>
      </c>
      <c r="E591" s="5">
        <f>IF(Table13[[#This Row],[attractiveness]]=1,2,IF(Table13[[#This Row],[attractiveness]]=5,4,Table13[[#This Row],[attractiveness]]))</f>
        <v>4</v>
      </c>
      <c r="F591" s="5">
        <v>1.84</v>
      </c>
      <c r="G591" t="s">
        <v>840</v>
      </c>
      <c r="H591" t="s">
        <v>864</v>
      </c>
      <c r="I591" t="s">
        <v>900</v>
      </c>
      <c r="J591" t="s">
        <v>867</v>
      </c>
      <c r="K591" t="s">
        <v>830</v>
      </c>
      <c r="L591" s="9">
        <v>0.21925702691099999</v>
      </c>
      <c r="M591" s="9">
        <v>0.17448066174999999</v>
      </c>
      <c r="N591" s="9">
        <v>9.3350827693900004E-2</v>
      </c>
      <c r="O591" s="9">
        <v>9.3350827693900004E-2</v>
      </c>
      <c r="P591" s="9">
        <v>7.6313115656400005E-2</v>
      </c>
      <c r="Q591" s="4">
        <f>VLOOKUP(Table13[[#This Row],[img_id]]&amp;"|"&amp;1,Table1[[#Headers],[#Data]],6,FALSE)</f>
        <v>0.99943321943300001</v>
      </c>
      <c r="R591" s="4">
        <f>VLOOKUP(Table13[[#This Row],[img_id]]&amp;"|"&amp;2,Table1[[#Headers],[#Data]],6,FALSE)</f>
        <v>0.99928802251799997</v>
      </c>
      <c r="S591" s="4">
        <f>VLOOKUP(Table13[[#This Row],[img_id]]&amp;"|"&amp;3,Table1[[#Headers],[#Data]],6,FALSE)</f>
        <v>0.99866998195599999</v>
      </c>
      <c r="T591" s="4">
        <f>VLOOKUP(Table13[[#This Row],[img_id]]&amp;"|"&amp;4,Table1[[#Headers],[#Data]],6,FALSE)</f>
        <v>0.99837672710400005</v>
      </c>
      <c r="U591" s="4">
        <f>VLOOKUP(Table13[[#This Row],[img_id]]&amp;"|"&amp;5,Table1[[#Headers],[#Data]],6,FALSE)</f>
        <v>0.99837350845299999</v>
      </c>
    </row>
    <row r="592" spans="1:21" hidden="1" x14ac:dyDescent="0.25">
      <c r="A592" s="5">
        <v>591</v>
      </c>
      <c r="B592" s="5" t="s">
        <v>600</v>
      </c>
      <c r="C592" s="5">
        <v>556</v>
      </c>
      <c r="D592" s="5">
        <v>4</v>
      </c>
      <c r="E592" s="5">
        <f>IF(Table13[[#This Row],[attractiveness]]=1,2,IF(Table13[[#This Row],[attractiveness]]=5,4,Table13[[#This Row],[attractiveness]]))</f>
        <v>4</v>
      </c>
      <c r="F592" s="5">
        <v>0.96</v>
      </c>
      <c r="G592" t="s">
        <v>864</v>
      </c>
      <c r="H592" t="s">
        <v>840</v>
      </c>
      <c r="I592" t="s">
        <v>830</v>
      </c>
      <c r="J592" t="s">
        <v>831</v>
      </c>
      <c r="K592" t="s">
        <v>867</v>
      </c>
      <c r="L592" s="9">
        <v>0.47055777907399998</v>
      </c>
      <c r="M592" s="9">
        <v>0.155442908406</v>
      </c>
      <c r="N592" s="9">
        <v>0.100847393274</v>
      </c>
      <c r="O592" s="9">
        <v>0.100847393274</v>
      </c>
      <c r="P592" s="9">
        <v>3.2324589788900002E-2</v>
      </c>
      <c r="Q592" s="4">
        <f>VLOOKUP(Table13[[#This Row],[img_id]]&amp;"|"&amp;1,Table1[[#Headers],[#Data]],6,FALSE)</f>
        <v>0.99984526634199999</v>
      </c>
      <c r="R592" s="4">
        <f>VLOOKUP(Table13[[#This Row],[img_id]]&amp;"|"&amp;2,Table1[[#Headers],[#Data]],6,FALSE)</f>
        <v>0.99953174591100002</v>
      </c>
      <c r="S592" s="4">
        <f>VLOOKUP(Table13[[#This Row],[img_id]]&amp;"|"&amp;3,Table1[[#Headers],[#Data]],6,FALSE)</f>
        <v>0.999278366566</v>
      </c>
      <c r="T592" s="4">
        <f>VLOOKUP(Table13[[#This Row],[img_id]]&amp;"|"&amp;4,Table1[[#Headers],[#Data]],6,FALSE)</f>
        <v>0.99850922822999999</v>
      </c>
      <c r="U592" s="4">
        <f>VLOOKUP(Table13[[#This Row],[img_id]]&amp;"|"&amp;5,Table1[[#Headers],[#Data]],6,FALSE)</f>
        <v>0.99775201082200005</v>
      </c>
    </row>
    <row r="593" spans="1:21" hidden="1" x14ac:dyDescent="0.25">
      <c r="A593" s="5">
        <v>592</v>
      </c>
      <c r="B593" s="5" t="s">
        <v>601</v>
      </c>
      <c r="C593" s="5">
        <v>556</v>
      </c>
      <c r="D593" s="5">
        <v>3</v>
      </c>
      <c r="E593" s="5">
        <f>IF(Table13[[#This Row],[attractiveness]]=1,2,IF(Table13[[#This Row],[attractiveness]]=5,4,Table13[[#This Row],[attractiveness]]))</f>
        <v>3</v>
      </c>
      <c r="F593" s="5">
        <v>0.24</v>
      </c>
      <c r="G593" t="s">
        <v>854</v>
      </c>
      <c r="H593" t="s">
        <v>830</v>
      </c>
      <c r="I593" t="s">
        <v>882</v>
      </c>
      <c r="J593" t="s">
        <v>860</v>
      </c>
      <c r="K593" t="s">
        <v>831</v>
      </c>
      <c r="L593" s="9">
        <v>0.256786495447</v>
      </c>
      <c r="M593" s="9">
        <v>0.11112431436799999</v>
      </c>
      <c r="N593" s="9">
        <v>0.10979092866200001</v>
      </c>
      <c r="O593" s="9">
        <v>0.10979092866200001</v>
      </c>
      <c r="P593" s="9">
        <v>0.103414267302</v>
      </c>
      <c r="Q593" s="4">
        <f>VLOOKUP(Table13[[#This Row],[img_id]]&amp;"|"&amp;1,Table1[[#Headers],[#Data]],6,FALSE)</f>
        <v>0.99970263242699997</v>
      </c>
      <c r="R593" s="4">
        <f>VLOOKUP(Table13[[#This Row],[img_id]]&amp;"|"&amp;2,Table1[[#Headers],[#Data]],6,FALSE)</f>
        <v>0.99931335449199998</v>
      </c>
      <c r="S593" s="4">
        <f>VLOOKUP(Table13[[#This Row],[img_id]]&amp;"|"&amp;3,Table1[[#Headers],[#Data]],6,FALSE)</f>
        <v>0.99930500984199999</v>
      </c>
      <c r="T593" s="4">
        <f>VLOOKUP(Table13[[#This Row],[img_id]]&amp;"|"&amp;4,Table1[[#Headers],[#Data]],6,FALSE)</f>
        <v>0.99928086996099996</v>
      </c>
      <c r="U593" s="4">
        <f>VLOOKUP(Table13[[#This Row],[img_id]]&amp;"|"&amp;5,Table1[[#Headers],[#Data]],6,FALSE)</f>
        <v>0.99926215410200003</v>
      </c>
    </row>
    <row r="594" spans="1:21" hidden="1" x14ac:dyDescent="0.25">
      <c r="A594" s="5">
        <v>593</v>
      </c>
      <c r="B594" s="5" t="s">
        <v>602</v>
      </c>
      <c r="C594" s="5">
        <v>559</v>
      </c>
      <c r="D594" s="5">
        <v>3</v>
      </c>
      <c r="E594" s="5">
        <f>IF(Table13[[#This Row],[attractiveness]]=1,2,IF(Table13[[#This Row],[attractiveness]]=5,4,Table13[[#This Row],[attractiveness]]))</f>
        <v>3</v>
      </c>
      <c r="F594" s="5">
        <v>0.55999999999999905</v>
      </c>
      <c r="G594" t="s">
        <v>831</v>
      </c>
      <c r="H594" t="s">
        <v>861</v>
      </c>
      <c r="I594" t="s">
        <v>864</v>
      </c>
      <c r="J594" t="s">
        <v>862</v>
      </c>
      <c r="K594" t="s">
        <v>876</v>
      </c>
      <c r="L594" s="9">
        <v>0.61572450399400003</v>
      </c>
      <c r="M594" s="9">
        <v>0.102038681507</v>
      </c>
      <c r="N594" s="9">
        <v>7.0182316005200002E-2</v>
      </c>
      <c r="O594" s="9">
        <v>7.0182316005200002E-2</v>
      </c>
      <c r="P594" s="9">
        <v>2.68666036427E-2</v>
      </c>
      <c r="Q594" s="4">
        <f>VLOOKUP(Table13[[#This Row],[img_id]]&amp;"|"&amp;1,Table1[[#Headers],[#Data]],6,FALSE)</f>
        <v>0.99989783763899998</v>
      </c>
      <c r="R594" s="4">
        <f>VLOOKUP(Table13[[#This Row],[img_id]]&amp;"|"&amp;2,Table1[[#Headers],[#Data]],6,FALSE)</f>
        <v>0.99938416481000003</v>
      </c>
      <c r="S594" s="4">
        <f>VLOOKUP(Table13[[#This Row],[img_id]]&amp;"|"&amp;3,Table1[[#Headers],[#Data]],6,FALSE)</f>
        <v>0.99910479783999995</v>
      </c>
      <c r="T594" s="4">
        <f>VLOOKUP(Table13[[#This Row],[img_id]]&amp;"|"&amp;4,Table1[[#Headers],[#Data]],6,FALSE)</f>
        <v>0.99893265962599997</v>
      </c>
      <c r="U594" s="4">
        <f>VLOOKUP(Table13[[#This Row],[img_id]]&amp;"|"&amp;5,Table1[[#Headers],[#Data]],6,FALSE)</f>
        <v>0.99766516685499995</v>
      </c>
    </row>
    <row r="595" spans="1:21" hidden="1" x14ac:dyDescent="0.25">
      <c r="A595" s="5">
        <v>594</v>
      </c>
      <c r="B595" s="5" t="s">
        <v>603</v>
      </c>
      <c r="C595" s="5">
        <v>559</v>
      </c>
      <c r="D595" s="5">
        <v>4</v>
      </c>
      <c r="E595" s="5">
        <f>IF(Table13[[#This Row],[attractiveness]]=1,2,IF(Table13[[#This Row],[attractiveness]]=5,4,Table13[[#This Row],[attractiveness]]))</f>
        <v>4</v>
      </c>
      <c r="F595" s="5">
        <v>0.159999999999999</v>
      </c>
      <c r="G595" t="s">
        <v>854</v>
      </c>
      <c r="H595" t="s">
        <v>855</v>
      </c>
      <c r="I595" t="s">
        <v>848</v>
      </c>
      <c r="J595" t="s">
        <v>864</v>
      </c>
      <c r="K595" t="s">
        <v>886</v>
      </c>
      <c r="L595" s="9">
        <v>0.200866773725</v>
      </c>
      <c r="M595" s="9">
        <v>0.10397209972099999</v>
      </c>
      <c r="N595" s="9">
        <v>8.7328925728799994E-2</v>
      </c>
      <c r="O595" s="9">
        <v>8.7328925728799994E-2</v>
      </c>
      <c r="P595" s="9">
        <v>8.3164475858199999E-2</v>
      </c>
      <c r="Q595" s="4">
        <f>VLOOKUP(Table13[[#This Row],[img_id]]&amp;"|"&amp;1,Table1[[#Headers],[#Data]],6,FALSE)</f>
        <v>0.99876558780699998</v>
      </c>
      <c r="R595" s="4">
        <f>VLOOKUP(Table13[[#This Row],[img_id]]&amp;"|"&amp;2,Table1[[#Headers],[#Data]],6,FALSE)</f>
        <v>0.99761778116199995</v>
      </c>
      <c r="S595" s="4">
        <f>VLOOKUP(Table13[[#This Row],[img_id]]&amp;"|"&amp;3,Table1[[#Headers],[#Data]],6,FALSE)</f>
        <v>0.99716502428099996</v>
      </c>
      <c r="T595" s="4">
        <f>VLOOKUP(Table13[[#This Row],[img_id]]&amp;"|"&amp;4,Table1[[#Headers],[#Data]],6,FALSE)</f>
        <v>0.99704021215399996</v>
      </c>
      <c r="U595" s="4">
        <f>VLOOKUP(Table13[[#This Row],[img_id]]&amp;"|"&amp;5,Table1[[#Headers],[#Data]],6,FALSE)</f>
        <v>0.99702352285399998</v>
      </c>
    </row>
    <row r="596" spans="1:21" hidden="1" x14ac:dyDescent="0.25">
      <c r="A596" s="5">
        <v>595</v>
      </c>
      <c r="B596" s="5" t="s">
        <v>604</v>
      </c>
      <c r="C596" s="5">
        <v>559</v>
      </c>
      <c r="D596" s="5">
        <v>3</v>
      </c>
      <c r="E596" s="5">
        <f>IF(Table13[[#This Row],[attractiveness]]=1,2,IF(Table13[[#This Row],[attractiveness]]=5,4,Table13[[#This Row],[attractiveness]]))</f>
        <v>3</v>
      </c>
      <c r="F596" s="5">
        <v>0.8</v>
      </c>
      <c r="G596" t="s">
        <v>856</v>
      </c>
      <c r="H596" t="s">
        <v>915</v>
      </c>
      <c r="I596" t="s">
        <v>848</v>
      </c>
      <c r="J596" t="s">
        <v>860</v>
      </c>
      <c r="K596" t="s">
        <v>861</v>
      </c>
      <c r="L596" s="9">
        <v>0.239084944129</v>
      </c>
      <c r="M596" s="9">
        <v>0.14884077012499999</v>
      </c>
      <c r="N596" s="9">
        <v>0.110284760594</v>
      </c>
      <c r="O596" s="9">
        <v>0.110284760594</v>
      </c>
      <c r="P596" s="9">
        <v>5.4219849407699999E-2</v>
      </c>
      <c r="Q596" s="4">
        <f>VLOOKUP(Table13[[#This Row],[img_id]]&amp;"|"&amp;1,Table1[[#Headers],[#Data]],6,FALSE)</f>
        <v>0.99924004077899997</v>
      </c>
      <c r="R596" s="4">
        <f>VLOOKUP(Table13[[#This Row],[img_id]]&amp;"|"&amp;2,Table1[[#Headers],[#Data]],6,FALSE)</f>
        <v>0.99877983331700004</v>
      </c>
      <c r="S596" s="4">
        <f>VLOOKUP(Table13[[#This Row],[img_id]]&amp;"|"&amp;3,Table1[[#Headers],[#Data]],6,FALSE)</f>
        <v>0.99835395813000005</v>
      </c>
      <c r="T596" s="4">
        <f>VLOOKUP(Table13[[#This Row],[img_id]]&amp;"|"&amp;4,Table1[[#Headers],[#Data]],6,FALSE)</f>
        <v>0.99671566486399998</v>
      </c>
      <c r="U596" s="4">
        <f>VLOOKUP(Table13[[#This Row],[img_id]]&amp;"|"&amp;5,Table1[[#Headers],[#Data]],6,FALSE)</f>
        <v>0.99665760993999997</v>
      </c>
    </row>
    <row r="597" spans="1:21" hidden="1" x14ac:dyDescent="0.25">
      <c r="A597" s="5">
        <v>596</v>
      </c>
      <c r="B597" s="5" t="s">
        <v>605</v>
      </c>
      <c r="C597" s="5">
        <v>559</v>
      </c>
      <c r="D597" s="5">
        <v>2</v>
      </c>
      <c r="E597" s="5">
        <f>IF(Table13[[#This Row],[attractiveness]]=1,2,IF(Table13[[#This Row],[attractiveness]]=5,4,Table13[[#This Row],[attractiveness]]))</f>
        <v>2</v>
      </c>
      <c r="F597" s="5">
        <v>0.16</v>
      </c>
      <c r="G597" t="s">
        <v>892</v>
      </c>
      <c r="H597" t="s">
        <v>860</v>
      </c>
      <c r="I597" t="s">
        <v>856</v>
      </c>
      <c r="J597" t="s">
        <v>848</v>
      </c>
      <c r="K597" t="s">
        <v>854</v>
      </c>
      <c r="L597" s="9">
        <v>0.30515313148500001</v>
      </c>
      <c r="M597" s="9">
        <v>0.106229789555</v>
      </c>
      <c r="N597" s="9">
        <v>7.4938945472199994E-2</v>
      </c>
      <c r="O597" s="9">
        <v>7.4938945472199994E-2</v>
      </c>
      <c r="P597" s="9">
        <v>5.2519299089900003E-2</v>
      </c>
      <c r="Q597" s="4">
        <f>VLOOKUP(Table13[[#This Row],[img_id]]&amp;"|"&amp;1,Table1[[#Headers],[#Data]],6,FALSE)</f>
        <v>0.998800992966</v>
      </c>
      <c r="R597" s="4">
        <f>VLOOKUP(Table13[[#This Row],[img_id]]&amp;"|"&amp;2,Table1[[#Headers],[#Data]],6,FALSE)</f>
        <v>0.99656361341499999</v>
      </c>
      <c r="S597" s="4">
        <f>VLOOKUP(Table13[[#This Row],[img_id]]&amp;"|"&amp;3,Table1[[#Headers],[#Data]],6,FALSE)</f>
        <v>0.99513572454499999</v>
      </c>
      <c r="T597" s="4">
        <f>VLOOKUP(Table13[[#This Row],[img_id]]&amp;"|"&amp;4,Table1[[#Headers],[#Data]],6,FALSE)</f>
        <v>0.99449867010100002</v>
      </c>
      <c r="U597" s="4">
        <f>VLOOKUP(Table13[[#This Row],[img_id]]&amp;"|"&amp;5,Table1[[#Headers],[#Data]],6,FALSE)</f>
        <v>0.99307358264900003</v>
      </c>
    </row>
    <row r="598" spans="1:21" hidden="1" x14ac:dyDescent="0.25">
      <c r="A598" s="5">
        <v>597</v>
      </c>
      <c r="B598" s="5" t="s">
        <v>606</v>
      </c>
      <c r="C598" s="5">
        <v>561</v>
      </c>
      <c r="D598" s="5">
        <v>3</v>
      </c>
      <c r="E598" s="5">
        <f>IF(Table13[[#This Row],[attractiveness]]=1,2,IF(Table13[[#This Row],[attractiveness]]=5,4,Table13[[#This Row],[attractiveness]]))</f>
        <v>3</v>
      </c>
      <c r="F598" s="5">
        <v>0.55999999999999905</v>
      </c>
      <c r="G598" t="s">
        <v>830</v>
      </c>
      <c r="H598" t="s">
        <v>862</v>
      </c>
      <c r="I598" t="s">
        <v>840</v>
      </c>
      <c r="J598" t="s">
        <v>864</v>
      </c>
      <c r="K598" t="s">
        <v>868</v>
      </c>
      <c r="L598" s="9">
        <v>0.39410996437099999</v>
      </c>
      <c r="M598" s="9">
        <v>0.18382351100399999</v>
      </c>
      <c r="N598" s="9">
        <v>0.121958479285</v>
      </c>
      <c r="O598" s="9">
        <v>0.121958479285</v>
      </c>
      <c r="P598" s="9">
        <v>4.99685294926E-2</v>
      </c>
      <c r="Q598" s="4">
        <f>VLOOKUP(Table13[[#This Row],[img_id]]&amp;"|"&amp;1,Table1[[#Headers],[#Data]],6,FALSE)</f>
        <v>0.99975794553800001</v>
      </c>
      <c r="R598" s="4">
        <f>VLOOKUP(Table13[[#This Row],[img_id]]&amp;"|"&amp;2,Table1[[#Headers],[#Data]],6,FALSE)</f>
        <v>0.99948114156699996</v>
      </c>
      <c r="S598" s="4">
        <f>VLOOKUP(Table13[[#This Row],[img_id]]&amp;"|"&amp;3,Table1[[#Headers],[#Data]],6,FALSE)</f>
        <v>0.99921810626999996</v>
      </c>
      <c r="T598" s="4">
        <f>VLOOKUP(Table13[[#This Row],[img_id]]&amp;"|"&amp;4,Table1[[#Headers],[#Data]],6,FALSE)</f>
        <v>0.99858558177900003</v>
      </c>
      <c r="U598" s="4">
        <f>VLOOKUP(Table13[[#This Row],[img_id]]&amp;"|"&amp;5,Table1[[#Headers],[#Data]],6,FALSE)</f>
        <v>0.99809390306500001</v>
      </c>
    </row>
    <row r="599" spans="1:21" hidden="1" x14ac:dyDescent="0.25">
      <c r="A599" s="5">
        <v>598</v>
      </c>
      <c r="B599" s="5" t="s">
        <v>607</v>
      </c>
      <c r="C599" s="5">
        <v>561</v>
      </c>
      <c r="D599" s="5">
        <v>2</v>
      </c>
      <c r="E599" s="5">
        <f>IF(Table13[[#This Row],[attractiveness]]=1,2,IF(Table13[[#This Row],[attractiveness]]=5,4,Table13[[#This Row],[attractiveness]]))</f>
        <v>2</v>
      </c>
      <c r="F599" s="5">
        <v>0.64</v>
      </c>
      <c r="G599" t="s">
        <v>840</v>
      </c>
      <c r="H599" t="s">
        <v>830</v>
      </c>
      <c r="I599" t="s">
        <v>899</v>
      </c>
      <c r="J599" t="s">
        <v>864</v>
      </c>
      <c r="K599" t="s">
        <v>833</v>
      </c>
      <c r="L599" s="9">
        <v>0.31532984972</v>
      </c>
      <c r="M599" s="9">
        <v>9.5788165926899996E-2</v>
      </c>
      <c r="N599" s="9">
        <v>6.9010898470900001E-2</v>
      </c>
      <c r="O599" s="9">
        <v>6.9010898470900001E-2</v>
      </c>
      <c r="P599" s="9">
        <v>3.6431636661299997E-2</v>
      </c>
      <c r="Q599" s="4">
        <f>VLOOKUP(Table13[[#This Row],[img_id]]&amp;"|"&amp;1,Table1[[#Headers],[#Data]],6,FALSE)</f>
        <v>0.99934917688400005</v>
      </c>
      <c r="R599" s="4">
        <f>VLOOKUP(Table13[[#This Row],[img_id]]&amp;"|"&amp;2,Table1[[#Headers],[#Data]],6,FALSE)</f>
        <v>0.99786072969399997</v>
      </c>
      <c r="S599" s="4">
        <f>VLOOKUP(Table13[[#This Row],[img_id]]&amp;"|"&amp;3,Table1[[#Headers],[#Data]],6,FALSE)</f>
        <v>0.99703299999200001</v>
      </c>
      <c r="T599" s="4">
        <f>VLOOKUP(Table13[[#This Row],[img_id]]&amp;"|"&amp;4,Table1[[#Headers],[#Data]],6,FALSE)</f>
        <v>0.99689674377399995</v>
      </c>
      <c r="U599" s="4">
        <f>VLOOKUP(Table13[[#This Row],[img_id]]&amp;"|"&amp;5,Table1[[#Headers],[#Data]],6,FALSE)</f>
        <v>0.99439477920499997</v>
      </c>
    </row>
    <row r="600" spans="1:21" hidden="1" x14ac:dyDescent="0.25">
      <c r="A600" s="5">
        <v>599</v>
      </c>
      <c r="B600" s="5" t="s">
        <v>608</v>
      </c>
      <c r="C600" s="5">
        <v>561</v>
      </c>
      <c r="D600" s="5">
        <v>4</v>
      </c>
      <c r="E600" s="5">
        <f>IF(Table13[[#This Row],[attractiveness]]=1,2,IF(Table13[[#This Row],[attractiveness]]=5,4,Table13[[#This Row],[attractiveness]]))</f>
        <v>4</v>
      </c>
      <c r="F600" s="5">
        <v>0.55999999999999905</v>
      </c>
      <c r="G600" t="s">
        <v>830</v>
      </c>
      <c r="H600" t="s">
        <v>864</v>
      </c>
      <c r="I600" t="s">
        <v>862</v>
      </c>
      <c r="J600" t="s">
        <v>840</v>
      </c>
      <c r="K600" t="s">
        <v>867</v>
      </c>
      <c r="L600" s="9">
        <v>0.43384250998500001</v>
      </c>
      <c r="M600" s="9">
        <v>0.15161275863599999</v>
      </c>
      <c r="N600" s="9">
        <v>0.109601698816</v>
      </c>
      <c r="O600" s="9">
        <v>0.109601698816</v>
      </c>
      <c r="P600" s="9">
        <v>2.96830609441E-2</v>
      </c>
      <c r="Q600" s="4">
        <f>VLOOKUP(Table13[[#This Row],[img_id]]&amp;"|"&amp;1,Table1[[#Headers],[#Data]],6,FALSE)</f>
        <v>0.999689698219</v>
      </c>
      <c r="R600" s="4">
        <f>VLOOKUP(Table13[[#This Row],[img_id]]&amp;"|"&amp;2,Table1[[#Headers],[#Data]],6,FALSE)</f>
        <v>0.99911242723500004</v>
      </c>
      <c r="S600" s="4">
        <f>VLOOKUP(Table13[[#This Row],[img_id]]&amp;"|"&amp;3,Table1[[#Headers],[#Data]],6,FALSE)</f>
        <v>0.99877268075900005</v>
      </c>
      <c r="T600" s="4">
        <f>VLOOKUP(Table13[[#This Row],[img_id]]&amp;"|"&amp;4,Table1[[#Headers],[#Data]],6,FALSE)</f>
        <v>0.99699938297299995</v>
      </c>
      <c r="U600" s="4">
        <f>VLOOKUP(Table13[[#This Row],[img_id]]&amp;"|"&amp;5,Table1[[#Headers],[#Data]],6,FALSE)</f>
        <v>0.99548339843800004</v>
      </c>
    </row>
    <row r="601" spans="1:21" hidden="1" x14ac:dyDescent="0.25">
      <c r="A601" s="5">
        <v>600</v>
      </c>
      <c r="B601" s="5" t="s">
        <v>609</v>
      </c>
      <c r="C601" s="5">
        <v>561</v>
      </c>
      <c r="D601" s="5">
        <v>3</v>
      </c>
      <c r="E601" s="5">
        <f>IF(Table13[[#This Row],[attractiveness]]=1,2,IF(Table13[[#This Row],[attractiveness]]=5,4,Table13[[#This Row],[attractiveness]]))</f>
        <v>3</v>
      </c>
      <c r="F601" s="5">
        <v>1.3599999999999901</v>
      </c>
      <c r="G601" t="s">
        <v>831</v>
      </c>
      <c r="H601" t="s">
        <v>864</v>
      </c>
      <c r="I601" t="s">
        <v>832</v>
      </c>
      <c r="J601" t="s">
        <v>854</v>
      </c>
      <c r="K601" t="s">
        <v>899</v>
      </c>
      <c r="L601" s="9">
        <v>0.119845122099</v>
      </c>
      <c r="M601" s="9">
        <v>8.8287420570899999E-2</v>
      </c>
      <c r="N601" s="9">
        <v>6.7962348461200001E-2</v>
      </c>
      <c r="O601" s="9">
        <v>6.7962348461200001E-2</v>
      </c>
      <c r="P601" s="9">
        <v>4.2816661298300002E-2</v>
      </c>
      <c r="Q601" s="4">
        <f>VLOOKUP(Table13[[#This Row],[img_id]]&amp;"|"&amp;1,Table1[[#Headers],[#Data]],6,FALSE)</f>
        <v>0.99432277679400005</v>
      </c>
      <c r="R601" s="4">
        <f>VLOOKUP(Table13[[#This Row],[img_id]]&amp;"|"&amp;2,Table1[[#Headers],[#Data]],6,FALSE)</f>
        <v>0.99230897426599995</v>
      </c>
      <c r="S601" s="4">
        <f>VLOOKUP(Table13[[#This Row],[img_id]]&amp;"|"&amp;3,Table1[[#Headers],[#Data]],6,FALSE)</f>
        <v>0.99003183841700004</v>
      </c>
      <c r="T601" s="4">
        <f>VLOOKUP(Table13[[#This Row],[img_id]]&amp;"|"&amp;4,Table1[[#Headers],[#Data]],6,FALSE)</f>
        <v>0.989986240864</v>
      </c>
      <c r="U601" s="4">
        <f>VLOOKUP(Table13[[#This Row],[img_id]]&amp;"|"&amp;5,Table1[[#Headers],[#Data]],6,FALSE)</f>
        <v>0.98426973819700003</v>
      </c>
    </row>
    <row r="602" spans="1:21" hidden="1" x14ac:dyDescent="0.25">
      <c r="A602" s="5">
        <v>601</v>
      </c>
      <c r="B602" s="5" t="s">
        <v>610</v>
      </c>
      <c r="C602" s="5">
        <v>564</v>
      </c>
      <c r="D602" s="5">
        <v>2</v>
      </c>
      <c r="E602" s="5">
        <f>IF(Table13[[#This Row],[attractiveness]]=1,2,IF(Table13[[#This Row],[attractiveness]]=5,4,Table13[[#This Row],[attractiveness]]))</f>
        <v>2</v>
      </c>
      <c r="F602" s="5">
        <v>1.2</v>
      </c>
      <c r="G602" t="s">
        <v>905</v>
      </c>
      <c r="H602" t="s">
        <v>835</v>
      </c>
      <c r="I602" t="s">
        <v>891</v>
      </c>
      <c r="J602" t="s">
        <v>842</v>
      </c>
      <c r="K602" t="s">
        <v>933</v>
      </c>
      <c r="L602" s="9">
        <v>0.98270952701600001</v>
      </c>
      <c r="M602" s="9">
        <v>3.7040850147599998E-3</v>
      </c>
      <c r="N602" s="9">
        <v>2.3740225005899999E-3</v>
      </c>
      <c r="O602" s="9">
        <v>2.3740225005899999E-3</v>
      </c>
      <c r="P602" s="9">
        <v>1.3126818230400001E-3</v>
      </c>
      <c r="Q602" s="4">
        <f>VLOOKUP(Table13[[#This Row],[img_id]]&amp;"|"&amp;1,Table1[[#Headers],[#Data]],6,FALSE)</f>
        <v>0.99999451637299996</v>
      </c>
      <c r="R602" s="4">
        <f>VLOOKUP(Table13[[#This Row],[img_id]]&amp;"|"&amp;2,Table1[[#Headers],[#Data]],6,FALSE)</f>
        <v>0.99853229522700004</v>
      </c>
      <c r="S602" s="4">
        <f>VLOOKUP(Table13[[#This Row],[img_id]]&amp;"|"&amp;3,Table1[[#Headers],[#Data]],6,FALSE)</f>
        <v>0.99771189689600004</v>
      </c>
      <c r="T602" s="4">
        <f>VLOOKUP(Table13[[#This Row],[img_id]]&amp;"|"&amp;4,Table1[[#Headers],[#Data]],6,FALSE)</f>
        <v>0.99603372812299995</v>
      </c>
      <c r="U602" s="4">
        <f>VLOOKUP(Table13[[#This Row],[img_id]]&amp;"|"&amp;5,Table1[[#Headers],[#Data]],6,FALSE)</f>
        <v>0.99586957693099998</v>
      </c>
    </row>
    <row r="603" spans="1:21" hidden="1" x14ac:dyDescent="0.25">
      <c r="A603" s="5">
        <v>602</v>
      </c>
      <c r="B603" s="5" t="s">
        <v>611</v>
      </c>
      <c r="C603" s="5">
        <v>564</v>
      </c>
      <c r="D603" s="5">
        <v>1</v>
      </c>
      <c r="E603" s="5">
        <f>IF(Table13[[#This Row],[attractiveness]]=1,2,IF(Table13[[#This Row],[attractiveness]]=5,4,Table13[[#This Row],[attractiveness]]))</f>
        <v>2</v>
      </c>
      <c r="F603" s="5">
        <v>0.16</v>
      </c>
      <c r="G603" t="s">
        <v>831</v>
      </c>
      <c r="H603" t="s">
        <v>862</v>
      </c>
      <c r="I603" t="s">
        <v>860</v>
      </c>
      <c r="J603" t="s">
        <v>830</v>
      </c>
      <c r="K603" t="s">
        <v>864</v>
      </c>
      <c r="L603" s="9">
        <v>0.36722466349600003</v>
      </c>
      <c r="M603" s="9">
        <v>0.166770175099</v>
      </c>
      <c r="N603" s="9">
        <v>0.116424567997</v>
      </c>
      <c r="O603" s="9">
        <v>0.116424567997</v>
      </c>
      <c r="P603" s="9">
        <v>4.5270942151500002E-2</v>
      </c>
      <c r="Q603" s="4">
        <f>VLOOKUP(Table13[[#This Row],[img_id]]&amp;"|"&amp;1,Table1[[#Headers],[#Data]],6,FALSE)</f>
        <v>0.99986386299100005</v>
      </c>
      <c r="R603" s="4">
        <f>VLOOKUP(Table13[[#This Row],[img_id]]&amp;"|"&amp;2,Table1[[#Headers],[#Data]],6,FALSE)</f>
        <v>0.99970030784599995</v>
      </c>
      <c r="S603" s="4">
        <f>VLOOKUP(Table13[[#This Row],[img_id]]&amp;"|"&amp;3,Table1[[#Headers],[#Data]],6,FALSE)</f>
        <v>0.99957066774400005</v>
      </c>
      <c r="T603" s="4">
        <f>VLOOKUP(Table13[[#This Row],[img_id]]&amp;"|"&amp;4,Table1[[#Headers],[#Data]],6,FALSE)</f>
        <v>0.99946135282500004</v>
      </c>
      <c r="U603" s="4">
        <f>VLOOKUP(Table13[[#This Row],[img_id]]&amp;"|"&amp;5,Table1[[#Headers],[#Data]],6,FALSE)</f>
        <v>0.99889671802500002</v>
      </c>
    </row>
    <row r="604" spans="1:21" hidden="1" x14ac:dyDescent="0.25">
      <c r="A604" s="5">
        <v>603</v>
      </c>
      <c r="B604" s="5" t="s">
        <v>612</v>
      </c>
      <c r="C604" s="5">
        <v>564</v>
      </c>
      <c r="D604" s="5">
        <v>2</v>
      </c>
      <c r="E604" s="5">
        <f>IF(Table13[[#This Row],[attractiveness]]=1,2,IF(Table13[[#This Row],[attractiveness]]=5,4,Table13[[#This Row],[attractiveness]]))</f>
        <v>2</v>
      </c>
      <c r="F604" s="5">
        <v>0.24</v>
      </c>
      <c r="G604" t="s">
        <v>831</v>
      </c>
      <c r="H604" t="s">
        <v>864</v>
      </c>
      <c r="I604" t="s">
        <v>860</v>
      </c>
      <c r="J604" t="s">
        <v>862</v>
      </c>
      <c r="K604" t="s">
        <v>877</v>
      </c>
      <c r="L604" s="9">
        <v>0.40434584021600001</v>
      </c>
      <c r="M604" s="9">
        <v>0.29172083735499998</v>
      </c>
      <c r="N604" s="9">
        <v>9.1857261955700001E-2</v>
      </c>
      <c r="O604" s="9">
        <v>9.1857261955700001E-2</v>
      </c>
      <c r="P604" s="9">
        <v>2.7531120926100001E-2</v>
      </c>
      <c r="Q604" s="4">
        <f>VLOOKUP(Table13[[#This Row],[img_id]]&amp;"|"&amp;1,Table1[[#Headers],[#Data]],6,FALSE)</f>
        <v>0.99993228912400001</v>
      </c>
      <c r="R604" s="4">
        <f>VLOOKUP(Table13[[#This Row],[img_id]]&amp;"|"&amp;2,Table1[[#Headers],[#Data]],6,FALSE)</f>
        <v>0.99990606307999996</v>
      </c>
      <c r="S604" s="4">
        <f>VLOOKUP(Table13[[#This Row],[img_id]]&amp;"|"&amp;3,Table1[[#Headers],[#Data]],6,FALSE)</f>
        <v>0.99970179796199998</v>
      </c>
      <c r="T604" s="4">
        <f>VLOOKUP(Table13[[#This Row],[img_id]]&amp;"|"&amp;4,Table1[[#Headers],[#Data]],6,FALSE)</f>
        <v>0.99933391809500005</v>
      </c>
      <c r="U604" s="4">
        <f>VLOOKUP(Table13[[#This Row],[img_id]]&amp;"|"&amp;5,Table1[[#Headers],[#Data]],6,FALSE)</f>
        <v>0.99900609254799999</v>
      </c>
    </row>
    <row r="605" spans="1:21" hidden="1" x14ac:dyDescent="0.25">
      <c r="A605" s="5">
        <v>604</v>
      </c>
      <c r="B605" s="5" t="s">
        <v>613</v>
      </c>
      <c r="C605" s="5">
        <v>564</v>
      </c>
      <c r="D605" s="5">
        <v>2</v>
      </c>
      <c r="E605" s="5">
        <f>IF(Table13[[#This Row],[attractiveness]]=1,2,IF(Table13[[#This Row],[attractiveness]]=5,4,Table13[[#This Row],[attractiveness]]))</f>
        <v>2</v>
      </c>
      <c r="F605" s="5">
        <v>1.2</v>
      </c>
      <c r="G605" t="s">
        <v>894</v>
      </c>
      <c r="H605" t="s">
        <v>877</v>
      </c>
      <c r="I605" t="s">
        <v>871</v>
      </c>
      <c r="J605" t="s">
        <v>864</v>
      </c>
      <c r="K605" t="s">
        <v>917</v>
      </c>
      <c r="L605" s="9">
        <v>0.57753509283100002</v>
      </c>
      <c r="M605" s="9">
        <v>0.28456580638899998</v>
      </c>
      <c r="N605" s="9">
        <v>2.6622967794500001E-2</v>
      </c>
      <c r="O605" s="9">
        <v>2.6622967794500001E-2</v>
      </c>
      <c r="P605" s="9">
        <v>1.09939258546E-2</v>
      </c>
      <c r="Q605" s="4">
        <f>VLOOKUP(Table13[[#This Row],[img_id]]&amp;"|"&amp;1,Table1[[#Headers],[#Data]],6,FALSE)</f>
        <v>0.99992084503199996</v>
      </c>
      <c r="R605" s="4">
        <f>VLOOKUP(Table13[[#This Row],[img_id]]&amp;"|"&amp;2,Table1[[#Headers],[#Data]],6,FALSE)</f>
        <v>0.99983942508699997</v>
      </c>
      <c r="S605" s="4">
        <f>VLOOKUP(Table13[[#This Row],[img_id]]&amp;"|"&amp;3,Table1[[#Headers],[#Data]],6,FALSE)</f>
        <v>0.99828642606700002</v>
      </c>
      <c r="T605" s="4">
        <f>VLOOKUP(Table13[[#This Row],[img_id]]&amp;"|"&amp;4,Table1[[#Headers],[#Data]],6,FALSE)</f>
        <v>0.99808490276299999</v>
      </c>
      <c r="U605" s="4">
        <f>VLOOKUP(Table13[[#This Row],[img_id]]&amp;"|"&amp;5,Table1[[#Headers],[#Data]],6,FALSE)</f>
        <v>0.995860397816</v>
      </c>
    </row>
    <row r="606" spans="1:21" hidden="1" x14ac:dyDescent="0.25">
      <c r="A606" s="5">
        <v>605</v>
      </c>
      <c r="B606" s="5" t="s">
        <v>614</v>
      </c>
      <c r="C606" s="5">
        <v>567</v>
      </c>
      <c r="D606" s="5">
        <v>4</v>
      </c>
      <c r="E606" s="5">
        <f>IF(Table13[[#This Row],[attractiveness]]=1,2,IF(Table13[[#This Row],[attractiveness]]=5,4,Table13[[#This Row],[attractiveness]]))</f>
        <v>4</v>
      </c>
      <c r="F606" s="5">
        <v>0.4</v>
      </c>
      <c r="G606" t="s">
        <v>887</v>
      </c>
      <c r="H606" t="s">
        <v>918</v>
      </c>
      <c r="I606" t="s">
        <v>886</v>
      </c>
      <c r="J606" t="s">
        <v>888</v>
      </c>
      <c r="K606" t="s">
        <v>864</v>
      </c>
      <c r="L606" s="9">
        <v>0.29601183533699998</v>
      </c>
      <c r="M606" s="9">
        <v>0.27060291171099998</v>
      </c>
      <c r="N606" s="9">
        <v>0.11155836284200001</v>
      </c>
      <c r="O606" s="9">
        <v>0.11155836284200001</v>
      </c>
      <c r="P606" s="9">
        <v>3.9596404880300001E-2</v>
      </c>
      <c r="Q606" s="4">
        <f>VLOOKUP(Table13[[#This Row],[img_id]]&amp;"|"&amp;1,Table1[[#Headers],[#Data]],6,FALSE)</f>
        <v>0.99945205450100005</v>
      </c>
      <c r="R606" s="4">
        <f>VLOOKUP(Table13[[#This Row],[img_id]]&amp;"|"&amp;2,Table1[[#Headers],[#Data]],6,FALSE)</f>
        <v>0.99940061569200001</v>
      </c>
      <c r="S606" s="4">
        <f>VLOOKUP(Table13[[#This Row],[img_id]]&amp;"|"&amp;3,Table1[[#Headers],[#Data]],6,FALSE)</f>
        <v>0.99854737520199999</v>
      </c>
      <c r="T606" s="4">
        <f>VLOOKUP(Table13[[#This Row],[img_id]]&amp;"|"&amp;4,Table1[[#Headers],[#Data]],6,FALSE)</f>
        <v>0.99655520915999996</v>
      </c>
      <c r="U606" s="4">
        <f>VLOOKUP(Table13[[#This Row],[img_id]]&amp;"|"&amp;5,Table1[[#Headers],[#Data]],6,FALSE)</f>
        <v>0.99591821432100003</v>
      </c>
    </row>
    <row r="607" spans="1:21" hidden="1" x14ac:dyDescent="0.25">
      <c r="A607" s="5">
        <v>606</v>
      </c>
      <c r="B607" s="5" t="s">
        <v>615</v>
      </c>
      <c r="C607" s="5">
        <v>567</v>
      </c>
      <c r="D607" s="5">
        <v>4</v>
      </c>
      <c r="E607" s="5">
        <f>IF(Table13[[#This Row],[attractiveness]]=1,2,IF(Table13[[#This Row],[attractiveness]]=5,4,Table13[[#This Row],[attractiveness]]))</f>
        <v>4</v>
      </c>
      <c r="F607" s="5">
        <v>1.3599999999999901</v>
      </c>
      <c r="G607" t="s">
        <v>864</v>
      </c>
      <c r="H607" t="s">
        <v>877</v>
      </c>
      <c r="I607" t="s">
        <v>862</v>
      </c>
      <c r="J607" t="s">
        <v>918</v>
      </c>
      <c r="K607" t="s">
        <v>871</v>
      </c>
      <c r="L607" s="9">
        <v>0.31177058815999997</v>
      </c>
      <c r="M607" s="9">
        <v>0.27044817805299998</v>
      </c>
      <c r="N607" s="9">
        <v>8.5224755108399997E-2</v>
      </c>
      <c r="O607" s="9">
        <v>8.5224755108399997E-2</v>
      </c>
      <c r="P607" s="9">
        <v>6.3887305557700003E-2</v>
      </c>
      <c r="Q607" s="4">
        <f>VLOOKUP(Table13[[#This Row],[img_id]]&amp;"|"&amp;1,Table1[[#Headers],[#Data]],6,FALSE)</f>
        <v>0.999736964703</v>
      </c>
      <c r="R607" s="4">
        <f>VLOOKUP(Table13[[#This Row],[img_id]]&amp;"|"&amp;2,Table1[[#Headers],[#Data]],6,FALSE)</f>
        <v>0.99969685077699999</v>
      </c>
      <c r="S607" s="4">
        <f>VLOOKUP(Table13[[#This Row],[img_id]]&amp;"|"&amp;3,Table1[[#Headers],[#Data]],6,FALSE)</f>
        <v>0.99903857707999999</v>
      </c>
      <c r="T607" s="4">
        <f>VLOOKUP(Table13[[#This Row],[img_id]]&amp;"|"&amp;4,Table1[[#Headers],[#Data]],6,FALSE)</f>
        <v>0.99888008832899999</v>
      </c>
      <c r="U607" s="4">
        <f>VLOOKUP(Table13[[#This Row],[img_id]]&amp;"|"&amp;5,Table1[[#Headers],[#Data]],6,FALSE)</f>
        <v>0.99871790409100003</v>
      </c>
    </row>
    <row r="608" spans="1:21" hidden="1" x14ac:dyDescent="0.25">
      <c r="A608" s="5">
        <v>607</v>
      </c>
      <c r="B608" s="5" t="s">
        <v>616</v>
      </c>
      <c r="C608" s="5">
        <v>567</v>
      </c>
      <c r="D608" s="5">
        <v>4</v>
      </c>
      <c r="E608" s="5">
        <f>IF(Table13[[#This Row],[attractiveness]]=1,2,IF(Table13[[#This Row],[attractiveness]]=5,4,Table13[[#This Row],[attractiveness]]))</f>
        <v>4</v>
      </c>
      <c r="F608" s="5">
        <v>0.4</v>
      </c>
      <c r="G608" t="s">
        <v>864</v>
      </c>
      <c r="H608" t="s">
        <v>862</v>
      </c>
      <c r="I608" t="s">
        <v>871</v>
      </c>
      <c r="J608" t="s">
        <v>860</v>
      </c>
      <c r="K608" t="s">
        <v>873</v>
      </c>
      <c r="L608" s="9">
        <v>0.19116023182899999</v>
      </c>
      <c r="M608" s="9">
        <v>0.14270278811500001</v>
      </c>
      <c r="N608" s="9">
        <v>0.13743808865500001</v>
      </c>
      <c r="O608" s="9">
        <v>0.13743808865500001</v>
      </c>
      <c r="P608" s="9">
        <v>0.118630550802</v>
      </c>
      <c r="Q608" s="4">
        <f>VLOOKUP(Table13[[#This Row],[img_id]]&amp;"|"&amp;1,Table1[[#Headers],[#Data]],6,FALSE)</f>
        <v>0.99886548519100005</v>
      </c>
      <c r="R608" s="4">
        <f>VLOOKUP(Table13[[#This Row],[img_id]]&amp;"|"&amp;2,Table1[[#Headers],[#Data]],6,FALSE)</f>
        <v>0.99848073720899999</v>
      </c>
      <c r="S608" s="4">
        <f>VLOOKUP(Table13[[#This Row],[img_id]]&amp;"|"&amp;3,Table1[[#Headers],[#Data]],6,FALSE)</f>
        <v>0.99842262268100002</v>
      </c>
      <c r="T608" s="4">
        <f>VLOOKUP(Table13[[#This Row],[img_id]]&amp;"|"&amp;4,Table1[[#Headers],[#Data]],6,FALSE)</f>
        <v>0.99839550256700005</v>
      </c>
      <c r="U608" s="4">
        <f>VLOOKUP(Table13[[#This Row],[img_id]]&amp;"|"&amp;5,Table1[[#Headers],[#Data]],6,FALSE)</f>
        <v>0.998172998428</v>
      </c>
    </row>
    <row r="609" spans="1:21" hidden="1" x14ac:dyDescent="0.25">
      <c r="A609" s="5">
        <v>608</v>
      </c>
      <c r="B609" s="5" t="s">
        <v>617</v>
      </c>
      <c r="C609" s="5">
        <v>567</v>
      </c>
      <c r="D609" s="5">
        <v>4</v>
      </c>
      <c r="E609" s="5">
        <f>IF(Table13[[#This Row],[attractiveness]]=1,2,IF(Table13[[#This Row],[attractiveness]]=5,4,Table13[[#This Row],[attractiveness]]))</f>
        <v>4</v>
      </c>
      <c r="F609" s="5">
        <v>0.64</v>
      </c>
      <c r="G609" t="s">
        <v>867</v>
      </c>
      <c r="H609" t="s">
        <v>888</v>
      </c>
      <c r="I609" t="s">
        <v>877</v>
      </c>
      <c r="J609" t="s">
        <v>924</v>
      </c>
      <c r="K609" t="s">
        <v>887</v>
      </c>
      <c r="L609" s="9">
        <v>0.241500228643</v>
      </c>
      <c r="M609" s="9">
        <v>0.189453944564</v>
      </c>
      <c r="N609" s="9">
        <v>9.6966385841399994E-2</v>
      </c>
      <c r="O609" s="9">
        <v>9.6966385841399994E-2</v>
      </c>
      <c r="P609" s="9">
        <v>6.5658330917400004E-2</v>
      </c>
      <c r="Q609" s="4">
        <f>VLOOKUP(Table13[[#This Row],[img_id]]&amp;"|"&amp;1,Table1[[#Headers],[#Data]],6,FALSE)</f>
        <v>0.99895703792599999</v>
      </c>
      <c r="R609" s="4">
        <f>VLOOKUP(Table13[[#This Row],[img_id]]&amp;"|"&amp;2,Table1[[#Headers],[#Data]],6,FALSE)</f>
        <v>0.99867093563099996</v>
      </c>
      <c r="S609" s="4">
        <f>VLOOKUP(Table13[[#This Row],[img_id]]&amp;"|"&amp;3,Table1[[#Headers],[#Data]],6,FALSE)</f>
        <v>0.99740654230100001</v>
      </c>
      <c r="T609" s="4">
        <f>VLOOKUP(Table13[[#This Row],[img_id]]&amp;"|"&amp;4,Table1[[#Headers],[#Data]],6,FALSE)</f>
        <v>0.99653935432399998</v>
      </c>
      <c r="U609" s="4">
        <f>VLOOKUP(Table13[[#This Row],[img_id]]&amp;"|"&amp;5,Table1[[#Headers],[#Data]],6,FALSE)</f>
        <v>0.99617457389800002</v>
      </c>
    </row>
    <row r="610" spans="1:21" hidden="1" x14ac:dyDescent="0.25">
      <c r="A610" s="5">
        <v>609</v>
      </c>
      <c r="B610" s="5" t="s">
        <v>618</v>
      </c>
      <c r="C610" s="5">
        <v>569</v>
      </c>
      <c r="D610" s="5">
        <v>4</v>
      </c>
      <c r="E610" s="5">
        <f>IF(Table13[[#This Row],[attractiveness]]=1,2,IF(Table13[[#This Row],[attractiveness]]=5,4,Table13[[#This Row],[attractiveness]]))</f>
        <v>4</v>
      </c>
      <c r="F610" s="5">
        <v>0.4</v>
      </c>
      <c r="G610" t="s">
        <v>862</v>
      </c>
      <c r="H610" t="s">
        <v>886</v>
      </c>
      <c r="I610" t="s">
        <v>831</v>
      </c>
      <c r="J610" t="s">
        <v>861</v>
      </c>
      <c r="K610" t="s">
        <v>874</v>
      </c>
      <c r="L610" s="9">
        <v>0.31471669673899999</v>
      </c>
      <c r="M610" s="9">
        <v>0.11290969699599999</v>
      </c>
      <c r="N610" s="9">
        <v>9.9558770656600001E-2</v>
      </c>
      <c r="O610" s="9">
        <v>9.9558770656600001E-2</v>
      </c>
      <c r="P610" s="9">
        <v>6.7434132099200003E-2</v>
      </c>
      <c r="Q610" s="4">
        <f>VLOOKUP(Table13[[#This Row],[img_id]]&amp;"|"&amp;1,Table1[[#Headers],[#Data]],6,FALSE)</f>
        <v>0.99946016073199995</v>
      </c>
      <c r="R610" s="4">
        <f>VLOOKUP(Table13[[#This Row],[img_id]]&amp;"|"&amp;2,Table1[[#Headers],[#Data]],6,FALSE)</f>
        <v>0.99849665164900003</v>
      </c>
      <c r="S610" s="4">
        <f>VLOOKUP(Table13[[#This Row],[img_id]]&amp;"|"&amp;3,Table1[[#Headers],[#Data]],6,FALSE)</f>
        <v>0.99829536676399999</v>
      </c>
      <c r="T610" s="4">
        <f>VLOOKUP(Table13[[#This Row],[img_id]]&amp;"|"&amp;4,Table1[[#Headers],[#Data]],6,FALSE)</f>
        <v>0.997865498066</v>
      </c>
      <c r="U610" s="4">
        <f>VLOOKUP(Table13[[#This Row],[img_id]]&amp;"|"&amp;5,Table1[[#Headers],[#Data]],6,FALSE)</f>
        <v>0.99748528003699999</v>
      </c>
    </row>
    <row r="611" spans="1:21" hidden="1" x14ac:dyDescent="0.25">
      <c r="A611" s="5">
        <v>610</v>
      </c>
      <c r="B611" s="5" t="s">
        <v>619</v>
      </c>
      <c r="C611" s="5">
        <v>569</v>
      </c>
      <c r="D611" s="5">
        <v>3</v>
      </c>
      <c r="E611" s="5">
        <f>IF(Table13[[#This Row],[attractiveness]]=1,2,IF(Table13[[#This Row],[attractiveness]]=5,4,Table13[[#This Row],[attractiveness]]))</f>
        <v>3</v>
      </c>
      <c r="F611" s="5">
        <v>0.24</v>
      </c>
      <c r="G611" t="s">
        <v>886</v>
      </c>
      <c r="H611" t="s">
        <v>854</v>
      </c>
      <c r="I611" t="s">
        <v>922</v>
      </c>
      <c r="J611" t="s">
        <v>856</v>
      </c>
      <c r="K611" t="s">
        <v>906</v>
      </c>
      <c r="L611" s="9">
        <v>0.19287192821499999</v>
      </c>
      <c r="M611" s="9">
        <v>0.120261453092</v>
      </c>
      <c r="N611" s="9">
        <v>8.2755133509599996E-2</v>
      </c>
      <c r="O611" s="9">
        <v>8.2755133509599996E-2</v>
      </c>
      <c r="P611" s="9">
        <v>6.1007823795100002E-2</v>
      </c>
      <c r="Q611" s="4">
        <f>VLOOKUP(Table13[[#This Row],[img_id]]&amp;"|"&amp;1,Table1[[#Headers],[#Data]],6,FALSE)</f>
        <v>0.99908661842299995</v>
      </c>
      <c r="R611" s="4">
        <f>VLOOKUP(Table13[[#This Row],[img_id]]&amp;"|"&amp;2,Table1[[#Headers],[#Data]],6,FALSE)</f>
        <v>0.99853587150599998</v>
      </c>
      <c r="S611" s="4">
        <f>VLOOKUP(Table13[[#This Row],[img_id]]&amp;"|"&amp;3,Table1[[#Headers],[#Data]],6,FALSE)</f>
        <v>0.99787378311200003</v>
      </c>
      <c r="T611" s="4">
        <f>VLOOKUP(Table13[[#This Row],[img_id]]&amp;"|"&amp;4,Table1[[#Headers],[#Data]],6,FALSE)</f>
        <v>0.99773633480099999</v>
      </c>
      <c r="U611" s="4">
        <f>VLOOKUP(Table13[[#This Row],[img_id]]&amp;"|"&amp;5,Table1[[#Headers],[#Data]],6,FALSE)</f>
        <v>0.99711811542499995</v>
      </c>
    </row>
    <row r="612" spans="1:21" hidden="1" x14ac:dyDescent="0.25">
      <c r="A612" s="5">
        <v>611</v>
      </c>
      <c r="B612" s="5" t="s">
        <v>620</v>
      </c>
      <c r="C612" s="5">
        <v>569</v>
      </c>
      <c r="D612" s="5">
        <v>4</v>
      </c>
      <c r="E612" s="5">
        <f>IF(Table13[[#This Row],[attractiveness]]=1,2,IF(Table13[[#This Row],[attractiveness]]=5,4,Table13[[#This Row],[attractiveness]]))</f>
        <v>4</v>
      </c>
      <c r="F612" s="5">
        <v>0.24</v>
      </c>
      <c r="G612" t="s">
        <v>862</v>
      </c>
      <c r="H612" t="s">
        <v>874</v>
      </c>
      <c r="I612" t="s">
        <v>846</v>
      </c>
      <c r="J612" t="s">
        <v>873</v>
      </c>
      <c r="K612" t="s">
        <v>861</v>
      </c>
      <c r="L612" s="9">
        <v>0.26430794596700002</v>
      </c>
      <c r="M612" s="9">
        <v>9.0176075696900004E-2</v>
      </c>
      <c r="N612" s="9">
        <v>7.1145795285700003E-2</v>
      </c>
      <c r="O612" s="9">
        <v>7.1145795285700003E-2</v>
      </c>
      <c r="P612" s="9">
        <v>6.0089293867299998E-2</v>
      </c>
      <c r="Q612" s="4">
        <f>VLOOKUP(Table13[[#This Row],[img_id]]&amp;"|"&amp;1,Table1[[#Headers],[#Data]],6,FALSE)</f>
        <v>0.99891805648800003</v>
      </c>
      <c r="R612" s="4">
        <f>VLOOKUP(Table13[[#This Row],[img_id]]&amp;"|"&amp;2,Table1[[#Headers],[#Data]],6,FALSE)</f>
        <v>0.99683529138600002</v>
      </c>
      <c r="S612" s="4">
        <f>VLOOKUP(Table13[[#This Row],[img_id]]&amp;"|"&amp;3,Table1[[#Headers],[#Data]],6,FALSE)</f>
        <v>0.99599212408100002</v>
      </c>
      <c r="T612" s="4">
        <f>VLOOKUP(Table13[[#This Row],[img_id]]&amp;"|"&amp;4,Table1[[#Headers],[#Data]],6,FALSE)</f>
        <v>0.99540752172500002</v>
      </c>
      <c r="U612" s="4">
        <f>VLOOKUP(Table13[[#This Row],[img_id]]&amp;"|"&amp;5,Table1[[#Headers],[#Data]],6,FALSE)</f>
        <v>0.99525815248500005</v>
      </c>
    </row>
    <row r="613" spans="1:21" hidden="1" x14ac:dyDescent="0.25">
      <c r="A613" s="5">
        <v>612</v>
      </c>
      <c r="B613" s="5" t="s">
        <v>621</v>
      </c>
      <c r="C613" s="5">
        <v>569</v>
      </c>
      <c r="D613" s="5">
        <v>3</v>
      </c>
      <c r="E613" s="5">
        <f>IF(Table13[[#This Row],[attractiveness]]=1,2,IF(Table13[[#This Row],[attractiveness]]=5,4,Table13[[#This Row],[attractiveness]]))</f>
        <v>3</v>
      </c>
      <c r="F613" s="5">
        <v>0.55999999999999905</v>
      </c>
      <c r="G613" t="s">
        <v>860</v>
      </c>
      <c r="H613" t="s">
        <v>854</v>
      </c>
      <c r="I613" t="s">
        <v>873</v>
      </c>
      <c r="J613" t="s">
        <v>906</v>
      </c>
      <c r="K613" t="s">
        <v>856</v>
      </c>
      <c r="L613" s="9">
        <v>0.13323168456600001</v>
      </c>
      <c r="M613" s="9">
        <v>0.113247357309</v>
      </c>
      <c r="N613" s="9">
        <v>6.3285529613499994E-2</v>
      </c>
      <c r="O613" s="9">
        <v>6.3285529613499994E-2</v>
      </c>
      <c r="P613" s="9">
        <v>4.72587272525E-2</v>
      </c>
      <c r="Q613" s="4">
        <f>VLOOKUP(Table13[[#This Row],[img_id]]&amp;"|"&amp;1,Table1[[#Headers],[#Data]],6,FALSE)</f>
        <v>0.99466490745500002</v>
      </c>
      <c r="R613" s="4">
        <f>VLOOKUP(Table13[[#This Row],[img_id]]&amp;"|"&amp;2,Table1[[#Headers],[#Data]],6,FALSE)</f>
        <v>0.99372947215999996</v>
      </c>
      <c r="S613" s="4">
        <f>VLOOKUP(Table13[[#This Row],[img_id]]&amp;"|"&amp;3,Table1[[#Headers],[#Data]],6,FALSE)</f>
        <v>0.98883420228999996</v>
      </c>
      <c r="T613" s="4">
        <f>VLOOKUP(Table13[[#This Row],[img_id]]&amp;"|"&amp;4,Table1[[#Headers],[#Data]],6,FALSE)</f>
        <v>0.98563945293400002</v>
      </c>
      <c r="U613" s="4">
        <f>VLOOKUP(Table13[[#This Row],[img_id]]&amp;"|"&amp;5,Table1[[#Headers],[#Data]],6,FALSE)</f>
        <v>0.98510402441</v>
      </c>
    </row>
    <row r="614" spans="1:21" hidden="1" x14ac:dyDescent="0.25">
      <c r="A614" s="5">
        <v>613</v>
      </c>
      <c r="B614" s="5" t="s">
        <v>622</v>
      </c>
      <c r="C614" s="5">
        <v>570</v>
      </c>
      <c r="D614" s="5">
        <v>2</v>
      </c>
      <c r="E614" s="5">
        <f>IF(Table13[[#This Row],[attractiveness]]=1,2,IF(Table13[[#This Row],[attractiveness]]=5,4,Table13[[#This Row],[attractiveness]]))</f>
        <v>2</v>
      </c>
      <c r="F614" s="5">
        <v>0.24</v>
      </c>
      <c r="G614" t="s">
        <v>830</v>
      </c>
      <c r="H614" t="s">
        <v>840</v>
      </c>
      <c r="I614" t="s">
        <v>831</v>
      </c>
      <c r="J614" t="s">
        <v>864</v>
      </c>
      <c r="K614" t="s">
        <v>846</v>
      </c>
      <c r="L614" s="9">
        <v>0.65160185098599999</v>
      </c>
      <c r="M614" s="9">
        <v>0.149897009134</v>
      </c>
      <c r="N614" s="9">
        <v>0.134855538607</v>
      </c>
      <c r="O614" s="9">
        <v>0.134855538607</v>
      </c>
      <c r="P614" s="9">
        <v>7.2672129608700002E-3</v>
      </c>
      <c r="Q614" s="4">
        <f>VLOOKUP(Table13[[#This Row],[img_id]]&amp;"|"&amp;1,Table1[[#Headers],[#Data]],6,FALSE)</f>
        <v>0.99996364116699998</v>
      </c>
      <c r="R614" s="4">
        <f>VLOOKUP(Table13[[#This Row],[img_id]]&amp;"|"&amp;2,Table1[[#Headers],[#Data]],6,FALSE)</f>
        <v>0.99984180927300004</v>
      </c>
      <c r="S614" s="4">
        <f>VLOOKUP(Table13[[#This Row],[img_id]]&amp;"|"&amp;3,Table1[[#Headers],[#Data]],6,FALSE)</f>
        <v>0.99982422590300002</v>
      </c>
      <c r="T614" s="4">
        <f>VLOOKUP(Table13[[#This Row],[img_id]]&amp;"|"&amp;4,Table1[[#Headers],[#Data]],6,FALSE)</f>
        <v>0.99878972768800001</v>
      </c>
      <c r="U614" s="4">
        <f>VLOOKUP(Table13[[#This Row],[img_id]]&amp;"|"&amp;5,Table1[[#Headers],[#Data]],6,FALSE)</f>
        <v>0.99674713611599997</v>
      </c>
    </row>
    <row r="615" spans="1:21" hidden="1" x14ac:dyDescent="0.25">
      <c r="A615" s="5">
        <v>614</v>
      </c>
      <c r="B615" s="5" t="s">
        <v>623</v>
      </c>
      <c r="C615" s="5">
        <v>570</v>
      </c>
      <c r="D615" s="5">
        <v>2</v>
      </c>
      <c r="E615" s="5">
        <f>IF(Table13[[#This Row],[attractiveness]]=1,2,IF(Table13[[#This Row],[attractiveness]]=5,4,Table13[[#This Row],[attractiveness]]))</f>
        <v>2</v>
      </c>
      <c r="F615" s="5">
        <v>0</v>
      </c>
      <c r="G615" t="s">
        <v>840</v>
      </c>
      <c r="H615" t="s">
        <v>831</v>
      </c>
      <c r="I615" t="s">
        <v>830</v>
      </c>
      <c r="J615" t="s">
        <v>864</v>
      </c>
      <c r="K615" t="s">
        <v>867</v>
      </c>
      <c r="L615" s="9">
        <v>0.47846591472599997</v>
      </c>
      <c r="M615" s="9">
        <v>0.207979366183</v>
      </c>
      <c r="N615" s="9">
        <v>0.20130789279899999</v>
      </c>
      <c r="O615" s="9">
        <v>0.20130789279899999</v>
      </c>
      <c r="P615" s="9">
        <v>1.6413671895900001E-2</v>
      </c>
      <c r="Q615" s="4">
        <f>VLOOKUP(Table13[[#This Row],[img_id]]&amp;"|"&amp;1,Table1[[#Headers],[#Data]],6,FALSE)</f>
        <v>0.99997293949099997</v>
      </c>
      <c r="R615" s="4">
        <f>VLOOKUP(Table13[[#This Row],[img_id]]&amp;"|"&amp;2,Table1[[#Headers],[#Data]],6,FALSE)</f>
        <v>0.99993789196000005</v>
      </c>
      <c r="S615" s="4">
        <f>VLOOKUP(Table13[[#This Row],[img_id]]&amp;"|"&amp;3,Table1[[#Headers],[#Data]],6,FALSE)</f>
        <v>0.99993586540199997</v>
      </c>
      <c r="T615" s="4">
        <f>VLOOKUP(Table13[[#This Row],[img_id]]&amp;"|"&amp;4,Table1[[#Headers],[#Data]],6,FALSE)</f>
        <v>0.99956375360500005</v>
      </c>
      <c r="U615" s="4">
        <f>VLOOKUP(Table13[[#This Row],[img_id]]&amp;"|"&amp;5,Table1[[#Headers],[#Data]],6,FALSE)</f>
        <v>0.99921333789800004</v>
      </c>
    </row>
    <row r="616" spans="1:21" hidden="1" x14ac:dyDescent="0.25">
      <c r="A616" s="5">
        <v>615</v>
      </c>
      <c r="B616" s="5" t="s">
        <v>624</v>
      </c>
      <c r="C616" s="5">
        <v>570</v>
      </c>
      <c r="D616" s="5">
        <v>2</v>
      </c>
      <c r="E616" s="5">
        <f>IF(Table13[[#This Row],[attractiveness]]=1,2,IF(Table13[[#This Row],[attractiveness]]=5,4,Table13[[#This Row],[attractiveness]]))</f>
        <v>2</v>
      </c>
      <c r="F616" s="5">
        <v>1.04</v>
      </c>
      <c r="G616" t="s">
        <v>854</v>
      </c>
      <c r="H616" t="s">
        <v>831</v>
      </c>
      <c r="I616" t="s">
        <v>848</v>
      </c>
      <c r="J616" t="s">
        <v>830</v>
      </c>
      <c r="K616" t="s">
        <v>861</v>
      </c>
      <c r="L616" s="9">
        <v>0.705433011055</v>
      </c>
      <c r="M616" s="9">
        <v>0.14017756283300001</v>
      </c>
      <c r="N616" s="9">
        <v>3.4114249050600003E-2</v>
      </c>
      <c r="O616" s="9">
        <v>3.4114249050600003E-2</v>
      </c>
      <c r="P616" s="9">
        <v>1.8221763894000001E-2</v>
      </c>
      <c r="Q616" s="4">
        <f>VLOOKUP(Table13[[#This Row],[img_id]]&amp;"|"&amp;1,Table1[[#Headers],[#Data]],6,FALSE)</f>
        <v>0.99995398521400003</v>
      </c>
      <c r="R616" s="4">
        <f>VLOOKUP(Table13[[#This Row],[img_id]]&amp;"|"&amp;2,Table1[[#Headers],[#Data]],6,FALSE)</f>
        <v>0.99976843595499998</v>
      </c>
      <c r="S616" s="4">
        <f>VLOOKUP(Table13[[#This Row],[img_id]]&amp;"|"&amp;3,Table1[[#Headers],[#Data]],6,FALSE)</f>
        <v>0.99904888868300001</v>
      </c>
      <c r="T616" s="4">
        <f>VLOOKUP(Table13[[#This Row],[img_id]]&amp;"|"&amp;4,Table1[[#Headers],[#Data]],6,FALSE)</f>
        <v>0.99871015548700004</v>
      </c>
      <c r="U616" s="4">
        <f>VLOOKUP(Table13[[#This Row],[img_id]]&amp;"|"&amp;5,Table1[[#Headers],[#Data]],6,FALSE)</f>
        <v>0.998220860958</v>
      </c>
    </row>
    <row r="617" spans="1:21" hidden="1" x14ac:dyDescent="0.25">
      <c r="A617" s="5">
        <v>616</v>
      </c>
      <c r="B617" s="5" t="s">
        <v>625</v>
      </c>
      <c r="C617" s="5">
        <v>570</v>
      </c>
      <c r="D617" s="5">
        <v>2</v>
      </c>
      <c r="E617" s="5">
        <f>IF(Table13[[#This Row],[attractiveness]]=1,2,IF(Table13[[#This Row],[attractiveness]]=5,4,Table13[[#This Row],[attractiveness]]))</f>
        <v>2</v>
      </c>
      <c r="F617" s="5">
        <v>0.64</v>
      </c>
      <c r="G617" t="s">
        <v>848</v>
      </c>
      <c r="H617" t="s">
        <v>854</v>
      </c>
      <c r="I617" t="s">
        <v>831</v>
      </c>
      <c r="J617" t="s">
        <v>860</v>
      </c>
      <c r="K617" t="s">
        <v>856</v>
      </c>
      <c r="L617" s="9">
        <v>0.24806627631200001</v>
      </c>
      <c r="M617" s="9">
        <v>0.219779580832</v>
      </c>
      <c r="N617" s="9">
        <v>0.15167985856499999</v>
      </c>
      <c r="O617" s="9">
        <v>0.15167985856499999</v>
      </c>
      <c r="P617" s="9">
        <v>6.0394097119599997E-2</v>
      </c>
      <c r="Q617" s="4">
        <f>VLOOKUP(Table13[[#This Row],[img_id]]&amp;"|"&amp;1,Table1[[#Headers],[#Data]],6,FALSE)</f>
        <v>0.99976068735099999</v>
      </c>
      <c r="R617" s="4">
        <f>VLOOKUP(Table13[[#This Row],[img_id]]&amp;"|"&amp;2,Table1[[#Headers],[#Data]],6,FALSE)</f>
        <v>0.99972981214500001</v>
      </c>
      <c r="S617" s="4">
        <f>VLOOKUP(Table13[[#This Row],[img_id]]&amp;"|"&amp;3,Table1[[#Headers],[#Data]],6,FALSE)</f>
        <v>0.99960857629800004</v>
      </c>
      <c r="T617" s="4">
        <f>VLOOKUP(Table13[[#This Row],[img_id]]&amp;"|"&amp;4,Table1[[#Headers],[#Data]],6,FALSE)</f>
        <v>0.99958437681199996</v>
      </c>
      <c r="U617" s="4">
        <f>VLOOKUP(Table13[[#This Row],[img_id]]&amp;"|"&amp;5,Table1[[#Headers],[#Data]],6,FALSE)</f>
        <v>0.99901747703599997</v>
      </c>
    </row>
    <row r="618" spans="1:21" hidden="1" x14ac:dyDescent="0.25">
      <c r="A618" s="5">
        <v>617</v>
      </c>
      <c r="B618" s="5" t="s">
        <v>626</v>
      </c>
      <c r="C618" s="5">
        <v>578</v>
      </c>
      <c r="D618" s="5">
        <v>4</v>
      </c>
      <c r="E618" s="5">
        <f>IF(Table13[[#This Row],[attractiveness]]=1,2,IF(Table13[[#This Row],[attractiveness]]=5,4,Table13[[#This Row],[attractiveness]]))</f>
        <v>4</v>
      </c>
      <c r="F618" s="5">
        <v>0.159999999999999</v>
      </c>
      <c r="G618" t="s">
        <v>862</v>
      </c>
      <c r="H618" t="s">
        <v>861</v>
      </c>
      <c r="I618" t="s">
        <v>888</v>
      </c>
      <c r="J618" t="s">
        <v>871</v>
      </c>
      <c r="K618" t="s">
        <v>877</v>
      </c>
      <c r="L618" s="9">
        <v>0.26617822051000001</v>
      </c>
      <c r="M618" s="9">
        <v>0.14045186340800001</v>
      </c>
      <c r="N618" s="9">
        <v>9.9512018263300001E-2</v>
      </c>
      <c r="O618" s="9">
        <v>9.9512018263300001E-2</v>
      </c>
      <c r="P618" s="9">
        <v>6.9409795105499994E-2</v>
      </c>
      <c r="Q618" s="4">
        <f>VLOOKUP(Table13[[#This Row],[img_id]]&amp;"|"&amp;1,Table1[[#Headers],[#Data]],6,FALSE)</f>
        <v>0.99991655349700004</v>
      </c>
      <c r="R618" s="4">
        <f>VLOOKUP(Table13[[#This Row],[img_id]]&amp;"|"&amp;2,Table1[[#Headers],[#Data]],6,FALSE)</f>
        <v>0.99984180927300004</v>
      </c>
      <c r="S618" s="4">
        <f>VLOOKUP(Table13[[#This Row],[img_id]]&amp;"|"&amp;3,Table1[[#Headers],[#Data]],6,FALSE)</f>
        <v>0.99977678060499997</v>
      </c>
      <c r="T618" s="4">
        <f>VLOOKUP(Table13[[#This Row],[img_id]]&amp;"|"&amp;4,Table1[[#Headers],[#Data]],6,FALSE)</f>
        <v>0.99972504377399996</v>
      </c>
      <c r="U618" s="4">
        <f>VLOOKUP(Table13[[#This Row],[img_id]]&amp;"|"&amp;5,Table1[[#Headers],[#Data]],6,FALSE)</f>
        <v>0.99967992305800002</v>
      </c>
    </row>
    <row r="619" spans="1:21" hidden="1" x14ac:dyDescent="0.25">
      <c r="A619" s="5">
        <v>618</v>
      </c>
      <c r="B619" s="5" t="s">
        <v>627</v>
      </c>
      <c r="C619" s="5">
        <v>578</v>
      </c>
      <c r="D619" s="5">
        <v>4</v>
      </c>
      <c r="E619" s="5">
        <f>IF(Table13[[#This Row],[attractiveness]]=1,2,IF(Table13[[#This Row],[attractiveness]]=5,4,Table13[[#This Row],[attractiveness]]))</f>
        <v>4</v>
      </c>
      <c r="F619" s="5">
        <v>0.55999999999999905</v>
      </c>
      <c r="G619" t="s">
        <v>862</v>
      </c>
      <c r="H619" t="s">
        <v>861</v>
      </c>
      <c r="I619" t="s">
        <v>864</v>
      </c>
      <c r="J619" t="s">
        <v>873</v>
      </c>
      <c r="K619" t="s">
        <v>884</v>
      </c>
      <c r="L619" s="9">
        <v>0.61599373817400005</v>
      </c>
      <c r="M619" s="9">
        <v>5.12979403138E-2</v>
      </c>
      <c r="N619" s="9">
        <v>4.88778427243E-2</v>
      </c>
      <c r="O619" s="9">
        <v>4.88778427243E-2</v>
      </c>
      <c r="P619" s="9">
        <v>3.3515647053699998E-2</v>
      </c>
      <c r="Q619" s="4">
        <f>VLOOKUP(Table13[[#This Row],[img_id]]&amp;"|"&amp;1,Table1[[#Headers],[#Data]],6,FALSE)</f>
        <v>0.99990105629000003</v>
      </c>
      <c r="R619" s="4">
        <f>VLOOKUP(Table13[[#This Row],[img_id]]&amp;"|"&amp;2,Table1[[#Headers],[#Data]],6,FALSE)</f>
        <v>0.99881339073200004</v>
      </c>
      <c r="S619" s="4">
        <f>VLOOKUP(Table13[[#This Row],[img_id]]&amp;"|"&amp;3,Table1[[#Headers],[#Data]],6,FALSE)</f>
        <v>0.99875462055200004</v>
      </c>
      <c r="T619" s="4">
        <f>VLOOKUP(Table13[[#This Row],[img_id]]&amp;"|"&amp;4,Table1[[#Headers],[#Data]],6,FALSE)</f>
        <v>0.99873346090299997</v>
      </c>
      <c r="U619" s="4">
        <f>VLOOKUP(Table13[[#This Row],[img_id]]&amp;"|"&amp;5,Table1[[#Headers],[#Data]],6,FALSE)</f>
        <v>0.99818485975299998</v>
      </c>
    </row>
    <row r="620" spans="1:21" hidden="1" x14ac:dyDescent="0.25">
      <c r="A620" s="5">
        <v>619</v>
      </c>
      <c r="B620" s="5" t="s">
        <v>628</v>
      </c>
      <c r="C620" s="5">
        <v>578</v>
      </c>
      <c r="D620" s="5">
        <v>4</v>
      </c>
      <c r="E620" s="5">
        <f>IF(Table13[[#This Row],[attractiveness]]=1,2,IF(Table13[[#This Row],[attractiveness]]=5,4,Table13[[#This Row],[attractiveness]]))</f>
        <v>4</v>
      </c>
      <c r="F620" s="5">
        <v>0.4</v>
      </c>
      <c r="G620" t="s">
        <v>862</v>
      </c>
      <c r="H620" t="s">
        <v>864</v>
      </c>
      <c r="I620" t="s">
        <v>886</v>
      </c>
      <c r="J620" t="s">
        <v>877</v>
      </c>
      <c r="K620" t="s">
        <v>873</v>
      </c>
      <c r="L620" s="9">
        <v>0.31228452920900002</v>
      </c>
      <c r="M620" s="9">
        <v>0.23319762945200001</v>
      </c>
      <c r="N620" s="9">
        <v>6.39050528407E-2</v>
      </c>
      <c r="O620" s="9">
        <v>6.39050528407E-2</v>
      </c>
      <c r="P620" s="9">
        <v>4.60983328521E-2</v>
      </c>
      <c r="Q620" s="4">
        <f>VLOOKUP(Table13[[#This Row],[img_id]]&amp;"|"&amp;1,Table1[[#Headers],[#Data]],6,FALSE)</f>
        <v>0.99983918666799998</v>
      </c>
      <c r="R620" s="4">
        <f>VLOOKUP(Table13[[#This Row],[img_id]]&amp;"|"&amp;2,Table1[[#Headers],[#Data]],6,FALSE)</f>
        <v>0.99978464841799997</v>
      </c>
      <c r="S620" s="4">
        <f>VLOOKUP(Table13[[#This Row],[img_id]]&amp;"|"&amp;3,Table1[[#Headers],[#Data]],6,FALSE)</f>
        <v>0.99921464920000003</v>
      </c>
      <c r="T620" s="4">
        <f>VLOOKUP(Table13[[#This Row],[img_id]]&amp;"|"&amp;4,Table1[[#Headers],[#Data]],6,FALSE)</f>
        <v>0.99914717674300002</v>
      </c>
      <c r="U620" s="4">
        <f>VLOOKUP(Table13[[#This Row],[img_id]]&amp;"|"&amp;5,Table1[[#Headers],[#Data]],6,FALSE)</f>
        <v>0.998911738396</v>
      </c>
    </row>
    <row r="621" spans="1:21" hidden="1" x14ac:dyDescent="0.25">
      <c r="A621" s="5">
        <v>620</v>
      </c>
      <c r="B621" s="5" t="s">
        <v>629</v>
      </c>
      <c r="C621" s="5">
        <v>578</v>
      </c>
      <c r="D621" s="5">
        <v>4</v>
      </c>
      <c r="E621" s="5">
        <f>IF(Table13[[#This Row],[attractiveness]]=1,2,IF(Table13[[#This Row],[attractiveness]]=5,4,Table13[[#This Row],[attractiveness]]))</f>
        <v>4</v>
      </c>
      <c r="F621" s="5">
        <v>0.4</v>
      </c>
      <c r="G621" t="s">
        <v>864</v>
      </c>
      <c r="H621" t="s">
        <v>862</v>
      </c>
      <c r="I621" t="s">
        <v>861</v>
      </c>
      <c r="J621" t="s">
        <v>877</v>
      </c>
      <c r="K621" t="s">
        <v>848</v>
      </c>
      <c r="L621" s="9">
        <v>0.185204654932</v>
      </c>
      <c r="M621" s="9">
        <v>0.101738780737</v>
      </c>
      <c r="N621" s="9">
        <v>8.4022752940699996E-2</v>
      </c>
      <c r="O621" s="9">
        <v>8.4022752940699996E-2</v>
      </c>
      <c r="P621" s="9">
        <v>5.6235503405300001E-2</v>
      </c>
      <c r="Q621" s="4">
        <f>VLOOKUP(Table13[[#This Row],[img_id]]&amp;"|"&amp;1,Table1[[#Headers],[#Data]],6,FALSE)</f>
        <v>0.99792718887300003</v>
      </c>
      <c r="R621" s="4">
        <f>VLOOKUP(Table13[[#This Row],[img_id]]&amp;"|"&amp;2,Table1[[#Headers],[#Data]],6,FALSE)</f>
        <v>0.99623316526399996</v>
      </c>
      <c r="S621" s="4">
        <f>VLOOKUP(Table13[[#This Row],[img_id]]&amp;"|"&amp;3,Table1[[#Headers],[#Data]],6,FALSE)</f>
        <v>0.99544250965100001</v>
      </c>
      <c r="T621" s="4">
        <f>VLOOKUP(Table13[[#This Row],[img_id]]&amp;"|"&amp;4,Table1[[#Headers],[#Data]],6,FALSE)</f>
        <v>0.995279312134</v>
      </c>
      <c r="U621" s="4">
        <f>VLOOKUP(Table13[[#This Row],[img_id]]&amp;"|"&amp;5,Table1[[#Headers],[#Data]],6,FALSE)</f>
        <v>0.99320590496100003</v>
      </c>
    </row>
    <row r="622" spans="1:21" hidden="1" x14ac:dyDescent="0.25">
      <c r="A622" s="5">
        <v>621</v>
      </c>
      <c r="B622" s="5" t="s">
        <v>630</v>
      </c>
      <c r="C622" s="5">
        <v>579</v>
      </c>
      <c r="D622" s="5">
        <v>3</v>
      </c>
      <c r="E622" s="5">
        <f>IF(Table13[[#This Row],[attractiveness]]=1,2,IF(Table13[[#This Row],[attractiveness]]=5,4,Table13[[#This Row],[attractiveness]]))</f>
        <v>3</v>
      </c>
      <c r="F622" s="5">
        <v>0.4</v>
      </c>
      <c r="G622" t="s">
        <v>862</v>
      </c>
      <c r="H622" t="s">
        <v>861</v>
      </c>
      <c r="I622" t="s">
        <v>831</v>
      </c>
      <c r="J622" t="s">
        <v>864</v>
      </c>
      <c r="K622" t="s">
        <v>878</v>
      </c>
      <c r="L622" s="9">
        <v>0.49381369352299997</v>
      </c>
      <c r="M622" s="9">
        <v>0.36365523934400001</v>
      </c>
      <c r="N622" s="9">
        <v>3.2749701291299997E-2</v>
      </c>
      <c r="O622" s="9">
        <v>3.2749701291299997E-2</v>
      </c>
      <c r="P622" s="9">
        <v>1.2289444916E-2</v>
      </c>
      <c r="Q622" s="4">
        <f>VLOOKUP(Table13[[#This Row],[img_id]]&amp;"|"&amp;1,Table1[[#Headers],[#Data]],6,FALSE)</f>
        <v>0.99997258186299998</v>
      </c>
      <c r="R622" s="4">
        <f>VLOOKUP(Table13[[#This Row],[img_id]]&amp;"|"&amp;2,Table1[[#Headers],[#Data]],6,FALSE)</f>
        <v>0.99996268749200001</v>
      </c>
      <c r="S622" s="4">
        <f>VLOOKUP(Table13[[#This Row],[img_id]]&amp;"|"&amp;3,Table1[[#Headers],[#Data]],6,FALSE)</f>
        <v>0.99958604574200005</v>
      </c>
      <c r="T622" s="4">
        <f>VLOOKUP(Table13[[#This Row],[img_id]]&amp;"|"&amp;4,Table1[[#Headers],[#Data]],6,FALSE)</f>
        <v>0.99895042181000004</v>
      </c>
      <c r="U622" s="4">
        <f>VLOOKUP(Table13[[#This Row],[img_id]]&amp;"|"&amp;5,Table1[[#Headers],[#Data]],6,FALSE)</f>
        <v>0.998897433281</v>
      </c>
    </row>
    <row r="623" spans="1:21" hidden="1" x14ac:dyDescent="0.25">
      <c r="A623" s="5">
        <v>622</v>
      </c>
      <c r="B623" s="5" t="s">
        <v>631</v>
      </c>
      <c r="C623" s="5">
        <v>579</v>
      </c>
      <c r="D623" s="5">
        <v>3</v>
      </c>
      <c r="E623" s="5">
        <f>IF(Table13[[#This Row],[attractiveness]]=1,2,IF(Table13[[#This Row],[attractiveness]]=5,4,Table13[[#This Row],[attractiveness]]))</f>
        <v>3</v>
      </c>
      <c r="F623" s="5">
        <v>0.55999999999999905</v>
      </c>
      <c r="G623" t="s">
        <v>861</v>
      </c>
      <c r="H623" t="s">
        <v>886</v>
      </c>
      <c r="I623" t="s">
        <v>854</v>
      </c>
      <c r="J623" t="s">
        <v>848</v>
      </c>
      <c r="K623" t="s">
        <v>873</v>
      </c>
      <c r="L623" s="9">
        <v>0.24650073051499999</v>
      </c>
      <c r="M623" s="9">
        <v>0.10513819009100001</v>
      </c>
      <c r="N623" s="9">
        <v>9.2572800815099998E-2</v>
      </c>
      <c r="O623" s="9">
        <v>9.2572800815099998E-2</v>
      </c>
      <c r="P623" s="9">
        <v>7.7285714447500001E-2</v>
      </c>
      <c r="Q623" s="4">
        <f>VLOOKUP(Table13[[#This Row],[img_id]]&amp;"|"&amp;1,Table1[[#Headers],[#Data]],6,FALSE)</f>
        <v>0.99942892789799997</v>
      </c>
      <c r="R623" s="4">
        <f>VLOOKUP(Table13[[#This Row],[img_id]]&amp;"|"&amp;2,Table1[[#Headers],[#Data]],6,FALSE)</f>
        <v>0.99866211414299999</v>
      </c>
      <c r="S623" s="4">
        <f>VLOOKUP(Table13[[#This Row],[img_id]]&amp;"|"&amp;3,Table1[[#Headers],[#Data]],6,FALSE)</f>
        <v>0.99848085641899997</v>
      </c>
      <c r="T623" s="4">
        <f>VLOOKUP(Table13[[#This Row],[img_id]]&amp;"|"&amp;4,Table1[[#Headers],[#Data]],6,FALSE)</f>
        <v>0.99829238653200003</v>
      </c>
      <c r="U623" s="4">
        <f>VLOOKUP(Table13[[#This Row],[img_id]]&amp;"|"&amp;5,Table1[[#Headers],[#Data]],6,FALSE)</f>
        <v>0.998180866241</v>
      </c>
    </row>
    <row r="624" spans="1:21" hidden="1" x14ac:dyDescent="0.25">
      <c r="A624" s="5">
        <v>623</v>
      </c>
      <c r="B624" s="5" t="s">
        <v>632</v>
      </c>
      <c r="C624" s="5">
        <v>579</v>
      </c>
      <c r="D624" s="5">
        <v>3</v>
      </c>
      <c r="E624" s="5">
        <f>IF(Table13[[#This Row],[attractiveness]]=1,2,IF(Table13[[#This Row],[attractiveness]]=5,4,Table13[[#This Row],[attractiveness]]))</f>
        <v>3</v>
      </c>
      <c r="F624" s="5">
        <v>0.8</v>
      </c>
      <c r="G624" t="s">
        <v>862</v>
      </c>
      <c r="H624" t="s">
        <v>861</v>
      </c>
      <c r="I624" t="s">
        <v>848</v>
      </c>
      <c r="J624" t="s">
        <v>854</v>
      </c>
      <c r="K624" t="s">
        <v>874</v>
      </c>
      <c r="L624" s="9">
        <v>0.32024610042599999</v>
      </c>
      <c r="M624" s="9">
        <v>0.17947191000000001</v>
      </c>
      <c r="N624" s="9">
        <v>0.117753043771</v>
      </c>
      <c r="O624" s="9">
        <v>0.117753043771</v>
      </c>
      <c r="P624" s="9">
        <v>3.3544845879099998E-2</v>
      </c>
      <c r="Q624" s="4">
        <f>VLOOKUP(Table13[[#This Row],[img_id]]&amp;"|"&amp;1,Table1[[#Headers],[#Data]],6,FALSE)</f>
        <v>0.99950075149499995</v>
      </c>
      <c r="R624" s="4">
        <f>VLOOKUP(Table13[[#This Row],[img_id]]&amp;"|"&amp;2,Table1[[#Headers],[#Data]],6,FALSE)</f>
        <v>0.99910956621199998</v>
      </c>
      <c r="S624" s="4">
        <f>VLOOKUP(Table13[[#This Row],[img_id]]&amp;"|"&amp;3,Table1[[#Headers],[#Data]],6,FALSE)</f>
        <v>0.99864357709899998</v>
      </c>
      <c r="T624" s="4">
        <f>VLOOKUP(Table13[[#This Row],[img_id]]&amp;"|"&amp;4,Table1[[#Headers],[#Data]],6,FALSE)</f>
        <v>0.99725753068900003</v>
      </c>
      <c r="U624" s="4">
        <f>VLOOKUP(Table13[[#This Row],[img_id]]&amp;"|"&amp;5,Table1[[#Headers],[#Data]],6,FALSE)</f>
        <v>0.99525463581100004</v>
      </c>
    </row>
    <row r="625" spans="1:21" hidden="1" x14ac:dyDescent="0.25">
      <c r="A625" s="5">
        <v>624</v>
      </c>
      <c r="B625" s="5" t="s">
        <v>633</v>
      </c>
      <c r="C625" s="5">
        <v>579</v>
      </c>
      <c r="D625" s="5">
        <v>4</v>
      </c>
      <c r="E625" s="5">
        <f>IF(Table13[[#This Row],[attractiveness]]=1,2,IF(Table13[[#This Row],[attractiveness]]=5,4,Table13[[#This Row],[attractiveness]]))</f>
        <v>4</v>
      </c>
      <c r="F625" s="5">
        <v>0.64</v>
      </c>
      <c r="G625" t="s">
        <v>831</v>
      </c>
      <c r="H625" t="s">
        <v>860</v>
      </c>
      <c r="I625" t="s">
        <v>854</v>
      </c>
      <c r="J625" t="s">
        <v>864</v>
      </c>
      <c r="K625" t="s">
        <v>862</v>
      </c>
      <c r="L625" s="9">
        <v>0.49428164958999998</v>
      </c>
      <c r="M625" s="9">
        <v>9.5107555389399995E-2</v>
      </c>
      <c r="N625" s="9">
        <v>8.5399366915200003E-2</v>
      </c>
      <c r="O625" s="9">
        <v>8.5399366915200003E-2</v>
      </c>
      <c r="P625" s="9">
        <v>6.3973397016499997E-2</v>
      </c>
      <c r="Q625" s="4">
        <f>VLOOKUP(Table13[[#This Row],[img_id]]&amp;"|"&amp;1,Table1[[#Headers],[#Data]],6,FALSE)</f>
        <v>0.99993777275100004</v>
      </c>
      <c r="R625" s="4">
        <f>VLOOKUP(Table13[[#This Row],[img_id]]&amp;"|"&amp;2,Table1[[#Headers],[#Data]],6,FALSE)</f>
        <v>0.99967658519699998</v>
      </c>
      <c r="S625" s="4">
        <f>VLOOKUP(Table13[[#This Row],[img_id]]&amp;"|"&amp;3,Table1[[#Headers],[#Data]],6,FALSE)</f>
        <v>0.99963974952699997</v>
      </c>
      <c r="T625" s="4">
        <f>VLOOKUP(Table13[[#This Row],[img_id]]&amp;"|"&amp;4,Table1[[#Headers],[#Data]],6,FALSE)</f>
        <v>0.999574482441</v>
      </c>
      <c r="U625" s="4">
        <f>VLOOKUP(Table13[[#This Row],[img_id]]&amp;"|"&amp;5,Table1[[#Headers],[#Data]],6,FALSE)</f>
        <v>0.999519228935</v>
      </c>
    </row>
    <row r="626" spans="1:21" hidden="1" x14ac:dyDescent="0.25">
      <c r="A626" s="5">
        <v>625</v>
      </c>
      <c r="B626" s="5" t="s">
        <v>634</v>
      </c>
      <c r="C626" s="5">
        <v>582</v>
      </c>
      <c r="D626" s="5">
        <v>3</v>
      </c>
      <c r="E626" s="5">
        <f>IF(Table13[[#This Row],[attractiveness]]=1,2,IF(Table13[[#This Row],[attractiveness]]=5,4,Table13[[#This Row],[attractiveness]]))</f>
        <v>3</v>
      </c>
      <c r="F626" s="5">
        <v>0.8</v>
      </c>
      <c r="G626" t="s">
        <v>860</v>
      </c>
      <c r="H626" t="s">
        <v>873</v>
      </c>
      <c r="I626" t="s">
        <v>884</v>
      </c>
      <c r="J626" t="s">
        <v>854</v>
      </c>
      <c r="K626" t="s">
        <v>871</v>
      </c>
      <c r="L626" s="9">
        <v>0.22070744633700001</v>
      </c>
      <c r="M626" s="9">
        <v>0.190172821283</v>
      </c>
      <c r="N626" s="9">
        <v>0.10856796801099999</v>
      </c>
      <c r="O626" s="9">
        <v>0.10856796801099999</v>
      </c>
      <c r="P626" s="9">
        <v>8.4430135786499994E-2</v>
      </c>
      <c r="Q626" s="4">
        <f>VLOOKUP(Table13[[#This Row],[img_id]]&amp;"|"&amp;1,Table1[[#Headers],[#Data]],6,FALSE)</f>
        <v>0.99960345029800002</v>
      </c>
      <c r="R626" s="4">
        <f>VLOOKUP(Table13[[#This Row],[img_id]]&amp;"|"&amp;2,Table1[[#Headers],[#Data]],6,FALSE)</f>
        <v>0.99953985214200003</v>
      </c>
      <c r="S626" s="4">
        <f>VLOOKUP(Table13[[#This Row],[img_id]]&amp;"|"&amp;3,Table1[[#Headers],[#Data]],6,FALSE)</f>
        <v>0.99919408559800005</v>
      </c>
      <c r="T626" s="4">
        <f>VLOOKUP(Table13[[#This Row],[img_id]]&amp;"|"&amp;4,Table1[[#Headers],[#Data]],6,FALSE)</f>
        <v>0.99908888340000002</v>
      </c>
      <c r="U626" s="4">
        <f>VLOOKUP(Table13[[#This Row],[img_id]]&amp;"|"&amp;5,Table1[[#Headers],[#Data]],6,FALSE)</f>
        <v>0.99896395206499999</v>
      </c>
    </row>
    <row r="627" spans="1:21" hidden="1" x14ac:dyDescent="0.25">
      <c r="A627" s="5">
        <v>626</v>
      </c>
      <c r="B627" s="5" t="s">
        <v>635</v>
      </c>
      <c r="C627" s="5">
        <v>582</v>
      </c>
      <c r="D627" s="5">
        <v>3</v>
      </c>
      <c r="E627" s="5">
        <f>IF(Table13[[#This Row],[attractiveness]]=1,2,IF(Table13[[#This Row],[attractiveness]]=5,4,Table13[[#This Row],[attractiveness]]))</f>
        <v>3</v>
      </c>
      <c r="F627" s="5">
        <v>0.24</v>
      </c>
      <c r="G627" t="s">
        <v>864</v>
      </c>
      <c r="H627" t="s">
        <v>862</v>
      </c>
      <c r="I627" t="s">
        <v>877</v>
      </c>
      <c r="J627" t="s">
        <v>854</v>
      </c>
      <c r="K627" t="s">
        <v>830</v>
      </c>
      <c r="L627" s="9">
        <v>0.12710365653</v>
      </c>
      <c r="M627" s="9">
        <v>8.7879307568100001E-2</v>
      </c>
      <c r="N627" s="9">
        <v>7.0921838283500002E-2</v>
      </c>
      <c r="O627" s="9">
        <v>7.0921838283500002E-2</v>
      </c>
      <c r="P627" s="9">
        <v>6.3685886561899996E-2</v>
      </c>
      <c r="Q627" s="4">
        <f>VLOOKUP(Table13[[#This Row],[img_id]]&amp;"|"&amp;1,Table1[[#Headers],[#Data]],6,FALSE)</f>
        <v>0.99466717243199998</v>
      </c>
      <c r="R627" s="4">
        <f>VLOOKUP(Table13[[#This Row],[img_id]]&amp;"|"&amp;2,Table1[[#Headers],[#Data]],6,FALSE)</f>
        <v>0.99230521917299996</v>
      </c>
      <c r="S627" s="4">
        <f>VLOOKUP(Table13[[#This Row],[img_id]]&amp;"|"&amp;3,Table1[[#Headers],[#Data]],6,FALSE)</f>
        <v>0.99048292636900004</v>
      </c>
      <c r="T627" s="4">
        <f>VLOOKUP(Table13[[#This Row],[img_id]]&amp;"|"&amp;4,Table1[[#Headers],[#Data]],6,FALSE)</f>
        <v>0.98973584175100005</v>
      </c>
      <c r="U627" s="4">
        <f>VLOOKUP(Table13[[#This Row],[img_id]]&amp;"|"&amp;5,Table1[[#Headers],[#Data]],6,FALSE)</f>
        <v>0.98941308260000005</v>
      </c>
    </row>
    <row r="628" spans="1:21" hidden="1" x14ac:dyDescent="0.25">
      <c r="A628" s="5">
        <v>627</v>
      </c>
      <c r="B628" s="5" t="s">
        <v>636</v>
      </c>
      <c r="C628" s="5">
        <v>582</v>
      </c>
      <c r="D628" s="5">
        <v>2</v>
      </c>
      <c r="E628" s="5">
        <f>IF(Table13[[#This Row],[attractiveness]]=1,2,IF(Table13[[#This Row],[attractiveness]]=5,4,Table13[[#This Row],[attractiveness]]))</f>
        <v>2</v>
      </c>
      <c r="F628" s="5">
        <v>1.04</v>
      </c>
      <c r="G628" t="s">
        <v>840</v>
      </c>
      <c r="H628" t="s">
        <v>864</v>
      </c>
      <c r="I628" t="s">
        <v>867</v>
      </c>
      <c r="J628" t="s">
        <v>870</v>
      </c>
      <c r="K628" t="s">
        <v>869</v>
      </c>
      <c r="L628" s="9">
        <v>0.17149473726700001</v>
      </c>
      <c r="M628" s="9">
        <v>0.112011238933</v>
      </c>
      <c r="N628" s="9">
        <v>0.10206226259499999</v>
      </c>
      <c r="O628" s="9">
        <v>0.10206226259499999</v>
      </c>
      <c r="P628" s="9">
        <v>7.0749238133400005E-2</v>
      </c>
      <c r="Q628" s="4">
        <f>VLOOKUP(Table13[[#This Row],[img_id]]&amp;"|"&amp;1,Table1[[#Headers],[#Data]],6,FALSE)</f>
        <v>0.99866640567800002</v>
      </c>
      <c r="R628" s="4">
        <f>VLOOKUP(Table13[[#This Row],[img_id]]&amp;"|"&amp;2,Table1[[#Headers],[#Data]],6,FALSE)</f>
        <v>0.99795961379999998</v>
      </c>
      <c r="S628" s="4">
        <f>VLOOKUP(Table13[[#This Row],[img_id]]&amp;"|"&amp;3,Table1[[#Headers],[#Data]],6,FALSE)</f>
        <v>0.99776113033299996</v>
      </c>
      <c r="T628" s="4">
        <f>VLOOKUP(Table13[[#This Row],[img_id]]&amp;"|"&amp;4,Table1[[#Headers],[#Data]],6,FALSE)</f>
        <v>0.99735057354000001</v>
      </c>
      <c r="U628" s="4">
        <f>VLOOKUP(Table13[[#This Row],[img_id]]&amp;"|"&amp;5,Table1[[#Headers],[#Data]],6,FALSE)</f>
        <v>0.99677342176399997</v>
      </c>
    </row>
    <row r="629" spans="1:21" hidden="1" x14ac:dyDescent="0.25">
      <c r="A629" s="5">
        <v>628</v>
      </c>
      <c r="B629" s="5" t="s">
        <v>637</v>
      </c>
      <c r="C629" s="5">
        <v>582</v>
      </c>
      <c r="D629" s="5">
        <v>4</v>
      </c>
      <c r="E629" s="5">
        <f>IF(Table13[[#This Row],[attractiveness]]=1,2,IF(Table13[[#This Row],[attractiveness]]=5,4,Table13[[#This Row],[attractiveness]]))</f>
        <v>4</v>
      </c>
      <c r="F629" s="5">
        <v>1.04</v>
      </c>
      <c r="G629" t="s">
        <v>862</v>
      </c>
      <c r="H629" t="s">
        <v>871</v>
      </c>
      <c r="I629" t="s">
        <v>878</v>
      </c>
      <c r="J629" t="s">
        <v>864</v>
      </c>
      <c r="K629" t="s">
        <v>861</v>
      </c>
      <c r="L629" s="9">
        <v>0.464616447687</v>
      </c>
      <c r="M629" s="9">
        <v>7.8928396105800006E-2</v>
      </c>
      <c r="N629" s="9">
        <v>6.7698873579499996E-2</v>
      </c>
      <c r="O629" s="9">
        <v>6.7698873579499996E-2</v>
      </c>
      <c r="P629" s="9">
        <v>3.6614593118399999E-2</v>
      </c>
      <c r="Q629" s="4">
        <f>VLOOKUP(Table13[[#This Row],[img_id]]&amp;"|"&amp;1,Table1[[#Headers],[#Data]],6,FALSE)</f>
        <v>0.99970102310200004</v>
      </c>
      <c r="R629" s="4">
        <f>VLOOKUP(Table13[[#This Row],[img_id]]&amp;"|"&amp;2,Table1[[#Headers],[#Data]],6,FALSE)</f>
        <v>0.99824273586300005</v>
      </c>
      <c r="S629" s="4">
        <f>VLOOKUP(Table13[[#This Row],[img_id]]&amp;"|"&amp;3,Table1[[#Headers],[#Data]],6,FALSE)</f>
        <v>0.99795192480100003</v>
      </c>
      <c r="T629" s="4">
        <f>VLOOKUP(Table13[[#This Row],[img_id]]&amp;"|"&amp;4,Table1[[#Headers],[#Data]],6,FALSE)</f>
        <v>0.99794238805799995</v>
      </c>
      <c r="U629" s="4">
        <f>VLOOKUP(Table13[[#This Row],[img_id]]&amp;"|"&amp;5,Table1[[#Headers],[#Data]],6,FALSE)</f>
        <v>0.99621969461399995</v>
      </c>
    </row>
    <row r="630" spans="1:21" hidden="1" x14ac:dyDescent="0.25">
      <c r="A630" s="5">
        <v>629</v>
      </c>
      <c r="B630" s="5" t="s">
        <v>638</v>
      </c>
      <c r="C630" s="5">
        <v>587</v>
      </c>
      <c r="D630" s="5">
        <v>3</v>
      </c>
      <c r="E630" s="5">
        <f>IF(Table13[[#This Row],[attractiveness]]=1,2,IF(Table13[[#This Row],[attractiveness]]=5,4,Table13[[#This Row],[attractiveness]]))</f>
        <v>3</v>
      </c>
      <c r="F630" s="5">
        <v>0.55999999999999905</v>
      </c>
      <c r="G630" t="s">
        <v>886</v>
      </c>
      <c r="H630" t="s">
        <v>856</v>
      </c>
      <c r="I630" t="s">
        <v>860</v>
      </c>
      <c r="J630" t="s">
        <v>854</v>
      </c>
      <c r="K630" t="s">
        <v>861</v>
      </c>
      <c r="L630" s="9">
        <v>0.25780203938500001</v>
      </c>
      <c r="M630" s="9">
        <v>0.14702376723300001</v>
      </c>
      <c r="N630" s="9">
        <v>9.2877089977300001E-2</v>
      </c>
      <c r="O630" s="9">
        <v>9.2877089977300001E-2</v>
      </c>
      <c r="P630" s="9">
        <v>6.8556100130099995E-2</v>
      </c>
      <c r="Q630" s="4">
        <f>VLOOKUP(Table13[[#This Row],[img_id]]&amp;"|"&amp;1,Table1[[#Headers],[#Data]],6,FALSE)</f>
        <v>0.99921536445600001</v>
      </c>
      <c r="R630" s="4">
        <f>VLOOKUP(Table13[[#This Row],[img_id]]&amp;"|"&amp;2,Table1[[#Headers],[#Data]],6,FALSE)</f>
        <v>0.99862504005399999</v>
      </c>
      <c r="S630" s="4">
        <f>VLOOKUP(Table13[[#This Row],[img_id]]&amp;"|"&amp;3,Table1[[#Headers],[#Data]],6,FALSE)</f>
        <v>0.99782514572100001</v>
      </c>
      <c r="T630" s="4">
        <f>VLOOKUP(Table13[[#This Row],[img_id]]&amp;"|"&amp;4,Table1[[#Headers],[#Data]],6,FALSE)</f>
        <v>0.99710959196100002</v>
      </c>
      <c r="U630" s="4">
        <f>VLOOKUP(Table13[[#This Row],[img_id]]&amp;"|"&amp;5,Table1[[#Headers],[#Data]],6,FALSE)</f>
        <v>0.99705588817599999</v>
      </c>
    </row>
    <row r="631" spans="1:21" hidden="1" x14ac:dyDescent="0.25">
      <c r="A631" s="5">
        <v>630</v>
      </c>
      <c r="B631" s="5" t="s">
        <v>639</v>
      </c>
      <c r="C631" s="5">
        <v>587</v>
      </c>
      <c r="D631" s="5">
        <v>4</v>
      </c>
      <c r="E631" s="5">
        <f>IF(Table13[[#This Row],[attractiveness]]=1,2,IF(Table13[[#This Row],[attractiveness]]=5,4,Table13[[#This Row],[attractiveness]]))</f>
        <v>4</v>
      </c>
      <c r="F631" s="5">
        <v>0.159999999999999</v>
      </c>
      <c r="G631" t="s">
        <v>862</v>
      </c>
      <c r="H631" t="s">
        <v>848</v>
      </c>
      <c r="I631" t="s">
        <v>861</v>
      </c>
      <c r="J631" t="s">
        <v>874</v>
      </c>
      <c r="K631" t="s">
        <v>856</v>
      </c>
      <c r="L631" s="9">
        <v>0.24532778561099999</v>
      </c>
      <c r="M631" s="9">
        <v>0.108019553125</v>
      </c>
      <c r="N631" s="9">
        <v>0.101189270616</v>
      </c>
      <c r="O631" s="9">
        <v>0.101189270616</v>
      </c>
      <c r="P631" s="9">
        <v>7.4990339577199999E-2</v>
      </c>
      <c r="Q631" s="4">
        <f>VLOOKUP(Table13[[#This Row],[img_id]]&amp;"|"&amp;1,Table1[[#Headers],[#Data]],6,FALSE)</f>
        <v>0.99951398372699995</v>
      </c>
      <c r="R631" s="4">
        <f>VLOOKUP(Table13[[#This Row],[img_id]]&amp;"|"&amp;2,Table1[[#Headers],[#Data]],6,FALSE)</f>
        <v>0.99889695644400001</v>
      </c>
      <c r="S631" s="4">
        <f>VLOOKUP(Table13[[#This Row],[img_id]]&amp;"|"&amp;3,Table1[[#Headers],[#Data]],6,FALSE)</f>
        <v>0.99882251024199997</v>
      </c>
      <c r="T631" s="4">
        <f>VLOOKUP(Table13[[#This Row],[img_id]]&amp;"|"&amp;4,Table1[[#Headers],[#Data]],6,FALSE)</f>
        <v>0.99851828813599997</v>
      </c>
      <c r="U631" s="4">
        <f>VLOOKUP(Table13[[#This Row],[img_id]]&amp;"|"&amp;5,Table1[[#Headers],[#Data]],6,FALSE)</f>
        <v>0.99841189384499995</v>
      </c>
    </row>
    <row r="632" spans="1:21" hidden="1" x14ac:dyDescent="0.25">
      <c r="A632" s="5">
        <v>631</v>
      </c>
      <c r="B632" s="5" t="s">
        <v>640</v>
      </c>
      <c r="C632" s="5">
        <v>587</v>
      </c>
      <c r="D632" s="5">
        <v>3</v>
      </c>
      <c r="E632" s="5">
        <f>IF(Table13[[#This Row],[attractiveness]]=1,2,IF(Table13[[#This Row],[attractiveness]]=5,4,Table13[[#This Row],[attractiveness]]))</f>
        <v>3</v>
      </c>
      <c r="F632" s="5">
        <v>1.2</v>
      </c>
      <c r="G632" t="s">
        <v>886</v>
      </c>
      <c r="H632" t="s">
        <v>856</v>
      </c>
      <c r="I632" t="s">
        <v>861</v>
      </c>
      <c r="J632" t="s">
        <v>873</v>
      </c>
      <c r="K632" t="s">
        <v>884</v>
      </c>
      <c r="L632" s="9">
        <v>0.225118100643</v>
      </c>
      <c r="M632" s="9">
        <v>0.22448416054199999</v>
      </c>
      <c r="N632" s="9">
        <v>0.16680654883400001</v>
      </c>
      <c r="O632" s="9">
        <v>0.16680654883400001</v>
      </c>
      <c r="P632" s="9">
        <v>5.0040222704399999E-2</v>
      </c>
      <c r="Q632" s="4">
        <f>VLOOKUP(Table13[[#This Row],[img_id]]&amp;"|"&amp;1,Table1[[#Headers],[#Data]],6,FALSE)</f>
        <v>0.99992263317100005</v>
      </c>
      <c r="R632" s="4">
        <f>VLOOKUP(Table13[[#This Row],[img_id]]&amp;"|"&amp;2,Table1[[#Headers],[#Data]],6,FALSE)</f>
        <v>0.99992239475300004</v>
      </c>
      <c r="S632" s="4">
        <f>VLOOKUP(Table13[[#This Row],[img_id]]&amp;"|"&amp;3,Table1[[#Headers],[#Data]],6,FALSE)</f>
        <v>0.99989557266200002</v>
      </c>
      <c r="T632" s="4">
        <f>VLOOKUP(Table13[[#This Row],[img_id]]&amp;"|"&amp;4,Table1[[#Headers],[#Data]],6,FALSE)</f>
        <v>0.99973589181900002</v>
      </c>
      <c r="U632" s="4">
        <f>VLOOKUP(Table13[[#This Row],[img_id]]&amp;"|"&amp;5,Table1[[#Headers],[#Data]],6,FALSE)</f>
        <v>0.999652147293</v>
      </c>
    </row>
    <row r="633" spans="1:21" hidden="1" x14ac:dyDescent="0.25">
      <c r="A633" s="5">
        <v>632</v>
      </c>
      <c r="B633" s="5" t="s">
        <v>641</v>
      </c>
      <c r="C633" s="5">
        <v>587</v>
      </c>
      <c r="D633" s="5">
        <v>4</v>
      </c>
      <c r="E633" s="5">
        <f>IF(Table13[[#This Row],[attractiveness]]=1,2,IF(Table13[[#This Row],[attractiveness]]=5,4,Table13[[#This Row],[attractiveness]]))</f>
        <v>4</v>
      </c>
      <c r="F633" s="5">
        <v>0.24</v>
      </c>
      <c r="G633" t="s">
        <v>861</v>
      </c>
      <c r="H633" t="s">
        <v>862</v>
      </c>
      <c r="I633" t="s">
        <v>848</v>
      </c>
      <c r="J633" t="s">
        <v>846</v>
      </c>
      <c r="K633" t="s">
        <v>856</v>
      </c>
      <c r="L633" s="9">
        <v>0.18270497024099999</v>
      </c>
      <c r="M633" s="9">
        <v>0.160859897733</v>
      </c>
      <c r="N633" s="9">
        <v>0.16059517860399999</v>
      </c>
      <c r="O633" s="9">
        <v>0.16059517860399999</v>
      </c>
      <c r="P633" s="9">
        <v>9.6315577626199994E-2</v>
      </c>
      <c r="Q633" s="4">
        <f>VLOOKUP(Table13[[#This Row],[img_id]]&amp;"|"&amp;1,Table1[[#Headers],[#Data]],6,FALSE)</f>
        <v>0.99961960315700005</v>
      </c>
      <c r="R633" s="4">
        <f>VLOOKUP(Table13[[#This Row],[img_id]]&amp;"|"&amp;2,Table1[[#Headers],[#Data]],6,FALSE)</f>
        <v>0.99956804513899999</v>
      </c>
      <c r="S633" s="4">
        <f>VLOOKUP(Table13[[#This Row],[img_id]]&amp;"|"&amp;3,Table1[[#Headers],[#Data]],6,FALSE)</f>
        <v>0.99956732988399999</v>
      </c>
      <c r="T633" s="4">
        <f>VLOOKUP(Table13[[#This Row],[img_id]]&amp;"|"&amp;4,Table1[[#Headers],[#Data]],6,FALSE)</f>
        <v>0.99928289651900004</v>
      </c>
      <c r="U633" s="4">
        <f>VLOOKUP(Table13[[#This Row],[img_id]]&amp;"|"&amp;5,Table1[[#Headers],[#Data]],6,FALSE)</f>
        <v>0.99927884340299999</v>
      </c>
    </row>
    <row r="634" spans="1:21" hidden="1" x14ac:dyDescent="0.25">
      <c r="A634" s="5">
        <v>633</v>
      </c>
      <c r="B634" s="5" t="s">
        <v>642</v>
      </c>
      <c r="C634" s="5">
        <v>589</v>
      </c>
      <c r="D634" s="5">
        <v>4</v>
      </c>
      <c r="E634" s="5">
        <f>IF(Table13[[#This Row],[attractiveness]]=1,2,IF(Table13[[#This Row],[attractiveness]]=5,4,Table13[[#This Row],[attractiveness]]))</f>
        <v>4</v>
      </c>
      <c r="F634" s="5">
        <v>0.24</v>
      </c>
      <c r="G634" t="s">
        <v>856</v>
      </c>
      <c r="H634" t="s">
        <v>848</v>
      </c>
      <c r="I634" t="s">
        <v>855</v>
      </c>
      <c r="J634" t="s">
        <v>854</v>
      </c>
      <c r="K634" t="s">
        <v>861</v>
      </c>
      <c r="L634" s="9">
        <v>0.19479553401499999</v>
      </c>
      <c r="M634" s="9">
        <v>0.168288886547</v>
      </c>
      <c r="N634" s="9">
        <v>0.145141974092</v>
      </c>
      <c r="O634" s="9">
        <v>0.145141974092</v>
      </c>
      <c r="P634" s="9">
        <v>4.3331820517799997E-2</v>
      </c>
      <c r="Q634" s="4">
        <f>VLOOKUP(Table13[[#This Row],[img_id]]&amp;"|"&amp;1,Table1[[#Headers],[#Data]],6,FALSE)</f>
        <v>0.99821364879600005</v>
      </c>
      <c r="R634" s="4">
        <f>VLOOKUP(Table13[[#This Row],[img_id]]&amp;"|"&amp;2,Table1[[#Headers],[#Data]],6,FALSE)</f>
        <v>0.99793279171000004</v>
      </c>
      <c r="S634" s="4">
        <f>VLOOKUP(Table13[[#This Row],[img_id]]&amp;"|"&amp;3,Table1[[#Headers],[#Data]],6,FALSE)</f>
        <v>0.99760395288500003</v>
      </c>
      <c r="T634" s="4">
        <f>VLOOKUP(Table13[[#This Row],[img_id]]&amp;"|"&amp;4,Table1[[#Headers],[#Data]],6,FALSE)</f>
        <v>0.99532938003500004</v>
      </c>
      <c r="U634" s="4">
        <f>VLOOKUP(Table13[[#This Row],[img_id]]&amp;"|"&amp;5,Table1[[#Headers],[#Data]],6,FALSE)</f>
        <v>0.99201923608800002</v>
      </c>
    </row>
    <row r="635" spans="1:21" hidden="1" x14ac:dyDescent="0.25">
      <c r="A635" s="5">
        <v>634</v>
      </c>
      <c r="B635" s="5" t="s">
        <v>643</v>
      </c>
      <c r="C635" s="5">
        <v>589</v>
      </c>
      <c r="D635" s="5">
        <v>3</v>
      </c>
      <c r="E635" s="5">
        <f>IF(Table13[[#This Row],[attractiveness]]=1,2,IF(Table13[[#This Row],[attractiveness]]=5,4,Table13[[#This Row],[attractiveness]]))</f>
        <v>3</v>
      </c>
      <c r="F635" s="5">
        <v>0.8</v>
      </c>
      <c r="G635" t="s">
        <v>830</v>
      </c>
      <c r="H635" t="s">
        <v>846</v>
      </c>
      <c r="I635" t="s">
        <v>862</v>
      </c>
      <c r="J635" t="s">
        <v>831</v>
      </c>
      <c r="K635" t="s">
        <v>854</v>
      </c>
      <c r="L635" s="9">
        <v>0.43485748767900001</v>
      </c>
      <c r="M635" s="9">
        <v>0.164498493075</v>
      </c>
      <c r="N635" s="9">
        <v>0.11639425903599999</v>
      </c>
      <c r="O635" s="9">
        <v>0.11639425903599999</v>
      </c>
      <c r="P635" s="9">
        <v>5.0161816179799999E-2</v>
      </c>
      <c r="Q635" s="4">
        <f>VLOOKUP(Table13[[#This Row],[img_id]]&amp;"|"&amp;1,Table1[[#Headers],[#Data]],6,FALSE)</f>
        <v>0.99980694055599995</v>
      </c>
      <c r="R635" s="4">
        <f>VLOOKUP(Table13[[#This Row],[img_id]]&amp;"|"&amp;2,Table1[[#Headers],[#Data]],6,FALSE)</f>
        <v>0.99948978424099999</v>
      </c>
      <c r="S635" s="4">
        <f>VLOOKUP(Table13[[#This Row],[img_id]]&amp;"|"&amp;3,Table1[[#Headers],[#Data]],6,FALSE)</f>
        <v>0.999279081821</v>
      </c>
      <c r="T635" s="4">
        <f>VLOOKUP(Table13[[#This Row],[img_id]]&amp;"|"&amp;4,Table1[[#Headers],[#Data]],6,FALSE)</f>
        <v>0.99869567155799999</v>
      </c>
      <c r="U635" s="4">
        <f>VLOOKUP(Table13[[#This Row],[img_id]]&amp;"|"&amp;5,Table1[[#Headers],[#Data]],6,FALSE)</f>
        <v>0.99832874536500005</v>
      </c>
    </row>
    <row r="636" spans="1:21" hidden="1" x14ac:dyDescent="0.25">
      <c r="A636" s="5">
        <v>635</v>
      </c>
      <c r="B636" s="5" t="s">
        <v>644</v>
      </c>
      <c r="C636" s="5">
        <v>589</v>
      </c>
      <c r="D636" s="5">
        <v>4</v>
      </c>
      <c r="E636" s="5">
        <f>IF(Table13[[#This Row],[attractiveness]]=1,2,IF(Table13[[#This Row],[attractiveness]]=5,4,Table13[[#This Row],[attractiveness]]))</f>
        <v>4</v>
      </c>
      <c r="F636" s="5">
        <v>0.64</v>
      </c>
      <c r="G636" t="s">
        <v>862</v>
      </c>
      <c r="H636" t="s">
        <v>830</v>
      </c>
      <c r="I636" t="s">
        <v>861</v>
      </c>
      <c r="J636" t="s">
        <v>854</v>
      </c>
      <c r="K636" t="s">
        <v>831</v>
      </c>
      <c r="L636" s="9">
        <v>0.26190099120100002</v>
      </c>
      <c r="M636" s="9">
        <v>0.185290321708</v>
      </c>
      <c r="N636" s="9">
        <v>0.113279685378</v>
      </c>
      <c r="O636" s="9">
        <v>0.113279685378</v>
      </c>
      <c r="P636" s="9">
        <v>4.6816997230100001E-2</v>
      </c>
      <c r="Q636" s="4">
        <f>VLOOKUP(Table13[[#This Row],[img_id]]&amp;"|"&amp;1,Table1[[#Headers],[#Data]],6,FALSE)</f>
        <v>0.99927097559</v>
      </c>
      <c r="R636" s="4">
        <f>VLOOKUP(Table13[[#This Row],[img_id]]&amp;"|"&amp;2,Table1[[#Headers],[#Data]],6,FALSE)</f>
        <v>0.99896979332000002</v>
      </c>
      <c r="S636" s="4">
        <f>VLOOKUP(Table13[[#This Row],[img_id]]&amp;"|"&amp;3,Table1[[#Headers],[#Data]],6,FALSE)</f>
        <v>0.99831604957599995</v>
      </c>
      <c r="T636" s="4">
        <f>VLOOKUP(Table13[[#This Row],[img_id]]&amp;"|"&amp;4,Table1[[#Headers],[#Data]],6,FALSE)</f>
        <v>0.99680292606400001</v>
      </c>
      <c r="U636" s="4">
        <f>VLOOKUP(Table13[[#This Row],[img_id]]&amp;"|"&amp;5,Table1[[#Headers],[#Data]],6,FALSE)</f>
        <v>0.99593520164500005</v>
      </c>
    </row>
    <row r="637" spans="1:21" hidden="1" x14ac:dyDescent="0.25">
      <c r="A637" s="5">
        <v>636</v>
      </c>
      <c r="B637" s="5" t="s">
        <v>645</v>
      </c>
      <c r="C637" s="5">
        <v>589</v>
      </c>
      <c r="D637" s="5">
        <v>4</v>
      </c>
      <c r="E637" s="5">
        <f>IF(Table13[[#This Row],[attractiveness]]=1,2,IF(Table13[[#This Row],[attractiveness]]=5,4,Table13[[#This Row],[attractiveness]]))</f>
        <v>4</v>
      </c>
      <c r="F637" s="5">
        <v>0.159999999999999</v>
      </c>
      <c r="G637" t="s">
        <v>856</v>
      </c>
      <c r="H637" t="s">
        <v>848</v>
      </c>
      <c r="I637" t="s">
        <v>854</v>
      </c>
      <c r="J637" t="s">
        <v>861</v>
      </c>
      <c r="K637" t="s">
        <v>892</v>
      </c>
      <c r="L637" s="9">
        <v>0.40601029992100002</v>
      </c>
      <c r="M637" s="9">
        <v>0.32467818260199999</v>
      </c>
      <c r="N637" s="9">
        <v>4.4676616787899998E-2</v>
      </c>
      <c r="O637" s="9">
        <v>4.4676616787899998E-2</v>
      </c>
      <c r="P637" s="9">
        <v>3.08138448745E-2</v>
      </c>
      <c r="Q637" s="4">
        <f>VLOOKUP(Table13[[#This Row],[img_id]]&amp;"|"&amp;1,Table1[[#Headers],[#Data]],6,FALSE)</f>
        <v>0.99979525804500002</v>
      </c>
      <c r="R637" s="4">
        <f>VLOOKUP(Table13[[#This Row],[img_id]]&amp;"|"&amp;2,Table1[[#Headers],[#Data]],6,FALSE)</f>
        <v>0.99974387884100002</v>
      </c>
      <c r="S637" s="4">
        <f>VLOOKUP(Table13[[#This Row],[img_id]]&amp;"|"&amp;3,Table1[[#Headers],[#Data]],6,FALSE)</f>
        <v>0.99814212322200002</v>
      </c>
      <c r="T637" s="4">
        <f>VLOOKUP(Table13[[#This Row],[img_id]]&amp;"|"&amp;4,Table1[[#Headers],[#Data]],6,FALSE)</f>
        <v>0.99773728847499998</v>
      </c>
      <c r="U637" s="4">
        <f>VLOOKUP(Table13[[#This Row],[img_id]]&amp;"|"&amp;5,Table1[[#Headers],[#Data]],6,FALSE)</f>
        <v>0.99730861186999997</v>
      </c>
    </row>
    <row r="638" spans="1:21" hidden="1" x14ac:dyDescent="0.25">
      <c r="A638" s="5">
        <v>637</v>
      </c>
      <c r="B638" s="5" t="s">
        <v>646</v>
      </c>
      <c r="C638" s="5">
        <v>594</v>
      </c>
      <c r="D638" s="5">
        <v>4</v>
      </c>
      <c r="E638" s="5">
        <f>IF(Table13[[#This Row],[attractiveness]]=1,2,IF(Table13[[#This Row],[attractiveness]]=5,4,Table13[[#This Row],[attractiveness]]))</f>
        <v>4</v>
      </c>
      <c r="F638" s="5">
        <v>0.55999999999999905</v>
      </c>
      <c r="G638" t="s">
        <v>834</v>
      </c>
      <c r="H638" t="s">
        <v>910</v>
      </c>
      <c r="I638" t="s">
        <v>835</v>
      </c>
      <c r="J638" t="s">
        <v>909</v>
      </c>
      <c r="K638" t="s">
        <v>869</v>
      </c>
      <c r="L638" s="9">
        <v>0.53032922744800004</v>
      </c>
      <c r="M638" s="9">
        <v>0.16320505738300001</v>
      </c>
      <c r="N638" s="9">
        <v>0.15475672483399999</v>
      </c>
      <c r="O638" s="9">
        <v>0.15475672483399999</v>
      </c>
      <c r="P638" s="9">
        <v>2.9069162905200001E-2</v>
      </c>
      <c r="Q638" s="4">
        <f>VLOOKUP(Table13[[#This Row],[img_id]]&amp;"|"&amp;1,Table1[[#Headers],[#Data]],6,FALSE)</f>
        <v>0.999903678894</v>
      </c>
      <c r="R638" s="4">
        <f>VLOOKUP(Table13[[#This Row],[img_id]]&amp;"|"&amp;2,Table1[[#Headers],[#Data]],6,FALSE)</f>
        <v>0.99968707561500003</v>
      </c>
      <c r="S638" s="4">
        <f>VLOOKUP(Table13[[#This Row],[img_id]]&amp;"|"&amp;3,Table1[[#Headers],[#Data]],6,FALSE)</f>
        <v>0.99967002868699995</v>
      </c>
      <c r="T638" s="4">
        <f>VLOOKUP(Table13[[#This Row],[img_id]]&amp;"|"&amp;4,Table1[[#Headers],[#Data]],6,FALSE)</f>
        <v>0.99920839071300005</v>
      </c>
      <c r="U638" s="4">
        <f>VLOOKUP(Table13[[#This Row],[img_id]]&amp;"|"&amp;5,Table1[[#Headers],[#Data]],6,FALSE)</f>
        <v>0.99824559688600001</v>
      </c>
    </row>
    <row r="639" spans="1:21" hidden="1" x14ac:dyDescent="0.25">
      <c r="A639" s="5">
        <v>638</v>
      </c>
      <c r="B639" s="5" t="s">
        <v>647</v>
      </c>
      <c r="C639" s="5">
        <v>594</v>
      </c>
      <c r="D639" s="5">
        <v>4</v>
      </c>
      <c r="E639" s="5">
        <f>IF(Table13[[#This Row],[attractiveness]]=1,2,IF(Table13[[#This Row],[attractiveness]]=5,4,Table13[[#This Row],[attractiveness]]))</f>
        <v>4</v>
      </c>
      <c r="F639" s="5">
        <v>1.3599999999999901</v>
      </c>
      <c r="G639" t="s">
        <v>830</v>
      </c>
      <c r="H639" t="s">
        <v>831</v>
      </c>
      <c r="I639" t="s">
        <v>829</v>
      </c>
      <c r="J639" t="s">
        <v>936</v>
      </c>
      <c r="K639" t="s">
        <v>933</v>
      </c>
      <c r="L639" s="9">
        <v>0.65981799364100002</v>
      </c>
      <c r="M639" s="9">
        <v>0.10888793319499999</v>
      </c>
      <c r="N639" s="9">
        <v>7.6822571456399993E-2</v>
      </c>
      <c r="O639" s="9">
        <v>7.6822571456399993E-2</v>
      </c>
      <c r="P639" s="9">
        <v>1.68863460422E-2</v>
      </c>
      <c r="Q639" s="4">
        <f>VLOOKUP(Table13[[#This Row],[img_id]]&amp;"|"&amp;1,Table1[[#Headers],[#Data]],6,FALSE)</f>
        <v>0.99982255697300004</v>
      </c>
      <c r="R639" s="4">
        <f>VLOOKUP(Table13[[#This Row],[img_id]]&amp;"|"&amp;2,Table1[[#Headers],[#Data]],6,FALSE)</f>
        <v>0.99892586469699995</v>
      </c>
      <c r="S639" s="4">
        <f>VLOOKUP(Table13[[#This Row],[img_id]]&amp;"|"&amp;3,Table1[[#Headers],[#Data]],6,FALSE)</f>
        <v>0.99847823381400003</v>
      </c>
      <c r="T639" s="4">
        <f>VLOOKUP(Table13[[#This Row],[img_id]]&amp;"|"&amp;4,Table1[[#Headers],[#Data]],6,FALSE)</f>
        <v>0.99380129575700005</v>
      </c>
      <c r="U639" s="4">
        <f>VLOOKUP(Table13[[#This Row],[img_id]]&amp;"|"&amp;5,Table1[[#Headers],[#Data]],6,FALSE)</f>
        <v>0.99311417341200003</v>
      </c>
    </row>
    <row r="640" spans="1:21" hidden="1" x14ac:dyDescent="0.25">
      <c r="A640" s="5">
        <v>639</v>
      </c>
      <c r="B640" s="5" t="s">
        <v>648</v>
      </c>
      <c r="C640" s="5">
        <v>594</v>
      </c>
      <c r="D640" s="5">
        <v>4</v>
      </c>
      <c r="E640" s="5">
        <f>IF(Table13[[#This Row],[attractiveness]]=1,2,IF(Table13[[#This Row],[attractiveness]]=5,4,Table13[[#This Row],[attractiveness]]))</f>
        <v>4</v>
      </c>
      <c r="F640" s="5">
        <v>0.64</v>
      </c>
      <c r="G640" t="s">
        <v>831</v>
      </c>
      <c r="H640" t="s">
        <v>829</v>
      </c>
      <c r="I640" t="s">
        <v>830</v>
      </c>
      <c r="J640" t="s">
        <v>858</v>
      </c>
      <c r="K640" t="s">
        <v>936</v>
      </c>
      <c r="L640" s="9">
        <v>0.80190968513500005</v>
      </c>
      <c r="M640" s="9">
        <v>0.124746061862</v>
      </c>
      <c r="N640" s="9">
        <v>5.8672349899999997E-2</v>
      </c>
      <c r="O640" s="9">
        <v>5.8672349899999997E-2</v>
      </c>
      <c r="P640" s="9">
        <v>2.3328554816499998E-3</v>
      </c>
      <c r="Q640" s="4">
        <f>VLOOKUP(Table13[[#This Row],[img_id]]&amp;"|"&amp;1,Table1[[#Headers],[#Data]],6,FALSE)</f>
        <v>0.99999380111699998</v>
      </c>
      <c r="R640" s="4">
        <f>VLOOKUP(Table13[[#This Row],[img_id]]&amp;"|"&amp;2,Table1[[#Headers],[#Data]],6,FALSE)</f>
        <v>0.99996006488800004</v>
      </c>
      <c r="S640" s="4">
        <f>VLOOKUP(Table13[[#This Row],[img_id]]&amp;"|"&amp;3,Table1[[#Headers],[#Data]],6,FALSE)</f>
        <v>0.99991500377700004</v>
      </c>
      <c r="T640" s="4">
        <f>VLOOKUP(Table13[[#This Row],[img_id]]&amp;"|"&amp;4,Table1[[#Headers],[#Data]],6,FALSE)</f>
        <v>0.99847406148899998</v>
      </c>
      <c r="U640" s="4">
        <f>VLOOKUP(Table13[[#This Row],[img_id]]&amp;"|"&amp;5,Table1[[#Headers],[#Data]],6,FALSE)</f>
        <v>0.99786680936799999</v>
      </c>
    </row>
    <row r="641" spans="1:21" hidden="1" x14ac:dyDescent="0.25">
      <c r="A641" s="5">
        <v>640</v>
      </c>
      <c r="B641" s="5" t="s">
        <v>649</v>
      </c>
      <c r="C641" s="5">
        <v>594</v>
      </c>
      <c r="D641" s="5">
        <v>4</v>
      </c>
      <c r="E641" s="5">
        <f>IF(Table13[[#This Row],[attractiveness]]=1,2,IF(Table13[[#This Row],[attractiveness]]=5,4,Table13[[#This Row],[attractiveness]]))</f>
        <v>4</v>
      </c>
      <c r="F641" s="5">
        <v>0.24</v>
      </c>
      <c r="G641" t="s">
        <v>834</v>
      </c>
      <c r="H641" t="s">
        <v>835</v>
      </c>
      <c r="I641" t="s">
        <v>829</v>
      </c>
      <c r="J641" t="s">
        <v>830</v>
      </c>
      <c r="K641" t="s">
        <v>869</v>
      </c>
      <c r="L641" s="9">
        <v>0.74955594539600001</v>
      </c>
      <c r="M641" s="9">
        <v>8.8642664253700001E-2</v>
      </c>
      <c r="N641" s="9">
        <v>7.0658616721599996E-2</v>
      </c>
      <c r="O641" s="9">
        <v>7.0658616721599996E-2</v>
      </c>
      <c r="P641" s="9">
        <v>2.6727297809E-3</v>
      </c>
      <c r="Q641" s="4">
        <f>VLOOKUP(Table13[[#This Row],[img_id]]&amp;"|"&amp;1,Table1[[#Headers],[#Data]],6,FALSE)</f>
        <v>0.99998927116400005</v>
      </c>
      <c r="R641" s="4">
        <f>VLOOKUP(Table13[[#This Row],[img_id]]&amp;"|"&amp;2,Table1[[#Headers],[#Data]],6,FALSE)</f>
        <v>0.99990963935900001</v>
      </c>
      <c r="S641" s="4">
        <f>VLOOKUP(Table13[[#This Row],[img_id]]&amp;"|"&amp;3,Table1[[#Headers],[#Data]],6,FALSE)</f>
        <v>0.99988663196600003</v>
      </c>
      <c r="T641" s="4">
        <f>VLOOKUP(Table13[[#This Row],[img_id]]&amp;"|"&amp;4,Table1[[#Headers],[#Data]],6,FALSE)</f>
        <v>0.99987781047799995</v>
      </c>
      <c r="U641" s="4">
        <f>VLOOKUP(Table13[[#This Row],[img_id]]&amp;"|"&amp;5,Table1[[#Headers],[#Data]],6,FALSE)</f>
        <v>0.99701321124999998</v>
      </c>
    </row>
    <row r="642" spans="1:21" hidden="1" x14ac:dyDescent="0.25">
      <c r="A642" s="5">
        <v>641</v>
      </c>
      <c r="B642" s="5" t="s">
        <v>650</v>
      </c>
      <c r="C642" s="5">
        <v>595</v>
      </c>
      <c r="D642" s="5">
        <v>4</v>
      </c>
      <c r="E642" s="5">
        <f>IF(Table13[[#This Row],[attractiveness]]=1,2,IF(Table13[[#This Row],[attractiveness]]=5,4,Table13[[#This Row],[attractiveness]]))</f>
        <v>4</v>
      </c>
      <c r="F642" s="5">
        <v>0</v>
      </c>
      <c r="G642" t="s">
        <v>836</v>
      </c>
      <c r="H642" t="s">
        <v>839</v>
      </c>
      <c r="I642" t="s">
        <v>897</v>
      </c>
      <c r="J642" t="s">
        <v>855</v>
      </c>
      <c r="K642" t="s">
        <v>903</v>
      </c>
      <c r="L642" s="9">
        <v>0.210499435663</v>
      </c>
      <c r="M642" s="9">
        <v>0.112088605762</v>
      </c>
      <c r="N642" s="9">
        <v>7.7828511595700006E-2</v>
      </c>
      <c r="O642" s="9">
        <v>7.7828511595700006E-2</v>
      </c>
      <c r="P642" s="9">
        <v>3.8468133658200003E-2</v>
      </c>
      <c r="Q642" s="4">
        <f>VLOOKUP(Table13[[#This Row],[img_id]]&amp;"|"&amp;1,Table1[[#Headers],[#Data]],6,FALSE)</f>
        <v>0.99691653251599999</v>
      </c>
      <c r="R642" s="4">
        <f>VLOOKUP(Table13[[#This Row],[img_id]]&amp;"|"&amp;2,Table1[[#Headers],[#Data]],6,FALSE)</f>
        <v>0.99422496557200002</v>
      </c>
      <c r="S642" s="4">
        <f>VLOOKUP(Table13[[#This Row],[img_id]]&amp;"|"&amp;3,Table1[[#Headers],[#Data]],6,FALSE)</f>
        <v>0.99170386791200005</v>
      </c>
      <c r="T642" s="4">
        <f>VLOOKUP(Table13[[#This Row],[img_id]]&amp;"|"&amp;4,Table1[[#Headers],[#Data]],6,FALSE)</f>
        <v>0.98879820108399996</v>
      </c>
      <c r="U642" s="4">
        <f>VLOOKUP(Table13[[#This Row],[img_id]]&amp;"|"&amp;5,Table1[[#Headers],[#Data]],6,FALSE)</f>
        <v>0.98335671424899995</v>
      </c>
    </row>
    <row r="643" spans="1:21" hidden="1" x14ac:dyDescent="0.25">
      <c r="A643" s="5">
        <v>642</v>
      </c>
      <c r="B643" s="5" t="s">
        <v>651</v>
      </c>
      <c r="C643" s="5">
        <v>595</v>
      </c>
      <c r="D643" s="5">
        <v>4</v>
      </c>
      <c r="E643" s="5">
        <f>IF(Table13[[#This Row],[attractiveness]]=1,2,IF(Table13[[#This Row],[attractiveness]]=5,4,Table13[[#This Row],[attractiveness]]))</f>
        <v>4</v>
      </c>
      <c r="F643" s="5">
        <v>0.24</v>
      </c>
      <c r="G643" t="s">
        <v>895</v>
      </c>
      <c r="H643" t="s">
        <v>843</v>
      </c>
      <c r="I643" t="s">
        <v>940</v>
      </c>
      <c r="J643" t="s">
        <v>941</v>
      </c>
      <c r="K643" t="s">
        <v>838</v>
      </c>
      <c r="L643" s="9">
        <v>0.23900364339399999</v>
      </c>
      <c r="M643" s="9">
        <v>0.14786279201499999</v>
      </c>
      <c r="N643" s="9">
        <v>7.5752645731000004E-2</v>
      </c>
      <c r="O643" s="9">
        <v>7.5752645731000004E-2</v>
      </c>
      <c r="P643" s="9">
        <v>5.6174136698199997E-2</v>
      </c>
      <c r="Q643" s="4">
        <f>VLOOKUP(Table13[[#This Row],[img_id]]&amp;"|"&amp;1,Table1[[#Headers],[#Data]],6,FALSE)</f>
        <v>0.99855905771300002</v>
      </c>
      <c r="R643" s="4">
        <f>VLOOKUP(Table13[[#This Row],[img_id]]&amp;"|"&amp;2,Table1[[#Headers],[#Data]],6,FALSE)</f>
        <v>0.99767297506300001</v>
      </c>
      <c r="S643" s="4">
        <f>VLOOKUP(Table13[[#This Row],[img_id]]&amp;"|"&amp;3,Table1[[#Headers],[#Data]],6,FALSE)</f>
        <v>0.99546802043899996</v>
      </c>
      <c r="T643" s="4">
        <f>VLOOKUP(Table13[[#This Row],[img_id]]&amp;"|"&amp;4,Table1[[#Headers],[#Data]],6,FALSE)</f>
        <v>0.99518686533</v>
      </c>
      <c r="U643" s="4">
        <f>VLOOKUP(Table13[[#This Row],[img_id]]&amp;"|"&amp;5,Table1[[#Headers],[#Data]],6,FALSE)</f>
        <v>0.99389809370000004</v>
      </c>
    </row>
    <row r="644" spans="1:21" hidden="1" x14ac:dyDescent="0.25">
      <c r="A644" s="5">
        <v>643</v>
      </c>
      <c r="B644" s="5" t="s">
        <v>652</v>
      </c>
      <c r="C644" s="5">
        <v>595</v>
      </c>
      <c r="D644" s="5">
        <v>4</v>
      </c>
      <c r="E644" s="5">
        <f>IF(Table13[[#This Row],[attractiveness]]=1,2,IF(Table13[[#This Row],[attractiveness]]=5,4,Table13[[#This Row],[attractiveness]]))</f>
        <v>4</v>
      </c>
      <c r="F644" s="5">
        <v>0.159999999999999</v>
      </c>
      <c r="G644" t="s">
        <v>855</v>
      </c>
      <c r="H644" t="s">
        <v>883</v>
      </c>
      <c r="I644" t="s">
        <v>880</v>
      </c>
      <c r="J644" t="s">
        <v>836</v>
      </c>
      <c r="K644" t="s">
        <v>831</v>
      </c>
      <c r="L644" s="9">
        <v>0.37056133151100001</v>
      </c>
      <c r="M644" s="9">
        <v>0.17294648289699999</v>
      </c>
      <c r="N644" s="9">
        <v>0.14554348587999999</v>
      </c>
      <c r="O644" s="9">
        <v>0.14554348587999999</v>
      </c>
      <c r="P644" s="9">
        <v>3.4124653786399999E-2</v>
      </c>
      <c r="Q644" s="4">
        <f>VLOOKUP(Table13[[#This Row],[img_id]]&amp;"|"&amp;1,Table1[[#Headers],[#Data]],6,FALSE)</f>
        <v>0.99945873022099996</v>
      </c>
      <c r="R644" s="4">
        <f>VLOOKUP(Table13[[#This Row],[img_id]]&amp;"|"&amp;2,Table1[[#Headers],[#Data]],6,FALSE)</f>
        <v>0.99884086847300002</v>
      </c>
      <c r="S644" s="4">
        <f>VLOOKUP(Table13[[#This Row],[img_id]]&amp;"|"&amp;3,Table1[[#Headers],[#Data]],6,FALSE)</f>
        <v>0.99862301349600002</v>
      </c>
      <c r="T644" s="4">
        <f>VLOOKUP(Table13[[#This Row],[img_id]]&amp;"|"&amp;4,Table1[[#Headers],[#Data]],6,FALSE)</f>
        <v>0.99532771110499996</v>
      </c>
      <c r="U644" s="4">
        <f>VLOOKUP(Table13[[#This Row],[img_id]]&amp;"|"&amp;5,Table1[[#Headers],[#Data]],6,FALSE)</f>
        <v>0.99415308237099997</v>
      </c>
    </row>
    <row r="645" spans="1:21" hidden="1" x14ac:dyDescent="0.25">
      <c r="A645" s="5">
        <v>644</v>
      </c>
      <c r="B645" s="5" t="s">
        <v>653</v>
      </c>
      <c r="C645" s="5">
        <v>595</v>
      </c>
      <c r="D645" s="5">
        <v>5</v>
      </c>
      <c r="E645" s="5">
        <f>IF(Table13[[#This Row],[attractiveness]]=1,2,IF(Table13[[#This Row],[attractiveness]]=5,4,Table13[[#This Row],[attractiveness]]))</f>
        <v>4</v>
      </c>
      <c r="F645" s="5">
        <v>0.24</v>
      </c>
      <c r="G645" t="s">
        <v>855</v>
      </c>
      <c r="H645" t="s">
        <v>901</v>
      </c>
      <c r="I645" t="s">
        <v>886</v>
      </c>
      <c r="J645" t="s">
        <v>850</v>
      </c>
      <c r="K645" t="s">
        <v>902</v>
      </c>
      <c r="L645" s="9">
        <v>0.89176988601700002</v>
      </c>
      <c r="M645" s="9">
        <v>1.26419384032E-2</v>
      </c>
      <c r="N645" s="9">
        <v>9.9488012492700006E-3</v>
      </c>
      <c r="O645" s="9">
        <v>9.9488012492700006E-3</v>
      </c>
      <c r="P645" s="9">
        <v>7.4752005748499996E-3</v>
      </c>
      <c r="Q645" s="4">
        <f>VLOOKUP(Table13[[#This Row],[img_id]]&amp;"|"&amp;1,Table1[[#Headers],[#Data]],6,FALSE)</f>
        <v>0.99996137619000003</v>
      </c>
      <c r="R645" s="4">
        <f>VLOOKUP(Table13[[#This Row],[img_id]]&amp;"|"&amp;2,Table1[[#Headers],[#Data]],6,FALSE)</f>
        <v>0.99727976322199996</v>
      </c>
      <c r="S645" s="4">
        <f>VLOOKUP(Table13[[#This Row],[img_id]]&amp;"|"&amp;3,Table1[[#Headers],[#Data]],6,FALSE)</f>
        <v>0.99654597044000004</v>
      </c>
      <c r="T645" s="4">
        <f>VLOOKUP(Table13[[#This Row],[img_id]]&amp;"|"&amp;4,Table1[[#Headers],[#Data]],6,FALSE)</f>
        <v>0.99577432870899996</v>
      </c>
      <c r="U645" s="4">
        <f>VLOOKUP(Table13[[#This Row],[img_id]]&amp;"|"&amp;5,Table1[[#Headers],[#Data]],6,FALSE)</f>
        <v>0.99540823698000003</v>
      </c>
    </row>
    <row r="646" spans="1:21" hidden="1" x14ac:dyDescent="0.25">
      <c r="A646" s="5">
        <v>645</v>
      </c>
      <c r="B646" s="5" t="s">
        <v>654</v>
      </c>
      <c r="C646" s="5">
        <v>598</v>
      </c>
      <c r="D646" s="5">
        <v>2</v>
      </c>
      <c r="E646" s="5">
        <f>IF(Table13[[#This Row],[attractiveness]]=1,2,IF(Table13[[#This Row],[attractiveness]]=5,4,Table13[[#This Row],[attractiveness]]))</f>
        <v>2</v>
      </c>
      <c r="F646" s="5">
        <v>0.64</v>
      </c>
      <c r="G646" t="s">
        <v>854</v>
      </c>
      <c r="H646" t="s">
        <v>846</v>
      </c>
      <c r="I646" t="s">
        <v>891</v>
      </c>
      <c r="J646" t="s">
        <v>861</v>
      </c>
      <c r="K646" t="s">
        <v>862</v>
      </c>
      <c r="L646" s="9">
        <v>0.28585612773899999</v>
      </c>
      <c r="M646" s="9">
        <v>0.20451846718800001</v>
      </c>
      <c r="N646" s="9">
        <v>0.180101245642</v>
      </c>
      <c r="O646" s="9">
        <v>0.180101245642</v>
      </c>
      <c r="P646" s="9">
        <v>5.8160580694700002E-2</v>
      </c>
      <c r="Q646" s="4">
        <f>VLOOKUP(Table13[[#This Row],[img_id]]&amp;"|"&amp;1,Table1[[#Headers],[#Data]],6,FALSE)</f>
        <v>0.99989008903499998</v>
      </c>
      <c r="R646" s="4">
        <f>VLOOKUP(Table13[[#This Row],[img_id]]&amp;"|"&amp;2,Table1[[#Headers],[#Data]],6,FALSE)</f>
        <v>0.99984633922599997</v>
      </c>
      <c r="S646" s="4">
        <f>VLOOKUP(Table13[[#This Row],[img_id]]&amp;"|"&amp;3,Table1[[#Headers],[#Data]],6,FALSE)</f>
        <v>0.999825537205</v>
      </c>
      <c r="T646" s="4">
        <f>VLOOKUP(Table13[[#This Row],[img_id]]&amp;"|"&amp;4,Table1[[#Headers],[#Data]],6,FALSE)</f>
        <v>0.99956816434899998</v>
      </c>
      <c r="U646" s="4">
        <f>VLOOKUP(Table13[[#This Row],[img_id]]&amp;"|"&amp;5,Table1[[#Headers],[#Data]],6,FALSE)</f>
        <v>0.99945992231400005</v>
      </c>
    </row>
    <row r="647" spans="1:21" hidden="1" x14ac:dyDescent="0.25">
      <c r="A647" s="5">
        <v>646</v>
      </c>
      <c r="B647" s="5" t="s">
        <v>655</v>
      </c>
      <c r="C647" s="5">
        <v>598</v>
      </c>
      <c r="D647" s="5">
        <v>3</v>
      </c>
      <c r="E647" s="5">
        <f>IF(Table13[[#This Row],[attractiveness]]=1,2,IF(Table13[[#This Row],[attractiveness]]=5,4,Table13[[#This Row],[attractiveness]]))</f>
        <v>3</v>
      </c>
      <c r="F647" s="5">
        <v>0.24</v>
      </c>
      <c r="G647" t="s">
        <v>862</v>
      </c>
      <c r="H647" t="s">
        <v>846</v>
      </c>
      <c r="I647" t="s">
        <v>830</v>
      </c>
      <c r="J647" t="s">
        <v>860</v>
      </c>
      <c r="K647" t="s">
        <v>861</v>
      </c>
      <c r="L647" s="9">
        <v>0.297755241394</v>
      </c>
      <c r="M647" s="9">
        <v>0.169856578112</v>
      </c>
      <c r="N647" s="9">
        <v>0.12963275611399999</v>
      </c>
      <c r="O647" s="9">
        <v>0.12963275611399999</v>
      </c>
      <c r="P647" s="9">
        <v>4.6871513128299999E-2</v>
      </c>
      <c r="Q647" s="4">
        <f>VLOOKUP(Table13[[#This Row],[img_id]]&amp;"|"&amp;1,Table1[[#Headers],[#Data]],6,FALSE)</f>
        <v>0.99968957901</v>
      </c>
      <c r="R647" s="4">
        <f>VLOOKUP(Table13[[#This Row],[img_id]]&amp;"|"&amp;2,Table1[[#Headers],[#Data]],6,FALSE)</f>
        <v>0.999455869198</v>
      </c>
      <c r="S647" s="4">
        <f>VLOOKUP(Table13[[#This Row],[img_id]]&amp;"|"&amp;3,Table1[[#Headers],[#Data]],6,FALSE)</f>
        <v>0.99928718805299999</v>
      </c>
      <c r="T647" s="4">
        <f>VLOOKUP(Table13[[#This Row],[img_id]]&amp;"|"&amp;4,Table1[[#Headers],[#Data]],6,FALSE)</f>
        <v>0.99913161992999999</v>
      </c>
      <c r="U647" s="4">
        <f>VLOOKUP(Table13[[#This Row],[img_id]]&amp;"|"&amp;5,Table1[[#Headers],[#Data]],6,FALSE)</f>
        <v>0.99803084135099995</v>
      </c>
    </row>
    <row r="648" spans="1:21" hidden="1" x14ac:dyDescent="0.25">
      <c r="A648" s="5">
        <v>647</v>
      </c>
      <c r="B648" s="5" t="s">
        <v>656</v>
      </c>
      <c r="C648" s="5">
        <v>598</v>
      </c>
      <c r="D648" s="5">
        <v>3</v>
      </c>
      <c r="E648" s="5">
        <f>IF(Table13[[#This Row],[attractiveness]]=1,2,IF(Table13[[#This Row],[attractiveness]]=5,4,Table13[[#This Row],[attractiveness]]))</f>
        <v>3</v>
      </c>
      <c r="F648" s="5">
        <v>0.55999999999999905</v>
      </c>
      <c r="G648" t="s">
        <v>862</v>
      </c>
      <c r="H648" t="s">
        <v>846</v>
      </c>
      <c r="I648" t="s">
        <v>861</v>
      </c>
      <c r="J648" t="s">
        <v>830</v>
      </c>
      <c r="K648" t="s">
        <v>860</v>
      </c>
      <c r="L648" s="9">
        <v>0.538045465946</v>
      </c>
      <c r="M648" s="9">
        <v>0.173412829638</v>
      </c>
      <c r="N648" s="9">
        <v>8.0604784190699996E-2</v>
      </c>
      <c r="O648" s="9">
        <v>8.0604784190699996E-2</v>
      </c>
      <c r="P648" s="9">
        <v>2.8953989967699999E-2</v>
      </c>
      <c r="Q648" s="4">
        <f>VLOOKUP(Table13[[#This Row],[img_id]]&amp;"|"&amp;1,Table1[[#Headers],[#Data]],6,FALSE)</f>
        <v>0.99991405010199996</v>
      </c>
      <c r="R648" s="4">
        <f>VLOOKUP(Table13[[#This Row],[img_id]]&amp;"|"&amp;2,Table1[[#Headers],[#Data]],6,FALSE)</f>
        <v>0.99973350763299995</v>
      </c>
      <c r="S648" s="4">
        <f>VLOOKUP(Table13[[#This Row],[img_id]]&amp;"|"&amp;3,Table1[[#Headers],[#Data]],6,FALSE)</f>
        <v>0.99942684173600005</v>
      </c>
      <c r="T648" s="4">
        <f>VLOOKUP(Table13[[#This Row],[img_id]]&amp;"|"&amp;4,Table1[[#Headers],[#Data]],6,FALSE)</f>
        <v>0.99897027015700002</v>
      </c>
      <c r="U648" s="4">
        <f>VLOOKUP(Table13[[#This Row],[img_id]]&amp;"|"&amp;5,Table1[[#Headers],[#Data]],6,FALSE)</f>
        <v>0.99840587377500001</v>
      </c>
    </row>
    <row r="649" spans="1:21" hidden="1" x14ac:dyDescent="0.25">
      <c r="A649" s="5">
        <v>648</v>
      </c>
      <c r="B649" s="5" t="s">
        <v>657</v>
      </c>
      <c r="C649" s="5">
        <v>598</v>
      </c>
      <c r="D649" s="5">
        <v>3</v>
      </c>
      <c r="E649" s="5">
        <f>IF(Table13[[#This Row],[attractiveness]]=1,2,IF(Table13[[#This Row],[attractiveness]]=5,4,Table13[[#This Row],[attractiveness]]))</f>
        <v>3</v>
      </c>
      <c r="F649" s="5">
        <v>0.159999999999999</v>
      </c>
      <c r="G649" t="s">
        <v>846</v>
      </c>
      <c r="H649" t="s">
        <v>854</v>
      </c>
      <c r="I649" t="s">
        <v>862</v>
      </c>
      <c r="J649" t="s">
        <v>848</v>
      </c>
      <c r="K649" t="s">
        <v>861</v>
      </c>
      <c r="L649" s="9">
        <v>0.54293620586400004</v>
      </c>
      <c r="M649" s="9">
        <v>8.9825510978699993E-2</v>
      </c>
      <c r="N649" s="9">
        <v>6.7045651376199999E-2</v>
      </c>
      <c r="O649" s="9">
        <v>6.7045651376199999E-2</v>
      </c>
      <c r="P649" s="9">
        <v>5.8114245533900002E-2</v>
      </c>
      <c r="Q649" s="4">
        <f>VLOOKUP(Table13[[#This Row],[img_id]]&amp;"|"&amp;1,Table1[[#Headers],[#Data]],6,FALSE)</f>
        <v>0.99986886978099998</v>
      </c>
      <c r="R649" s="4">
        <f>VLOOKUP(Table13[[#This Row],[img_id]]&amp;"|"&amp;2,Table1[[#Headers],[#Data]],6,FALSE)</f>
        <v>0.99920839071300005</v>
      </c>
      <c r="S649" s="4">
        <f>VLOOKUP(Table13[[#This Row],[img_id]]&amp;"|"&amp;3,Table1[[#Headers],[#Data]],6,FALSE)</f>
        <v>0.99893969297399998</v>
      </c>
      <c r="T649" s="4">
        <f>VLOOKUP(Table13[[#This Row],[img_id]]&amp;"|"&amp;4,Table1[[#Headers],[#Data]],6,FALSE)</f>
        <v>0.998923718929</v>
      </c>
      <c r="U649" s="4">
        <f>VLOOKUP(Table13[[#This Row],[img_id]]&amp;"|"&amp;5,Table1[[#Headers],[#Data]],6,FALSE)</f>
        <v>0.99877685308499997</v>
      </c>
    </row>
    <row r="650" spans="1:21" hidden="1" x14ac:dyDescent="0.25">
      <c r="A650" s="5">
        <v>649</v>
      </c>
      <c r="B650" s="5" t="s">
        <v>658</v>
      </c>
      <c r="C650" s="5">
        <v>599</v>
      </c>
      <c r="D650" s="5">
        <v>3</v>
      </c>
      <c r="E650" s="5">
        <f>IF(Table13[[#This Row],[attractiveness]]=1,2,IF(Table13[[#This Row],[attractiveness]]=5,4,Table13[[#This Row],[attractiveness]]))</f>
        <v>3</v>
      </c>
      <c r="F650" s="5">
        <v>0.8</v>
      </c>
      <c r="G650" t="s">
        <v>836</v>
      </c>
      <c r="H650" t="s">
        <v>839</v>
      </c>
      <c r="I650" t="s">
        <v>837</v>
      </c>
      <c r="J650" t="s">
        <v>895</v>
      </c>
      <c r="K650" t="s">
        <v>830</v>
      </c>
      <c r="L650" s="9">
        <v>0.15563303232199999</v>
      </c>
      <c r="M650" s="9">
        <v>8.9409530162799997E-2</v>
      </c>
      <c r="N650" s="9">
        <v>5.1938097923999997E-2</v>
      </c>
      <c r="O650" s="9">
        <v>5.1938097923999997E-2</v>
      </c>
      <c r="P650" s="9">
        <v>4.5782327652E-2</v>
      </c>
      <c r="Q650" s="4">
        <f>VLOOKUP(Table13[[#This Row],[img_id]]&amp;"|"&amp;1,Table1[[#Headers],[#Data]],6,FALSE)</f>
        <v>0.99769693613099997</v>
      </c>
      <c r="R650" s="4">
        <f>VLOOKUP(Table13[[#This Row],[img_id]]&amp;"|"&amp;2,Table1[[#Headers],[#Data]],6,FALSE)</f>
        <v>0.99599802494</v>
      </c>
      <c r="S650" s="4">
        <f>VLOOKUP(Table13[[#This Row],[img_id]]&amp;"|"&amp;3,Table1[[#Headers],[#Data]],6,FALSE)</f>
        <v>0.99313062429400001</v>
      </c>
      <c r="T650" s="4">
        <f>VLOOKUP(Table13[[#This Row],[img_id]]&amp;"|"&amp;4,Table1[[#Headers],[#Data]],6,FALSE)</f>
        <v>0.99299579858800002</v>
      </c>
      <c r="U650" s="4">
        <f>VLOOKUP(Table13[[#This Row],[img_id]]&amp;"|"&amp;5,Table1[[#Headers],[#Data]],6,FALSE)</f>
        <v>0.99221414327599999</v>
      </c>
    </row>
    <row r="651" spans="1:21" hidden="1" x14ac:dyDescent="0.25">
      <c r="A651" s="5">
        <v>650</v>
      </c>
      <c r="B651" s="5" t="s">
        <v>659</v>
      </c>
      <c r="C651" s="5">
        <v>599</v>
      </c>
      <c r="D651" s="5">
        <v>3</v>
      </c>
      <c r="E651" s="5">
        <f>IF(Table13[[#This Row],[attractiveness]]=1,2,IF(Table13[[#This Row],[attractiveness]]=5,4,Table13[[#This Row],[attractiveness]]))</f>
        <v>3</v>
      </c>
      <c r="F651" s="5">
        <v>0.8</v>
      </c>
      <c r="G651" t="s">
        <v>831</v>
      </c>
      <c r="H651" t="s">
        <v>864</v>
      </c>
      <c r="I651" t="s">
        <v>830</v>
      </c>
      <c r="J651" t="s">
        <v>862</v>
      </c>
      <c r="K651" t="s">
        <v>877</v>
      </c>
      <c r="L651" s="9">
        <v>0.437751531601</v>
      </c>
      <c r="M651" s="9">
        <v>0.27240502834300001</v>
      </c>
      <c r="N651" s="9">
        <v>9.3860745430000003E-2</v>
      </c>
      <c r="O651" s="9">
        <v>9.3860745430000003E-2</v>
      </c>
      <c r="P651" s="9">
        <v>2.32122093439E-2</v>
      </c>
      <c r="Q651" s="4">
        <f>VLOOKUP(Table13[[#This Row],[img_id]]&amp;"|"&amp;1,Table1[[#Headers],[#Data]],6,FALSE)</f>
        <v>0.999818623066</v>
      </c>
      <c r="R651" s="4">
        <f>VLOOKUP(Table13[[#This Row],[img_id]]&amp;"|"&amp;2,Table1[[#Headers],[#Data]],6,FALSE)</f>
        <v>0.99970859289199998</v>
      </c>
      <c r="S651" s="4">
        <f>VLOOKUP(Table13[[#This Row],[img_id]]&amp;"|"&amp;3,Table1[[#Headers],[#Data]],6,FALSE)</f>
        <v>0.99915468692800002</v>
      </c>
      <c r="T651" s="4">
        <f>VLOOKUP(Table13[[#This Row],[img_id]]&amp;"|"&amp;4,Table1[[#Headers],[#Data]],6,FALSE)</f>
        <v>0.99824261665299996</v>
      </c>
      <c r="U651" s="4">
        <f>VLOOKUP(Table13[[#This Row],[img_id]]&amp;"|"&amp;5,Table1[[#Headers],[#Data]],6,FALSE)</f>
        <v>0.99659061431899998</v>
      </c>
    </row>
    <row r="652" spans="1:21" hidden="1" x14ac:dyDescent="0.25">
      <c r="A652" s="5">
        <v>651</v>
      </c>
      <c r="B652" s="5" t="s">
        <v>660</v>
      </c>
      <c r="C652" s="5">
        <v>599</v>
      </c>
      <c r="D652" s="5">
        <v>2</v>
      </c>
      <c r="E652" s="5">
        <f>IF(Table13[[#This Row],[attractiveness]]=1,2,IF(Table13[[#This Row],[attractiveness]]=5,4,Table13[[#This Row],[attractiveness]]))</f>
        <v>2</v>
      </c>
      <c r="F652" s="5">
        <v>0.24</v>
      </c>
      <c r="G652" t="s">
        <v>831</v>
      </c>
      <c r="H652" t="s">
        <v>864</v>
      </c>
      <c r="I652" t="s">
        <v>830</v>
      </c>
      <c r="J652" t="s">
        <v>877</v>
      </c>
      <c r="K652" t="s">
        <v>862</v>
      </c>
      <c r="L652" s="9">
        <v>0.726310372353</v>
      </c>
      <c r="M652" s="9">
        <v>0.17044237256100001</v>
      </c>
      <c r="N652" s="9">
        <v>2.9451934620700001E-2</v>
      </c>
      <c r="O652" s="9">
        <v>2.9451934620700001E-2</v>
      </c>
      <c r="P652" s="9">
        <v>6.2845889478899998E-3</v>
      </c>
      <c r="Q652" s="4">
        <f>VLOOKUP(Table13[[#This Row],[img_id]]&amp;"|"&amp;1,Table1[[#Headers],[#Data]],6,FALSE)</f>
        <v>0.99993205070500002</v>
      </c>
      <c r="R652" s="4">
        <f>VLOOKUP(Table13[[#This Row],[img_id]]&amp;"|"&amp;2,Table1[[#Headers],[#Data]],6,FALSE)</f>
        <v>0.99971061944999995</v>
      </c>
      <c r="S652" s="4">
        <f>VLOOKUP(Table13[[#This Row],[img_id]]&amp;"|"&amp;3,Table1[[#Headers],[#Data]],6,FALSE)</f>
        <v>0.99832755327199996</v>
      </c>
      <c r="T652" s="4">
        <f>VLOOKUP(Table13[[#This Row],[img_id]]&amp;"|"&amp;4,Table1[[#Headers],[#Data]],6,FALSE)</f>
        <v>0.99521023035</v>
      </c>
      <c r="U652" s="4">
        <f>VLOOKUP(Table13[[#This Row],[img_id]]&amp;"|"&amp;5,Table1[[#Headers],[#Data]],6,FALSE)</f>
        <v>0.99221003055599999</v>
      </c>
    </row>
    <row r="653" spans="1:21" hidden="1" x14ac:dyDescent="0.25">
      <c r="A653" s="5">
        <v>652</v>
      </c>
      <c r="B653" s="5" t="s">
        <v>661</v>
      </c>
      <c r="C653" s="5">
        <v>599</v>
      </c>
      <c r="D653" s="5">
        <v>4</v>
      </c>
      <c r="E653" s="5">
        <f>IF(Table13[[#This Row],[attractiveness]]=1,2,IF(Table13[[#This Row],[attractiveness]]=5,4,Table13[[#This Row],[attractiveness]]))</f>
        <v>4</v>
      </c>
      <c r="F653" s="5">
        <v>0.64</v>
      </c>
      <c r="G653" t="s">
        <v>854</v>
      </c>
      <c r="H653" t="s">
        <v>855</v>
      </c>
      <c r="I653" t="s">
        <v>882</v>
      </c>
      <c r="J653" t="s">
        <v>830</v>
      </c>
      <c r="K653" t="s">
        <v>848</v>
      </c>
      <c r="L653" s="9">
        <v>0.209637448192</v>
      </c>
      <c r="M653" s="9">
        <v>0.124264247715</v>
      </c>
      <c r="N653" s="9">
        <v>9.5162287354499997E-2</v>
      </c>
      <c r="O653" s="9">
        <v>9.5162287354499997E-2</v>
      </c>
      <c r="P653" s="9">
        <v>7.9903490841399999E-2</v>
      </c>
      <c r="Q653" s="4">
        <f>VLOOKUP(Table13[[#This Row],[img_id]]&amp;"|"&amp;1,Table1[[#Headers],[#Data]],6,FALSE)</f>
        <v>0.99947136640500001</v>
      </c>
      <c r="R653" s="4">
        <f>VLOOKUP(Table13[[#This Row],[img_id]]&amp;"|"&amp;2,Table1[[#Headers],[#Data]],6,FALSE)</f>
        <v>0.999108374119</v>
      </c>
      <c r="S653" s="4">
        <f>VLOOKUP(Table13[[#This Row],[img_id]]&amp;"|"&amp;3,Table1[[#Headers],[#Data]],6,FALSE)</f>
        <v>0.99883610010099999</v>
      </c>
      <c r="T653" s="4">
        <f>VLOOKUP(Table13[[#This Row],[img_id]]&amp;"|"&amp;4,Table1[[#Headers],[#Data]],6,FALSE)</f>
        <v>0.99870729446399997</v>
      </c>
      <c r="U653" s="4">
        <f>VLOOKUP(Table13[[#This Row],[img_id]]&amp;"|"&amp;5,Table1[[#Headers],[#Data]],6,FALSE)</f>
        <v>0.99861407280000003</v>
      </c>
    </row>
    <row r="654" spans="1:21" hidden="1" x14ac:dyDescent="0.25">
      <c r="A654" s="5">
        <v>653</v>
      </c>
      <c r="B654" s="5" t="s">
        <v>662</v>
      </c>
      <c r="C654" s="5">
        <v>600</v>
      </c>
      <c r="D654" s="5">
        <v>3</v>
      </c>
      <c r="E654" s="5">
        <f>IF(Table13[[#This Row],[attractiveness]]=1,2,IF(Table13[[#This Row],[attractiveness]]=5,4,Table13[[#This Row],[attractiveness]]))</f>
        <v>3</v>
      </c>
      <c r="F654" s="5">
        <v>0.24</v>
      </c>
      <c r="G654" t="s">
        <v>831</v>
      </c>
      <c r="H654" t="s">
        <v>854</v>
      </c>
      <c r="I654" t="s">
        <v>848</v>
      </c>
      <c r="J654" t="s">
        <v>830</v>
      </c>
      <c r="K654" t="s">
        <v>860</v>
      </c>
      <c r="L654" s="9">
        <v>0.87437814474099995</v>
      </c>
      <c r="M654" s="9">
        <v>5.1459059119199999E-2</v>
      </c>
      <c r="N654" s="9">
        <v>1.62200126797E-2</v>
      </c>
      <c r="O654" s="9">
        <v>1.62200126797E-2</v>
      </c>
      <c r="P654" s="9">
        <v>6.5151196904499999E-3</v>
      </c>
      <c r="Q654" s="4">
        <f>VLOOKUP(Table13[[#This Row],[img_id]]&amp;"|"&amp;1,Table1[[#Headers],[#Data]],6,FALSE)</f>
        <v>0.99997258186299998</v>
      </c>
      <c r="R654" s="4">
        <f>VLOOKUP(Table13[[#This Row],[img_id]]&amp;"|"&amp;2,Table1[[#Headers],[#Data]],6,FALSE)</f>
        <v>0.99953520297999998</v>
      </c>
      <c r="S654" s="4">
        <f>VLOOKUP(Table13[[#This Row],[img_id]]&amp;"|"&amp;3,Table1[[#Headers],[#Data]],6,FALSE)</f>
        <v>0.99852657318100002</v>
      </c>
      <c r="T654" s="4">
        <f>VLOOKUP(Table13[[#This Row],[img_id]]&amp;"|"&amp;4,Table1[[#Headers],[#Data]],6,FALSE)</f>
        <v>0.99777537584300002</v>
      </c>
      <c r="U654" s="4">
        <f>VLOOKUP(Table13[[#This Row],[img_id]]&amp;"|"&amp;5,Table1[[#Headers],[#Data]],6,FALSE)</f>
        <v>0.99634003639199997</v>
      </c>
    </row>
    <row r="655" spans="1:21" hidden="1" x14ac:dyDescent="0.25">
      <c r="A655" s="5">
        <v>654</v>
      </c>
      <c r="B655" s="5" t="s">
        <v>663</v>
      </c>
      <c r="C655" s="5">
        <v>600</v>
      </c>
      <c r="D655" s="5">
        <v>3</v>
      </c>
      <c r="E655" s="5">
        <f>IF(Table13[[#This Row],[attractiveness]]=1,2,IF(Table13[[#This Row],[attractiveness]]=5,4,Table13[[#This Row],[attractiveness]]))</f>
        <v>3</v>
      </c>
      <c r="F655" s="5">
        <v>0.159999999999999</v>
      </c>
      <c r="G655" t="s">
        <v>831</v>
      </c>
      <c r="H655" t="s">
        <v>854</v>
      </c>
      <c r="I655" t="s">
        <v>892</v>
      </c>
      <c r="J655" t="s">
        <v>864</v>
      </c>
      <c r="K655" t="s">
        <v>860</v>
      </c>
      <c r="L655" s="9">
        <v>0.51735848188400002</v>
      </c>
      <c r="M655" s="9">
        <v>0.114956207573</v>
      </c>
      <c r="N655" s="9">
        <v>0.10300344973800001</v>
      </c>
      <c r="O655" s="9">
        <v>0.10300344973800001</v>
      </c>
      <c r="P655" s="9">
        <v>4.4010750949399997E-2</v>
      </c>
      <c r="Q655" s="4">
        <f>VLOOKUP(Table13[[#This Row],[img_id]]&amp;"|"&amp;1,Table1[[#Headers],[#Data]],6,FALSE)</f>
        <v>0.99972039461100004</v>
      </c>
      <c r="R655" s="4">
        <f>VLOOKUP(Table13[[#This Row],[img_id]]&amp;"|"&amp;2,Table1[[#Headers],[#Data]],6,FALSE)</f>
        <v>0.99874311685600003</v>
      </c>
      <c r="S655" s="4">
        <f>VLOOKUP(Table13[[#This Row],[img_id]]&amp;"|"&amp;3,Table1[[#Headers],[#Data]],6,FALSE)</f>
        <v>0.998597443104</v>
      </c>
      <c r="T655" s="4">
        <f>VLOOKUP(Table13[[#This Row],[img_id]]&amp;"|"&amp;4,Table1[[#Headers],[#Data]],6,FALSE)</f>
        <v>0.99784588813800001</v>
      </c>
      <c r="U655" s="4">
        <f>VLOOKUP(Table13[[#This Row],[img_id]]&amp;"|"&amp;5,Table1[[#Headers],[#Data]],6,FALSE)</f>
        <v>0.99672347307200004</v>
      </c>
    </row>
    <row r="656" spans="1:21" hidden="1" x14ac:dyDescent="0.25">
      <c r="A656" s="5">
        <v>655</v>
      </c>
      <c r="B656" s="5" t="s">
        <v>664</v>
      </c>
      <c r="C656" s="5">
        <v>600</v>
      </c>
      <c r="D656" s="5">
        <v>2</v>
      </c>
      <c r="E656" s="5">
        <f>IF(Table13[[#This Row],[attractiveness]]=1,2,IF(Table13[[#This Row],[attractiveness]]=5,4,Table13[[#This Row],[attractiveness]]))</f>
        <v>2</v>
      </c>
      <c r="F656" s="5">
        <v>0.4</v>
      </c>
      <c r="G656" t="s">
        <v>856</v>
      </c>
      <c r="H656" t="s">
        <v>860</v>
      </c>
      <c r="I656" t="s">
        <v>848</v>
      </c>
      <c r="J656" t="s">
        <v>861</v>
      </c>
      <c r="K656" t="s">
        <v>831</v>
      </c>
      <c r="L656" s="9">
        <v>0.147677928209</v>
      </c>
      <c r="M656" s="9">
        <v>0.13455836474899999</v>
      </c>
      <c r="N656" s="9">
        <v>0.113232806325</v>
      </c>
      <c r="O656" s="9">
        <v>0.113232806325</v>
      </c>
      <c r="P656" s="9">
        <v>7.6043099165000003E-2</v>
      </c>
      <c r="Q656" s="4">
        <f>VLOOKUP(Table13[[#This Row],[img_id]]&amp;"|"&amp;1,Table1[[#Headers],[#Data]],6,FALSE)</f>
        <v>0.99852222204200003</v>
      </c>
      <c r="R656" s="4">
        <f>VLOOKUP(Table13[[#This Row],[img_id]]&amp;"|"&amp;2,Table1[[#Headers],[#Data]],6,FALSE)</f>
        <v>0.99837839603400003</v>
      </c>
      <c r="S656" s="4">
        <f>VLOOKUP(Table13[[#This Row],[img_id]]&amp;"|"&amp;3,Table1[[#Headers],[#Data]],6,FALSE)</f>
        <v>0.99807357788100004</v>
      </c>
      <c r="T656" s="4">
        <f>VLOOKUP(Table13[[#This Row],[img_id]]&amp;"|"&amp;4,Table1[[#Headers],[#Data]],6,FALSE)</f>
        <v>0.99801349639900006</v>
      </c>
      <c r="U656" s="4">
        <f>VLOOKUP(Table13[[#This Row],[img_id]]&amp;"|"&amp;5,Table1[[#Headers],[#Data]],6,FALSE)</f>
        <v>0.99713408947000004</v>
      </c>
    </row>
    <row r="657" spans="1:21" hidden="1" x14ac:dyDescent="0.25">
      <c r="A657" s="5">
        <v>656</v>
      </c>
      <c r="B657" s="5" t="s">
        <v>665</v>
      </c>
      <c r="C657" s="5">
        <v>600</v>
      </c>
      <c r="D657" s="5">
        <v>2</v>
      </c>
      <c r="E657" s="5">
        <f>IF(Table13[[#This Row],[attractiveness]]=1,2,IF(Table13[[#This Row],[attractiveness]]=5,4,Table13[[#This Row],[attractiveness]]))</f>
        <v>2</v>
      </c>
      <c r="F657" s="5">
        <v>0.1875</v>
      </c>
      <c r="G657" t="s">
        <v>831</v>
      </c>
      <c r="H657" t="s">
        <v>854</v>
      </c>
      <c r="I657" t="s">
        <v>864</v>
      </c>
      <c r="J657" t="s">
        <v>848</v>
      </c>
      <c r="K657" t="s">
        <v>886</v>
      </c>
      <c r="L657" s="9">
        <v>0.194375798106</v>
      </c>
      <c r="M657" s="9">
        <v>0.183688953519</v>
      </c>
      <c r="N657" s="9">
        <v>0.11380358785399999</v>
      </c>
      <c r="O657" s="9">
        <v>0.11380358785399999</v>
      </c>
      <c r="P657" s="9">
        <v>8.7776750326199998E-2</v>
      </c>
      <c r="Q657" s="4">
        <f>VLOOKUP(Table13[[#This Row],[img_id]]&amp;"|"&amp;1,Table1[[#Headers],[#Data]],6,FALSE)</f>
        <v>0.999272048473</v>
      </c>
      <c r="R657" s="4">
        <f>VLOOKUP(Table13[[#This Row],[img_id]]&amp;"|"&amp;2,Table1[[#Headers],[#Data]],6,FALSE)</f>
        <v>0.99922966957100001</v>
      </c>
      <c r="S657" s="4">
        <f>VLOOKUP(Table13[[#This Row],[img_id]]&amp;"|"&amp;3,Table1[[#Headers],[#Data]],6,FALSE)</f>
        <v>0.99875724315600001</v>
      </c>
      <c r="T657" s="4">
        <f>VLOOKUP(Table13[[#This Row],[img_id]]&amp;"|"&amp;4,Table1[[#Headers],[#Data]],6,FALSE)</f>
        <v>0.99841725826299998</v>
      </c>
      <c r="U657" s="4">
        <f>VLOOKUP(Table13[[#This Row],[img_id]]&amp;"|"&amp;5,Table1[[#Headers],[#Data]],6,FALSE)</f>
        <v>0.99838924407999996</v>
      </c>
    </row>
    <row r="658" spans="1:21" hidden="1" x14ac:dyDescent="0.25">
      <c r="A658" s="5">
        <v>657</v>
      </c>
      <c r="B658" s="5" t="s">
        <v>666</v>
      </c>
      <c r="C658" s="5">
        <v>602</v>
      </c>
      <c r="D658" s="5">
        <v>3</v>
      </c>
      <c r="E658" s="5">
        <f>IF(Table13[[#This Row],[attractiveness]]=1,2,IF(Table13[[#This Row],[attractiveness]]=5,4,Table13[[#This Row],[attractiveness]]))</f>
        <v>3</v>
      </c>
      <c r="F658" s="5">
        <v>1.76</v>
      </c>
      <c r="G658" t="s">
        <v>830</v>
      </c>
      <c r="H658" t="s">
        <v>849</v>
      </c>
      <c r="I658" t="s">
        <v>831</v>
      </c>
      <c r="J658" t="s">
        <v>829</v>
      </c>
      <c r="K658" t="s">
        <v>846</v>
      </c>
      <c r="L658" s="9">
        <v>0.96538716554600001</v>
      </c>
      <c r="M658" s="9">
        <v>7.6681706123099998E-3</v>
      </c>
      <c r="N658" s="9">
        <v>5.7706101797500003E-3</v>
      </c>
      <c r="O658" s="9">
        <v>5.7706101797500003E-3</v>
      </c>
      <c r="P658" s="9">
        <v>3.16748116165E-3</v>
      </c>
      <c r="Q658" s="4">
        <f>VLOOKUP(Table13[[#This Row],[img_id]]&amp;"|"&amp;1,Table1[[#Headers],[#Data]],6,FALSE)</f>
        <v>0.99999773502300005</v>
      </c>
      <c r="R658" s="4">
        <f>VLOOKUP(Table13[[#This Row],[img_id]]&amp;"|"&amp;2,Table1[[#Headers],[#Data]],6,FALSE)</f>
        <v>0.99972051382100002</v>
      </c>
      <c r="S658" s="4">
        <f>VLOOKUP(Table13[[#This Row],[img_id]]&amp;"|"&amp;3,Table1[[#Headers],[#Data]],6,FALSE)</f>
        <v>0.99962854385400002</v>
      </c>
      <c r="T658" s="4">
        <f>VLOOKUP(Table13[[#This Row],[img_id]]&amp;"|"&amp;4,Table1[[#Headers],[#Data]],6,FALSE)</f>
        <v>0.99951815605200001</v>
      </c>
      <c r="U658" s="4">
        <f>VLOOKUP(Table13[[#This Row],[img_id]]&amp;"|"&amp;5,Table1[[#Headers],[#Data]],6,FALSE)</f>
        <v>0.99932360649100005</v>
      </c>
    </row>
    <row r="659" spans="1:21" hidden="1" x14ac:dyDescent="0.25">
      <c r="A659" s="5">
        <v>658</v>
      </c>
      <c r="B659" s="5" t="s">
        <v>667</v>
      </c>
      <c r="C659" s="5">
        <v>602</v>
      </c>
      <c r="D659" s="5">
        <v>2</v>
      </c>
      <c r="E659" s="5">
        <f>IF(Table13[[#This Row],[attractiveness]]=1,2,IF(Table13[[#This Row],[attractiveness]]=5,4,Table13[[#This Row],[attractiveness]]))</f>
        <v>2</v>
      </c>
      <c r="F659" s="5">
        <v>0.64</v>
      </c>
      <c r="G659" t="s">
        <v>829</v>
      </c>
      <c r="H659" t="s">
        <v>831</v>
      </c>
      <c r="I659" t="s">
        <v>830</v>
      </c>
      <c r="J659" t="s">
        <v>846</v>
      </c>
      <c r="K659" t="s">
        <v>858</v>
      </c>
      <c r="L659" s="9">
        <v>0.57194936275499997</v>
      </c>
      <c r="M659" s="9">
        <v>0.19981306791299999</v>
      </c>
      <c r="N659" s="9">
        <v>0.16766904294500001</v>
      </c>
      <c r="O659" s="9">
        <v>0.16766904294500001</v>
      </c>
      <c r="P659" s="9">
        <v>5.9588509611800001E-3</v>
      </c>
      <c r="Q659" s="4">
        <f>VLOOKUP(Table13[[#This Row],[img_id]]&amp;"|"&amp;1,Table1[[#Headers],[#Data]],6,FALSE)</f>
        <v>0.99989998340599995</v>
      </c>
      <c r="R659" s="4">
        <f>VLOOKUP(Table13[[#This Row],[img_id]]&amp;"|"&amp;2,Table1[[#Headers],[#Data]],6,FALSE)</f>
        <v>0.99971383810000003</v>
      </c>
      <c r="S659" s="4">
        <f>VLOOKUP(Table13[[#This Row],[img_id]]&amp;"|"&amp;3,Table1[[#Headers],[#Data]],6,FALSE)</f>
        <v>0.99965906143200001</v>
      </c>
      <c r="T659" s="4">
        <f>VLOOKUP(Table13[[#This Row],[img_id]]&amp;"|"&amp;4,Table1[[#Headers],[#Data]],6,FALSE)</f>
        <v>0.99540650844599998</v>
      </c>
      <c r="U659" s="4">
        <f>VLOOKUP(Table13[[#This Row],[img_id]]&amp;"|"&amp;5,Table1[[#Headers],[#Data]],6,FALSE)</f>
        <v>0.99049419164700003</v>
      </c>
    </row>
    <row r="660" spans="1:21" hidden="1" x14ac:dyDescent="0.25">
      <c r="A660" s="5">
        <v>659</v>
      </c>
      <c r="B660" s="5" t="s">
        <v>668</v>
      </c>
      <c r="C660" s="5">
        <v>602</v>
      </c>
      <c r="D660" s="5">
        <v>2</v>
      </c>
      <c r="E660" s="5">
        <f>IF(Table13[[#This Row],[attractiveness]]=1,2,IF(Table13[[#This Row],[attractiveness]]=5,4,Table13[[#This Row],[attractiveness]]))</f>
        <v>2</v>
      </c>
      <c r="F660" s="5">
        <v>1.04</v>
      </c>
      <c r="G660" t="s">
        <v>830</v>
      </c>
      <c r="H660" t="s">
        <v>832</v>
      </c>
      <c r="I660" t="s">
        <v>930</v>
      </c>
      <c r="J660" t="s">
        <v>834</v>
      </c>
      <c r="K660" t="s">
        <v>840</v>
      </c>
      <c r="L660" s="9">
        <v>0.82081520557400001</v>
      </c>
      <c r="M660" s="9">
        <v>2.62954570353E-2</v>
      </c>
      <c r="N660" s="9">
        <v>2.52031069249E-2</v>
      </c>
      <c r="O660" s="9">
        <v>2.52031069249E-2</v>
      </c>
      <c r="P660" s="9">
        <v>1.7340891063200001E-2</v>
      </c>
      <c r="Q660" s="4">
        <f>VLOOKUP(Table13[[#This Row],[img_id]]&amp;"|"&amp;1,Table1[[#Headers],[#Data]],6,FALSE)</f>
        <v>0.99997150897999998</v>
      </c>
      <c r="R660" s="4">
        <f>VLOOKUP(Table13[[#This Row],[img_id]]&amp;"|"&amp;2,Table1[[#Headers],[#Data]],6,FALSE)</f>
        <v>0.99911087751399996</v>
      </c>
      <c r="S660" s="4">
        <f>VLOOKUP(Table13[[#This Row],[img_id]]&amp;"|"&amp;3,Table1[[#Headers],[#Data]],6,FALSE)</f>
        <v>0.99907243251800004</v>
      </c>
      <c r="T660" s="4">
        <f>VLOOKUP(Table13[[#This Row],[img_id]]&amp;"|"&amp;4,Table1[[#Headers],[#Data]],6,FALSE)</f>
        <v>0.99882096052199998</v>
      </c>
      <c r="U660" s="4">
        <f>VLOOKUP(Table13[[#This Row],[img_id]]&amp;"|"&amp;5,Table1[[#Headers],[#Data]],6,FALSE)</f>
        <v>0.99865251779599995</v>
      </c>
    </row>
    <row r="661" spans="1:21" hidden="1" x14ac:dyDescent="0.25">
      <c r="A661" s="5">
        <v>660</v>
      </c>
      <c r="B661" s="5" t="s">
        <v>669</v>
      </c>
      <c r="C661" s="5">
        <v>602</v>
      </c>
      <c r="D661" s="5">
        <v>2</v>
      </c>
      <c r="E661" s="5">
        <f>IF(Table13[[#This Row],[attractiveness]]=1,2,IF(Table13[[#This Row],[attractiveness]]=5,4,Table13[[#This Row],[attractiveness]]))</f>
        <v>2</v>
      </c>
      <c r="F661" s="5">
        <v>0.64</v>
      </c>
      <c r="G661" t="s">
        <v>830</v>
      </c>
      <c r="H661" t="s">
        <v>853</v>
      </c>
      <c r="I661" t="s">
        <v>842</v>
      </c>
      <c r="J661" t="s">
        <v>852</v>
      </c>
      <c r="K661" t="s">
        <v>913</v>
      </c>
      <c r="L661" s="9">
        <v>0.43293127417600002</v>
      </c>
      <c r="M661" s="9">
        <v>0.188884466887</v>
      </c>
      <c r="N661" s="9">
        <v>0.11139344424</v>
      </c>
      <c r="O661" s="9">
        <v>0.11139344424</v>
      </c>
      <c r="P661" s="9">
        <v>4.09878008068E-2</v>
      </c>
      <c r="Q661" s="4">
        <f>VLOOKUP(Table13[[#This Row],[img_id]]&amp;"|"&amp;1,Table1[[#Headers],[#Data]],6,FALSE)</f>
        <v>0.99973672628400001</v>
      </c>
      <c r="R661" s="4">
        <f>VLOOKUP(Table13[[#This Row],[img_id]]&amp;"|"&amp;2,Table1[[#Headers],[#Data]],6,FALSE)</f>
        <v>0.99939692020399995</v>
      </c>
      <c r="S661" s="4">
        <f>VLOOKUP(Table13[[#This Row],[img_id]]&amp;"|"&amp;3,Table1[[#Headers],[#Data]],6,FALSE)</f>
        <v>0.99897789955100003</v>
      </c>
      <c r="T661" s="4">
        <f>VLOOKUP(Table13[[#This Row],[img_id]]&amp;"|"&amp;4,Table1[[#Headers],[#Data]],6,FALSE)</f>
        <v>0.99783891439399997</v>
      </c>
      <c r="U661" s="4">
        <f>VLOOKUP(Table13[[#This Row],[img_id]]&amp;"|"&amp;5,Table1[[#Headers],[#Data]],6,FALSE)</f>
        <v>0.99722689390200003</v>
      </c>
    </row>
    <row r="662" spans="1:21" hidden="1" x14ac:dyDescent="0.25">
      <c r="A662" s="5">
        <v>661</v>
      </c>
      <c r="B662" s="5" t="s">
        <v>670</v>
      </c>
      <c r="C662" s="5">
        <v>606</v>
      </c>
      <c r="D662" s="5">
        <v>3</v>
      </c>
      <c r="E662" s="5">
        <f>IF(Table13[[#This Row],[attractiveness]]=1,2,IF(Table13[[#This Row],[attractiveness]]=5,4,Table13[[#This Row],[attractiveness]]))</f>
        <v>3</v>
      </c>
      <c r="F662" s="5">
        <v>0.55999999999999905</v>
      </c>
      <c r="G662" t="s">
        <v>854</v>
      </c>
      <c r="H662" t="s">
        <v>831</v>
      </c>
      <c r="I662" t="s">
        <v>848</v>
      </c>
      <c r="J662" t="s">
        <v>830</v>
      </c>
      <c r="K662" t="s">
        <v>861</v>
      </c>
      <c r="L662" s="9">
        <v>0.29928869008999998</v>
      </c>
      <c r="M662" s="9">
        <v>0.22954295575600001</v>
      </c>
      <c r="N662" s="9">
        <v>0.112363643944</v>
      </c>
      <c r="O662" s="9">
        <v>0.112363643944</v>
      </c>
      <c r="P662" s="9">
        <v>3.4398790448899999E-2</v>
      </c>
      <c r="Q662" s="4">
        <f>VLOOKUP(Table13[[#This Row],[img_id]]&amp;"|"&amp;1,Table1[[#Headers],[#Data]],6,FALSE)</f>
        <v>0.99923324584999995</v>
      </c>
      <c r="R662" s="4">
        <f>VLOOKUP(Table13[[#This Row],[img_id]]&amp;"|"&amp;2,Table1[[#Headers],[#Data]],6,FALSE)</f>
        <v>0.99900048971199995</v>
      </c>
      <c r="S662" s="4">
        <f>VLOOKUP(Table13[[#This Row],[img_id]]&amp;"|"&amp;3,Table1[[#Headers],[#Data]],6,FALSE)</f>
        <v>0.99796032905599996</v>
      </c>
      <c r="T662" s="4">
        <f>VLOOKUP(Table13[[#This Row],[img_id]]&amp;"|"&amp;4,Table1[[#Headers],[#Data]],6,FALSE)</f>
        <v>0.99622523784600003</v>
      </c>
      <c r="U662" s="4">
        <f>VLOOKUP(Table13[[#This Row],[img_id]]&amp;"|"&amp;5,Table1[[#Headers],[#Data]],6,FALSE)</f>
        <v>0.99336796998999999</v>
      </c>
    </row>
    <row r="663" spans="1:21" hidden="1" x14ac:dyDescent="0.25">
      <c r="A663" s="5">
        <v>662</v>
      </c>
      <c r="B663" s="5" t="s">
        <v>671</v>
      </c>
      <c r="C663" s="5">
        <v>606</v>
      </c>
      <c r="D663" s="5">
        <v>4</v>
      </c>
      <c r="E663" s="5">
        <f>IF(Table13[[#This Row],[attractiveness]]=1,2,IF(Table13[[#This Row],[attractiveness]]=5,4,Table13[[#This Row],[attractiveness]]))</f>
        <v>4</v>
      </c>
      <c r="F663" s="5">
        <v>0.64</v>
      </c>
      <c r="G663" t="s">
        <v>830</v>
      </c>
      <c r="H663" t="s">
        <v>840</v>
      </c>
      <c r="I663" t="s">
        <v>864</v>
      </c>
      <c r="J663" t="s">
        <v>868</v>
      </c>
      <c r="K663" t="s">
        <v>831</v>
      </c>
      <c r="L663" s="9">
        <v>0.47455149888999998</v>
      </c>
      <c r="M663" s="9">
        <v>0.31791225075700003</v>
      </c>
      <c r="N663" s="9">
        <v>3.1694564968299997E-2</v>
      </c>
      <c r="O663" s="9">
        <v>3.1694564968299997E-2</v>
      </c>
      <c r="P663" s="9">
        <v>1.79729759693E-2</v>
      </c>
      <c r="Q663" s="4">
        <f>VLOOKUP(Table13[[#This Row],[img_id]]&amp;"|"&amp;1,Table1[[#Headers],[#Data]],6,FALSE)</f>
        <v>0.99980825185800004</v>
      </c>
      <c r="R663" s="4">
        <f>VLOOKUP(Table13[[#This Row],[img_id]]&amp;"|"&amp;2,Table1[[#Headers],[#Data]],6,FALSE)</f>
        <v>0.99971371889100002</v>
      </c>
      <c r="S663" s="4">
        <f>VLOOKUP(Table13[[#This Row],[img_id]]&amp;"|"&amp;3,Table1[[#Headers],[#Data]],6,FALSE)</f>
        <v>0.99713575840000002</v>
      </c>
      <c r="T663" s="4">
        <f>VLOOKUP(Table13[[#This Row],[img_id]]&amp;"|"&amp;4,Table1[[#Headers],[#Data]],6,FALSE)</f>
        <v>0.99611580371899999</v>
      </c>
      <c r="U663" s="4">
        <f>VLOOKUP(Table13[[#This Row],[img_id]]&amp;"|"&amp;5,Table1[[#Headers],[#Data]],6,FALSE)</f>
        <v>0.99496006965600003</v>
      </c>
    </row>
    <row r="664" spans="1:21" hidden="1" x14ac:dyDescent="0.25">
      <c r="A664" s="5">
        <v>663</v>
      </c>
      <c r="B664" s="5" t="s">
        <v>672</v>
      </c>
      <c r="C664" s="5">
        <v>606</v>
      </c>
      <c r="D664" s="5">
        <v>4</v>
      </c>
      <c r="E664" s="5">
        <f>IF(Table13[[#This Row],[attractiveness]]=1,2,IF(Table13[[#This Row],[attractiveness]]=5,4,Table13[[#This Row],[attractiveness]]))</f>
        <v>4</v>
      </c>
      <c r="F664" s="5">
        <v>0.4</v>
      </c>
      <c r="G664" t="s">
        <v>883</v>
      </c>
      <c r="H664" t="s">
        <v>880</v>
      </c>
      <c r="I664" t="s">
        <v>864</v>
      </c>
      <c r="J664" t="s">
        <v>870</v>
      </c>
      <c r="K664" t="s">
        <v>867</v>
      </c>
      <c r="L664" s="9">
        <v>0.172369599342</v>
      </c>
      <c r="M664" s="9">
        <v>0.13234923779999999</v>
      </c>
      <c r="N664" s="9">
        <v>8.1723861396300002E-2</v>
      </c>
      <c r="O664" s="9">
        <v>8.1723861396300002E-2</v>
      </c>
      <c r="P664" s="9">
        <v>7.0682823657999994E-2</v>
      </c>
      <c r="Q664" s="4">
        <f>VLOOKUP(Table13[[#This Row],[img_id]]&amp;"|"&amp;1,Table1[[#Headers],[#Data]],6,FALSE)</f>
        <v>0.99778145551700004</v>
      </c>
      <c r="R664" s="4">
        <f>VLOOKUP(Table13[[#This Row],[img_id]]&amp;"|"&amp;2,Table1[[#Headers],[#Data]],6,FALSE)</f>
        <v>0.99711251258900002</v>
      </c>
      <c r="S664" s="4">
        <f>VLOOKUP(Table13[[#This Row],[img_id]]&amp;"|"&amp;3,Table1[[#Headers],[#Data]],6,FALSE)</f>
        <v>0.99533218145400004</v>
      </c>
      <c r="T664" s="4">
        <f>VLOOKUP(Table13[[#This Row],[img_id]]&amp;"|"&amp;4,Table1[[#Headers],[#Data]],6,FALSE)</f>
        <v>0.99515652656599995</v>
      </c>
      <c r="U664" s="4">
        <f>VLOOKUP(Table13[[#This Row],[img_id]]&amp;"|"&amp;5,Table1[[#Headers],[#Data]],6,FALSE)</f>
        <v>0.99460703134499995</v>
      </c>
    </row>
    <row r="665" spans="1:21" hidden="1" x14ac:dyDescent="0.25">
      <c r="A665" s="5">
        <v>664</v>
      </c>
      <c r="B665" s="5" t="s">
        <v>673</v>
      </c>
      <c r="C665" s="5">
        <v>606</v>
      </c>
      <c r="D665" s="5">
        <v>3</v>
      </c>
      <c r="E665" s="5">
        <f>IF(Table13[[#This Row],[attractiveness]]=1,2,IF(Table13[[#This Row],[attractiveness]]=5,4,Table13[[#This Row],[attractiveness]]))</f>
        <v>3</v>
      </c>
      <c r="F665" s="5">
        <v>0.24</v>
      </c>
      <c r="G665" t="s">
        <v>830</v>
      </c>
      <c r="H665" t="s">
        <v>840</v>
      </c>
      <c r="I665" t="s">
        <v>862</v>
      </c>
      <c r="J665" t="s">
        <v>868</v>
      </c>
      <c r="K665" t="s">
        <v>870</v>
      </c>
      <c r="L665" s="9">
        <v>0.51435399055499997</v>
      </c>
      <c r="M665" s="9">
        <v>0.27578896284100002</v>
      </c>
      <c r="N665" s="9">
        <v>4.8950448632200001E-2</v>
      </c>
      <c r="O665" s="9">
        <v>4.8950448632200001E-2</v>
      </c>
      <c r="P665" s="9">
        <v>2.4750659242300001E-2</v>
      </c>
      <c r="Q665" s="4">
        <f>VLOOKUP(Table13[[#This Row],[img_id]]&amp;"|"&amp;1,Table1[[#Headers],[#Data]],6,FALSE)</f>
        <v>0.99992394447300004</v>
      </c>
      <c r="R665" s="4">
        <f>VLOOKUP(Table13[[#This Row],[img_id]]&amp;"|"&amp;2,Table1[[#Headers],[#Data]],6,FALSE)</f>
        <v>0.99985826015500001</v>
      </c>
      <c r="S665" s="4">
        <f>VLOOKUP(Table13[[#This Row],[img_id]]&amp;"|"&amp;3,Table1[[#Headers],[#Data]],6,FALSE)</f>
        <v>0.99920207262000005</v>
      </c>
      <c r="T665" s="4">
        <f>VLOOKUP(Table13[[#This Row],[img_id]]&amp;"|"&amp;4,Table1[[#Headers],[#Data]],6,FALSE)</f>
        <v>0.99876332283000002</v>
      </c>
      <c r="U665" s="4">
        <f>VLOOKUP(Table13[[#This Row],[img_id]]&amp;"|"&amp;5,Table1[[#Headers],[#Data]],6,FALSE)</f>
        <v>0.99842309951800001</v>
      </c>
    </row>
    <row r="666" spans="1:21" hidden="1" x14ac:dyDescent="0.25">
      <c r="A666" s="5">
        <v>665</v>
      </c>
      <c r="B666" s="5" t="s">
        <v>674</v>
      </c>
      <c r="C666" s="5">
        <v>607</v>
      </c>
      <c r="D666" s="5">
        <v>4</v>
      </c>
      <c r="E666" s="5">
        <f>IF(Table13[[#This Row],[attractiveness]]=1,2,IF(Table13[[#This Row],[attractiveness]]=5,4,Table13[[#This Row],[attractiveness]]))</f>
        <v>4</v>
      </c>
      <c r="F666" s="5">
        <v>0.64</v>
      </c>
      <c r="G666" t="s">
        <v>840</v>
      </c>
      <c r="H666" t="s">
        <v>867</v>
      </c>
      <c r="I666" t="s">
        <v>830</v>
      </c>
      <c r="J666" t="s">
        <v>868</v>
      </c>
      <c r="K666" t="s">
        <v>869</v>
      </c>
      <c r="L666" s="9">
        <v>0.263187110424</v>
      </c>
      <c r="M666" s="9">
        <v>0.22738270461599999</v>
      </c>
      <c r="N666" s="9">
        <v>0.17223547399</v>
      </c>
      <c r="O666" s="9">
        <v>0.17223547399</v>
      </c>
      <c r="P666" s="9">
        <v>8.3699613809600004E-2</v>
      </c>
      <c r="Q666" s="4">
        <f>VLOOKUP(Table13[[#This Row],[img_id]]&amp;"|"&amp;1,Table1[[#Headers],[#Data]],6,FALSE)</f>
        <v>0.99998092651399995</v>
      </c>
      <c r="R666" s="4">
        <f>VLOOKUP(Table13[[#This Row],[img_id]]&amp;"|"&amp;2,Table1[[#Headers],[#Data]],6,FALSE)</f>
        <v>0.99997794628100001</v>
      </c>
      <c r="S666" s="4">
        <f>VLOOKUP(Table13[[#This Row],[img_id]]&amp;"|"&amp;3,Table1[[#Headers],[#Data]],6,FALSE)</f>
        <v>0.999970912933</v>
      </c>
      <c r="T666" s="4">
        <f>VLOOKUP(Table13[[#This Row],[img_id]]&amp;"|"&amp;4,Table1[[#Headers],[#Data]],6,FALSE)</f>
        <v>0.99995958805100005</v>
      </c>
      <c r="U666" s="4">
        <f>VLOOKUP(Table13[[#This Row],[img_id]]&amp;"|"&amp;5,Table1[[#Headers],[#Data]],6,FALSE)</f>
        <v>0.99994003772700002</v>
      </c>
    </row>
    <row r="667" spans="1:21" hidden="1" x14ac:dyDescent="0.25">
      <c r="A667" s="5">
        <v>666</v>
      </c>
      <c r="B667" s="5" t="s">
        <v>675</v>
      </c>
      <c r="C667" s="5">
        <v>607</v>
      </c>
      <c r="D667" s="5">
        <v>2</v>
      </c>
      <c r="E667" s="5">
        <f>IF(Table13[[#This Row],[attractiveness]]=1,2,IF(Table13[[#This Row],[attractiveness]]=5,4,Table13[[#This Row],[attractiveness]]))</f>
        <v>2</v>
      </c>
      <c r="F667" s="5">
        <v>0.159999999999999</v>
      </c>
      <c r="G667" t="s">
        <v>840</v>
      </c>
      <c r="H667" t="s">
        <v>830</v>
      </c>
      <c r="I667" t="s">
        <v>869</v>
      </c>
      <c r="J667" t="s">
        <v>863</v>
      </c>
      <c r="K667" t="s">
        <v>864</v>
      </c>
      <c r="L667" s="9">
        <v>0.688602089882</v>
      </c>
      <c r="M667" s="9">
        <v>0.10888359695700001</v>
      </c>
      <c r="N667" s="9">
        <v>5.8755435049500003E-2</v>
      </c>
      <c r="O667" s="9">
        <v>5.8755435049500003E-2</v>
      </c>
      <c r="P667" s="9">
        <v>3.0194301158200001E-2</v>
      </c>
      <c r="Q667" s="4">
        <f>VLOOKUP(Table13[[#This Row],[img_id]]&amp;"|"&amp;1,Table1[[#Headers],[#Data]],6,FALSE)</f>
        <v>0.99999070167500004</v>
      </c>
      <c r="R667" s="4">
        <f>VLOOKUP(Table13[[#This Row],[img_id]]&amp;"|"&amp;2,Table1[[#Headers],[#Data]],6,FALSE)</f>
        <v>0.99994087219200001</v>
      </c>
      <c r="S667" s="4">
        <f>VLOOKUP(Table13[[#This Row],[img_id]]&amp;"|"&amp;3,Table1[[#Headers],[#Data]],6,FALSE)</f>
        <v>0.99989044666299998</v>
      </c>
      <c r="T667" s="4">
        <f>VLOOKUP(Table13[[#This Row],[img_id]]&amp;"|"&amp;4,Table1[[#Headers],[#Data]],6,FALSE)</f>
        <v>0.99981659650800003</v>
      </c>
      <c r="U667" s="4">
        <f>VLOOKUP(Table13[[#This Row],[img_id]]&amp;"|"&amp;5,Table1[[#Headers],[#Data]],6,FALSE)</f>
        <v>0.99978679418600003</v>
      </c>
    </row>
    <row r="668" spans="1:21" hidden="1" x14ac:dyDescent="0.25">
      <c r="A668" s="5">
        <v>667</v>
      </c>
      <c r="B668" s="5" t="s">
        <v>676</v>
      </c>
      <c r="C668" s="5">
        <v>607</v>
      </c>
      <c r="D668" s="5">
        <v>3</v>
      </c>
      <c r="E668" s="5">
        <f>IF(Table13[[#This Row],[attractiveness]]=1,2,IF(Table13[[#This Row],[attractiveness]]=5,4,Table13[[#This Row],[attractiveness]]))</f>
        <v>3</v>
      </c>
      <c r="F668" s="5">
        <v>0.24</v>
      </c>
      <c r="G668" t="s">
        <v>830</v>
      </c>
      <c r="H668" t="s">
        <v>840</v>
      </c>
      <c r="I668" t="s">
        <v>864</v>
      </c>
      <c r="J668" t="s">
        <v>862</v>
      </c>
      <c r="K668" t="s">
        <v>869</v>
      </c>
      <c r="L668" s="9">
        <v>0.50417768955200004</v>
      </c>
      <c r="M668" s="9">
        <v>0.13002416491499999</v>
      </c>
      <c r="N668" s="9">
        <v>9.1617271304099995E-2</v>
      </c>
      <c r="O668" s="9">
        <v>9.1617271304099995E-2</v>
      </c>
      <c r="P668" s="9">
        <v>2.4035532027500001E-2</v>
      </c>
      <c r="Q668" s="4">
        <f>VLOOKUP(Table13[[#This Row],[img_id]]&amp;"|"&amp;1,Table1[[#Headers],[#Data]],6,FALSE)</f>
        <v>0.99954897165300005</v>
      </c>
      <c r="R668" s="4">
        <f>VLOOKUP(Table13[[#This Row],[img_id]]&amp;"|"&amp;2,Table1[[#Headers],[#Data]],6,FALSE)</f>
        <v>0.99825340509399996</v>
      </c>
      <c r="S668" s="4">
        <f>VLOOKUP(Table13[[#This Row],[img_id]]&amp;"|"&amp;3,Table1[[#Headers],[#Data]],6,FALSE)</f>
        <v>0.99752300977700004</v>
      </c>
      <c r="T668" s="4">
        <f>VLOOKUP(Table13[[#This Row],[img_id]]&amp;"|"&amp;4,Table1[[#Headers],[#Data]],6,FALSE)</f>
        <v>0.99312603473700001</v>
      </c>
      <c r="U668" s="4">
        <f>VLOOKUP(Table13[[#This Row],[img_id]]&amp;"|"&amp;5,Table1[[#Headers],[#Data]],6,FALSE)</f>
        <v>0.99062389135399997</v>
      </c>
    </row>
    <row r="669" spans="1:21" hidden="1" x14ac:dyDescent="0.25">
      <c r="A669" s="5">
        <v>668</v>
      </c>
      <c r="B669" s="5" t="s">
        <v>677</v>
      </c>
      <c r="C669" s="5">
        <v>607</v>
      </c>
      <c r="D669" s="5">
        <v>2</v>
      </c>
      <c r="E669" s="5">
        <f>IF(Table13[[#This Row],[attractiveness]]=1,2,IF(Table13[[#This Row],[attractiveness]]=5,4,Table13[[#This Row],[attractiveness]]))</f>
        <v>2</v>
      </c>
      <c r="F669" s="5">
        <v>0.1875</v>
      </c>
      <c r="G669" t="s">
        <v>877</v>
      </c>
      <c r="H669" t="s">
        <v>868</v>
      </c>
      <c r="I669" t="s">
        <v>878</v>
      </c>
      <c r="J669" t="s">
        <v>871</v>
      </c>
      <c r="K669" t="s">
        <v>900</v>
      </c>
      <c r="L669" s="9">
        <v>0.104097917676</v>
      </c>
      <c r="M669" s="9">
        <v>7.8999884426599998E-2</v>
      </c>
      <c r="N669" s="9">
        <v>5.0342064350799999E-2</v>
      </c>
      <c r="O669" s="9">
        <v>5.0342064350799999E-2</v>
      </c>
      <c r="P669" s="9">
        <v>4.8858437687200003E-2</v>
      </c>
      <c r="Q669" s="4">
        <f>VLOOKUP(Table13[[#This Row],[img_id]]&amp;"|"&amp;1,Table1[[#Headers],[#Data]],6,FALSE)</f>
        <v>0.98721665144000004</v>
      </c>
      <c r="R669" s="4">
        <f>VLOOKUP(Table13[[#This Row],[img_id]]&amp;"|"&amp;2,Table1[[#Headers],[#Data]],6,FALSE)</f>
        <v>0.98322349786800001</v>
      </c>
      <c r="S669" s="4">
        <f>VLOOKUP(Table13[[#This Row],[img_id]]&amp;"|"&amp;3,Table1[[#Headers],[#Data]],6,FALSE)</f>
        <v>0.97392231226000003</v>
      </c>
      <c r="T669" s="4">
        <f>VLOOKUP(Table13[[#This Row],[img_id]]&amp;"|"&amp;4,Table1[[#Headers],[#Data]],6,FALSE)</f>
        <v>0.97386747598599999</v>
      </c>
      <c r="U669" s="4">
        <f>VLOOKUP(Table13[[#This Row],[img_id]]&amp;"|"&amp;5,Table1[[#Headers],[#Data]],6,FALSE)</f>
        <v>0.97315174341199995</v>
      </c>
    </row>
    <row r="670" spans="1:21" hidden="1" x14ac:dyDescent="0.25">
      <c r="A670" s="5">
        <v>669</v>
      </c>
      <c r="B670" s="5" t="s">
        <v>678</v>
      </c>
      <c r="C670" s="5">
        <v>610</v>
      </c>
      <c r="D670" s="5">
        <v>3</v>
      </c>
      <c r="E670" s="5">
        <f>IF(Table13[[#This Row],[attractiveness]]=1,2,IF(Table13[[#This Row],[attractiveness]]=5,4,Table13[[#This Row],[attractiveness]]))</f>
        <v>3</v>
      </c>
      <c r="F670" s="5">
        <v>0.4</v>
      </c>
      <c r="G670" t="s">
        <v>854</v>
      </c>
      <c r="H670" t="s">
        <v>876</v>
      </c>
      <c r="I670" t="s">
        <v>860</v>
      </c>
      <c r="J670" t="s">
        <v>861</v>
      </c>
      <c r="K670" t="s">
        <v>848</v>
      </c>
      <c r="L670" s="9">
        <v>0.209710523486</v>
      </c>
      <c r="M670" s="9">
        <v>0.14667104184599999</v>
      </c>
      <c r="N670" s="9">
        <v>0.112065829337</v>
      </c>
      <c r="O670" s="9">
        <v>0.112065829337</v>
      </c>
      <c r="P670" s="9">
        <v>9.8149687051799994E-2</v>
      </c>
      <c r="Q670" s="4">
        <f>VLOOKUP(Table13[[#This Row],[img_id]]&amp;"|"&amp;1,Table1[[#Headers],[#Data]],6,FALSE)</f>
        <v>0.99942964315399996</v>
      </c>
      <c r="R670" s="4">
        <f>VLOOKUP(Table13[[#This Row],[img_id]]&amp;"|"&amp;2,Table1[[#Headers],[#Data]],6,FALSE)</f>
        <v>0.99918466806399997</v>
      </c>
      <c r="S670" s="4">
        <f>VLOOKUP(Table13[[#This Row],[img_id]]&amp;"|"&amp;3,Table1[[#Headers],[#Data]],6,FALSE)</f>
        <v>0.99893325567199998</v>
      </c>
      <c r="T670" s="4">
        <f>VLOOKUP(Table13[[#This Row],[img_id]]&amp;"|"&amp;4,Table1[[#Headers],[#Data]],6,FALSE)</f>
        <v>0.99885976314500002</v>
      </c>
      <c r="U670" s="4">
        <f>VLOOKUP(Table13[[#This Row],[img_id]]&amp;"|"&amp;5,Table1[[#Headers],[#Data]],6,FALSE)</f>
        <v>0.998782217503</v>
      </c>
    </row>
    <row r="671" spans="1:21" hidden="1" x14ac:dyDescent="0.25">
      <c r="A671" s="5">
        <v>670</v>
      </c>
      <c r="B671" s="5" t="s">
        <v>679</v>
      </c>
      <c r="C671" s="5">
        <v>610</v>
      </c>
      <c r="D671" s="5">
        <v>2</v>
      </c>
      <c r="E671" s="5">
        <f>IF(Table13[[#This Row],[attractiveness]]=1,2,IF(Table13[[#This Row],[attractiveness]]=5,4,Table13[[#This Row],[attractiveness]]))</f>
        <v>2</v>
      </c>
      <c r="F671" s="5">
        <v>0.4</v>
      </c>
      <c r="G671" t="s">
        <v>831</v>
      </c>
      <c r="H671" t="s">
        <v>861</v>
      </c>
      <c r="I671" t="s">
        <v>862</v>
      </c>
      <c r="J671" t="s">
        <v>854</v>
      </c>
      <c r="K671" t="s">
        <v>884</v>
      </c>
      <c r="L671" s="9">
        <v>0.57332861423500003</v>
      </c>
      <c r="M671" s="9">
        <v>0.15039040148300001</v>
      </c>
      <c r="N671" s="9">
        <v>0.10282578319299999</v>
      </c>
      <c r="O671" s="9">
        <v>0.10282578319299999</v>
      </c>
      <c r="P671" s="9">
        <v>2.9366238042699999E-2</v>
      </c>
      <c r="Q671" s="4">
        <f>VLOOKUP(Table13[[#This Row],[img_id]]&amp;"|"&amp;1,Table1[[#Headers],[#Data]],6,FALSE)</f>
        <v>0.99994134902999998</v>
      </c>
      <c r="R671" s="4">
        <f>VLOOKUP(Table13[[#This Row],[img_id]]&amp;"|"&amp;2,Table1[[#Headers],[#Data]],6,FALSE)</f>
        <v>0.99977630376799997</v>
      </c>
      <c r="S671" s="4">
        <f>VLOOKUP(Table13[[#This Row],[img_id]]&amp;"|"&amp;3,Table1[[#Headers],[#Data]],6,FALSE)</f>
        <v>0.99967288970900003</v>
      </c>
      <c r="T671" s="4">
        <f>VLOOKUP(Table13[[#This Row],[img_id]]&amp;"|"&amp;4,Table1[[#Headers],[#Data]],6,FALSE)</f>
        <v>0.99938213825199995</v>
      </c>
      <c r="U671" s="4">
        <f>VLOOKUP(Table13[[#This Row],[img_id]]&amp;"|"&amp;5,Table1[[#Headers],[#Data]],6,FALSE)</f>
        <v>0.99885559081999997</v>
      </c>
    </row>
    <row r="672" spans="1:21" hidden="1" x14ac:dyDescent="0.25">
      <c r="A672" s="5">
        <v>671</v>
      </c>
      <c r="B672" s="5" t="s">
        <v>680</v>
      </c>
      <c r="C672" s="5">
        <v>610</v>
      </c>
      <c r="D672" s="5">
        <v>2</v>
      </c>
      <c r="E672" s="5">
        <f>IF(Table13[[#This Row],[attractiveness]]=1,2,IF(Table13[[#This Row],[attractiveness]]=5,4,Table13[[#This Row],[attractiveness]]))</f>
        <v>2</v>
      </c>
      <c r="F672" s="5">
        <v>0.24</v>
      </c>
      <c r="G672" t="s">
        <v>831</v>
      </c>
      <c r="H672" t="s">
        <v>830</v>
      </c>
      <c r="I672" t="s">
        <v>862</v>
      </c>
      <c r="J672" t="s">
        <v>840</v>
      </c>
      <c r="K672" t="s">
        <v>860</v>
      </c>
      <c r="L672" s="9">
        <v>0.90947663783999999</v>
      </c>
      <c r="M672" s="9">
        <v>5.32597973943E-2</v>
      </c>
      <c r="N672" s="9">
        <v>4.4422843493499998E-3</v>
      </c>
      <c r="O672" s="9">
        <v>4.4422843493499998E-3</v>
      </c>
      <c r="P672" s="9">
        <v>2.4405666626999998E-3</v>
      </c>
      <c r="Q672" s="4">
        <f>VLOOKUP(Table13[[#This Row],[img_id]]&amp;"|"&amp;1,Table1[[#Headers],[#Data]],6,FALSE)</f>
        <v>0.99998104572299995</v>
      </c>
      <c r="R672" s="4">
        <f>VLOOKUP(Table13[[#This Row],[img_id]]&amp;"|"&amp;2,Table1[[#Headers],[#Data]],6,FALSE)</f>
        <v>0.99967730045299996</v>
      </c>
      <c r="S672" s="4">
        <f>VLOOKUP(Table13[[#This Row],[img_id]]&amp;"|"&amp;3,Table1[[#Headers],[#Data]],6,FALSE)</f>
        <v>0.99614489078500001</v>
      </c>
      <c r="T672" s="4">
        <f>VLOOKUP(Table13[[#This Row],[img_id]]&amp;"|"&amp;4,Table1[[#Headers],[#Data]],6,FALSE)</f>
        <v>0.99533808231400001</v>
      </c>
      <c r="U672" s="4">
        <f>VLOOKUP(Table13[[#This Row],[img_id]]&amp;"|"&amp;5,Table1[[#Headers],[#Data]],6,FALSE)</f>
        <v>0.99300521612199999</v>
      </c>
    </row>
    <row r="673" spans="1:21" hidden="1" x14ac:dyDescent="0.25">
      <c r="A673" s="5">
        <v>672</v>
      </c>
      <c r="B673" s="5" t="s">
        <v>681</v>
      </c>
      <c r="C673" s="5">
        <v>610</v>
      </c>
      <c r="D673" s="5">
        <v>2</v>
      </c>
      <c r="E673" s="5">
        <f>IF(Table13[[#This Row],[attractiveness]]=1,2,IF(Table13[[#This Row],[attractiveness]]=5,4,Table13[[#This Row],[attractiveness]]))</f>
        <v>2</v>
      </c>
      <c r="F673" s="5">
        <v>0.96</v>
      </c>
      <c r="G673" t="s">
        <v>831</v>
      </c>
      <c r="H673" t="s">
        <v>830</v>
      </c>
      <c r="I673" t="s">
        <v>864</v>
      </c>
      <c r="J673" t="s">
        <v>840</v>
      </c>
      <c r="K673" t="s">
        <v>846</v>
      </c>
      <c r="L673" s="9">
        <v>0.51888853311500005</v>
      </c>
      <c r="M673" s="9">
        <v>0.28963986039200001</v>
      </c>
      <c r="N673" s="9">
        <v>4.6241853386200002E-2</v>
      </c>
      <c r="O673" s="9">
        <v>4.6241853386200002E-2</v>
      </c>
      <c r="P673" s="9">
        <v>2.3242108523800001E-2</v>
      </c>
      <c r="Q673" s="4">
        <f>VLOOKUP(Table13[[#This Row],[img_id]]&amp;"|"&amp;1,Table1[[#Headers],[#Data]],6,FALSE)</f>
        <v>0.99990653991699996</v>
      </c>
      <c r="R673" s="4">
        <f>VLOOKUP(Table13[[#This Row],[img_id]]&amp;"|"&amp;2,Table1[[#Headers],[#Data]],6,FALSE)</f>
        <v>0.99983251094799996</v>
      </c>
      <c r="S673" s="4">
        <f>VLOOKUP(Table13[[#This Row],[img_id]]&amp;"|"&amp;3,Table1[[#Headers],[#Data]],6,FALSE)</f>
        <v>0.99895215034499996</v>
      </c>
      <c r="T673" s="4">
        <f>VLOOKUP(Table13[[#This Row],[img_id]]&amp;"|"&amp;4,Table1[[#Headers],[#Data]],6,FALSE)</f>
        <v>0.99821186065699996</v>
      </c>
      <c r="U673" s="4">
        <f>VLOOKUP(Table13[[#This Row],[img_id]]&amp;"|"&amp;5,Table1[[#Headers],[#Data]],6,FALSE)</f>
        <v>0.997917354107</v>
      </c>
    </row>
    <row r="674" spans="1:21" hidden="1" x14ac:dyDescent="0.25">
      <c r="A674" s="5">
        <v>673</v>
      </c>
      <c r="B674" s="5" t="s">
        <v>682</v>
      </c>
      <c r="C674" s="5">
        <v>611</v>
      </c>
      <c r="D674" s="5">
        <v>3</v>
      </c>
      <c r="E674" s="5">
        <f>IF(Table13[[#This Row],[attractiveness]]=1,2,IF(Table13[[#This Row],[attractiveness]]=5,4,Table13[[#This Row],[attractiveness]]))</f>
        <v>3</v>
      </c>
      <c r="F674" s="5">
        <v>0.24</v>
      </c>
      <c r="G674" t="s">
        <v>846</v>
      </c>
      <c r="H674" t="s">
        <v>862</v>
      </c>
      <c r="I674" t="s">
        <v>861</v>
      </c>
      <c r="J674" t="s">
        <v>831</v>
      </c>
      <c r="K674" t="s">
        <v>830</v>
      </c>
      <c r="L674" s="9">
        <v>0.303221195936</v>
      </c>
      <c r="M674" s="9">
        <v>0.29192551970500003</v>
      </c>
      <c r="N674" s="9">
        <v>8.3227090537500006E-2</v>
      </c>
      <c r="O674" s="9">
        <v>8.3227090537500006E-2</v>
      </c>
      <c r="P674" s="9">
        <v>5.7468004524700002E-2</v>
      </c>
      <c r="Q674" s="4">
        <f>VLOOKUP(Table13[[#This Row],[img_id]]&amp;"|"&amp;1,Table1[[#Headers],[#Data]],6,FALSE)</f>
        <v>0.99984443187700001</v>
      </c>
      <c r="R674" s="4">
        <f>VLOOKUP(Table13[[#This Row],[img_id]]&amp;"|"&amp;2,Table1[[#Headers],[#Data]],6,FALSE)</f>
        <v>0.99983847141299997</v>
      </c>
      <c r="S674" s="4">
        <f>VLOOKUP(Table13[[#This Row],[img_id]]&amp;"|"&amp;3,Table1[[#Headers],[#Data]],6,FALSE)</f>
        <v>0.999433577061</v>
      </c>
      <c r="T674" s="4">
        <f>VLOOKUP(Table13[[#This Row],[img_id]]&amp;"|"&amp;4,Table1[[#Headers],[#Data]],6,FALSE)</f>
        <v>0.999304533005</v>
      </c>
      <c r="U674" s="4">
        <f>VLOOKUP(Table13[[#This Row],[img_id]]&amp;"|"&amp;5,Table1[[#Headers],[#Data]],6,FALSE)</f>
        <v>0.99917989969300003</v>
      </c>
    </row>
    <row r="675" spans="1:21" hidden="1" x14ac:dyDescent="0.25">
      <c r="A675" s="5">
        <v>674</v>
      </c>
      <c r="B675" s="5" t="s">
        <v>683</v>
      </c>
      <c r="C675" s="5">
        <v>611</v>
      </c>
      <c r="D675" s="5">
        <v>3</v>
      </c>
      <c r="E675" s="5">
        <f>IF(Table13[[#This Row],[attractiveness]]=1,2,IF(Table13[[#This Row],[attractiveness]]=5,4,Table13[[#This Row],[attractiveness]]))</f>
        <v>3</v>
      </c>
      <c r="F675" s="5">
        <v>0.4</v>
      </c>
      <c r="G675" t="s">
        <v>831</v>
      </c>
      <c r="H675" t="s">
        <v>830</v>
      </c>
      <c r="I675" t="s">
        <v>846</v>
      </c>
      <c r="J675" t="s">
        <v>860</v>
      </c>
      <c r="K675" t="s">
        <v>864</v>
      </c>
      <c r="L675" s="9">
        <v>0.96344989538199999</v>
      </c>
      <c r="M675" s="9">
        <v>1.10739581287E-2</v>
      </c>
      <c r="N675" s="9">
        <v>7.0916493423299996E-3</v>
      </c>
      <c r="O675" s="9">
        <v>7.0916493423299996E-3</v>
      </c>
      <c r="P675" s="9">
        <v>2.7128532528900001E-3</v>
      </c>
      <c r="Q675" s="4">
        <f>VLOOKUP(Table13[[#This Row],[img_id]]&amp;"|"&amp;1,Table1[[#Headers],[#Data]],6,FALSE)</f>
        <v>0.99999725818600005</v>
      </c>
      <c r="R675" s="4">
        <f>VLOOKUP(Table13[[#This Row],[img_id]]&amp;"|"&amp;2,Table1[[#Headers],[#Data]],6,FALSE)</f>
        <v>0.99976354837400006</v>
      </c>
      <c r="S675" s="4">
        <f>VLOOKUP(Table13[[#This Row],[img_id]]&amp;"|"&amp;3,Table1[[#Headers],[#Data]],6,FALSE)</f>
        <v>0.99963068962099999</v>
      </c>
      <c r="T675" s="4">
        <f>VLOOKUP(Table13[[#This Row],[img_id]]&amp;"|"&amp;4,Table1[[#Headers],[#Data]],6,FALSE)</f>
        <v>0.99931967258499999</v>
      </c>
      <c r="U675" s="4">
        <f>VLOOKUP(Table13[[#This Row],[img_id]]&amp;"|"&amp;5,Table1[[#Headers],[#Data]],6,FALSE)</f>
        <v>0.99903523922000004</v>
      </c>
    </row>
    <row r="676" spans="1:21" hidden="1" x14ac:dyDescent="0.25">
      <c r="A676" s="5">
        <v>675</v>
      </c>
      <c r="B676" s="5" t="s">
        <v>684</v>
      </c>
      <c r="C676" s="5">
        <v>611</v>
      </c>
      <c r="D676" s="5">
        <v>4</v>
      </c>
      <c r="E676" s="5">
        <f>IF(Table13[[#This Row],[attractiveness]]=1,2,IF(Table13[[#This Row],[attractiveness]]=5,4,Table13[[#This Row],[attractiveness]]))</f>
        <v>4</v>
      </c>
      <c r="F676" s="5">
        <v>0.64</v>
      </c>
      <c r="G676" t="s">
        <v>831</v>
      </c>
      <c r="H676" t="s">
        <v>860</v>
      </c>
      <c r="I676" t="s">
        <v>854</v>
      </c>
      <c r="J676" t="s">
        <v>855</v>
      </c>
      <c r="K676" t="s">
        <v>861</v>
      </c>
      <c r="L676" s="9">
        <v>0.238750070333</v>
      </c>
      <c r="M676" s="9">
        <v>0.20959055423699999</v>
      </c>
      <c r="N676" s="9">
        <v>9.0958364307899997E-2</v>
      </c>
      <c r="O676" s="9">
        <v>9.0958364307899997E-2</v>
      </c>
      <c r="P676" s="9">
        <v>6.0810673981900001E-2</v>
      </c>
      <c r="Q676" s="4">
        <f>VLOOKUP(Table13[[#This Row],[img_id]]&amp;"|"&amp;1,Table1[[#Headers],[#Data]],6,FALSE)</f>
        <v>0.99915552139300001</v>
      </c>
      <c r="R676" s="4">
        <f>VLOOKUP(Table13[[#This Row],[img_id]]&amp;"|"&amp;2,Table1[[#Headers],[#Data]],6,FALSE)</f>
        <v>0.99903810024299999</v>
      </c>
      <c r="S676" s="4">
        <f>VLOOKUP(Table13[[#This Row],[img_id]]&amp;"|"&amp;3,Table1[[#Headers],[#Data]],6,FALSE)</f>
        <v>0.99778628349300003</v>
      </c>
      <c r="T676" s="4">
        <f>VLOOKUP(Table13[[#This Row],[img_id]]&amp;"|"&amp;4,Table1[[#Headers],[#Data]],6,FALSE)</f>
        <v>0.99772697687099998</v>
      </c>
      <c r="U676" s="4">
        <f>VLOOKUP(Table13[[#This Row],[img_id]]&amp;"|"&amp;5,Table1[[#Headers],[#Data]],6,FALSE)</f>
        <v>0.99669253826100002</v>
      </c>
    </row>
    <row r="677" spans="1:21" hidden="1" x14ac:dyDescent="0.25">
      <c r="A677" s="5">
        <v>676</v>
      </c>
      <c r="B677" s="5" t="s">
        <v>685</v>
      </c>
      <c r="C677" s="5">
        <v>611</v>
      </c>
      <c r="D677" s="5">
        <v>2</v>
      </c>
      <c r="E677" s="5">
        <f>IF(Table13[[#This Row],[attractiveness]]=1,2,IF(Table13[[#This Row],[attractiveness]]=5,4,Table13[[#This Row],[attractiveness]]))</f>
        <v>2</v>
      </c>
      <c r="F677" s="5">
        <v>0.24</v>
      </c>
      <c r="G677" t="s">
        <v>856</v>
      </c>
      <c r="H677" t="s">
        <v>861</v>
      </c>
      <c r="I677" t="s">
        <v>908</v>
      </c>
      <c r="J677" t="s">
        <v>854</v>
      </c>
      <c r="K677" t="s">
        <v>848</v>
      </c>
      <c r="L677" s="9">
        <v>0.44854131340999998</v>
      </c>
      <c r="M677" s="9">
        <v>0.20642416179199999</v>
      </c>
      <c r="N677" s="9">
        <v>4.2443349957500001E-2</v>
      </c>
      <c r="O677" s="9">
        <v>4.2443349957500001E-2</v>
      </c>
      <c r="P677" s="9">
        <v>3.6513146013E-2</v>
      </c>
      <c r="Q677" s="4">
        <f>VLOOKUP(Table13[[#This Row],[img_id]]&amp;"|"&amp;1,Table1[[#Headers],[#Data]],6,FALSE)</f>
        <v>0.99982339143800003</v>
      </c>
      <c r="R677" s="4">
        <f>VLOOKUP(Table13[[#This Row],[img_id]]&amp;"|"&amp;2,Table1[[#Headers],[#Data]],6,FALSE)</f>
        <v>0.99961626529699998</v>
      </c>
      <c r="S677" s="4">
        <f>VLOOKUP(Table13[[#This Row],[img_id]]&amp;"|"&amp;3,Table1[[#Headers],[#Data]],6,FALSE)</f>
        <v>0.99813628196699999</v>
      </c>
      <c r="T677" s="4">
        <f>VLOOKUP(Table13[[#This Row],[img_id]]&amp;"|"&amp;4,Table1[[#Headers],[#Data]],6,FALSE)</f>
        <v>0.99785953760099999</v>
      </c>
      <c r="U677" s="4">
        <f>VLOOKUP(Table13[[#This Row],[img_id]]&amp;"|"&amp;5,Table1[[#Headers],[#Data]],6,FALSE)</f>
        <v>0.99783438444100003</v>
      </c>
    </row>
    <row r="678" spans="1:21" hidden="1" x14ac:dyDescent="0.25">
      <c r="A678" s="5">
        <v>677</v>
      </c>
      <c r="B678" s="5" t="s">
        <v>686</v>
      </c>
      <c r="C678" s="5">
        <v>612</v>
      </c>
      <c r="D678" s="5">
        <v>3</v>
      </c>
      <c r="E678" s="5">
        <f>IF(Table13[[#This Row],[attractiveness]]=1,2,IF(Table13[[#This Row],[attractiveness]]=5,4,Table13[[#This Row],[attractiveness]]))</f>
        <v>3</v>
      </c>
      <c r="F678" s="5">
        <v>0.159999999999999</v>
      </c>
      <c r="G678" t="s">
        <v>829</v>
      </c>
      <c r="H678" t="s">
        <v>830</v>
      </c>
      <c r="I678" t="s">
        <v>882</v>
      </c>
      <c r="J678" t="s">
        <v>833</v>
      </c>
      <c r="K678" t="s">
        <v>852</v>
      </c>
      <c r="L678" s="9">
        <v>0.61561226844799999</v>
      </c>
      <c r="M678" s="9">
        <v>0.100227281451</v>
      </c>
      <c r="N678" s="9">
        <v>5.6299645453699997E-2</v>
      </c>
      <c r="O678" s="9">
        <v>5.6299645453699997E-2</v>
      </c>
      <c r="P678" s="9">
        <v>1.86925530434E-2</v>
      </c>
      <c r="Q678" s="4">
        <f>VLOOKUP(Table13[[#This Row],[img_id]]&amp;"|"&amp;1,Table1[[#Headers],[#Data]],6,FALSE)</f>
        <v>0.99968361854599996</v>
      </c>
      <c r="R678" s="4">
        <f>VLOOKUP(Table13[[#This Row],[img_id]]&amp;"|"&amp;2,Table1[[#Headers],[#Data]],6,FALSE)</f>
        <v>0.99805957078899998</v>
      </c>
      <c r="S678" s="4">
        <f>VLOOKUP(Table13[[#This Row],[img_id]]&amp;"|"&amp;3,Table1[[#Headers],[#Data]],6,FALSE)</f>
        <v>0.99655079841600003</v>
      </c>
      <c r="T678" s="4">
        <f>VLOOKUP(Table13[[#This Row],[img_id]]&amp;"|"&amp;4,Table1[[#Headers],[#Data]],6,FALSE)</f>
        <v>0.99069219827699995</v>
      </c>
      <c r="U678" s="4">
        <f>VLOOKUP(Table13[[#This Row],[img_id]]&amp;"|"&amp;5,Table1[[#Headers],[#Data]],6,FALSE)</f>
        <v>0.98968315124499995</v>
      </c>
    </row>
    <row r="679" spans="1:21" hidden="1" x14ac:dyDescent="0.25">
      <c r="A679" s="5">
        <v>678</v>
      </c>
      <c r="B679" s="5" t="s">
        <v>687</v>
      </c>
      <c r="C679" s="5">
        <v>612</v>
      </c>
      <c r="D679" s="5">
        <v>3</v>
      </c>
      <c r="E679" s="5">
        <f>IF(Table13[[#This Row],[attractiveness]]=1,2,IF(Table13[[#This Row],[attractiveness]]=5,4,Table13[[#This Row],[attractiveness]]))</f>
        <v>3</v>
      </c>
      <c r="F679" s="5">
        <v>0.4</v>
      </c>
      <c r="G679" t="s">
        <v>830</v>
      </c>
      <c r="H679" t="s">
        <v>840</v>
      </c>
      <c r="I679" t="s">
        <v>864</v>
      </c>
      <c r="J679" t="s">
        <v>869</v>
      </c>
      <c r="K679" t="s">
        <v>900</v>
      </c>
      <c r="L679" s="9">
        <v>0.50057548284499997</v>
      </c>
      <c r="M679" s="9">
        <v>0.27846533060099998</v>
      </c>
      <c r="N679" s="9">
        <v>3.8124285638299997E-2</v>
      </c>
      <c r="O679" s="9">
        <v>3.8124285638299997E-2</v>
      </c>
      <c r="P679" s="9">
        <v>2.0357992500100001E-2</v>
      </c>
      <c r="Q679" s="4">
        <f>VLOOKUP(Table13[[#This Row],[img_id]]&amp;"|"&amp;1,Table1[[#Headers],[#Data]],6,FALSE)</f>
        <v>0.99983584880800003</v>
      </c>
      <c r="R679" s="4">
        <f>VLOOKUP(Table13[[#This Row],[img_id]]&amp;"|"&amp;2,Table1[[#Headers],[#Data]],6,FALSE)</f>
        <v>0.99970501661300004</v>
      </c>
      <c r="S679" s="4">
        <f>VLOOKUP(Table13[[#This Row],[img_id]]&amp;"|"&amp;3,Table1[[#Headers],[#Data]],6,FALSE)</f>
        <v>0.99784994125399995</v>
      </c>
      <c r="T679" s="4">
        <f>VLOOKUP(Table13[[#This Row],[img_id]]&amp;"|"&amp;4,Table1[[#Headers],[#Data]],6,FALSE)</f>
        <v>0.99630343913999997</v>
      </c>
      <c r="U679" s="4">
        <f>VLOOKUP(Table13[[#This Row],[img_id]]&amp;"|"&amp;5,Table1[[#Headers],[#Data]],6,FALSE)</f>
        <v>0.99598121643100002</v>
      </c>
    </row>
    <row r="680" spans="1:21" hidden="1" x14ac:dyDescent="0.25">
      <c r="A680" s="5">
        <v>679</v>
      </c>
      <c r="B680" s="5" t="s">
        <v>688</v>
      </c>
      <c r="C680" s="5">
        <v>612</v>
      </c>
      <c r="D680" s="5">
        <v>3</v>
      </c>
      <c r="E680" s="5">
        <f>IF(Table13[[#This Row],[attractiveness]]=1,2,IF(Table13[[#This Row],[attractiveness]]=5,4,Table13[[#This Row],[attractiveness]]))</f>
        <v>3</v>
      </c>
      <c r="F680" s="5">
        <v>0.55999999999999905</v>
      </c>
      <c r="G680" t="s">
        <v>869</v>
      </c>
      <c r="H680" t="s">
        <v>840</v>
      </c>
      <c r="I680" t="s">
        <v>868</v>
      </c>
      <c r="J680" t="s">
        <v>863</v>
      </c>
      <c r="K680" t="s">
        <v>867</v>
      </c>
      <c r="L680" s="9">
        <v>0.15412235260000001</v>
      </c>
      <c r="M680" s="9">
        <v>0.121323943138</v>
      </c>
      <c r="N680" s="9">
        <v>8.8067248463600006E-2</v>
      </c>
      <c r="O680" s="9">
        <v>8.8067248463600006E-2</v>
      </c>
      <c r="P680" s="9">
        <v>7.2225563228100004E-2</v>
      </c>
      <c r="Q680" s="4">
        <f>VLOOKUP(Table13[[#This Row],[img_id]]&amp;"|"&amp;1,Table1[[#Headers],[#Data]],6,FALSE)</f>
        <v>0.99790298938800004</v>
      </c>
      <c r="R680" s="4">
        <f>VLOOKUP(Table13[[#This Row],[img_id]]&amp;"|"&amp;2,Table1[[#Headers],[#Data]],6,FALSE)</f>
        <v>0.99733752012300003</v>
      </c>
      <c r="S680" s="4">
        <f>VLOOKUP(Table13[[#This Row],[img_id]]&amp;"|"&amp;3,Table1[[#Headers],[#Data]],6,FALSE)</f>
        <v>0.99633574485800003</v>
      </c>
      <c r="T680" s="4">
        <f>VLOOKUP(Table13[[#This Row],[img_id]]&amp;"|"&amp;4,Table1[[#Headers],[#Data]],6,FALSE)</f>
        <v>0.99587005376799997</v>
      </c>
      <c r="U680" s="4">
        <f>VLOOKUP(Table13[[#This Row],[img_id]]&amp;"|"&amp;5,Table1[[#Headers],[#Data]],6,FALSE)</f>
        <v>0.99553573131600004</v>
      </c>
    </row>
    <row r="681" spans="1:21" hidden="1" x14ac:dyDescent="0.25">
      <c r="A681" s="5">
        <v>680</v>
      </c>
      <c r="B681" s="5" t="s">
        <v>689</v>
      </c>
      <c r="C681" s="5">
        <v>612</v>
      </c>
      <c r="D681" s="5">
        <v>3</v>
      </c>
      <c r="E681" s="5">
        <f>IF(Table13[[#This Row],[attractiveness]]=1,2,IF(Table13[[#This Row],[attractiveness]]=5,4,Table13[[#This Row],[attractiveness]]))</f>
        <v>3</v>
      </c>
      <c r="F681" s="5">
        <v>0.4</v>
      </c>
      <c r="G681" t="s">
        <v>830</v>
      </c>
      <c r="H681" t="s">
        <v>829</v>
      </c>
      <c r="I681" t="s">
        <v>840</v>
      </c>
      <c r="J681" t="s">
        <v>900</v>
      </c>
      <c r="K681" t="s">
        <v>832</v>
      </c>
      <c r="L681" s="9">
        <v>0.94417929649400001</v>
      </c>
      <c r="M681" s="9">
        <v>2.90447678417E-2</v>
      </c>
      <c r="N681" s="9">
        <v>8.9890295639599993E-3</v>
      </c>
      <c r="O681" s="9">
        <v>8.9890295639599993E-3</v>
      </c>
      <c r="P681" s="9">
        <v>2.6227601338199998E-3</v>
      </c>
      <c r="Q681" s="4">
        <f>VLOOKUP(Table13[[#This Row],[img_id]]&amp;"|"&amp;1,Table1[[#Headers],[#Data]],6,FALSE)</f>
        <v>0.99999845027900003</v>
      </c>
      <c r="R681" s="4">
        <f>VLOOKUP(Table13[[#This Row],[img_id]]&amp;"|"&amp;2,Table1[[#Headers],[#Data]],6,FALSE)</f>
        <v>0.99994826316800001</v>
      </c>
      <c r="S681" s="4">
        <f>VLOOKUP(Table13[[#This Row],[img_id]]&amp;"|"&amp;3,Table1[[#Headers],[#Data]],6,FALSE)</f>
        <v>0.99983286857599996</v>
      </c>
      <c r="T681" s="4">
        <f>VLOOKUP(Table13[[#This Row],[img_id]]&amp;"|"&amp;4,Table1[[#Headers],[#Data]],6,FALSE)</f>
        <v>0.99952220916699996</v>
      </c>
      <c r="U681" s="4">
        <f>VLOOKUP(Table13[[#This Row],[img_id]]&amp;"|"&amp;5,Table1[[#Headers],[#Data]],6,FALSE)</f>
        <v>0.99942743778200005</v>
      </c>
    </row>
    <row r="682" spans="1:21" hidden="1" x14ac:dyDescent="0.25">
      <c r="A682" s="5">
        <v>681</v>
      </c>
      <c r="B682" s="5" t="s">
        <v>690</v>
      </c>
      <c r="C682" s="5">
        <v>615</v>
      </c>
      <c r="D682" s="5">
        <v>4</v>
      </c>
      <c r="E682" s="5">
        <f>IF(Table13[[#This Row],[attractiveness]]=1,2,IF(Table13[[#This Row],[attractiveness]]=5,4,Table13[[#This Row],[attractiveness]]))</f>
        <v>4</v>
      </c>
      <c r="F682" s="5">
        <v>0.159999999999999</v>
      </c>
      <c r="G682" t="s">
        <v>834</v>
      </c>
      <c r="H682" t="s">
        <v>835</v>
      </c>
      <c r="I682" t="s">
        <v>830</v>
      </c>
      <c r="J682" t="s">
        <v>840</v>
      </c>
      <c r="K682" t="s">
        <v>868</v>
      </c>
      <c r="L682" s="9">
        <v>0.55399185419100005</v>
      </c>
      <c r="M682" s="9">
        <v>0.24706608057000001</v>
      </c>
      <c r="N682" s="9">
        <v>0.13986311852899999</v>
      </c>
      <c r="O682" s="9">
        <v>0.13986311852899999</v>
      </c>
      <c r="P682" s="9">
        <v>5.96642540768E-3</v>
      </c>
      <c r="Q682" s="4">
        <f>VLOOKUP(Table13[[#This Row],[img_id]]&amp;"|"&amp;1,Table1[[#Headers],[#Data]],6,FALSE)</f>
        <v>0.99997651577000002</v>
      </c>
      <c r="R682" s="4">
        <f>VLOOKUP(Table13[[#This Row],[img_id]]&amp;"|"&amp;2,Table1[[#Headers],[#Data]],6,FALSE)</f>
        <v>0.99994719028500001</v>
      </c>
      <c r="S682" s="4">
        <f>VLOOKUP(Table13[[#This Row],[img_id]]&amp;"|"&amp;3,Table1[[#Headers],[#Data]],6,FALSE)</f>
        <v>0.99990677833599995</v>
      </c>
      <c r="T682" s="4">
        <f>VLOOKUP(Table13[[#This Row],[img_id]]&amp;"|"&amp;4,Table1[[#Headers],[#Data]],6,FALSE)</f>
        <v>0.99947923421899998</v>
      </c>
      <c r="U682" s="4">
        <f>VLOOKUP(Table13[[#This Row],[img_id]]&amp;"|"&amp;5,Table1[[#Headers],[#Data]],6,FALSE)</f>
        <v>0.99781942367599996</v>
      </c>
    </row>
    <row r="683" spans="1:21" hidden="1" x14ac:dyDescent="0.25">
      <c r="A683" s="5">
        <v>682</v>
      </c>
      <c r="B683" s="5" t="s">
        <v>691</v>
      </c>
      <c r="C683" s="5">
        <v>615</v>
      </c>
      <c r="D683" s="5">
        <v>4</v>
      </c>
      <c r="E683" s="5">
        <f>IF(Table13[[#This Row],[attractiveness]]=1,2,IF(Table13[[#This Row],[attractiveness]]=5,4,Table13[[#This Row],[attractiveness]]))</f>
        <v>4</v>
      </c>
      <c r="F683" s="5">
        <v>0.64</v>
      </c>
      <c r="G683" t="s">
        <v>869</v>
      </c>
      <c r="H683" t="s">
        <v>880</v>
      </c>
      <c r="I683" t="s">
        <v>869</v>
      </c>
      <c r="J683" t="s">
        <v>867</v>
      </c>
      <c r="K683" t="s">
        <v>840</v>
      </c>
      <c r="L683" s="9">
        <v>0.136747792363</v>
      </c>
      <c r="M683" s="9">
        <v>0.10045114159599999</v>
      </c>
      <c r="N683" s="9">
        <v>8.6061999201799994E-2</v>
      </c>
      <c r="O683" s="9">
        <v>8.6061999201799994E-2</v>
      </c>
      <c r="P683" s="9">
        <v>6.50690570474E-2</v>
      </c>
      <c r="Q683" s="4">
        <f>VLOOKUP(Table13[[#This Row],[img_id]]&amp;"|"&amp;1,Table1[[#Headers],[#Data]],6,FALSE)</f>
        <v>0.99693667888600002</v>
      </c>
      <c r="R683" s="4">
        <f>VLOOKUP(Table13[[#This Row],[img_id]]&amp;"|"&amp;2,Table1[[#Headers],[#Data]],6,FALSE)</f>
        <v>0.99583446979500001</v>
      </c>
      <c r="S683" s="4">
        <f>VLOOKUP(Table13[[#This Row],[img_id]]&amp;"|"&amp;3,Table1[[#Headers],[#Data]],6,FALSE)</f>
        <v>0.99514138698599997</v>
      </c>
      <c r="T683" s="4">
        <f>VLOOKUP(Table13[[#This Row],[img_id]]&amp;"|"&amp;4,Table1[[#Headers],[#Data]],6,FALSE)</f>
        <v>0.993674635887</v>
      </c>
      <c r="U683" s="4">
        <f>VLOOKUP(Table13[[#This Row],[img_id]]&amp;"|"&amp;5,Table1[[#Headers],[#Data]],6,FALSE)</f>
        <v>0.99358385801299998</v>
      </c>
    </row>
    <row r="684" spans="1:21" hidden="1" x14ac:dyDescent="0.25">
      <c r="A684" s="5">
        <v>683</v>
      </c>
      <c r="B684" s="5" t="s">
        <v>692</v>
      </c>
      <c r="C684" s="5">
        <v>615</v>
      </c>
      <c r="D684" s="5">
        <v>4</v>
      </c>
      <c r="E684" s="5">
        <f>IF(Table13[[#This Row],[attractiveness]]=1,2,IF(Table13[[#This Row],[attractiveness]]=5,4,Table13[[#This Row],[attractiveness]]))</f>
        <v>4</v>
      </c>
      <c r="F684" s="5">
        <v>0.159999999999999</v>
      </c>
      <c r="G684" t="s">
        <v>830</v>
      </c>
      <c r="H684" t="s">
        <v>840</v>
      </c>
      <c r="I684" t="s">
        <v>834</v>
      </c>
      <c r="J684" t="s">
        <v>868</v>
      </c>
      <c r="K684" t="s">
        <v>869</v>
      </c>
      <c r="L684" s="9">
        <v>0.65774136781699999</v>
      </c>
      <c r="M684" s="9">
        <v>0.217105805874</v>
      </c>
      <c r="N684" s="9">
        <v>2.59685534984E-2</v>
      </c>
      <c r="O684" s="9">
        <v>2.59685534984E-2</v>
      </c>
      <c r="P684" s="9">
        <v>1.12907616422E-2</v>
      </c>
      <c r="Q684" s="4">
        <f>VLOOKUP(Table13[[#This Row],[img_id]]&amp;"|"&amp;1,Table1[[#Headers],[#Data]],6,FALSE)</f>
        <v>0.99996149539900003</v>
      </c>
      <c r="R684" s="4">
        <f>VLOOKUP(Table13[[#This Row],[img_id]]&amp;"|"&amp;2,Table1[[#Headers],[#Data]],6,FALSE)</f>
        <v>0.99988353252399997</v>
      </c>
      <c r="S684" s="4">
        <f>VLOOKUP(Table13[[#This Row],[img_id]]&amp;"|"&amp;3,Table1[[#Headers],[#Data]],6,FALSE)</f>
        <v>0.99902677535999995</v>
      </c>
      <c r="T684" s="4">
        <f>VLOOKUP(Table13[[#This Row],[img_id]]&amp;"|"&amp;4,Table1[[#Headers],[#Data]],6,FALSE)</f>
        <v>0.99817192554500001</v>
      </c>
      <c r="U684" s="4">
        <f>VLOOKUP(Table13[[#This Row],[img_id]]&amp;"|"&amp;5,Table1[[#Headers],[#Data]],6,FALSE)</f>
        <v>0.99776434898400002</v>
      </c>
    </row>
    <row r="685" spans="1:21" hidden="1" x14ac:dyDescent="0.25">
      <c r="A685" s="5">
        <v>684</v>
      </c>
      <c r="B685" s="5" t="s">
        <v>693</v>
      </c>
      <c r="C685" s="5">
        <v>615</v>
      </c>
      <c r="D685" s="5">
        <v>3</v>
      </c>
      <c r="E685" s="5">
        <f>IF(Table13[[#This Row],[attractiveness]]=1,2,IF(Table13[[#This Row],[attractiveness]]=5,4,Table13[[#This Row],[attractiveness]]))</f>
        <v>3</v>
      </c>
      <c r="F685" s="5">
        <v>0.55999999999999905</v>
      </c>
      <c r="G685" t="s">
        <v>840</v>
      </c>
      <c r="H685" t="s">
        <v>830</v>
      </c>
      <c r="I685" t="s">
        <v>868</v>
      </c>
      <c r="J685" t="s">
        <v>869</v>
      </c>
      <c r="K685" t="s">
        <v>900</v>
      </c>
      <c r="L685" s="9">
        <v>0.36541122198100001</v>
      </c>
      <c r="M685" s="9">
        <v>0.27528774738299999</v>
      </c>
      <c r="N685" s="9">
        <v>4.6647500246799999E-2</v>
      </c>
      <c r="O685" s="9">
        <v>4.6647500246799999E-2</v>
      </c>
      <c r="P685" s="9">
        <v>3.2656360417599999E-2</v>
      </c>
      <c r="Q685" s="4">
        <f>VLOOKUP(Table13[[#This Row],[img_id]]&amp;"|"&amp;1,Table1[[#Headers],[#Data]],6,FALSE)</f>
        <v>0.99956661462800001</v>
      </c>
      <c r="R685" s="4">
        <f>VLOOKUP(Table13[[#This Row],[img_id]]&amp;"|"&amp;2,Table1[[#Headers],[#Data]],6,FALSE)</f>
        <v>0.99942481517799997</v>
      </c>
      <c r="S685" s="4">
        <f>VLOOKUP(Table13[[#This Row],[img_id]]&amp;"|"&amp;3,Table1[[#Headers],[#Data]],6,FALSE)</f>
        <v>0.996614992619</v>
      </c>
      <c r="T685" s="4">
        <f>VLOOKUP(Table13[[#This Row],[img_id]]&amp;"|"&amp;4,Table1[[#Headers],[#Data]],6,FALSE)</f>
        <v>0.99629431963000004</v>
      </c>
      <c r="U685" s="4">
        <f>VLOOKUP(Table13[[#This Row],[img_id]]&amp;"|"&amp;5,Table1[[#Headers],[#Data]],6,FALSE)</f>
        <v>0.99517160654100001</v>
      </c>
    </row>
    <row r="686" spans="1:21" hidden="1" x14ac:dyDescent="0.25">
      <c r="A686" s="5">
        <v>685</v>
      </c>
      <c r="B686" s="5" t="s">
        <v>694</v>
      </c>
      <c r="C686" s="5">
        <v>620</v>
      </c>
      <c r="D686" s="5">
        <v>4</v>
      </c>
      <c r="E686" s="5">
        <f>IF(Table13[[#This Row],[attractiveness]]=1,2,IF(Table13[[#This Row],[attractiveness]]=5,4,Table13[[#This Row],[attractiveness]]))</f>
        <v>4</v>
      </c>
      <c r="F686" s="5">
        <v>0.64</v>
      </c>
      <c r="G686" t="s">
        <v>830</v>
      </c>
      <c r="H686" t="s">
        <v>864</v>
      </c>
      <c r="I686" t="s">
        <v>862</v>
      </c>
      <c r="J686" t="s">
        <v>840</v>
      </c>
      <c r="K686" t="s">
        <v>831</v>
      </c>
      <c r="L686" s="9">
        <v>0.31583443284000001</v>
      </c>
      <c r="M686" s="9">
        <v>0.233940377831</v>
      </c>
      <c r="N686" s="9">
        <v>9.7114592790600002E-2</v>
      </c>
      <c r="O686" s="9">
        <v>9.7114592790600002E-2</v>
      </c>
      <c r="P686" s="9">
        <v>4.9120675772400001E-2</v>
      </c>
      <c r="Q686" s="4">
        <f>VLOOKUP(Table13[[#This Row],[img_id]]&amp;"|"&amp;1,Table1[[#Headers],[#Data]],6,FALSE)</f>
        <v>0.99938857555399996</v>
      </c>
      <c r="R686" s="4">
        <f>VLOOKUP(Table13[[#This Row],[img_id]]&amp;"|"&amp;2,Table1[[#Headers],[#Data]],6,FALSE)</f>
        <v>0.999174654484</v>
      </c>
      <c r="S686" s="4">
        <f>VLOOKUP(Table13[[#This Row],[img_id]]&amp;"|"&amp;3,Table1[[#Headers],[#Data]],6,FALSE)</f>
        <v>0.99801433086400004</v>
      </c>
      <c r="T686" s="4">
        <f>VLOOKUP(Table13[[#This Row],[img_id]]&amp;"|"&amp;4,Table1[[#Headers],[#Data]],6,FALSE)</f>
        <v>0.99715256690999998</v>
      </c>
      <c r="U686" s="4">
        <f>VLOOKUP(Table13[[#This Row],[img_id]]&amp;"|"&amp;5,Table1[[#Headers],[#Data]],6,FALSE)</f>
        <v>0.99608176946600002</v>
      </c>
    </row>
    <row r="687" spans="1:21" hidden="1" x14ac:dyDescent="0.25">
      <c r="A687" s="5">
        <v>686</v>
      </c>
      <c r="B687" s="5" t="s">
        <v>695</v>
      </c>
      <c r="C687" s="5">
        <v>620</v>
      </c>
      <c r="D687" s="5">
        <v>4</v>
      </c>
      <c r="E687" s="5">
        <f>IF(Table13[[#This Row],[attractiveness]]=1,2,IF(Table13[[#This Row],[attractiveness]]=5,4,Table13[[#This Row],[attractiveness]]))</f>
        <v>4</v>
      </c>
      <c r="F687" s="5">
        <v>0.24</v>
      </c>
      <c r="G687" t="s">
        <v>848</v>
      </c>
      <c r="H687" t="s">
        <v>854</v>
      </c>
      <c r="I687" t="s">
        <v>912</v>
      </c>
      <c r="J687" t="s">
        <v>856</v>
      </c>
      <c r="K687" t="s">
        <v>906</v>
      </c>
      <c r="L687" s="9">
        <v>0.27211922407200001</v>
      </c>
      <c r="M687" s="9">
        <v>0.186768308282</v>
      </c>
      <c r="N687" s="9">
        <v>7.9086981713800006E-2</v>
      </c>
      <c r="O687" s="9">
        <v>7.9086981713800006E-2</v>
      </c>
      <c r="P687" s="9">
        <v>5.5726692080499997E-2</v>
      </c>
      <c r="Q687" s="4">
        <f>VLOOKUP(Table13[[#This Row],[img_id]]&amp;"|"&amp;1,Table1[[#Headers],[#Data]],6,FALSE)</f>
        <v>0.99962604045900005</v>
      </c>
      <c r="R687" s="4">
        <f>VLOOKUP(Table13[[#This Row],[img_id]]&amp;"|"&amp;2,Table1[[#Headers],[#Data]],6,FALSE)</f>
        <v>0.99945527315100002</v>
      </c>
      <c r="S687" s="4">
        <f>VLOOKUP(Table13[[#This Row],[img_id]]&amp;"|"&amp;3,Table1[[#Headers],[#Data]],6,FALSE)</f>
        <v>0.99871456623099997</v>
      </c>
      <c r="T687" s="4">
        <f>VLOOKUP(Table13[[#This Row],[img_id]]&amp;"|"&amp;4,Table1[[#Headers],[#Data]],6,FALSE)</f>
        <v>0.998324096203</v>
      </c>
      <c r="U687" s="4">
        <f>VLOOKUP(Table13[[#This Row],[img_id]]&amp;"|"&amp;5,Table1[[#Headers],[#Data]],6,FALSE)</f>
        <v>0.99817669391599995</v>
      </c>
    </row>
    <row r="688" spans="1:21" hidden="1" x14ac:dyDescent="0.25">
      <c r="A688" s="5">
        <v>687</v>
      </c>
      <c r="B688" s="5" t="s">
        <v>696</v>
      </c>
      <c r="C688" s="5">
        <v>620</v>
      </c>
      <c r="D688" s="5">
        <v>3</v>
      </c>
      <c r="E688" s="5">
        <f>IF(Table13[[#This Row],[attractiveness]]=1,2,IF(Table13[[#This Row],[attractiveness]]=5,4,Table13[[#This Row],[attractiveness]]))</f>
        <v>3</v>
      </c>
      <c r="F688" s="5">
        <v>0.24</v>
      </c>
      <c r="G688" t="s">
        <v>864</v>
      </c>
      <c r="H688" t="s">
        <v>862</v>
      </c>
      <c r="I688" t="s">
        <v>840</v>
      </c>
      <c r="J688" t="s">
        <v>830</v>
      </c>
      <c r="K688" t="s">
        <v>860</v>
      </c>
      <c r="L688" s="9">
        <v>0.65148085355800001</v>
      </c>
      <c r="M688" s="9">
        <v>9.7026489674999994E-2</v>
      </c>
      <c r="N688" s="9">
        <v>4.9459233880000002E-2</v>
      </c>
      <c r="O688" s="9">
        <v>4.9459233880000002E-2</v>
      </c>
      <c r="P688" s="9">
        <v>2.0224014297099999E-2</v>
      </c>
      <c r="Q688" s="4">
        <f>VLOOKUP(Table13[[#This Row],[img_id]]&amp;"|"&amp;1,Table1[[#Headers],[#Data]],6,FALSE)</f>
        <v>0.99980169534700003</v>
      </c>
      <c r="R688" s="4">
        <f>VLOOKUP(Table13[[#This Row],[img_id]]&amp;"|"&amp;2,Table1[[#Headers],[#Data]],6,FALSE)</f>
        <v>0.99867022037499997</v>
      </c>
      <c r="S688" s="4">
        <f>VLOOKUP(Table13[[#This Row],[img_id]]&amp;"|"&amp;3,Table1[[#Headers],[#Data]],6,FALSE)</f>
        <v>0.99739468097700001</v>
      </c>
      <c r="T688" s="4">
        <f>VLOOKUP(Table13[[#This Row],[img_id]]&amp;"|"&amp;4,Table1[[#Headers],[#Data]],6,FALSE)</f>
        <v>0.996296346188</v>
      </c>
      <c r="U688" s="4">
        <f>VLOOKUP(Table13[[#This Row],[img_id]]&amp;"|"&amp;5,Table1[[#Headers],[#Data]],6,FALSE)</f>
        <v>0.993652462959</v>
      </c>
    </row>
    <row r="689" spans="1:21" x14ac:dyDescent="0.25">
      <c r="A689" s="5">
        <v>688</v>
      </c>
      <c r="B689" s="5" t="s">
        <v>697</v>
      </c>
      <c r="C689" s="5">
        <v>620</v>
      </c>
      <c r="D689" s="5">
        <v>2</v>
      </c>
      <c r="E689" s="5">
        <f>IF(Table13[[#This Row],[attractiveness]]=1,2,IF(Table13[[#This Row],[attractiveness]]=5,4,Table13[[#This Row],[attractiveness]]))</f>
        <v>2</v>
      </c>
      <c r="F689" s="5">
        <v>0.159999999999999</v>
      </c>
      <c r="G689" t="s">
        <v>877</v>
      </c>
      <c r="H689" t="s">
        <v>860</v>
      </c>
      <c r="I689" t="s">
        <v>904</v>
      </c>
      <c r="J689" t="s">
        <v>894</v>
      </c>
      <c r="K689" t="s">
        <v>852</v>
      </c>
      <c r="L689" s="9">
        <v>0.14014188945299999</v>
      </c>
      <c r="M689" s="9">
        <v>0.11112154275199999</v>
      </c>
      <c r="N689" s="9">
        <v>4.3364897370299998E-2</v>
      </c>
      <c r="O689" s="9">
        <v>4.3364897370299998E-2</v>
      </c>
      <c r="P689" s="9">
        <v>3.1776718795300002E-2</v>
      </c>
      <c r="Q689" s="4">
        <f>VLOOKUP(Table13[[#This Row],[img_id]]&amp;"|"&amp;1,Table1[[#Headers],[#Data]],6,FALSE)</f>
        <v>0.99091446399700001</v>
      </c>
      <c r="R689" s="4">
        <f>VLOOKUP(Table13[[#This Row],[img_id]]&amp;"|"&amp;2,Table1[[#Headers],[#Data]],6,FALSE)</f>
        <v>0.98856878280600002</v>
      </c>
      <c r="S689" s="4">
        <f>VLOOKUP(Table13[[#This Row],[img_id]]&amp;"|"&amp;3,Table1[[#Headers],[#Data]],6,FALSE)</f>
        <v>0.97122180461899998</v>
      </c>
      <c r="T689" s="4">
        <f>VLOOKUP(Table13[[#This Row],[img_id]]&amp;"|"&amp;4,Table1[[#Headers],[#Data]],6,FALSE)</f>
        <v>0.96417480707199998</v>
      </c>
      <c r="U689" s="4">
        <f>VLOOKUP(Table13[[#This Row],[img_id]]&amp;"|"&amp;5,Table1[[#Headers],[#Data]],6,FALSE)</f>
        <v>0.96113497018799998</v>
      </c>
    </row>
    <row r="690" spans="1:21" hidden="1" x14ac:dyDescent="0.25">
      <c r="A690" s="5">
        <v>689</v>
      </c>
      <c r="B690" s="5" t="s">
        <v>698</v>
      </c>
      <c r="C690" s="5">
        <v>623</v>
      </c>
      <c r="D690" s="5">
        <v>4</v>
      </c>
      <c r="E690" s="5">
        <f>IF(Table13[[#This Row],[attractiveness]]=1,2,IF(Table13[[#This Row],[attractiveness]]=5,4,Table13[[#This Row],[attractiveness]]))</f>
        <v>4</v>
      </c>
      <c r="F690" s="5">
        <v>0.159999999999999</v>
      </c>
      <c r="G690" t="s">
        <v>855</v>
      </c>
      <c r="H690" t="s">
        <v>856</v>
      </c>
      <c r="I690" t="s">
        <v>861</v>
      </c>
      <c r="J690" t="s">
        <v>862</v>
      </c>
      <c r="K690" t="s">
        <v>854</v>
      </c>
      <c r="L690" s="9">
        <v>0.18305796384799999</v>
      </c>
      <c r="M690" s="9">
        <v>0.13598115742200001</v>
      </c>
      <c r="N690" s="9">
        <v>0.122815646231</v>
      </c>
      <c r="O690" s="9">
        <v>0.122815646231</v>
      </c>
      <c r="P690" s="9">
        <v>8.4902562200999995E-2</v>
      </c>
      <c r="Q690" s="4">
        <f>VLOOKUP(Table13[[#This Row],[img_id]]&amp;"|"&amp;1,Table1[[#Headers],[#Data]],6,FALSE)</f>
        <v>0.99933236837399997</v>
      </c>
      <c r="R690" s="4">
        <f>VLOOKUP(Table13[[#This Row],[img_id]]&amp;"|"&amp;2,Table1[[#Headers],[#Data]],6,FALSE)</f>
        <v>0.99910140037499995</v>
      </c>
      <c r="S690" s="4">
        <f>VLOOKUP(Table13[[#This Row],[img_id]]&amp;"|"&amp;3,Table1[[#Headers],[#Data]],6,FALSE)</f>
        <v>0.999005258083</v>
      </c>
      <c r="T690" s="4">
        <f>VLOOKUP(Table13[[#This Row],[img_id]]&amp;"|"&amp;4,Table1[[#Headers],[#Data]],6,FALSE)</f>
        <v>0.99868732690799999</v>
      </c>
      <c r="U690" s="4">
        <f>VLOOKUP(Table13[[#This Row],[img_id]]&amp;"|"&amp;5,Table1[[#Headers],[#Data]],6,FALSE)</f>
        <v>0.99856156110799998</v>
      </c>
    </row>
    <row r="691" spans="1:21" hidden="1" x14ac:dyDescent="0.25">
      <c r="A691" s="5">
        <v>690</v>
      </c>
      <c r="B691" s="5" t="s">
        <v>699</v>
      </c>
      <c r="C691" s="5">
        <v>623</v>
      </c>
      <c r="D691" s="5">
        <v>3</v>
      </c>
      <c r="E691" s="5">
        <f>IF(Table13[[#This Row],[attractiveness]]=1,2,IF(Table13[[#This Row],[attractiveness]]=5,4,Table13[[#This Row],[attractiveness]]))</f>
        <v>3</v>
      </c>
      <c r="F691" s="5">
        <v>0.55999999999999905</v>
      </c>
      <c r="G691" t="s">
        <v>861</v>
      </c>
      <c r="H691" t="s">
        <v>856</v>
      </c>
      <c r="I691" t="s">
        <v>848</v>
      </c>
      <c r="J691" t="s">
        <v>862</v>
      </c>
      <c r="K691" t="s">
        <v>908</v>
      </c>
      <c r="L691" s="9">
        <v>0.165424495935</v>
      </c>
      <c r="M691" s="9">
        <v>0.116047412157</v>
      </c>
      <c r="N691" s="9">
        <v>0.10151155293</v>
      </c>
      <c r="O691" s="9">
        <v>0.10151155293</v>
      </c>
      <c r="P691" s="9">
        <v>7.6942339539499999E-2</v>
      </c>
      <c r="Q691" s="4">
        <f>VLOOKUP(Table13[[#This Row],[img_id]]&amp;"|"&amp;1,Table1[[#Headers],[#Data]],6,FALSE)</f>
        <v>0.998249471188</v>
      </c>
      <c r="R691" s="4">
        <f>VLOOKUP(Table13[[#This Row],[img_id]]&amp;"|"&amp;2,Table1[[#Headers],[#Data]],6,FALSE)</f>
        <v>0.99750655889499995</v>
      </c>
      <c r="S691" s="4">
        <f>VLOOKUP(Table13[[#This Row],[img_id]]&amp;"|"&amp;3,Table1[[#Headers],[#Data]],6,FALSE)</f>
        <v>0.99715059995699995</v>
      </c>
      <c r="T691" s="4">
        <f>VLOOKUP(Table13[[#This Row],[img_id]]&amp;"|"&amp;4,Table1[[#Headers],[#Data]],6,FALSE)</f>
        <v>0.99701154232</v>
      </c>
      <c r="U691" s="4">
        <f>VLOOKUP(Table13[[#This Row],[img_id]]&amp;"|"&amp;5,Table1[[#Headers],[#Data]],6,FALSE)</f>
        <v>0.99624407291399997</v>
      </c>
    </row>
    <row r="692" spans="1:21" hidden="1" x14ac:dyDescent="0.25">
      <c r="A692" s="5">
        <v>691</v>
      </c>
      <c r="B692" s="5" t="s">
        <v>700</v>
      </c>
      <c r="C692" s="5">
        <v>623</v>
      </c>
      <c r="D692" s="5">
        <v>4</v>
      </c>
      <c r="E692" s="5">
        <f>IF(Table13[[#This Row],[attractiveness]]=1,2,IF(Table13[[#This Row],[attractiveness]]=5,4,Table13[[#This Row],[attractiveness]]))</f>
        <v>4</v>
      </c>
      <c r="F692" s="5">
        <v>0.159999999999999</v>
      </c>
      <c r="G692" t="s">
        <v>846</v>
      </c>
      <c r="H692" t="s">
        <v>862</v>
      </c>
      <c r="I692" t="s">
        <v>861</v>
      </c>
      <c r="J692" t="s">
        <v>848</v>
      </c>
      <c r="K692" t="s">
        <v>856</v>
      </c>
      <c r="L692" s="9">
        <v>0.22683186829099999</v>
      </c>
      <c r="M692" s="9">
        <v>0.17822958528999999</v>
      </c>
      <c r="N692" s="9">
        <v>8.2889832556199999E-2</v>
      </c>
      <c r="O692" s="9">
        <v>8.2889832556199999E-2</v>
      </c>
      <c r="P692" s="9">
        <v>5.9385702014000001E-2</v>
      </c>
      <c r="Q692" s="4">
        <f>VLOOKUP(Table13[[#This Row],[img_id]]&amp;"|"&amp;1,Table1[[#Headers],[#Data]],6,FALSE)</f>
        <v>0.99990749359099995</v>
      </c>
      <c r="R692" s="4">
        <f>VLOOKUP(Table13[[#This Row],[img_id]]&amp;"|"&amp;2,Table1[[#Headers],[#Data]],6,FALSE)</f>
        <v>0.99988234043099999</v>
      </c>
      <c r="S692" s="4">
        <f>VLOOKUP(Table13[[#This Row],[img_id]]&amp;"|"&amp;3,Table1[[#Headers],[#Data]],6,FALSE)</f>
        <v>0.99974697828299997</v>
      </c>
      <c r="T692" s="4">
        <f>VLOOKUP(Table13[[#This Row],[img_id]]&amp;"|"&amp;4,Table1[[#Headers],[#Data]],6,FALSE)</f>
        <v>0.99971634149599997</v>
      </c>
      <c r="U692" s="4">
        <f>VLOOKUP(Table13[[#This Row],[img_id]]&amp;"|"&amp;5,Table1[[#Headers],[#Data]],6,FALSE)</f>
        <v>0.99964690208399998</v>
      </c>
    </row>
    <row r="693" spans="1:21" hidden="1" x14ac:dyDescent="0.25">
      <c r="A693" s="5">
        <v>692</v>
      </c>
      <c r="B693" s="5" t="s">
        <v>701</v>
      </c>
      <c r="C693" s="5">
        <v>623</v>
      </c>
      <c r="D693" s="5">
        <v>3</v>
      </c>
      <c r="E693" s="5">
        <f>IF(Table13[[#This Row],[attractiveness]]=1,2,IF(Table13[[#This Row],[attractiveness]]=5,4,Table13[[#This Row],[attractiveness]]))</f>
        <v>3</v>
      </c>
      <c r="F693" s="5">
        <v>0.159999999999999</v>
      </c>
      <c r="G693" t="s">
        <v>876</v>
      </c>
      <c r="H693" t="s">
        <v>856</v>
      </c>
      <c r="I693" t="s">
        <v>861</v>
      </c>
      <c r="J693" t="s">
        <v>848</v>
      </c>
      <c r="K693" t="s">
        <v>862</v>
      </c>
      <c r="L693" s="9">
        <v>0.71899539232300003</v>
      </c>
      <c r="M693" s="9">
        <v>7.0139773190000004E-2</v>
      </c>
      <c r="N693" s="9">
        <v>6.6813811659799993E-2</v>
      </c>
      <c r="O693" s="9">
        <v>6.6813811659799993E-2</v>
      </c>
      <c r="P693" s="9">
        <v>2.9013492166999999E-2</v>
      </c>
      <c r="Q693" s="4">
        <f>VLOOKUP(Table13[[#This Row],[img_id]]&amp;"|"&amp;1,Table1[[#Headers],[#Data]],6,FALSE)</f>
        <v>0.99998545646699999</v>
      </c>
      <c r="R693" s="4">
        <f>VLOOKUP(Table13[[#This Row],[img_id]]&amp;"|"&amp;2,Table1[[#Headers],[#Data]],6,FALSE)</f>
        <v>0.99985134601600001</v>
      </c>
      <c r="S693" s="4">
        <f>VLOOKUP(Table13[[#This Row],[img_id]]&amp;"|"&amp;3,Table1[[#Headers],[#Data]],6,FALSE)</f>
        <v>0.99984395504000001</v>
      </c>
      <c r="T693" s="4">
        <f>VLOOKUP(Table13[[#This Row],[img_id]]&amp;"|"&amp;4,Table1[[#Headers],[#Data]],6,FALSE)</f>
        <v>0.99972766637800003</v>
      </c>
      <c r="U693" s="4">
        <f>VLOOKUP(Table13[[#This Row],[img_id]]&amp;"|"&amp;5,Table1[[#Headers],[#Data]],6,FALSE)</f>
        <v>0.99964070320099996</v>
      </c>
    </row>
    <row r="694" spans="1:21" hidden="1" x14ac:dyDescent="0.25">
      <c r="A694" s="5">
        <v>693</v>
      </c>
      <c r="B694" s="5" t="s">
        <v>702</v>
      </c>
      <c r="C694" s="5">
        <v>624</v>
      </c>
      <c r="D694" s="5">
        <v>3</v>
      </c>
      <c r="E694" s="5">
        <f>IF(Table13[[#This Row],[attractiveness]]=1,2,IF(Table13[[#This Row],[attractiveness]]=5,4,Table13[[#This Row],[attractiveness]]))</f>
        <v>3</v>
      </c>
      <c r="F694" s="5">
        <v>0.64</v>
      </c>
      <c r="G694" t="s">
        <v>862</v>
      </c>
      <c r="H694" t="s">
        <v>864</v>
      </c>
      <c r="I694" t="s">
        <v>878</v>
      </c>
      <c r="J694" t="s">
        <v>861</v>
      </c>
      <c r="K694" t="s">
        <v>831</v>
      </c>
      <c r="L694" s="9">
        <v>0.450424551964</v>
      </c>
      <c r="M694" s="9">
        <v>0.17510835826400001</v>
      </c>
      <c r="N694" s="9">
        <v>6.3744783401499999E-2</v>
      </c>
      <c r="O694" s="9">
        <v>6.3744783401499999E-2</v>
      </c>
      <c r="P694" s="9">
        <v>4.2419608682400002E-2</v>
      </c>
      <c r="Q694" s="4">
        <f>VLOOKUP(Table13[[#This Row],[img_id]]&amp;"|"&amp;1,Table1[[#Headers],[#Data]],6,FALSE)</f>
        <v>0.99974006414399996</v>
      </c>
      <c r="R694" s="4">
        <f>VLOOKUP(Table13[[#This Row],[img_id]]&amp;"|"&amp;2,Table1[[#Headers],[#Data]],6,FALSE)</f>
        <v>0.99933165311799999</v>
      </c>
      <c r="S694" s="4">
        <f>VLOOKUP(Table13[[#This Row],[img_id]]&amp;"|"&amp;3,Table1[[#Headers],[#Data]],6,FALSE)</f>
        <v>0.99816638231300003</v>
      </c>
      <c r="T694" s="4">
        <f>VLOOKUP(Table13[[#This Row],[img_id]]&amp;"|"&amp;4,Table1[[#Headers],[#Data]],6,FALSE)</f>
        <v>0.99801421165500004</v>
      </c>
      <c r="U694" s="4">
        <f>VLOOKUP(Table13[[#This Row],[img_id]]&amp;"|"&amp;5,Table1[[#Headers],[#Data]],6,FALSE)</f>
        <v>0.99724704027199995</v>
      </c>
    </row>
    <row r="695" spans="1:21" hidden="1" x14ac:dyDescent="0.25">
      <c r="A695" s="5">
        <v>694</v>
      </c>
      <c r="B695" s="5" t="s">
        <v>703</v>
      </c>
      <c r="C695" s="5">
        <v>624</v>
      </c>
      <c r="D695" s="5">
        <v>2</v>
      </c>
      <c r="E695" s="5">
        <f>IF(Table13[[#This Row],[attractiveness]]=1,2,IF(Table13[[#This Row],[attractiveness]]=5,4,Table13[[#This Row],[attractiveness]]))</f>
        <v>2</v>
      </c>
      <c r="F695" s="5">
        <v>1.04</v>
      </c>
      <c r="G695" t="s">
        <v>864</v>
      </c>
      <c r="H695" t="s">
        <v>877</v>
      </c>
      <c r="I695" t="s">
        <v>862</v>
      </c>
      <c r="J695" t="s">
        <v>871</v>
      </c>
      <c r="K695" t="s">
        <v>878</v>
      </c>
      <c r="L695" s="9">
        <v>0.17785154282999999</v>
      </c>
      <c r="M695" s="9">
        <v>0.143226310611</v>
      </c>
      <c r="N695" s="9">
        <v>5.8661129325599998E-2</v>
      </c>
      <c r="O695" s="9">
        <v>5.8661129325599998E-2</v>
      </c>
      <c r="P695" s="9">
        <v>4.4005874544399998E-2</v>
      </c>
      <c r="Q695" s="4">
        <f>VLOOKUP(Table13[[#This Row],[img_id]]&amp;"|"&amp;1,Table1[[#Headers],[#Data]],6,FALSE)</f>
        <v>0.99625921249399996</v>
      </c>
      <c r="R695" s="4">
        <f>VLOOKUP(Table13[[#This Row],[img_id]]&amp;"|"&amp;2,Table1[[#Headers],[#Data]],6,FALSE)</f>
        <v>0.99535900354399998</v>
      </c>
      <c r="S695" s="4">
        <f>VLOOKUP(Table13[[#This Row],[img_id]]&amp;"|"&amp;3,Table1[[#Headers],[#Data]],6,FALSE)</f>
        <v>0.98874402046200005</v>
      </c>
      <c r="T695" s="4">
        <f>VLOOKUP(Table13[[#This Row],[img_id]]&amp;"|"&amp;4,Table1[[#Headers],[#Data]],6,FALSE)</f>
        <v>0.98691934347200005</v>
      </c>
      <c r="U695" s="4">
        <f>VLOOKUP(Table13[[#This Row],[img_id]]&amp;"|"&amp;5,Table1[[#Headers],[#Data]],6,FALSE)</f>
        <v>0.98505151271799996</v>
      </c>
    </row>
    <row r="696" spans="1:21" hidden="1" x14ac:dyDescent="0.25">
      <c r="A696" s="5">
        <v>695</v>
      </c>
      <c r="B696" s="5" t="s">
        <v>704</v>
      </c>
      <c r="C696" s="5">
        <v>624</v>
      </c>
      <c r="D696" s="5">
        <v>3</v>
      </c>
      <c r="E696" s="5">
        <f>IF(Table13[[#This Row],[attractiveness]]=1,2,IF(Table13[[#This Row],[attractiveness]]=5,4,Table13[[#This Row],[attractiveness]]))</f>
        <v>3</v>
      </c>
      <c r="F696" s="5">
        <v>0.8</v>
      </c>
      <c r="G696" t="s">
        <v>862</v>
      </c>
      <c r="H696" t="s">
        <v>864</v>
      </c>
      <c r="I696" t="s">
        <v>878</v>
      </c>
      <c r="J696" t="s">
        <v>831</v>
      </c>
      <c r="K696" t="s">
        <v>848</v>
      </c>
      <c r="L696" s="9">
        <v>0.197586372495</v>
      </c>
      <c r="M696" s="9">
        <v>9.2081122100399995E-2</v>
      </c>
      <c r="N696" s="9">
        <v>7.6110504567600004E-2</v>
      </c>
      <c r="O696" s="9">
        <v>7.6110504567600004E-2</v>
      </c>
      <c r="P696" s="9">
        <v>5.6390274316099998E-2</v>
      </c>
      <c r="Q696" s="4">
        <f>VLOOKUP(Table13[[#This Row],[img_id]]&amp;"|"&amp;1,Table1[[#Headers],[#Data]],6,FALSE)</f>
        <v>0.99819332361199997</v>
      </c>
      <c r="R696" s="4">
        <f>VLOOKUP(Table13[[#This Row],[img_id]]&amp;"|"&amp;2,Table1[[#Headers],[#Data]],6,FALSE)</f>
        <v>0.99613118171699999</v>
      </c>
      <c r="S696" s="4">
        <f>VLOOKUP(Table13[[#This Row],[img_id]]&amp;"|"&amp;3,Table1[[#Headers],[#Data]],6,FALSE)</f>
        <v>0.99532324075699996</v>
      </c>
      <c r="T696" s="4">
        <f>VLOOKUP(Table13[[#This Row],[img_id]]&amp;"|"&amp;4,Table1[[#Headers],[#Data]],6,FALSE)</f>
        <v>0.99417167902000003</v>
      </c>
      <c r="U696" s="4">
        <f>VLOOKUP(Table13[[#This Row],[img_id]]&amp;"|"&amp;5,Table1[[#Headers],[#Data]],6,FALSE)</f>
        <v>0.99369806051300003</v>
      </c>
    </row>
    <row r="697" spans="1:21" hidden="1" x14ac:dyDescent="0.25">
      <c r="A697" s="5">
        <v>696</v>
      </c>
      <c r="B697" s="5" t="s">
        <v>705</v>
      </c>
      <c r="C697" s="5">
        <v>624</v>
      </c>
      <c r="D697" s="5">
        <v>2</v>
      </c>
      <c r="E697" s="5">
        <f>IF(Table13[[#This Row],[attractiveness]]=1,2,IF(Table13[[#This Row],[attractiveness]]=5,4,Table13[[#This Row],[attractiveness]]))</f>
        <v>2</v>
      </c>
      <c r="F697" s="5">
        <v>0.55999999999999905</v>
      </c>
      <c r="G697" t="s">
        <v>873</v>
      </c>
      <c r="H697" t="s">
        <v>886</v>
      </c>
      <c r="I697" t="s">
        <v>861</v>
      </c>
      <c r="J697" t="s">
        <v>862</v>
      </c>
      <c r="K697" t="s">
        <v>884</v>
      </c>
      <c r="L697" s="9">
        <v>0.23169401287999999</v>
      </c>
      <c r="M697" s="9">
        <v>0.16748392581900001</v>
      </c>
      <c r="N697" s="9">
        <v>8.4314905107000002E-2</v>
      </c>
      <c r="O697" s="9">
        <v>8.4314905107000002E-2</v>
      </c>
      <c r="P697" s="9">
        <v>5.2235037088400001E-2</v>
      </c>
      <c r="Q697" s="4">
        <f>VLOOKUP(Table13[[#This Row],[img_id]]&amp;"|"&amp;1,Table1[[#Headers],[#Data]],6,FALSE)</f>
        <v>0.99924987554599998</v>
      </c>
      <c r="R697" s="4">
        <f>VLOOKUP(Table13[[#This Row],[img_id]]&amp;"|"&amp;2,Table1[[#Headers],[#Data]],6,FALSE)</f>
        <v>0.99896252155300003</v>
      </c>
      <c r="S697" s="4">
        <f>VLOOKUP(Table13[[#This Row],[img_id]]&amp;"|"&amp;3,Table1[[#Headers],[#Data]],6,FALSE)</f>
        <v>0.99794131517399998</v>
      </c>
      <c r="T697" s="4">
        <f>VLOOKUP(Table13[[#This Row],[img_id]]&amp;"|"&amp;4,Table1[[#Headers],[#Data]],6,FALSE)</f>
        <v>0.99669891595799998</v>
      </c>
      <c r="U697" s="4">
        <f>VLOOKUP(Table13[[#This Row],[img_id]]&amp;"|"&amp;5,Table1[[#Headers],[#Data]],6,FALSE)</f>
        <v>0.996681272984</v>
      </c>
    </row>
    <row r="698" spans="1:21" hidden="1" x14ac:dyDescent="0.25">
      <c r="A698" s="5">
        <v>697</v>
      </c>
      <c r="B698" s="5" t="s">
        <v>706</v>
      </c>
      <c r="C698" s="5">
        <v>628</v>
      </c>
      <c r="D698" s="5">
        <v>2</v>
      </c>
      <c r="E698" s="5">
        <f>IF(Table13[[#This Row],[attractiveness]]=1,2,IF(Table13[[#This Row],[attractiveness]]=5,4,Table13[[#This Row],[attractiveness]]))</f>
        <v>2</v>
      </c>
      <c r="F698" s="5">
        <v>0.4</v>
      </c>
      <c r="G698" t="s">
        <v>830</v>
      </c>
      <c r="H698" t="s">
        <v>831</v>
      </c>
      <c r="I698" t="s">
        <v>840</v>
      </c>
      <c r="J698" t="s">
        <v>849</v>
      </c>
      <c r="K698" t="s">
        <v>913</v>
      </c>
      <c r="L698" s="9">
        <v>0.963763833046</v>
      </c>
      <c r="M698" s="9">
        <v>1.1862718500200001E-2</v>
      </c>
      <c r="N698" s="9">
        <v>5.1579177379600001E-3</v>
      </c>
      <c r="O698" s="9">
        <v>5.1579177379600001E-3</v>
      </c>
      <c r="P698" s="9">
        <v>2.7510363142899999E-3</v>
      </c>
      <c r="Q698" s="4">
        <f>VLOOKUP(Table13[[#This Row],[img_id]]&amp;"|"&amp;1,Table1[[#Headers],[#Data]],6,FALSE)</f>
        <v>0.99999678134900005</v>
      </c>
      <c r="R698" s="4">
        <f>VLOOKUP(Table13[[#This Row],[img_id]]&amp;"|"&amp;2,Table1[[#Headers],[#Data]],6,FALSE)</f>
        <v>0.99973720312100001</v>
      </c>
      <c r="S698" s="4">
        <f>VLOOKUP(Table13[[#This Row],[img_id]]&amp;"|"&amp;3,Table1[[#Headers],[#Data]],6,FALSE)</f>
        <v>0.99939596652999996</v>
      </c>
      <c r="T698" s="4">
        <f>VLOOKUP(Table13[[#This Row],[img_id]]&amp;"|"&amp;4,Table1[[#Headers],[#Data]],6,FALSE)</f>
        <v>0.99935322999999998</v>
      </c>
      <c r="U698" s="4">
        <f>VLOOKUP(Table13[[#This Row],[img_id]]&amp;"|"&amp;5,Table1[[#Headers],[#Data]],6,FALSE)</f>
        <v>0.99886810779599999</v>
      </c>
    </row>
    <row r="699" spans="1:21" hidden="1" x14ac:dyDescent="0.25">
      <c r="A699" s="5">
        <v>698</v>
      </c>
      <c r="B699" s="5" t="s">
        <v>707</v>
      </c>
      <c r="C699" s="5">
        <v>628</v>
      </c>
      <c r="D699" s="5">
        <v>3</v>
      </c>
      <c r="E699" s="5">
        <f>IF(Table13[[#This Row],[attractiveness]]=1,2,IF(Table13[[#This Row],[attractiveness]]=5,4,Table13[[#This Row],[attractiveness]]))</f>
        <v>3</v>
      </c>
      <c r="F699" s="5">
        <v>0.55999999999999905</v>
      </c>
      <c r="G699" t="s">
        <v>830</v>
      </c>
      <c r="H699" t="s">
        <v>840</v>
      </c>
      <c r="I699" t="s">
        <v>846</v>
      </c>
      <c r="J699" t="s">
        <v>831</v>
      </c>
      <c r="K699" t="s">
        <v>863</v>
      </c>
      <c r="L699" s="9">
        <v>0.56886357069000004</v>
      </c>
      <c r="M699" s="9">
        <v>0.36085721850399999</v>
      </c>
      <c r="N699" s="9">
        <v>9.3910880386800007E-3</v>
      </c>
      <c r="O699" s="9">
        <v>9.3910880386800007E-3</v>
      </c>
      <c r="P699" s="9">
        <v>6.3811303116399999E-3</v>
      </c>
      <c r="Q699" s="4">
        <f>VLOOKUP(Table13[[#This Row],[img_id]]&amp;"|"&amp;1,Table1[[#Headers],[#Data]],6,FALSE)</f>
        <v>0.99997866153699999</v>
      </c>
      <c r="R699" s="4">
        <f>VLOOKUP(Table13[[#This Row],[img_id]]&amp;"|"&amp;2,Table1[[#Headers],[#Data]],6,FALSE)</f>
        <v>0.99996638297999996</v>
      </c>
      <c r="S699" s="4">
        <f>VLOOKUP(Table13[[#This Row],[img_id]]&amp;"|"&amp;3,Table1[[#Headers],[#Data]],6,FALSE)</f>
        <v>0.99870884418500006</v>
      </c>
      <c r="T699" s="4">
        <f>VLOOKUP(Table13[[#This Row],[img_id]]&amp;"|"&amp;4,Table1[[#Headers],[#Data]],6,FALSE)</f>
        <v>0.99819934368100005</v>
      </c>
      <c r="U699" s="4">
        <f>VLOOKUP(Table13[[#This Row],[img_id]]&amp;"|"&amp;5,Table1[[#Headers],[#Data]],6,FALSE)</f>
        <v>0.99810105562200002</v>
      </c>
    </row>
    <row r="700" spans="1:21" hidden="1" x14ac:dyDescent="0.25">
      <c r="A700" s="5">
        <v>699</v>
      </c>
      <c r="B700" s="5" t="s">
        <v>708</v>
      </c>
      <c r="C700" s="5">
        <v>628</v>
      </c>
      <c r="D700" s="5">
        <v>2</v>
      </c>
      <c r="E700" s="5">
        <f>IF(Table13[[#This Row],[attractiveness]]=1,2,IF(Table13[[#This Row],[attractiveness]]=5,4,Table13[[#This Row],[attractiveness]]))</f>
        <v>2</v>
      </c>
      <c r="F700" s="5">
        <v>0.159999999999999</v>
      </c>
      <c r="G700" t="s">
        <v>830</v>
      </c>
      <c r="H700" t="s">
        <v>840</v>
      </c>
      <c r="I700" t="s">
        <v>868</v>
      </c>
      <c r="J700" t="s">
        <v>864</v>
      </c>
      <c r="K700" t="s">
        <v>900</v>
      </c>
      <c r="L700" s="9">
        <v>0.88785552978500004</v>
      </c>
      <c r="M700" s="9">
        <v>5.1202647387999997E-2</v>
      </c>
      <c r="N700" s="9">
        <v>9.0767601504900004E-3</v>
      </c>
      <c r="O700" s="9">
        <v>9.0767601504900004E-3</v>
      </c>
      <c r="P700" s="9">
        <v>6.2446813099099998E-3</v>
      </c>
      <c r="Q700" s="4">
        <f>VLOOKUP(Table13[[#This Row],[img_id]]&amp;"|"&amp;1,Table1[[#Headers],[#Data]],6,FALSE)</f>
        <v>0.99999344348899999</v>
      </c>
      <c r="R700" s="4">
        <f>VLOOKUP(Table13[[#This Row],[img_id]]&amp;"|"&amp;2,Table1[[#Headers],[#Data]],6,FALSE)</f>
        <v>0.99988555908200005</v>
      </c>
      <c r="S700" s="4">
        <f>VLOOKUP(Table13[[#This Row],[img_id]]&amp;"|"&amp;3,Table1[[#Headers],[#Data]],6,FALSE)</f>
        <v>0.99935466051099997</v>
      </c>
      <c r="T700" s="4">
        <f>VLOOKUP(Table13[[#This Row],[img_id]]&amp;"|"&amp;4,Table1[[#Headers],[#Data]],6,FALSE)</f>
        <v>0.99924492836000001</v>
      </c>
      <c r="U700" s="4">
        <f>VLOOKUP(Table13[[#This Row],[img_id]]&amp;"|"&amp;5,Table1[[#Headers],[#Data]],6,FALSE)</f>
        <v>0.99906235933300003</v>
      </c>
    </row>
    <row r="701" spans="1:21" hidden="1" x14ac:dyDescent="0.25">
      <c r="A701" s="5">
        <v>700</v>
      </c>
      <c r="B701" s="5" t="s">
        <v>709</v>
      </c>
      <c r="C701" s="5">
        <v>628</v>
      </c>
      <c r="D701" s="5">
        <v>2</v>
      </c>
      <c r="E701" s="5">
        <f>IF(Table13[[#This Row],[attractiveness]]=1,2,IF(Table13[[#This Row],[attractiveness]]=5,4,Table13[[#This Row],[attractiveness]]))</f>
        <v>2</v>
      </c>
      <c r="F701" s="5">
        <v>0.4</v>
      </c>
      <c r="G701" t="s">
        <v>854</v>
      </c>
      <c r="H701" t="s">
        <v>830</v>
      </c>
      <c r="I701" t="s">
        <v>861</v>
      </c>
      <c r="J701" t="s">
        <v>848</v>
      </c>
      <c r="K701" t="s">
        <v>862</v>
      </c>
      <c r="L701" s="9">
        <v>0.19465683400600001</v>
      </c>
      <c r="M701" s="9">
        <v>0.17645072937</v>
      </c>
      <c r="N701" s="9">
        <v>0.171754151583</v>
      </c>
      <c r="O701" s="9">
        <v>0.171754151583</v>
      </c>
      <c r="P701" s="9">
        <v>0.10547086596499999</v>
      </c>
      <c r="Q701" s="4">
        <f>VLOOKUP(Table13[[#This Row],[img_id]]&amp;"|"&amp;1,Table1[[#Headers],[#Data]],6,FALSE)</f>
        <v>0.99961650371599997</v>
      </c>
      <c r="R701" s="4">
        <f>VLOOKUP(Table13[[#This Row],[img_id]]&amp;"|"&amp;2,Table1[[#Headers],[#Data]],6,FALSE)</f>
        <v>0.99957698583599996</v>
      </c>
      <c r="S701" s="4">
        <f>VLOOKUP(Table13[[#This Row],[img_id]]&amp;"|"&amp;3,Table1[[#Headers],[#Data]],6,FALSE)</f>
        <v>0.99956542253500003</v>
      </c>
      <c r="T701" s="4">
        <f>VLOOKUP(Table13[[#This Row],[img_id]]&amp;"|"&amp;4,Table1[[#Headers],[#Data]],6,FALSE)</f>
        <v>0.99938023090399997</v>
      </c>
      <c r="U701" s="4">
        <f>VLOOKUP(Table13[[#This Row],[img_id]]&amp;"|"&amp;5,Table1[[#Headers],[#Data]],6,FALSE)</f>
        <v>0.99929249286699995</v>
      </c>
    </row>
    <row r="702" spans="1:21" hidden="1" x14ac:dyDescent="0.25">
      <c r="A702" s="5">
        <v>701</v>
      </c>
      <c r="B702" s="5" t="s">
        <v>710</v>
      </c>
      <c r="C702" s="5">
        <v>634</v>
      </c>
      <c r="D702" s="5">
        <v>2</v>
      </c>
      <c r="E702" s="5">
        <f>IF(Table13[[#This Row],[attractiveness]]=1,2,IF(Table13[[#This Row],[attractiveness]]=5,4,Table13[[#This Row],[attractiveness]]))</f>
        <v>2</v>
      </c>
      <c r="F702" s="5">
        <v>0.16</v>
      </c>
      <c r="G702" t="s">
        <v>830</v>
      </c>
      <c r="H702" t="s">
        <v>829</v>
      </c>
      <c r="I702" t="s">
        <v>831</v>
      </c>
      <c r="J702" t="s">
        <v>832</v>
      </c>
      <c r="K702" t="s">
        <v>840</v>
      </c>
      <c r="L702" s="9">
        <v>0.486517190933</v>
      </c>
      <c r="M702" s="9">
        <v>0.16573069989700001</v>
      </c>
      <c r="N702" s="9">
        <v>0.106018692255</v>
      </c>
      <c r="O702" s="9">
        <v>0.106018692255</v>
      </c>
      <c r="P702" s="9">
        <v>2.6587050408099999E-2</v>
      </c>
      <c r="Q702" s="4">
        <f>VLOOKUP(Table13[[#This Row],[img_id]]&amp;"|"&amp;1,Table1[[#Headers],[#Data]],6,FALSE)</f>
        <v>0.99951267242399999</v>
      </c>
      <c r="R702" s="4">
        <f>VLOOKUP(Table13[[#This Row],[img_id]]&amp;"|"&amp;2,Table1[[#Headers],[#Data]],6,FALSE)</f>
        <v>0.99857068061800003</v>
      </c>
      <c r="S702" s="4">
        <f>VLOOKUP(Table13[[#This Row],[img_id]]&amp;"|"&amp;3,Table1[[#Headers],[#Data]],6,FALSE)</f>
        <v>0.99776756763499996</v>
      </c>
      <c r="T702" s="4">
        <f>VLOOKUP(Table13[[#This Row],[img_id]]&amp;"|"&amp;4,Table1[[#Headers],[#Data]],6,FALSE)</f>
        <v>0.99284642934800005</v>
      </c>
      <c r="U702" s="4">
        <f>VLOOKUP(Table13[[#This Row],[img_id]]&amp;"|"&amp;5,Table1[[#Headers],[#Data]],6,FALSE)</f>
        <v>0.99115681648300002</v>
      </c>
    </row>
    <row r="703" spans="1:21" hidden="1" x14ac:dyDescent="0.25">
      <c r="A703" s="5">
        <v>702</v>
      </c>
      <c r="B703" s="5" t="s">
        <v>711</v>
      </c>
      <c r="C703" s="5">
        <v>634</v>
      </c>
      <c r="D703" s="5">
        <v>3</v>
      </c>
      <c r="E703" s="5">
        <f>IF(Table13[[#This Row],[attractiveness]]=1,2,IF(Table13[[#This Row],[attractiveness]]=5,4,Table13[[#This Row],[attractiveness]]))</f>
        <v>3</v>
      </c>
      <c r="F703" s="5">
        <v>0.64</v>
      </c>
      <c r="G703" t="s">
        <v>854</v>
      </c>
      <c r="H703" t="s">
        <v>830</v>
      </c>
      <c r="I703" t="s">
        <v>862</v>
      </c>
      <c r="J703" t="s">
        <v>831</v>
      </c>
      <c r="K703" t="s">
        <v>848</v>
      </c>
      <c r="L703" s="9">
        <v>0.52797138690900003</v>
      </c>
      <c r="M703" s="9">
        <v>0.120509557426</v>
      </c>
      <c r="N703" s="9">
        <v>6.5076932311099997E-2</v>
      </c>
      <c r="O703" s="9">
        <v>6.5076932311099997E-2</v>
      </c>
      <c r="P703" s="9">
        <v>5.3497292101400001E-2</v>
      </c>
      <c r="Q703" s="4">
        <f>VLOOKUP(Table13[[#This Row],[img_id]]&amp;"|"&amp;1,Table1[[#Headers],[#Data]],6,FALSE)</f>
        <v>0.99977821111700005</v>
      </c>
      <c r="R703" s="4">
        <f>VLOOKUP(Table13[[#This Row],[img_id]]&amp;"|"&amp;2,Table1[[#Headers],[#Data]],6,FALSE)</f>
        <v>0.99902904033700002</v>
      </c>
      <c r="S703" s="4">
        <f>VLOOKUP(Table13[[#This Row],[img_id]]&amp;"|"&amp;3,Table1[[#Headers],[#Data]],6,FALSE)</f>
        <v>0.99820339679699999</v>
      </c>
      <c r="T703" s="4">
        <f>VLOOKUP(Table13[[#This Row],[img_id]]&amp;"|"&amp;4,Table1[[#Headers],[#Data]],6,FALSE)</f>
        <v>0.99794477224300004</v>
      </c>
      <c r="U703" s="4">
        <f>VLOOKUP(Table13[[#This Row],[img_id]]&amp;"|"&amp;5,Table1[[#Headers],[#Data]],6,FALSE)</f>
        <v>0.99781537056000003</v>
      </c>
    </row>
    <row r="704" spans="1:21" hidden="1" x14ac:dyDescent="0.25">
      <c r="A704" s="5">
        <v>703</v>
      </c>
      <c r="B704" s="5" t="s">
        <v>712</v>
      </c>
      <c r="C704" s="5">
        <v>634</v>
      </c>
      <c r="D704" s="5">
        <v>2</v>
      </c>
      <c r="E704" s="5">
        <f>IF(Table13[[#This Row],[attractiveness]]=1,2,IF(Table13[[#This Row],[attractiveness]]=5,4,Table13[[#This Row],[attractiveness]]))</f>
        <v>2</v>
      </c>
      <c r="F704" s="5">
        <v>0.159999999999999</v>
      </c>
      <c r="G704" t="s">
        <v>831</v>
      </c>
      <c r="H704" t="s">
        <v>854</v>
      </c>
      <c r="I704" t="s">
        <v>848</v>
      </c>
      <c r="J704" t="s">
        <v>864</v>
      </c>
      <c r="K704" t="s">
        <v>830</v>
      </c>
      <c r="L704" s="9">
        <v>0.49569332599600002</v>
      </c>
      <c r="M704" s="9">
        <v>0.29635298252100001</v>
      </c>
      <c r="N704" s="9">
        <v>4.7833643853700002E-2</v>
      </c>
      <c r="O704" s="9">
        <v>4.7833643853700002E-2</v>
      </c>
      <c r="P704" s="9">
        <v>3.0455365777000001E-2</v>
      </c>
      <c r="Q704" s="4">
        <f>VLOOKUP(Table13[[#This Row],[img_id]]&amp;"|"&amp;1,Table1[[#Headers],[#Data]],6,FALSE)</f>
        <v>0.99990010261499995</v>
      </c>
      <c r="R704" s="4">
        <f>VLOOKUP(Table13[[#This Row],[img_id]]&amp;"|"&amp;2,Table1[[#Headers],[#Data]],6,FALSE)</f>
        <v>0.99983298778499996</v>
      </c>
      <c r="S704" s="4">
        <f>VLOOKUP(Table13[[#This Row],[img_id]]&amp;"|"&amp;3,Table1[[#Headers],[#Data]],6,FALSE)</f>
        <v>0.99896645545999996</v>
      </c>
      <c r="T704" s="4">
        <f>VLOOKUP(Table13[[#This Row],[img_id]]&amp;"|"&amp;4,Table1[[#Headers],[#Data]],6,FALSE)</f>
        <v>0.99871802330000004</v>
      </c>
      <c r="U704" s="4">
        <f>VLOOKUP(Table13[[#This Row],[img_id]]&amp;"|"&amp;5,Table1[[#Headers],[#Data]],6,FALSE)</f>
        <v>0.99837768077900002</v>
      </c>
    </row>
    <row r="705" spans="1:21" hidden="1" x14ac:dyDescent="0.25">
      <c r="A705" s="5">
        <v>704</v>
      </c>
      <c r="B705" s="5" t="s">
        <v>713</v>
      </c>
      <c r="C705" s="5">
        <v>634</v>
      </c>
      <c r="D705" s="5">
        <v>3</v>
      </c>
      <c r="E705" s="5">
        <f>IF(Table13[[#This Row],[attractiveness]]=1,2,IF(Table13[[#This Row],[attractiveness]]=5,4,Table13[[#This Row],[attractiveness]]))</f>
        <v>3</v>
      </c>
      <c r="F705" s="5">
        <v>0.4</v>
      </c>
      <c r="G705" t="s">
        <v>830</v>
      </c>
      <c r="H705" t="s">
        <v>840</v>
      </c>
      <c r="I705" t="s">
        <v>831</v>
      </c>
      <c r="J705" t="s">
        <v>869</v>
      </c>
      <c r="K705" t="s">
        <v>829</v>
      </c>
      <c r="L705" s="9">
        <v>0.83920103311500005</v>
      </c>
      <c r="M705" s="9">
        <v>8.7671793997300004E-2</v>
      </c>
      <c r="N705" s="9">
        <v>1.35112414137E-2</v>
      </c>
      <c r="O705" s="9">
        <v>1.35112414137E-2</v>
      </c>
      <c r="P705" s="9">
        <v>4.7565805725799997E-3</v>
      </c>
      <c r="Q705" s="4">
        <f>VLOOKUP(Table13[[#This Row],[img_id]]&amp;"|"&amp;1,Table1[[#Headers],[#Data]],6,FALSE)</f>
        <v>0.99996066093400005</v>
      </c>
      <c r="R705" s="4">
        <f>VLOOKUP(Table13[[#This Row],[img_id]]&amp;"|"&amp;2,Table1[[#Headers],[#Data]],6,FALSE)</f>
        <v>0.99962401390099997</v>
      </c>
      <c r="S705" s="4">
        <f>VLOOKUP(Table13[[#This Row],[img_id]]&amp;"|"&amp;3,Table1[[#Headers],[#Data]],6,FALSE)</f>
        <v>0.99756562709800001</v>
      </c>
      <c r="T705" s="4">
        <f>VLOOKUP(Table13[[#This Row],[img_id]]&amp;"|"&amp;4,Table1[[#Headers],[#Data]],6,FALSE)</f>
        <v>0.99412363767599998</v>
      </c>
      <c r="U705" s="4">
        <f>VLOOKUP(Table13[[#This Row],[img_id]]&amp;"|"&amp;5,Table1[[#Headers],[#Data]],6,FALSE)</f>
        <v>0.99311596155199999</v>
      </c>
    </row>
    <row r="706" spans="1:21" hidden="1" x14ac:dyDescent="0.25">
      <c r="A706" s="5">
        <v>705</v>
      </c>
      <c r="B706" s="5" t="s">
        <v>714</v>
      </c>
      <c r="C706" s="5">
        <v>640</v>
      </c>
      <c r="D706" s="5">
        <v>2</v>
      </c>
      <c r="E706" s="5">
        <f>IF(Table13[[#This Row],[attractiveness]]=1,2,IF(Table13[[#This Row],[attractiveness]]=5,4,Table13[[#This Row],[attractiveness]]))</f>
        <v>2</v>
      </c>
      <c r="F706" s="5">
        <v>0</v>
      </c>
      <c r="G706" t="s">
        <v>830</v>
      </c>
      <c r="H706" t="s">
        <v>849</v>
      </c>
      <c r="I706" t="s">
        <v>913</v>
      </c>
      <c r="J706" t="s">
        <v>840</v>
      </c>
      <c r="K706" t="s">
        <v>942</v>
      </c>
      <c r="L706" s="9">
        <v>0.74727594852400003</v>
      </c>
      <c r="M706" s="9">
        <v>0.12226980179499999</v>
      </c>
      <c r="N706" s="9">
        <v>7.4679039418699994E-2</v>
      </c>
      <c r="O706" s="9">
        <v>7.4679039418699994E-2</v>
      </c>
      <c r="P706" s="9">
        <v>5.3331782109999996E-3</v>
      </c>
      <c r="Q706" s="4">
        <f>VLOOKUP(Table13[[#This Row],[img_id]]&amp;"|"&amp;1,Table1[[#Headers],[#Data]],6,FALSE)</f>
        <v>0.999977707863</v>
      </c>
      <c r="R706" s="4">
        <f>VLOOKUP(Table13[[#This Row],[img_id]]&amp;"|"&amp;2,Table1[[#Headers],[#Data]],6,FALSE)</f>
        <v>0.99986386299100005</v>
      </c>
      <c r="S706" s="4">
        <f>VLOOKUP(Table13[[#This Row],[img_id]]&amp;"|"&amp;3,Table1[[#Headers],[#Data]],6,FALSE)</f>
        <v>0.99977713823299996</v>
      </c>
      <c r="T706" s="4">
        <f>VLOOKUP(Table13[[#This Row],[img_id]]&amp;"|"&amp;4,Table1[[#Headers],[#Data]],6,FALSE)</f>
        <v>0.99909734725999999</v>
      </c>
      <c r="U706" s="4">
        <f>VLOOKUP(Table13[[#This Row],[img_id]]&amp;"|"&amp;5,Table1[[#Headers],[#Data]],6,FALSE)</f>
        <v>0.99688833952</v>
      </c>
    </row>
    <row r="707" spans="1:21" hidden="1" x14ac:dyDescent="0.25">
      <c r="A707" s="5">
        <v>706</v>
      </c>
      <c r="B707" s="5" t="s">
        <v>715</v>
      </c>
      <c r="C707" s="5">
        <v>640</v>
      </c>
      <c r="D707" s="5">
        <v>2</v>
      </c>
      <c r="E707" s="5">
        <f>IF(Table13[[#This Row],[attractiveness]]=1,2,IF(Table13[[#This Row],[attractiveness]]=5,4,Table13[[#This Row],[attractiveness]]))</f>
        <v>2</v>
      </c>
      <c r="F707" s="5">
        <v>0.16</v>
      </c>
      <c r="G707" t="s">
        <v>913</v>
      </c>
      <c r="H707" t="s">
        <v>830</v>
      </c>
      <c r="I707" t="s">
        <v>849</v>
      </c>
      <c r="J707" t="s">
        <v>882</v>
      </c>
      <c r="K707" t="s">
        <v>942</v>
      </c>
      <c r="L707" s="9">
        <v>0.61175739765199999</v>
      </c>
      <c r="M707" s="9">
        <v>0.185404628515</v>
      </c>
      <c r="N707" s="9">
        <v>0.16121219098600001</v>
      </c>
      <c r="O707" s="9">
        <v>0.16121219098600001</v>
      </c>
      <c r="P707" s="9">
        <v>4.9142674543000003E-3</v>
      </c>
      <c r="Q707" s="4">
        <f>VLOOKUP(Table13[[#This Row],[img_id]]&amp;"|"&amp;1,Table1[[#Headers],[#Data]],6,FALSE)</f>
        <v>0.99997866153699999</v>
      </c>
      <c r="R707" s="4">
        <f>VLOOKUP(Table13[[#This Row],[img_id]]&amp;"|"&amp;2,Table1[[#Headers],[#Data]],6,FALSE)</f>
        <v>0.99992954731000006</v>
      </c>
      <c r="S707" s="4">
        <f>VLOOKUP(Table13[[#This Row],[img_id]]&amp;"|"&amp;3,Table1[[#Headers],[#Data]],6,FALSE)</f>
        <v>0.999918937683</v>
      </c>
      <c r="T707" s="4">
        <f>VLOOKUP(Table13[[#This Row],[img_id]]&amp;"|"&amp;4,Table1[[#Headers],[#Data]],6,FALSE)</f>
        <v>0.99836784601200002</v>
      </c>
      <c r="U707" s="4">
        <f>VLOOKUP(Table13[[#This Row],[img_id]]&amp;"|"&amp;5,Table1[[#Headers],[#Data]],6,FALSE)</f>
        <v>0.99734902381900004</v>
      </c>
    </row>
    <row r="708" spans="1:21" hidden="1" x14ac:dyDescent="0.25">
      <c r="A708" s="5">
        <v>707</v>
      </c>
      <c r="B708" s="5" t="s">
        <v>716</v>
      </c>
      <c r="C708" s="5">
        <v>640</v>
      </c>
      <c r="D708" s="5">
        <v>2</v>
      </c>
      <c r="E708" s="5">
        <f>IF(Table13[[#This Row],[attractiveness]]=1,2,IF(Table13[[#This Row],[attractiveness]]=5,4,Table13[[#This Row],[attractiveness]]))</f>
        <v>2</v>
      </c>
      <c r="F708" s="5">
        <v>0.24</v>
      </c>
      <c r="G708" t="s">
        <v>913</v>
      </c>
      <c r="H708" t="s">
        <v>830</v>
      </c>
      <c r="I708" t="s">
        <v>849</v>
      </c>
      <c r="J708" t="s">
        <v>942</v>
      </c>
      <c r="K708" t="s">
        <v>846</v>
      </c>
      <c r="L708" s="9">
        <v>0.68410825729400004</v>
      </c>
      <c r="M708" s="9">
        <v>0.15674805641199999</v>
      </c>
      <c r="N708" s="9">
        <v>0.143151342869</v>
      </c>
      <c r="O708" s="9">
        <v>0.143151342869</v>
      </c>
      <c r="P708" s="9">
        <v>2.5455290451599998E-3</v>
      </c>
      <c r="Q708" s="4">
        <f>VLOOKUP(Table13[[#This Row],[img_id]]&amp;"|"&amp;1,Table1[[#Headers],[#Data]],6,FALSE)</f>
        <v>0.99999773502300005</v>
      </c>
      <c r="R708" s="4">
        <f>VLOOKUP(Table13[[#This Row],[img_id]]&amp;"|"&amp;2,Table1[[#Headers],[#Data]],6,FALSE)</f>
        <v>0.99999034404800002</v>
      </c>
      <c r="S708" s="4">
        <f>VLOOKUP(Table13[[#This Row],[img_id]]&amp;"|"&amp;3,Table1[[#Headers],[#Data]],6,FALSE)</f>
        <v>0.99998939037300005</v>
      </c>
      <c r="T708" s="4">
        <f>VLOOKUP(Table13[[#This Row],[img_id]]&amp;"|"&amp;4,Table1[[#Headers],[#Data]],6,FALSE)</f>
        <v>0.99975758791000002</v>
      </c>
      <c r="U708" s="4">
        <f>VLOOKUP(Table13[[#This Row],[img_id]]&amp;"|"&amp;5,Table1[[#Headers],[#Data]],6,FALSE)</f>
        <v>0.99940502643600004</v>
      </c>
    </row>
    <row r="709" spans="1:21" hidden="1" x14ac:dyDescent="0.25">
      <c r="A709" s="5">
        <v>708</v>
      </c>
      <c r="B709" s="5" t="s">
        <v>717</v>
      </c>
      <c r="C709" s="5">
        <v>640</v>
      </c>
      <c r="D709" s="5">
        <v>2</v>
      </c>
      <c r="E709" s="5">
        <f>IF(Table13[[#This Row],[attractiveness]]=1,2,IF(Table13[[#This Row],[attractiveness]]=5,4,Table13[[#This Row],[attractiveness]]))</f>
        <v>2</v>
      </c>
      <c r="F709" s="5">
        <v>0.16</v>
      </c>
      <c r="G709" t="s">
        <v>830</v>
      </c>
      <c r="H709" t="s">
        <v>913</v>
      </c>
      <c r="I709" t="s">
        <v>849</v>
      </c>
      <c r="J709" t="s">
        <v>882</v>
      </c>
      <c r="K709" t="s">
        <v>831</v>
      </c>
      <c r="L709" s="9">
        <v>0.32991009950599998</v>
      </c>
      <c r="M709" s="9">
        <v>0.30523541569700002</v>
      </c>
      <c r="N709" s="9">
        <v>0.162871092558</v>
      </c>
      <c r="O709" s="9">
        <v>0.162871092558</v>
      </c>
      <c r="P709" s="9">
        <v>1.5441582538200001E-2</v>
      </c>
      <c r="Q709" s="4">
        <f>VLOOKUP(Table13[[#This Row],[img_id]]&amp;"|"&amp;1,Table1[[#Headers],[#Data]],6,FALSE)</f>
        <v>0.99997949600199998</v>
      </c>
      <c r="R709" s="4">
        <f>VLOOKUP(Table13[[#This Row],[img_id]]&amp;"|"&amp;2,Table1[[#Headers],[#Data]],6,FALSE)</f>
        <v>0.999977827072</v>
      </c>
      <c r="S709" s="4">
        <f>VLOOKUP(Table13[[#This Row],[img_id]]&amp;"|"&amp;3,Table1[[#Headers],[#Data]],6,FALSE)</f>
        <v>0.99995851516699996</v>
      </c>
      <c r="T709" s="4">
        <f>VLOOKUP(Table13[[#This Row],[img_id]]&amp;"|"&amp;4,Table1[[#Headers],[#Data]],6,FALSE)</f>
        <v>0.99995529651600001</v>
      </c>
      <c r="U709" s="4">
        <f>VLOOKUP(Table13[[#This Row],[img_id]]&amp;"|"&amp;5,Table1[[#Headers],[#Data]],6,FALSE)</f>
        <v>0.99956220388399997</v>
      </c>
    </row>
    <row r="710" spans="1:21" hidden="1" x14ac:dyDescent="0.25">
      <c r="A710" s="5">
        <v>709</v>
      </c>
      <c r="B710" s="5" t="s">
        <v>718</v>
      </c>
      <c r="C710" s="5">
        <v>641</v>
      </c>
      <c r="D710" s="5">
        <v>2</v>
      </c>
      <c r="E710" s="5">
        <f>IF(Table13[[#This Row],[attractiveness]]=1,2,IF(Table13[[#This Row],[attractiveness]]=5,4,Table13[[#This Row],[attractiveness]]))</f>
        <v>2</v>
      </c>
      <c r="F710" s="5">
        <v>0.16</v>
      </c>
      <c r="G710" t="s">
        <v>831</v>
      </c>
      <c r="H710" t="s">
        <v>860</v>
      </c>
      <c r="I710" t="s">
        <v>854</v>
      </c>
      <c r="J710" t="s">
        <v>830</v>
      </c>
      <c r="K710" t="s">
        <v>892</v>
      </c>
      <c r="L710" s="9">
        <v>0.93258744478199995</v>
      </c>
      <c r="M710" s="9">
        <v>1.46913304925E-2</v>
      </c>
      <c r="N710" s="9">
        <v>1.27046266571E-2</v>
      </c>
      <c r="O710" s="9">
        <v>1.27046266571E-2</v>
      </c>
      <c r="P710" s="9">
        <v>5.3060054779099997E-3</v>
      </c>
      <c r="Q710" s="4">
        <f>VLOOKUP(Table13[[#This Row],[img_id]]&amp;"|"&amp;1,Table1[[#Headers],[#Data]],6,FALSE)</f>
        <v>0.99999010562900004</v>
      </c>
      <c r="R710" s="4">
        <f>VLOOKUP(Table13[[#This Row],[img_id]]&amp;"|"&amp;2,Table1[[#Headers],[#Data]],6,FALSE)</f>
        <v>0.99937099218400005</v>
      </c>
      <c r="S710" s="4">
        <f>VLOOKUP(Table13[[#This Row],[img_id]]&amp;"|"&amp;3,Table1[[#Headers],[#Data]],6,FALSE)</f>
        <v>0.99927276372899998</v>
      </c>
      <c r="T710" s="4">
        <f>VLOOKUP(Table13[[#This Row],[img_id]]&amp;"|"&amp;4,Table1[[#Headers],[#Data]],6,FALSE)</f>
        <v>0.99889177084000003</v>
      </c>
      <c r="U710" s="4">
        <f>VLOOKUP(Table13[[#This Row],[img_id]]&amp;"|"&amp;5,Table1[[#Headers],[#Data]],6,FALSE)</f>
        <v>0.99826031923299996</v>
      </c>
    </row>
    <row r="711" spans="1:21" hidden="1" x14ac:dyDescent="0.25">
      <c r="A711" s="5">
        <v>710</v>
      </c>
      <c r="B711" s="5" t="s">
        <v>719</v>
      </c>
      <c r="C711" s="5">
        <v>641</v>
      </c>
      <c r="D711" s="5">
        <v>2</v>
      </c>
      <c r="E711" s="5">
        <f>IF(Table13[[#This Row],[attractiveness]]=1,2,IF(Table13[[#This Row],[attractiveness]]=5,4,Table13[[#This Row],[attractiveness]]))</f>
        <v>2</v>
      </c>
      <c r="F711" s="5">
        <v>0.56000000000000005</v>
      </c>
      <c r="G711" t="s">
        <v>830</v>
      </c>
      <c r="H711" t="s">
        <v>831</v>
      </c>
      <c r="I711" t="s">
        <v>860</v>
      </c>
      <c r="J711" t="s">
        <v>864</v>
      </c>
      <c r="K711" t="s">
        <v>862</v>
      </c>
      <c r="L711" s="9">
        <v>0.42819732427599999</v>
      </c>
      <c r="M711" s="9">
        <v>0.16982410848099999</v>
      </c>
      <c r="N711" s="9">
        <v>0.16343392431699999</v>
      </c>
      <c r="O711" s="9">
        <v>0.16343392431699999</v>
      </c>
      <c r="P711" s="9">
        <v>3.6962565034599999E-2</v>
      </c>
      <c r="Q711" s="4">
        <f>VLOOKUP(Table13[[#This Row],[img_id]]&amp;"|"&amp;1,Table1[[#Headers],[#Data]],6,FALSE)</f>
        <v>0.99986743926999999</v>
      </c>
      <c r="R711" s="4">
        <f>VLOOKUP(Table13[[#This Row],[img_id]]&amp;"|"&amp;2,Table1[[#Headers],[#Data]],6,FALSE)</f>
        <v>0.99966585636100003</v>
      </c>
      <c r="S711" s="4">
        <f>VLOOKUP(Table13[[#This Row],[img_id]]&amp;"|"&amp;3,Table1[[#Headers],[#Data]],6,FALSE)</f>
        <v>0.99965274333999998</v>
      </c>
      <c r="T711" s="4">
        <f>VLOOKUP(Table13[[#This Row],[img_id]]&amp;"|"&amp;4,Table1[[#Headers],[#Data]],6,FALSE)</f>
        <v>0.99925905466099996</v>
      </c>
      <c r="U711" s="4">
        <f>VLOOKUP(Table13[[#This Row],[img_id]]&amp;"|"&amp;5,Table1[[#Headers],[#Data]],6,FALSE)</f>
        <v>0.99846649169900004</v>
      </c>
    </row>
    <row r="712" spans="1:21" hidden="1" x14ac:dyDescent="0.25">
      <c r="A712" s="5">
        <v>711</v>
      </c>
      <c r="B712" s="5" t="s">
        <v>720</v>
      </c>
      <c r="C712" s="5">
        <v>641</v>
      </c>
      <c r="D712" s="5">
        <v>2</v>
      </c>
      <c r="E712" s="5">
        <f>IF(Table13[[#This Row],[attractiveness]]=1,2,IF(Table13[[#This Row],[attractiveness]]=5,4,Table13[[#This Row],[attractiveness]]))</f>
        <v>2</v>
      </c>
      <c r="F712" s="5">
        <v>0.24</v>
      </c>
      <c r="G712" t="s">
        <v>848</v>
      </c>
      <c r="H712" t="s">
        <v>831</v>
      </c>
      <c r="I712" t="s">
        <v>856</v>
      </c>
      <c r="J712" t="s">
        <v>894</v>
      </c>
      <c r="K712" t="s">
        <v>854</v>
      </c>
      <c r="L712" s="9">
        <v>0.12916721403600001</v>
      </c>
      <c r="M712" s="9">
        <v>0.11695394665</v>
      </c>
      <c r="N712" s="9">
        <v>0.101067140698</v>
      </c>
      <c r="O712" s="9">
        <v>0.101067140698</v>
      </c>
      <c r="P712" s="9">
        <v>7.6464846730200001E-2</v>
      </c>
      <c r="Q712" s="4">
        <f>VLOOKUP(Table13[[#This Row],[img_id]]&amp;"|"&amp;1,Table1[[#Headers],[#Data]],6,FALSE)</f>
        <v>0.99671530723599999</v>
      </c>
      <c r="R712" s="4">
        <f>VLOOKUP(Table13[[#This Row],[img_id]]&amp;"|"&amp;2,Table1[[#Headers],[#Data]],6,FALSE)</f>
        <v>0.99637347459799996</v>
      </c>
      <c r="S712" s="4">
        <f>VLOOKUP(Table13[[#This Row],[img_id]]&amp;"|"&amp;3,Table1[[#Headers],[#Data]],6,FALSE)</f>
        <v>0.995805740356</v>
      </c>
      <c r="T712" s="4">
        <f>VLOOKUP(Table13[[#This Row],[img_id]]&amp;"|"&amp;4,Table1[[#Headers],[#Data]],6,FALSE)</f>
        <v>0.99529182910900005</v>
      </c>
      <c r="U712" s="4">
        <f>VLOOKUP(Table13[[#This Row],[img_id]]&amp;"|"&amp;5,Table1[[#Headers],[#Data]],6,FALSE)</f>
        <v>0.99446374177899999</v>
      </c>
    </row>
    <row r="713" spans="1:21" hidden="1" x14ac:dyDescent="0.25">
      <c r="A713" s="5">
        <v>712</v>
      </c>
      <c r="B713" s="5" t="s">
        <v>721</v>
      </c>
      <c r="C713" s="5">
        <v>641</v>
      </c>
      <c r="D713" s="5">
        <v>2</v>
      </c>
      <c r="E713" s="5">
        <f>IF(Table13[[#This Row],[attractiveness]]=1,2,IF(Table13[[#This Row],[attractiveness]]=5,4,Table13[[#This Row],[attractiveness]]))</f>
        <v>2</v>
      </c>
      <c r="F713" s="5">
        <v>0.16</v>
      </c>
      <c r="G713" t="s">
        <v>854</v>
      </c>
      <c r="H713" t="s">
        <v>848</v>
      </c>
      <c r="I713" t="s">
        <v>856</v>
      </c>
      <c r="J713" t="s">
        <v>860</v>
      </c>
      <c r="K713" t="s">
        <v>831</v>
      </c>
      <c r="L713" s="9">
        <v>0.50989526510200001</v>
      </c>
      <c r="M713" s="9">
        <v>0.27377295494100001</v>
      </c>
      <c r="N713" s="9">
        <v>6.1494108289499999E-2</v>
      </c>
      <c r="O713" s="9">
        <v>6.1494108289499999E-2</v>
      </c>
      <c r="P713" s="9">
        <v>2.2473305463800001E-2</v>
      </c>
      <c r="Q713" s="4">
        <f>VLOOKUP(Table13[[#This Row],[img_id]]&amp;"|"&amp;1,Table1[[#Headers],[#Data]],6,FALSE)</f>
        <v>0.99997198581699998</v>
      </c>
      <c r="R713" s="4">
        <f>VLOOKUP(Table13[[#This Row],[img_id]]&amp;"|"&amp;2,Table1[[#Headers],[#Data]],6,FALSE)</f>
        <v>0.99994790554000001</v>
      </c>
      <c r="S713" s="4">
        <f>VLOOKUP(Table13[[#This Row],[img_id]]&amp;"|"&amp;3,Table1[[#Headers],[#Data]],6,FALSE)</f>
        <v>0.99976807832699999</v>
      </c>
      <c r="T713" s="4">
        <f>VLOOKUP(Table13[[#This Row],[img_id]]&amp;"|"&amp;4,Table1[[#Headers],[#Data]],6,FALSE)</f>
        <v>0.99954897165300005</v>
      </c>
      <c r="U713" s="4">
        <f>VLOOKUP(Table13[[#This Row],[img_id]]&amp;"|"&amp;5,Table1[[#Headers],[#Data]],6,FALSE)</f>
        <v>0.99936562776600002</v>
      </c>
    </row>
    <row r="714" spans="1:21" hidden="1" x14ac:dyDescent="0.25">
      <c r="A714" s="5">
        <v>713</v>
      </c>
      <c r="B714" s="5" t="s">
        <v>722</v>
      </c>
      <c r="C714" s="5">
        <v>642</v>
      </c>
      <c r="D714" s="5">
        <v>4</v>
      </c>
      <c r="E714" s="5">
        <f>IF(Table13[[#This Row],[attractiveness]]=1,2,IF(Table13[[#This Row],[attractiveness]]=5,4,Table13[[#This Row],[attractiveness]]))</f>
        <v>4</v>
      </c>
      <c r="F714" s="5">
        <v>0.64</v>
      </c>
      <c r="G714" t="s">
        <v>830</v>
      </c>
      <c r="H714" t="s">
        <v>849</v>
      </c>
      <c r="I714" t="s">
        <v>913</v>
      </c>
      <c r="J714" t="s">
        <v>839</v>
      </c>
      <c r="K714" t="s">
        <v>836</v>
      </c>
      <c r="L714" s="9">
        <v>0.77243167161899995</v>
      </c>
      <c r="M714" s="9">
        <v>5.6141119450300002E-2</v>
      </c>
      <c r="N714" s="9">
        <v>3.4023590385899999E-2</v>
      </c>
      <c r="O714" s="9">
        <v>3.4023590385899999E-2</v>
      </c>
      <c r="P714" s="9">
        <v>2.5665568187800001E-2</v>
      </c>
      <c r="Q714" s="4">
        <f>VLOOKUP(Table13[[#This Row],[img_id]]&amp;"|"&amp;1,Table1[[#Headers],[#Data]],6,FALSE)</f>
        <v>0.99997389316600005</v>
      </c>
      <c r="R714" s="4">
        <f>VLOOKUP(Table13[[#This Row],[img_id]]&amp;"|"&amp;2,Table1[[#Headers],[#Data]],6,FALSE)</f>
        <v>0.99964129924800005</v>
      </c>
      <c r="S714" s="4">
        <f>VLOOKUP(Table13[[#This Row],[img_id]]&amp;"|"&amp;3,Table1[[#Headers],[#Data]],6,FALSE)</f>
        <v>0.999408364296</v>
      </c>
      <c r="T714" s="4">
        <f>VLOOKUP(Table13[[#This Row],[img_id]]&amp;"|"&amp;4,Table1[[#Headers],[#Data]],6,FALSE)</f>
        <v>0.99936622381200002</v>
      </c>
      <c r="U714" s="4">
        <f>VLOOKUP(Table13[[#This Row],[img_id]]&amp;"|"&amp;5,Table1[[#Headers],[#Data]],6,FALSE)</f>
        <v>0.999215722084</v>
      </c>
    </row>
    <row r="715" spans="1:21" hidden="1" x14ac:dyDescent="0.25">
      <c r="A715" s="5">
        <v>714</v>
      </c>
      <c r="B715" s="5" t="s">
        <v>723</v>
      </c>
      <c r="C715" s="5">
        <v>642</v>
      </c>
      <c r="D715" s="5">
        <v>3</v>
      </c>
      <c r="E715" s="5">
        <f>IF(Table13[[#This Row],[attractiveness]]=1,2,IF(Table13[[#This Row],[attractiveness]]=5,4,Table13[[#This Row],[attractiveness]]))</f>
        <v>3</v>
      </c>
      <c r="F715" s="5">
        <v>1.2</v>
      </c>
      <c r="G715" t="s">
        <v>830</v>
      </c>
      <c r="H715" t="s">
        <v>840</v>
      </c>
      <c r="I715" t="s">
        <v>869</v>
      </c>
      <c r="J715" t="s">
        <v>842</v>
      </c>
      <c r="K715" t="s">
        <v>900</v>
      </c>
      <c r="L715" s="9">
        <v>0.22029620409</v>
      </c>
      <c r="M715" s="9">
        <v>0.124140463769</v>
      </c>
      <c r="N715" s="9">
        <v>0.120202079415</v>
      </c>
      <c r="O715" s="9">
        <v>0.120202079415</v>
      </c>
      <c r="P715" s="9">
        <v>4.0596939623399997E-2</v>
      </c>
      <c r="Q715" s="4">
        <f>VLOOKUP(Table13[[#This Row],[img_id]]&amp;"|"&amp;1,Table1[[#Headers],[#Data]],6,FALSE)</f>
        <v>0.99879658222199996</v>
      </c>
      <c r="R715" s="4">
        <f>VLOOKUP(Table13[[#This Row],[img_id]]&amp;"|"&amp;2,Table1[[#Headers],[#Data]],6,FALSE)</f>
        <v>0.99786645173999999</v>
      </c>
      <c r="S715" s="4">
        <f>VLOOKUP(Table13[[#This Row],[img_id]]&amp;"|"&amp;3,Table1[[#Headers],[#Data]],6,FALSE)</f>
        <v>0.99779677391099997</v>
      </c>
      <c r="T715" s="4">
        <f>VLOOKUP(Table13[[#This Row],[img_id]]&amp;"|"&amp;4,Table1[[#Headers],[#Data]],6,FALSE)</f>
        <v>0.99665737152099998</v>
      </c>
      <c r="U715" s="4">
        <f>VLOOKUP(Table13[[#This Row],[img_id]]&amp;"|"&amp;5,Table1[[#Headers],[#Data]],6,FALSE)</f>
        <v>0.99350440502199999</v>
      </c>
    </row>
    <row r="716" spans="1:21" hidden="1" x14ac:dyDescent="0.25">
      <c r="A716" s="5">
        <v>715</v>
      </c>
      <c r="B716" s="5" t="s">
        <v>724</v>
      </c>
      <c r="C716" s="5">
        <v>642</v>
      </c>
      <c r="D716" s="5">
        <v>4</v>
      </c>
      <c r="E716" s="5">
        <f>IF(Table13[[#This Row],[attractiveness]]=1,2,IF(Table13[[#This Row],[attractiveness]]=5,4,Table13[[#This Row],[attractiveness]]))</f>
        <v>4</v>
      </c>
      <c r="F716" s="5">
        <v>0.159999999999999</v>
      </c>
      <c r="G716" t="s">
        <v>830</v>
      </c>
      <c r="H716" t="s">
        <v>839</v>
      </c>
      <c r="I716" t="s">
        <v>840</v>
      </c>
      <c r="J716" t="s">
        <v>837</v>
      </c>
      <c r="K716" t="s">
        <v>838</v>
      </c>
      <c r="L716" s="9">
        <v>0.27867755293800001</v>
      </c>
      <c r="M716" s="9">
        <v>0.21048417687400001</v>
      </c>
      <c r="N716" s="9">
        <v>5.5022533982999999E-2</v>
      </c>
      <c r="O716" s="9">
        <v>5.5022533982999999E-2</v>
      </c>
      <c r="P716" s="9">
        <v>4.1109018027800003E-2</v>
      </c>
      <c r="Q716" s="4">
        <f>VLOOKUP(Table13[[#This Row],[img_id]]&amp;"|"&amp;1,Table1[[#Headers],[#Data]],6,FALSE)</f>
        <v>0.99963808059699999</v>
      </c>
      <c r="R716" s="4">
        <f>VLOOKUP(Table13[[#This Row],[img_id]]&amp;"|"&amp;2,Table1[[#Headers],[#Data]],6,FALSE)</f>
        <v>0.99952101707499996</v>
      </c>
      <c r="S716" s="4">
        <f>VLOOKUP(Table13[[#This Row],[img_id]]&amp;"|"&amp;3,Table1[[#Headers],[#Data]],6,FALSE)</f>
        <v>0.99816989898700004</v>
      </c>
      <c r="T716" s="4">
        <f>VLOOKUP(Table13[[#This Row],[img_id]]&amp;"|"&amp;4,Table1[[#Headers],[#Data]],6,FALSE)</f>
        <v>0.99773174524300001</v>
      </c>
      <c r="U716" s="4">
        <f>VLOOKUP(Table13[[#This Row],[img_id]]&amp;"|"&amp;5,Table1[[#Headers],[#Data]],6,FALSE)</f>
        <v>0.99755209684400004</v>
      </c>
    </row>
    <row r="717" spans="1:21" hidden="1" x14ac:dyDescent="0.25">
      <c r="A717" s="5">
        <v>716</v>
      </c>
      <c r="B717" s="5" t="s">
        <v>725</v>
      </c>
      <c r="C717" s="5">
        <v>642</v>
      </c>
      <c r="D717" s="5">
        <v>4</v>
      </c>
      <c r="E717" s="5">
        <f>IF(Table13[[#This Row],[attractiveness]]=1,2,IF(Table13[[#This Row],[attractiveness]]=5,4,Table13[[#This Row],[attractiveness]]))</f>
        <v>4</v>
      </c>
      <c r="F717" s="5">
        <v>0.159999999999999</v>
      </c>
      <c r="G717" t="s">
        <v>895</v>
      </c>
      <c r="H717" t="s">
        <v>837</v>
      </c>
      <c r="I717" t="s">
        <v>836</v>
      </c>
      <c r="J717" t="s">
        <v>839</v>
      </c>
      <c r="K717" t="s">
        <v>889</v>
      </c>
      <c r="L717" s="9">
        <v>0.18029703199899999</v>
      </c>
      <c r="M717" s="9">
        <v>0.15191511809800001</v>
      </c>
      <c r="N717" s="9">
        <v>0.13543908297999999</v>
      </c>
      <c r="O717" s="9">
        <v>0.13543908297999999</v>
      </c>
      <c r="P717" s="9">
        <v>6.7438773810899993E-2</v>
      </c>
      <c r="Q717" s="4">
        <f>VLOOKUP(Table13[[#This Row],[img_id]]&amp;"|"&amp;1,Table1[[#Headers],[#Data]],6,FALSE)</f>
        <v>0.99885213375100002</v>
      </c>
      <c r="R717" s="4">
        <f>VLOOKUP(Table13[[#This Row],[img_id]]&amp;"|"&amp;2,Table1[[#Headers],[#Data]],6,FALSE)</f>
        <v>0.99863797426199996</v>
      </c>
      <c r="S717" s="4">
        <f>VLOOKUP(Table13[[#This Row],[img_id]]&amp;"|"&amp;3,Table1[[#Headers],[#Data]],6,FALSE)</f>
        <v>0.998472511768</v>
      </c>
      <c r="T717" s="4">
        <f>VLOOKUP(Table13[[#This Row],[img_id]]&amp;"|"&amp;4,Table1[[#Headers],[#Data]],6,FALSE)</f>
        <v>0.99841034412399998</v>
      </c>
      <c r="U717" s="4">
        <f>VLOOKUP(Table13[[#This Row],[img_id]]&amp;"|"&amp;5,Table1[[#Headers],[#Data]],6,FALSE)</f>
        <v>0.99693703651400001</v>
      </c>
    </row>
    <row r="718" spans="1:21" hidden="1" x14ac:dyDescent="0.25">
      <c r="A718" s="5">
        <v>717</v>
      </c>
      <c r="B718" s="5" t="s">
        <v>726</v>
      </c>
      <c r="C718" s="5">
        <v>644</v>
      </c>
      <c r="D718" s="5">
        <v>2</v>
      </c>
      <c r="E718" s="5">
        <f>IF(Table13[[#This Row],[attractiveness]]=1,2,IF(Table13[[#This Row],[attractiveness]]=5,4,Table13[[#This Row],[attractiveness]]))</f>
        <v>2</v>
      </c>
      <c r="F718" s="5">
        <v>1.04</v>
      </c>
      <c r="G718" t="s">
        <v>830</v>
      </c>
      <c r="H718" t="s">
        <v>840</v>
      </c>
      <c r="I718" t="s">
        <v>864</v>
      </c>
      <c r="J718" t="s">
        <v>831</v>
      </c>
      <c r="K718" t="s">
        <v>832</v>
      </c>
      <c r="L718" s="9">
        <v>0.40984806418399999</v>
      </c>
      <c r="M718" s="9">
        <v>0.28795617818800001</v>
      </c>
      <c r="N718" s="9">
        <v>0.116128981113</v>
      </c>
      <c r="O718" s="9">
        <v>0.116128981113</v>
      </c>
      <c r="P718" s="9">
        <v>2.0562406629299999E-2</v>
      </c>
      <c r="Q718" s="4">
        <f>VLOOKUP(Table13[[#This Row],[img_id]]&amp;"|"&amp;1,Table1[[#Headers],[#Data]],6,FALSE)</f>
        <v>0.99963665008500002</v>
      </c>
      <c r="R718" s="4">
        <f>VLOOKUP(Table13[[#This Row],[img_id]]&amp;"|"&amp;2,Table1[[#Headers],[#Data]],6,FALSE)</f>
        <v>0.99948287010199999</v>
      </c>
      <c r="S718" s="4">
        <f>VLOOKUP(Table13[[#This Row],[img_id]]&amp;"|"&amp;3,Table1[[#Headers],[#Data]],6,FALSE)</f>
        <v>0.99871873855600002</v>
      </c>
      <c r="T718" s="4">
        <f>VLOOKUP(Table13[[#This Row],[img_id]]&amp;"|"&amp;4,Table1[[#Headers],[#Data]],6,FALSE)</f>
        <v>0.99715048074699997</v>
      </c>
      <c r="U718" s="4">
        <f>VLOOKUP(Table13[[#This Row],[img_id]]&amp;"|"&amp;5,Table1[[#Headers],[#Data]],6,FALSE)</f>
        <v>0.99280655384100003</v>
      </c>
    </row>
    <row r="719" spans="1:21" hidden="1" x14ac:dyDescent="0.25">
      <c r="A719" s="5">
        <v>718</v>
      </c>
      <c r="B719" s="5" t="s">
        <v>727</v>
      </c>
      <c r="C719" s="5">
        <v>644</v>
      </c>
      <c r="D719" s="5">
        <v>3</v>
      </c>
      <c r="E719" s="5">
        <f>IF(Table13[[#This Row],[attractiveness]]=1,2,IF(Table13[[#This Row],[attractiveness]]=5,4,Table13[[#This Row],[attractiveness]]))</f>
        <v>3</v>
      </c>
      <c r="F719" s="5">
        <v>0.8</v>
      </c>
      <c r="G719" t="s">
        <v>829</v>
      </c>
      <c r="H719" t="s">
        <v>837</v>
      </c>
      <c r="I719" t="s">
        <v>830</v>
      </c>
      <c r="J719" t="s">
        <v>926</v>
      </c>
      <c r="K719" t="s">
        <v>885</v>
      </c>
      <c r="L719" s="9">
        <v>0.88683420419699999</v>
      </c>
      <c r="M719" s="9">
        <v>2.4687280878400001E-2</v>
      </c>
      <c r="N719" s="9">
        <v>1.44198955968E-2</v>
      </c>
      <c r="O719" s="9">
        <v>1.44198955968E-2</v>
      </c>
      <c r="P719" s="9">
        <v>9.4406465068499999E-3</v>
      </c>
      <c r="Q719" s="4">
        <f>VLOOKUP(Table13[[#This Row],[img_id]]&amp;"|"&amp;1,Table1[[#Headers],[#Data]],6,FALSE)</f>
        <v>0.99997758865399999</v>
      </c>
      <c r="R719" s="4">
        <f>VLOOKUP(Table13[[#This Row],[img_id]]&amp;"|"&amp;2,Table1[[#Headers],[#Data]],6,FALSE)</f>
        <v>0.99919599294700001</v>
      </c>
      <c r="S719" s="4">
        <f>VLOOKUP(Table13[[#This Row],[img_id]]&amp;"|"&amp;3,Table1[[#Headers],[#Data]],6,FALSE)</f>
        <v>0.99862432479899998</v>
      </c>
      <c r="T719" s="4">
        <f>VLOOKUP(Table13[[#This Row],[img_id]]&amp;"|"&amp;4,Table1[[#Headers],[#Data]],6,FALSE)</f>
        <v>0.99854677915599999</v>
      </c>
      <c r="U719" s="4">
        <f>VLOOKUP(Table13[[#This Row],[img_id]]&amp;"|"&amp;5,Table1[[#Headers],[#Data]],6,FALSE)</f>
        <v>0.99790024757399998</v>
      </c>
    </row>
    <row r="720" spans="1:21" hidden="1" x14ac:dyDescent="0.25">
      <c r="A720" s="5">
        <v>719</v>
      </c>
      <c r="B720" s="5" t="s">
        <v>728</v>
      </c>
      <c r="C720" s="5">
        <v>644</v>
      </c>
      <c r="D720" s="5">
        <v>4</v>
      </c>
      <c r="E720" s="5">
        <f>IF(Table13[[#This Row],[attractiveness]]=1,2,IF(Table13[[#This Row],[attractiveness]]=5,4,Table13[[#This Row],[attractiveness]]))</f>
        <v>4</v>
      </c>
      <c r="F720" s="5">
        <v>0.24</v>
      </c>
      <c r="G720" t="s">
        <v>830</v>
      </c>
      <c r="H720" t="s">
        <v>831</v>
      </c>
      <c r="I720" t="s">
        <v>860</v>
      </c>
      <c r="J720" t="s">
        <v>864</v>
      </c>
      <c r="K720" t="s">
        <v>862</v>
      </c>
      <c r="L720" s="9">
        <v>0.25833776593199997</v>
      </c>
      <c r="M720" s="9">
        <v>0.141756340861</v>
      </c>
      <c r="N720" s="9">
        <v>0.10040369629900001</v>
      </c>
      <c r="O720" s="9">
        <v>0.10040369629900001</v>
      </c>
      <c r="P720" s="9">
        <v>5.9997916221600001E-2</v>
      </c>
      <c r="Q720" s="4">
        <f>VLOOKUP(Table13[[#This Row],[img_id]]&amp;"|"&amp;1,Table1[[#Headers],[#Data]],6,FALSE)</f>
        <v>0.99885904789000002</v>
      </c>
      <c r="R720" s="4">
        <f>VLOOKUP(Table13[[#This Row],[img_id]]&amp;"|"&amp;2,Table1[[#Headers],[#Data]],6,FALSE)</f>
        <v>0.99792271852500003</v>
      </c>
      <c r="S720" s="4">
        <f>VLOOKUP(Table13[[#This Row],[img_id]]&amp;"|"&amp;3,Table1[[#Headers],[#Data]],6,FALSE)</f>
        <v>0.99706959724400002</v>
      </c>
      <c r="T720" s="4">
        <f>VLOOKUP(Table13[[#This Row],[img_id]]&amp;"|"&amp;4,Table1[[#Headers],[#Data]],6,FALSE)</f>
        <v>0.99564570188500001</v>
      </c>
      <c r="U720" s="4">
        <f>VLOOKUP(Table13[[#This Row],[img_id]]&amp;"|"&amp;5,Table1[[#Headers],[#Data]],6,FALSE)</f>
        <v>0.99510574340799995</v>
      </c>
    </row>
    <row r="721" spans="1:21" hidden="1" x14ac:dyDescent="0.25">
      <c r="A721" s="5">
        <v>720</v>
      </c>
      <c r="B721" s="5" t="s">
        <v>729</v>
      </c>
      <c r="C721" s="5">
        <v>644</v>
      </c>
      <c r="D721" s="5">
        <v>2</v>
      </c>
      <c r="E721" s="5">
        <f>IF(Table13[[#This Row],[attractiveness]]=1,2,IF(Table13[[#This Row],[attractiveness]]=5,4,Table13[[#This Row],[attractiveness]]))</f>
        <v>2</v>
      </c>
      <c r="F721" s="5">
        <v>0.64</v>
      </c>
      <c r="G721" t="s">
        <v>854</v>
      </c>
      <c r="H721" t="s">
        <v>848</v>
      </c>
      <c r="I721" t="s">
        <v>877</v>
      </c>
      <c r="J721" t="s">
        <v>886</v>
      </c>
      <c r="K721" t="s">
        <v>855</v>
      </c>
      <c r="L721" s="9">
        <v>0.48820659518199999</v>
      </c>
      <c r="M721" s="9">
        <v>0.13848845660699999</v>
      </c>
      <c r="N721" s="9">
        <v>7.1095384657399993E-2</v>
      </c>
      <c r="O721" s="9">
        <v>7.1095384657399993E-2</v>
      </c>
      <c r="P721" s="9">
        <v>3.4266386181099999E-2</v>
      </c>
      <c r="Q721" s="4">
        <f>VLOOKUP(Table13[[#This Row],[img_id]]&amp;"|"&amp;1,Table1[[#Headers],[#Data]],6,FALSE)</f>
        <v>0.99957340955700003</v>
      </c>
      <c r="R721" s="4">
        <f>VLOOKUP(Table13[[#This Row],[img_id]]&amp;"|"&amp;2,Table1[[#Headers],[#Data]],6,FALSE)</f>
        <v>0.998497962952</v>
      </c>
      <c r="S721" s="4">
        <f>VLOOKUP(Table13[[#This Row],[img_id]]&amp;"|"&amp;3,Table1[[#Headers],[#Data]],6,FALSE)</f>
        <v>0.997078299522</v>
      </c>
      <c r="T721" s="4">
        <f>VLOOKUP(Table13[[#This Row],[img_id]]&amp;"|"&amp;4,Table1[[#Headers],[#Data]],6,FALSE)</f>
        <v>0.99663746357000005</v>
      </c>
      <c r="U721" s="4">
        <f>VLOOKUP(Table13[[#This Row],[img_id]]&amp;"|"&amp;5,Table1[[#Headers],[#Data]],6,FALSE)</f>
        <v>0.99395692348499998</v>
      </c>
    </row>
    <row r="722" spans="1:21" hidden="1" x14ac:dyDescent="0.25">
      <c r="A722" s="5">
        <v>721</v>
      </c>
      <c r="B722" s="5" t="s">
        <v>730</v>
      </c>
      <c r="C722" s="5">
        <v>646</v>
      </c>
      <c r="D722" s="5">
        <v>3</v>
      </c>
      <c r="E722" s="5">
        <f>IF(Table13[[#This Row],[attractiveness]]=1,2,IF(Table13[[#This Row],[attractiveness]]=5,4,Table13[[#This Row],[attractiveness]]))</f>
        <v>3</v>
      </c>
      <c r="F722" s="5">
        <v>0.55999999999999905</v>
      </c>
      <c r="G722" t="s">
        <v>862</v>
      </c>
      <c r="H722" t="s">
        <v>846</v>
      </c>
      <c r="I722" t="s">
        <v>861</v>
      </c>
      <c r="J722" t="s">
        <v>831</v>
      </c>
      <c r="K722" t="s">
        <v>855</v>
      </c>
      <c r="L722" s="9">
        <v>0.32636290788700001</v>
      </c>
      <c r="M722" s="9">
        <v>0.220941632986</v>
      </c>
      <c r="N722" s="9">
        <v>8.7533660232999994E-2</v>
      </c>
      <c r="O722" s="9">
        <v>8.7533660232999994E-2</v>
      </c>
      <c r="P722" s="9">
        <v>4.2145032435700003E-2</v>
      </c>
      <c r="Q722" s="4">
        <f>VLOOKUP(Table13[[#This Row],[img_id]]&amp;"|"&amp;1,Table1[[#Headers],[#Data]],6,FALSE)</f>
        <v>0.99971693754199997</v>
      </c>
      <c r="R722" s="4">
        <f>VLOOKUP(Table13[[#This Row],[img_id]]&amp;"|"&amp;2,Table1[[#Headers],[#Data]],6,FALSE)</f>
        <v>0.999581992626</v>
      </c>
      <c r="S722" s="4">
        <f>VLOOKUP(Table13[[#This Row],[img_id]]&amp;"|"&amp;3,Table1[[#Headers],[#Data]],6,FALSE)</f>
        <v>0.99894565343899999</v>
      </c>
      <c r="T722" s="4">
        <f>VLOOKUP(Table13[[#This Row],[img_id]]&amp;"|"&amp;4,Table1[[#Headers],[#Data]],6,FALSE)</f>
        <v>0.99842488765699999</v>
      </c>
      <c r="U722" s="4">
        <f>VLOOKUP(Table13[[#This Row],[img_id]]&amp;"|"&amp;5,Table1[[#Headers],[#Data]],6,FALSE)</f>
        <v>0.99781274795499997</v>
      </c>
    </row>
    <row r="723" spans="1:21" hidden="1" x14ac:dyDescent="0.25">
      <c r="A723" s="5">
        <v>722</v>
      </c>
      <c r="B723" s="5" t="s">
        <v>731</v>
      </c>
      <c r="C723" s="5">
        <v>646</v>
      </c>
      <c r="D723" s="5">
        <v>3</v>
      </c>
      <c r="E723" s="5">
        <f>IF(Table13[[#This Row],[attractiveness]]=1,2,IF(Table13[[#This Row],[attractiveness]]=5,4,Table13[[#This Row],[attractiveness]]))</f>
        <v>3</v>
      </c>
      <c r="F723" s="5">
        <v>0.55999999999999905</v>
      </c>
      <c r="G723" t="s">
        <v>860</v>
      </c>
      <c r="H723" t="s">
        <v>864</v>
      </c>
      <c r="I723" t="s">
        <v>831</v>
      </c>
      <c r="J723" t="s">
        <v>862</v>
      </c>
      <c r="K723" t="s">
        <v>878</v>
      </c>
      <c r="L723" s="9">
        <v>0.274321317673</v>
      </c>
      <c r="M723" s="9">
        <v>0.16668057441699999</v>
      </c>
      <c r="N723" s="9">
        <v>0.13007535040400001</v>
      </c>
      <c r="O723" s="9">
        <v>0.13007535040400001</v>
      </c>
      <c r="P723" s="9">
        <v>4.73367199302E-2</v>
      </c>
      <c r="Q723" s="4">
        <f>VLOOKUP(Table13[[#This Row],[img_id]]&amp;"|"&amp;1,Table1[[#Headers],[#Data]],6,FALSE)</f>
        <v>0.99960154295000003</v>
      </c>
      <c r="R723" s="4">
        <f>VLOOKUP(Table13[[#This Row],[img_id]]&amp;"|"&amp;2,Table1[[#Headers],[#Data]],6,FALSE)</f>
        <v>0.99934428930300001</v>
      </c>
      <c r="S723" s="4">
        <f>VLOOKUP(Table13[[#This Row],[img_id]]&amp;"|"&amp;3,Table1[[#Headers],[#Data]],6,FALSE)</f>
        <v>0.99915993213700005</v>
      </c>
      <c r="T723" s="4">
        <f>VLOOKUP(Table13[[#This Row],[img_id]]&amp;"|"&amp;4,Table1[[#Headers],[#Data]],6,FALSE)</f>
        <v>0.99860161542899994</v>
      </c>
      <c r="U723" s="4">
        <f>VLOOKUP(Table13[[#This Row],[img_id]]&amp;"|"&amp;5,Table1[[#Headers],[#Data]],6,FALSE)</f>
        <v>0.997694909573</v>
      </c>
    </row>
    <row r="724" spans="1:21" hidden="1" x14ac:dyDescent="0.25">
      <c r="A724" s="5">
        <v>723</v>
      </c>
      <c r="B724" s="5" t="s">
        <v>732</v>
      </c>
      <c r="C724" s="5">
        <v>646</v>
      </c>
      <c r="D724" s="5">
        <v>4</v>
      </c>
      <c r="E724" s="5">
        <f>IF(Table13[[#This Row],[attractiveness]]=1,2,IF(Table13[[#This Row],[attractiveness]]=5,4,Table13[[#This Row],[attractiveness]]))</f>
        <v>4</v>
      </c>
      <c r="F724" s="5">
        <v>0.64</v>
      </c>
      <c r="G724" t="s">
        <v>862</v>
      </c>
      <c r="H724" t="s">
        <v>861</v>
      </c>
      <c r="I724" t="s">
        <v>874</v>
      </c>
      <c r="J724" t="s">
        <v>831</v>
      </c>
      <c r="K724" t="s">
        <v>873</v>
      </c>
      <c r="L724" s="9">
        <v>0.67357295751599999</v>
      </c>
      <c r="M724" s="9">
        <v>8.1864014267900007E-2</v>
      </c>
      <c r="N724" s="9">
        <v>3.6412280052900002E-2</v>
      </c>
      <c r="O724" s="9">
        <v>3.6412280052900002E-2</v>
      </c>
      <c r="P724" s="9">
        <v>3.0725453048899998E-2</v>
      </c>
      <c r="Q724" s="4">
        <f>VLOOKUP(Table13[[#This Row],[img_id]]&amp;"|"&amp;1,Table1[[#Headers],[#Data]],6,FALSE)</f>
        <v>0.99993169307700003</v>
      </c>
      <c r="R724" s="4">
        <f>VLOOKUP(Table13[[#This Row],[img_id]]&amp;"|"&amp;2,Table1[[#Headers],[#Data]],6,FALSE)</f>
        <v>0.99943846464200004</v>
      </c>
      <c r="S724" s="4">
        <f>VLOOKUP(Table13[[#This Row],[img_id]]&amp;"|"&amp;3,Table1[[#Headers],[#Data]],6,FALSE)</f>
        <v>0.99873858690299999</v>
      </c>
      <c r="T724" s="4">
        <f>VLOOKUP(Table13[[#This Row],[img_id]]&amp;"|"&amp;4,Table1[[#Headers],[#Data]],6,FALSE)</f>
        <v>0.99867391586300003</v>
      </c>
      <c r="U724" s="4">
        <f>VLOOKUP(Table13[[#This Row],[img_id]]&amp;"|"&amp;5,Table1[[#Headers],[#Data]],6,FALSE)</f>
        <v>0.998505473137</v>
      </c>
    </row>
    <row r="725" spans="1:21" hidden="1" x14ac:dyDescent="0.25">
      <c r="A725" s="5">
        <v>724</v>
      </c>
      <c r="B725" s="5" t="s">
        <v>733</v>
      </c>
      <c r="C725" s="5">
        <v>646</v>
      </c>
      <c r="D725" s="5">
        <v>3</v>
      </c>
      <c r="E725" s="5">
        <f>IF(Table13[[#This Row],[attractiveness]]=1,2,IF(Table13[[#This Row],[attractiveness]]=5,4,Table13[[#This Row],[attractiveness]]))</f>
        <v>3</v>
      </c>
      <c r="F725" s="5">
        <v>0.159999999999999</v>
      </c>
      <c r="G725" t="s">
        <v>861</v>
      </c>
      <c r="H725" t="s">
        <v>862</v>
      </c>
      <c r="I725" t="s">
        <v>906</v>
      </c>
      <c r="J725" t="s">
        <v>873</v>
      </c>
      <c r="K725" t="s">
        <v>893</v>
      </c>
      <c r="L725" s="9">
        <v>0.23864993453</v>
      </c>
      <c r="M725" s="9">
        <v>0.17512716352900001</v>
      </c>
      <c r="N725" s="9">
        <v>9.5740780234299994E-2</v>
      </c>
      <c r="O725" s="9">
        <v>9.5740780234299994E-2</v>
      </c>
      <c r="P725" s="9">
        <v>7.9460471868499999E-2</v>
      </c>
      <c r="Q725" s="4">
        <f>VLOOKUP(Table13[[#This Row],[img_id]]&amp;"|"&amp;1,Table1[[#Headers],[#Data]],6,FALSE)</f>
        <v>0.99954009056100002</v>
      </c>
      <c r="R725" s="4">
        <f>VLOOKUP(Table13[[#This Row],[img_id]]&amp;"|"&amp;2,Table1[[#Headers],[#Data]],6,FALSE)</f>
        <v>0.99937337636900003</v>
      </c>
      <c r="S725" s="4">
        <f>VLOOKUP(Table13[[#This Row],[img_id]]&amp;"|"&amp;3,Table1[[#Headers],[#Data]],6,FALSE)</f>
        <v>0.99885439872699999</v>
      </c>
      <c r="T725" s="4">
        <f>VLOOKUP(Table13[[#This Row],[img_id]]&amp;"|"&amp;4,Table1[[#Headers],[#Data]],6,FALSE)</f>
        <v>0.998750209808</v>
      </c>
      <c r="U725" s="4">
        <f>VLOOKUP(Table13[[#This Row],[img_id]]&amp;"|"&amp;5,Table1[[#Headers],[#Data]],6,FALSE)</f>
        <v>0.99861991405499995</v>
      </c>
    </row>
    <row r="726" spans="1:21" hidden="1" x14ac:dyDescent="0.25">
      <c r="A726" s="5">
        <v>725</v>
      </c>
      <c r="B726" s="5" t="s">
        <v>734</v>
      </c>
      <c r="C726" s="5">
        <v>649</v>
      </c>
      <c r="D726" s="5">
        <v>3</v>
      </c>
      <c r="E726" s="5">
        <f>IF(Table13[[#This Row],[attractiveness]]=1,2,IF(Table13[[#This Row],[attractiveness]]=5,4,Table13[[#This Row],[attractiveness]]))</f>
        <v>3</v>
      </c>
      <c r="F726" s="5">
        <v>0.24</v>
      </c>
      <c r="G726" t="s">
        <v>854</v>
      </c>
      <c r="H726" t="s">
        <v>848</v>
      </c>
      <c r="I726" t="s">
        <v>830</v>
      </c>
      <c r="J726" t="s">
        <v>855</v>
      </c>
      <c r="K726" t="s">
        <v>846</v>
      </c>
      <c r="L726" s="9">
        <v>0.53016728162799998</v>
      </c>
      <c r="M726" s="9">
        <v>0.15717186033700001</v>
      </c>
      <c r="N726" s="9">
        <v>6.7514896392800006E-2</v>
      </c>
      <c r="O726" s="9">
        <v>6.7514896392800006E-2</v>
      </c>
      <c r="P726" s="9">
        <v>4.3542277067900002E-2</v>
      </c>
      <c r="Q726" s="4">
        <f>VLOOKUP(Table13[[#This Row],[img_id]]&amp;"|"&amp;1,Table1[[#Headers],[#Data]],6,FALSE)</f>
        <v>0.99987578391999998</v>
      </c>
      <c r="R726" s="4">
        <f>VLOOKUP(Table13[[#This Row],[img_id]]&amp;"|"&amp;2,Table1[[#Headers],[#Data]],6,FALSE)</f>
        <v>0.99958115816100002</v>
      </c>
      <c r="S726" s="4">
        <f>VLOOKUP(Table13[[#This Row],[img_id]]&amp;"|"&amp;3,Table1[[#Headers],[#Data]],6,FALSE)</f>
        <v>0.99902534484899996</v>
      </c>
      <c r="T726" s="4">
        <f>VLOOKUP(Table13[[#This Row],[img_id]]&amp;"|"&amp;4,Table1[[#Headers],[#Data]],6,FALSE)</f>
        <v>0.99860817193999996</v>
      </c>
      <c r="U726" s="4">
        <f>VLOOKUP(Table13[[#This Row],[img_id]]&amp;"|"&amp;5,Table1[[#Headers],[#Data]],6,FALSE)</f>
        <v>0.99848961830100003</v>
      </c>
    </row>
    <row r="727" spans="1:21" hidden="1" x14ac:dyDescent="0.25">
      <c r="A727" s="5">
        <v>726</v>
      </c>
      <c r="B727" s="5" t="s">
        <v>735</v>
      </c>
      <c r="C727" s="5">
        <v>649</v>
      </c>
      <c r="D727" s="5">
        <v>2</v>
      </c>
      <c r="E727" s="5">
        <f>IF(Table13[[#This Row],[attractiveness]]=1,2,IF(Table13[[#This Row],[attractiveness]]=5,4,Table13[[#This Row],[attractiveness]]))</f>
        <v>2</v>
      </c>
      <c r="F727" s="5">
        <v>0.24</v>
      </c>
      <c r="G727" t="s">
        <v>854</v>
      </c>
      <c r="H727" t="s">
        <v>861</v>
      </c>
      <c r="I727" t="s">
        <v>848</v>
      </c>
      <c r="J727" t="s">
        <v>831</v>
      </c>
      <c r="K727" t="s">
        <v>830</v>
      </c>
      <c r="L727" s="9">
        <v>0.227936267853</v>
      </c>
      <c r="M727" s="9">
        <v>0.113468401134</v>
      </c>
      <c r="N727" s="9">
        <v>9.8851971328299995E-2</v>
      </c>
      <c r="O727" s="9">
        <v>9.8851971328299995E-2</v>
      </c>
      <c r="P727" s="9">
        <v>7.4395515024700001E-2</v>
      </c>
      <c r="Q727" s="4">
        <f>VLOOKUP(Table13[[#This Row],[img_id]]&amp;"|"&amp;1,Table1[[#Headers],[#Data]],6,FALSE)</f>
        <v>0.99820959568000001</v>
      </c>
      <c r="R727" s="4">
        <f>VLOOKUP(Table13[[#This Row],[img_id]]&amp;"|"&amp;2,Table1[[#Headers],[#Data]],6,FALSE)</f>
        <v>0.99640983343099998</v>
      </c>
      <c r="S727" s="4">
        <f>VLOOKUP(Table13[[#This Row],[img_id]]&amp;"|"&amp;3,Table1[[#Headers],[#Data]],6,FALSE)</f>
        <v>0.99588119983699996</v>
      </c>
      <c r="T727" s="4">
        <f>VLOOKUP(Table13[[#This Row],[img_id]]&amp;"|"&amp;4,Table1[[#Headers],[#Data]],6,FALSE)</f>
        <v>0.99548834562300004</v>
      </c>
      <c r="U727" s="4">
        <f>VLOOKUP(Table13[[#This Row],[img_id]]&amp;"|"&amp;5,Table1[[#Headers],[#Data]],6,FALSE)</f>
        <v>0.99453449249299997</v>
      </c>
    </row>
    <row r="728" spans="1:21" hidden="1" x14ac:dyDescent="0.25">
      <c r="A728" s="5">
        <v>727</v>
      </c>
      <c r="B728" s="5" t="s">
        <v>736</v>
      </c>
      <c r="C728" s="5">
        <v>649</v>
      </c>
      <c r="D728" s="5">
        <v>3</v>
      </c>
      <c r="E728" s="5">
        <f>IF(Table13[[#This Row],[attractiveness]]=1,2,IF(Table13[[#This Row],[attractiveness]]=5,4,Table13[[#This Row],[attractiveness]]))</f>
        <v>3</v>
      </c>
      <c r="F728" s="5">
        <v>0.55999999999999905</v>
      </c>
      <c r="G728" t="s">
        <v>830</v>
      </c>
      <c r="H728" t="s">
        <v>862</v>
      </c>
      <c r="I728" t="s">
        <v>846</v>
      </c>
      <c r="J728" t="s">
        <v>831</v>
      </c>
      <c r="K728" t="s">
        <v>861</v>
      </c>
      <c r="L728" s="9">
        <v>0.37525039911300001</v>
      </c>
      <c r="M728" s="9">
        <v>0.13495062291599999</v>
      </c>
      <c r="N728" s="9">
        <v>0.10683136433400001</v>
      </c>
      <c r="O728" s="9">
        <v>0.10683136433400001</v>
      </c>
      <c r="P728" s="9">
        <v>5.28866201639E-2</v>
      </c>
      <c r="Q728" s="4">
        <f>VLOOKUP(Table13[[#This Row],[img_id]]&amp;"|"&amp;1,Table1[[#Headers],[#Data]],6,FALSE)</f>
        <v>0.99974328279500002</v>
      </c>
      <c r="R728" s="4">
        <f>VLOOKUP(Table13[[#This Row],[img_id]]&amp;"|"&amp;2,Table1[[#Headers],[#Data]],6,FALSE)</f>
        <v>0.99928671121599999</v>
      </c>
      <c r="S728" s="4">
        <f>VLOOKUP(Table13[[#This Row],[img_id]]&amp;"|"&amp;3,Table1[[#Headers],[#Data]],6,FALSE)</f>
        <v>0.99909901618999997</v>
      </c>
      <c r="T728" s="4">
        <f>VLOOKUP(Table13[[#This Row],[img_id]]&amp;"|"&amp;4,Table1[[#Headers],[#Data]],6,FALSE)</f>
        <v>0.99909186363199998</v>
      </c>
      <c r="U728" s="4">
        <f>VLOOKUP(Table13[[#This Row],[img_id]]&amp;"|"&amp;5,Table1[[#Headers],[#Data]],6,FALSE)</f>
        <v>0.99818170070599999</v>
      </c>
    </row>
    <row r="729" spans="1:21" hidden="1" x14ac:dyDescent="0.25">
      <c r="A729" s="5">
        <v>728</v>
      </c>
      <c r="B729" s="5" t="s">
        <v>737</v>
      </c>
      <c r="C729" s="5">
        <v>649</v>
      </c>
      <c r="D729" s="5">
        <v>2</v>
      </c>
      <c r="E729" s="5">
        <f>IF(Table13[[#This Row],[attractiveness]]=1,2,IF(Table13[[#This Row],[attractiveness]]=5,4,Table13[[#This Row],[attractiveness]]))</f>
        <v>2</v>
      </c>
      <c r="F729" s="5">
        <v>0.159999999999999</v>
      </c>
      <c r="G729" t="s">
        <v>854</v>
      </c>
      <c r="H729" t="s">
        <v>848</v>
      </c>
      <c r="I729" t="s">
        <v>856</v>
      </c>
      <c r="J729" t="s">
        <v>884</v>
      </c>
      <c r="K729" t="s">
        <v>861</v>
      </c>
      <c r="L729" s="9">
        <v>0.51347851753200002</v>
      </c>
      <c r="M729" s="9">
        <v>0.29354551434499998</v>
      </c>
      <c r="N729" s="9">
        <v>3.6836534738500001E-2</v>
      </c>
      <c r="O729" s="9">
        <v>3.6836534738500001E-2</v>
      </c>
      <c r="P729" s="9">
        <v>2.5570953264799998E-2</v>
      </c>
      <c r="Q729" s="4">
        <f>VLOOKUP(Table13[[#This Row],[img_id]]&amp;"|"&amp;1,Table1[[#Headers],[#Data]],6,FALSE)</f>
        <v>0.99989902973199996</v>
      </c>
      <c r="R729" s="4">
        <f>VLOOKUP(Table13[[#This Row],[img_id]]&amp;"|"&amp;2,Table1[[#Headers],[#Data]],6,FALSE)</f>
        <v>0.99982339143800003</v>
      </c>
      <c r="S729" s="4">
        <f>VLOOKUP(Table13[[#This Row],[img_id]]&amp;"|"&amp;3,Table1[[#Headers],[#Data]],6,FALSE)</f>
        <v>0.99859410524400005</v>
      </c>
      <c r="T729" s="4">
        <f>VLOOKUP(Table13[[#This Row],[img_id]]&amp;"|"&amp;4,Table1[[#Headers],[#Data]],6,FALSE)</f>
        <v>0.99856936931600004</v>
      </c>
      <c r="U729" s="4">
        <f>VLOOKUP(Table13[[#This Row],[img_id]]&amp;"|"&amp;5,Table1[[#Headers],[#Data]],6,FALSE)</f>
        <v>0.99797600507700002</v>
      </c>
    </row>
    <row r="730" spans="1:21" hidden="1" x14ac:dyDescent="0.25">
      <c r="A730" s="5">
        <v>729</v>
      </c>
      <c r="B730" s="5" t="s">
        <v>738</v>
      </c>
      <c r="C730" s="5">
        <v>650</v>
      </c>
      <c r="D730" s="5">
        <v>2</v>
      </c>
      <c r="E730" s="5">
        <f>IF(Table13[[#This Row],[attractiveness]]=1,2,IF(Table13[[#This Row],[attractiveness]]=5,4,Table13[[#This Row],[attractiveness]]))</f>
        <v>2</v>
      </c>
      <c r="F730" s="5">
        <v>0.159999999999999</v>
      </c>
      <c r="G730" t="s">
        <v>831</v>
      </c>
      <c r="H730" t="s">
        <v>891</v>
      </c>
      <c r="I730" t="s">
        <v>860</v>
      </c>
      <c r="J730" t="s">
        <v>854</v>
      </c>
      <c r="K730" t="s">
        <v>848</v>
      </c>
      <c r="L730" s="9">
        <v>0.93312221765500003</v>
      </c>
      <c r="M730" s="9">
        <v>2.62185465544E-2</v>
      </c>
      <c r="N730" s="9">
        <v>1.1407137848400001E-2</v>
      </c>
      <c r="O730" s="9">
        <v>1.1407137848400001E-2</v>
      </c>
      <c r="P730" s="9">
        <v>3.0540653970099999E-3</v>
      </c>
      <c r="Q730" s="4">
        <f>VLOOKUP(Table13[[#This Row],[img_id]]&amp;"|"&amp;1,Table1[[#Headers],[#Data]],6,FALSE)</f>
        <v>0.99999594688399995</v>
      </c>
      <c r="R730" s="4">
        <f>VLOOKUP(Table13[[#This Row],[img_id]]&amp;"|"&amp;2,Table1[[#Headers],[#Data]],6,FALSE)</f>
        <v>0.99985599517799995</v>
      </c>
      <c r="S730" s="4">
        <f>VLOOKUP(Table13[[#This Row],[img_id]]&amp;"|"&amp;3,Table1[[#Headers],[#Data]],6,FALSE)</f>
        <v>0.99966919422099998</v>
      </c>
      <c r="T730" s="4">
        <f>VLOOKUP(Table13[[#This Row],[img_id]]&amp;"|"&amp;4,Table1[[#Headers],[#Data]],6,FALSE)</f>
        <v>0.999115288258</v>
      </c>
      <c r="U730" s="4">
        <f>VLOOKUP(Table13[[#This Row],[img_id]]&amp;"|"&amp;5,Table1[[#Headers],[#Data]],6,FALSE)</f>
        <v>0.99876570701599998</v>
      </c>
    </row>
    <row r="731" spans="1:21" hidden="1" x14ac:dyDescent="0.25">
      <c r="A731" s="5">
        <v>730</v>
      </c>
      <c r="B731" s="5" t="s">
        <v>739</v>
      </c>
      <c r="C731" s="5">
        <v>650</v>
      </c>
      <c r="D731" s="5">
        <v>2</v>
      </c>
      <c r="E731" s="5">
        <f>IF(Table13[[#This Row],[attractiveness]]=1,2,IF(Table13[[#This Row],[attractiveness]]=5,4,Table13[[#This Row],[attractiveness]]))</f>
        <v>2</v>
      </c>
      <c r="F731" s="5">
        <v>1.2</v>
      </c>
      <c r="G731" t="s">
        <v>856</v>
      </c>
      <c r="H731" t="s">
        <v>854</v>
      </c>
      <c r="I731" t="s">
        <v>860</v>
      </c>
      <c r="J731" t="s">
        <v>848</v>
      </c>
      <c r="K731" t="s">
        <v>831</v>
      </c>
      <c r="L731" s="9">
        <v>0.113052301109</v>
      </c>
      <c r="M731" s="9">
        <v>0.110437974334</v>
      </c>
      <c r="N731" s="9">
        <v>9.9291905760800006E-2</v>
      </c>
      <c r="O731" s="9">
        <v>9.9291905760800006E-2</v>
      </c>
      <c r="P731" s="9">
        <v>4.7181308269499997E-2</v>
      </c>
      <c r="Q731" s="4">
        <f>VLOOKUP(Table13[[#This Row],[img_id]]&amp;"|"&amp;1,Table1[[#Headers],[#Data]],6,FALSE)</f>
        <v>0.99413293600099994</v>
      </c>
      <c r="R731" s="4">
        <f>VLOOKUP(Table13[[#This Row],[img_id]]&amp;"|"&amp;2,Table1[[#Headers],[#Data]],6,FALSE)</f>
        <v>0.99399489164400001</v>
      </c>
      <c r="S731" s="4">
        <f>VLOOKUP(Table13[[#This Row],[img_id]]&amp;"|"&amp;3,Table1[[#Headers],[#Data]],6,FALSE)</f>
        <v>0.99332523345900003</v>
      </c>
      <c r="T731" s="4">
        <f>VLOOKUP(Table13[[#This Row],[img_id]]&amp;"|"&amp;4,Table1[[#Headers],[#Data]],6,FALSE)</f>
        <v>0.99142283201199999</v>
      </c>
      <c r="U731" s="4">
        <f>VLOOKUP(Table13[[#This Row],[img_id]]&amp;"|"&amp;5,Table1[[#Headers],[#Data]],6,FALSE)</f>
        <v>0.98605597019199998</v>
      </c>
    </row>
    <row r="732" spans="1:21" hidden="1" x14ac:dyDescent="0.25">
      <c r="A732" s="5">
        <v>731</v>
      </c>
      <c r="B732" s="5" t="s">
        <v>740</v>
      </c>
      <c r="C732" s="5">
        <v>650</v>
      </c>
      <c r="D732" s="5">
        <v>2</v>
      </c>
      <c r="E732" s="5">
        <f>IF(Table13[[#This Row],[attractiveness]]=1,2,IF(Table13[[#This Row],[attractiveness]]=5,4,Table13[[#This Row],[attractiveness]]))</f>
        <v>2</v>
      </c>
      <c r="F732" s="5">
        <v>0.16</v>
      </c>
      <c r="G732" t="s">
        <v>854</v>
      </c>
      <c r="H732" t="s">
        <v>891</v>
      </c>
      <c r="I732" t="s">
        <v>848</v>
      </c>
      <c r="J732" t="s">
        <v>856</v>
      </c>
      <c r="K732" t="s">
        <v>861</v>
      </c>
      <c r="L732" s="9">
        <v>0.30052131414400002</v>
      </c>
      <c r="M732" s="9">
        <v>0.22293767333</v>
      </c>
      <c r="N732" s="9">
        <v>0.18562988936899999</v>
      </c>
      <c r="O732" s="9">
        <v>0.18562988936899999</v>
      </c>
      <c r="P732" s="9">
        <v>5.0806932151299999E-2</v>
      </c>
      <c r="Q732" s="4">
        <f>VLOOKUP(Table13[[#This Row],[img_id]]&amp;"|"&amp;1,Table1[[#Headers],[#Data]],6,FALSE)</f>
        <v>0.99957567453399998</v>
      </c>
      <c r="R732" s="4">
        <f>VLOOKUP(Table13[[#This Row],[img_id]]&amp;"|"&amp;2,Table1[[#Headers],[#Data]],6,FALSE)</f>
        <v>0.99942809343299999</v>
      </c>
      <c r="S732" s="4">
        <f>VLOOKUP(Table13[[#This Row],[img_id]]&amp;"|"&amp;3,Table1[[#Headers],[#Data]],6,FALSE)</f>
        <v>0.99931335449199998</v>
      </c>
      <c r="T732" s="4">
        <f>VLOOKUP(Table13[[#This Row],[img_id]]&amp;"|"&amp;4,Table1[[#Headers],[#Data]],6,FALSE)</f>
        <v>0.99758839607200001</v>
      </c>
      <c r="U732" s="4">
        <f>VLOOKUP(Table13[[#This Row],[img_id]]&amp;"|"&amp;5,Table1[[#Headers],[#Data]],6,FALSE)</f>
        <v>0.99749559164000001</v>
      </c>
    </row>
    <row r="733" spans="1:21" hidden="1" x14ac:dyDescent="0.25">
      <c r="A733" s="5">
        <v>732</v>
      </c>
      <c r="B733" s="5" t="s">
        <v>741</v>
      </c>
      <c r="C733" s="5">
        <v>650</v>
      </c>
      <c r="D733" s="5">
        <v>2</v>
      </c>
      <c r="E733" s="5">
        <f>IF(Table13[[#This Row],[attractiveness]]=1,2,IF(Table13[[#This Row],[attractiveness]]=5,4,Table13[[#This Row],[attractiveness]]))</f>
        <v>2</v>
      </c>
      <c r="F733" s="5">
        <v>0.24</v>
      </c>
      <c r="G733" t="s">
        <v>848</v>
      </c>
      <c r="H733" t="s">
        <v>854</v>
      </c>
      <c r="I733" t="s">
        <v>856</v>
      </c>
      <c r="J733" t="s">
        <v>861</v>
      </c>
      <c r="K733" t="s">
        <v>886</v>
      </c>
      <c r="L733" s="9">
        <v>0.32463678717599997</v>
      </c>
      <c r="M733" s="9">
        <v>0.25294533371900002</v>
      </c>
      <c r="N733" s="9">
        <v>0.119621947408</v>
      </c>
      <c r="O733" s="9">
        <v>0.119621947408</v>
      </c>
      <c r="P733" s="9">
        <v>4.2724415659899997E-2</v>
      </c>
      <c r="Q733" s="4">
        <f>VLOOKUP(Table13[[#This Row],[img_id]]&amp;"|"&amp;1,Table1[[#Headers],[#Data]],6,FALSE)</f>
        <v>0.99974304437600003</v>
      </c>
      <c r="R733" s="4">
        <f>VLOOKUP(Table13[[#This Row],[img_id]]&amp;"|"&amp;2,Table1[[#Headers],[#Data]],6,FALSE)</f>
        <v>0.99967026710499995</v>
      </c>
      <c r="S733" s="4">
        <f>VLOOKUP(Table13[[#This Row],[img_id]]&amp;"|"&amp;3,Table1[[#Headers],[#Data]],6,FALSE)</f>
        <v>0.99930286407500002</v>
      </c>
      <c r="T733" s="4">
        <f>VLOOKUP(Table13[[#This Row],[img_id]]&amp;"|"&amp;4,Table1[[#Headers],[#Data]],6,FALSE)</f>
        <v>0.99818855524100003</v>
      </c>
      <c r="U733" s="4">
        <f>VLOOKUP(Table13[[#This Row],[img_id]]&amp;"|"&amp;5,Table1[[#Headers],[#Data]],6,FALSE)</f>
        <v>0.99805080890700004</v>
      </c>
    </row>
    <row r="734" spans="1:21" hidden="1" x14ac:dyDescent="0.25">
      <c r="A734" s="5">
        <v>733</v>
      </c>
      <c r="B734" s="5" t="s">
        <v>742</v>
      </c>
      <c r="C734" s="5">
        <v>653</v>
      </c>
      <c r="D734" s="5">
        <v>3</v>
      </c>
      <c r="E734" s="5">
        <f>IF(Table13[[#This Row],[attractiveness]]=1,2,IF(Table13[[#This Row],[attractiveness]]=5,4,Table13[[#This Row],[attractiveness]]))</f>
        <v>3</v>
      </c>
      <c r="F734" s="5">
        <v>0.4</v>
      </c>
      <c r="G734" t="s">
        <v>855</v>
      </c>
      <c r="H734" t="s">
        <v>886</v>
      </c>
      <c r="I734" t="s">
        <v>873</v>
      </c>
      <c r="J734" t="s">
        <v>861</v>
      </c>
      <c r="K734" t="s">
        <v>831</v>
      </c>
      <c r="L734" s="9">
        <v>0.10153727233400001</v>
      </c>
      <c r="M734" s="9">
        <v>9.7975417971600004E-2</v>
      </c>
      <c r="N734" s="9">
        <v>9.5304831862400005E-2</v>
      </c>
      <c r="O734" s="9">
        <v>9.5304831862400005E-2</v>
      </c>
      <c r="P734" s="9">
        <v>8.8969565927999997E-2</v>
      </c>
      <c r="Q734" s="4">
        <f>VLOOKUP(Table13[[#This Row],[img_id]]&amp;"|"&amp;1,Table1[[#Headers],[#Data]],6,FALSE)</f>
        <v>0.99850970506699999</v>
      </c>
      <c r="R734" s="4">
        <f>VLOOKUP(Table13[[#This Row],[img_id]]&amp;"|"&amp;2,Table1[[#Headers],[#Data]],6,FALSE)</f>
        <v>0.99845564365399997</v>
      </c>
      <c r="S734" s="4">
        <f>VLOOKUP(Table13[[#This Row],[img_id]]&amp;"|"&amp;3,Table1[[#Headers],[#Data]],6,FALSE)</f>
        <v>0.99841237068199995</v>
      </c>
      <c r="T734" s="4">
        <f>VLOOKUP(Table13[[#This Row],[img_id]]&amp;"|"&amp;4,Table1[[#Headers],[#Data]],6,FALSE)</f>
        <v>0.99840885400799995</v>
      </c>
      <c r="U734" s="4">
        <f>VLOOKUP(Table13[[#This Row],[img_id]]&amp;"|"&amp;5,Table1[[#Headers],[#Data]],6,FALSE)</f>
        <v>0.99829953908900004</v>
      </c>
    </row>
    <row r="735" spans="1:21" hidden="1" x14ac:dyDescent="0.25">
      <c r="A735" s="5">
        <v>734</v>
      </c>
      <c r="B735" s="5" t="s">
        <v>743</v>
      </c>
      <c r="C735" s="5">
        <v>653</v>
      </c>
      <c r="D735" s="5">
        <v>4</v>
      </c>
      <c r="E735" s="5">
        <f>IF(Table13[[#This Row],[attractiveness]]=1,2,IF(Table13[[#This Row],[attractiveness]]=5,4,Table13[[#This Row],[attractiveness]]))</f>
        <v>4</v>
      </c>
      <c r="F735" s="5">
        <v>0.24</v>
      </c>
      <c r="G735" t="s">
        <v>862</v>
      </c>
      <c r="H735" t="s">
        <v>861</v>
      </c>
      <c r="I735" t="s">
        <v>886</v>
      </c>
      <c r="J735" t="s">
        <v>855</v>
      </c>
      <c r="K735" t="s">
        <v>878</v>
      </c>
      <c r="L735" s="9">
        <v>0.26282212138200001</v>
      </c>
      <c r="M735" s="9">
        <v>0.12718012929</v>
      </c>
      <c r="N735" s="9">
        <v>0.10442324727799999</v>
      </c>
      <c r="O735" s="9">
        <v>0.10442324727799999</v>
      </c>
      <c r="P735" s="9">
        <v>6.4646184444399998E-2</v>
      </c>
      <c r="Q735" s="4">
        <f>VLOOKUP(Table13[[#This Row],[img_id]]&amp;"|"&amp;1,Table1[[#Headers],[#Data]],6,FALSE)</f>
        <v>0.99917989969300003</v>
      </c>
      <c r="R735" s="4">
        <f>VLOOKUP(Table13[[#This Row],[img_id]]&amp;"|"&amp;2,Table1[[#Headers],[#Data]],6,FALSE)</f>
        <v>0.99830663204199999</v>
      </c>
      <c r="S735" s="4">
        <f>VLOOKUP(Table13[[#This Row],[img_id]]&amp;"|"&amp;3,Table1[[#Headers],[#Data]],6,FALSE)</f>
        <v>0.99793833494200002</v>
      </c>
      <c r="T735" s="4">
        <f>VLOOKUP(Table13[[#This Row],[img_id]]&amp;"|"&amp;4,Table1[[#Headers],[#Data]],6,FALSE)</f>
        <v>0.99785584211300005</v>
      </c>
      <c r="U735" s="4">
        <f>VLOOKUP(Table13[[#This Row],[img_id]]&amp;"|"&amp;5,Table1[[#Headers],[#Data]],6,FALSE)</f>
        <v>0.99667406082200005</v>
      </c>
    </row>
    <row r="736" spans="1:21" hidden="1" x14ac:dyDescent="0.25">
      <c r="A736" s="5">
        <v>735</v>
      </c>
      <c r="B736" s="5" t="s">
        <v>744</v>
      </c>
      <c r="C736" s="5">
        <v>653</v>
      </c>
      <c r="D736" s="5">
        <v>3</v>
      </c>
      <c r="E736" s="5">
        <f>IF(Table13[[#This Row],[attractiveness]]=1,2,IF(Table13[[#This Row],[attractiveness]]=5,4,Table13[[#This Row],[attractiveness]]))</f>
        <v>3</v>
      </c>
      <c r="F736" s="5">
        <v>0.4</v>
      </c>
      <c r="G736" t="s">
        <v>906</v>
      </c>
      <c r="H736" t="s">
        <v>856</v>
      </c>
      <c r="I736" t="s">
        <v>908</v>
      </c>
      <c r="J736" t="s">
        <v>862</v>
      </c>
      <c r="K736" t="s">
        <v>878</v>
      </c>
      <c r="L736" s="9">
        <v>0.237849459052</v>
      </c>
      <c r="M736" s="9">
        <v>0.18242646753799999</v>
      </c>
      <c r="N736" s="9">
        <v>0.13615523278700001</v>
      </c>
      <c r="O736" s="9">
        <v>0.13615523278700001</v>
      </c>
      <c r="P736" s="9">
        <v>5.6775055825699999E-2</v>
      </c>
      <c r="Q736" s="4">
        <f>VLOOKUP(Table13[[#This Row],[img_id]]&amp;"|"&amp;1,Table1[[#Headers],[#Data]],6,FALSE)</f>
        <v>0.99964237213100005</v>
      </c>
      <c r="R736" s="4">
        <f>VLOOKUP(Table13[[#This Row],[img_id]]&amp;"|"&amp;2,Table1[[#Headers],[#Data]],6,FALSE)</f>
        <v>0.99953377246899999</v>
      </c>
      <c r="S736" s="4">
        <f>VLOOKUP(Table13[[#This Row],[img_id]]&amp;"|"&amp;3,Table1[[#Headers],[#Data]],6,FALSE)</f>
        <v>0.999375402927</v>
      </c>
      <c r="T736" s="4">
        <f>VLOOKUP(Table13[[#This Row],[img_id]]&amp;"|"&amp;4,Table1[[#Headers],[#Data]],6,FALSE)</f>
        <v>0.99913090467499999</v>
      </c>
      <c r="U736" s="4">
        <f>VLOOKUP(Table13[[#This Row],[img_id]]&amp;"|"&amp;5,Table1[[#Headers],[#Data]],6,FALSE)</f>
        <v>0.99850332737000003</v>
      </c>
    </row>
    <row r="737" spans="1:21" hidden="1" x14ac:dyDescent="0.25">
      <c r="A737" s="5">
        <v>736</v>
      </c>
      <c r="B737" s="5" t="s">
        <v>745</v>
      </c>
      <c r="C737" s="5">
        <v>653</v>
      </c>
      <c r="D737" s="5">
        <v>3</v>
      </c>
      <c r="E737" s="5">
        <f>IF(Table13[[#This Row],[attractiveness]]=1,2,IF(Table13[[#This Row],[attractiveness]]=5,4,Table13[[#This Row],[attractiveness]]))</f>
        <v>3</v>
      </c>
      <c r="F737" s="5">
        <v>0.4</v>
      </c>
      <c r="G737" t="s">
        <v>862</v>
      </c>
      <c r="H737" t="s">
        <v>831</v>
      </c>
      <c r="I737" t="s">
        <v>861</v>
      </c>
      <c r="J737" t="s">
        <v>855</v>
      </c>
      <c r="K737" t="s">
        <v>848</v>
      </c>
      <c r="L737" s="9">
        <v>0.31929513812100002</v>
      </c>
      <c r="M737" s="9">
        <v>0.11017493903599999</v>
      </c>
      <c r="N737" s="9">
        <v>8.2608908414799995E-2</v>
      </c>
      <c r="O737" s="9">
        <v>8.2608908414799995E-2</v>
      </c>
      <c r="P737" s="9">
        <v>5.68960644305E-2</v>
      </c>
      <c r="Q737" s="4">
        <f>VLOOKUP(Table13[[#This Row],[img_id]]&amp;"|"&amp;1,Table1[[#Headers],[#Data]],6,FALSE)</f>
        <v>0.999789535999</v>
      </c>
      <c r="R737" s="4">
        <f>VLOOKUP(Table13[[#This Row],[img_id]]&amp;"|"&amp;2,Table1[[#Headers],[#Data]],6,FALSE)</f>
        <v>0.99939024448400005</v>
      </c>
      <c r="S737" s="4">
        <f>VLOOKUP(Table13[[#This Row],[img_id]]&amp;"|"&amp;3,Table1[[#Headers],[#Data]],6,FALSE)</f>
        <v>0.99918693304100004</v>
      </c>
      <c r="T737" s="4">
        <f>VLOOKUP(Table13[[#This Row],[img_id]]&amp;"|"&amp;4,Table1[[#Headers],[#Data]],6,FALSE)</f>
        <v>0.99906140565900003</v>
      </c>
      <c r="U737" s="4">
        <f>VLOOKUP(Table13[[#This Row],[img_id]]&amp;"|"&amp;5,Table1[[#Headers],[#Data]],6,FALSE)</f>
        <v>0.99882000684700001</v>
      </c>
    </row>
    <row r="738" spans="1:21" hidden="1" x14ac:dyDescent="0.25">
      <c r="A738" s="5">
        <v>737</v>
      </c>
      <c r="B738" s="5" t="s">
        <v>746</v>
      </c>
      <c r="C738" s="5">
        <v>654</v>
      </c>
      <c r="D738" s="5">
        <v>3</v>
      </c>
      <c r="E738" s="5">
        <f>IF(Table13[[#This Row],[attractiveness]]=1,2,IF(Table13[[#This Row],[attractiveness]]=5,4,Table13[[#This Row],[attractiveness]]))</f>
        <v>3</v>
      </c>
      <c r="F738" s="5">
        <v>0.159999999999999</v>
      </c>
      <c r="G738" t="s">
        <v>861</v>
      </c>
      <c r="H738" t="s">
        <v>862</v>
      </c>
      <c r="I738" t="s">
        <v>856</v>
      </c>
      <c r="J738" t="s">
        <v>848</v>
      </c>
      <c r="K738" t="s">
        <v>886</v>
      </c>
      <c r="L738" s="9">
        <v>0.42253294587099999</v>
      </c>
      <c r="M738" s="9">
        <v>0.217039465904</v>
      </c>
      <c r="N738" s="9">
        <v>8.1453435123000004E-2</v>
      </c>
      <c r="O738" s="9">
        <v>8.1453435123000004E-2</v>
      </c>
      <c r="P738" s="9">
        <v>2.6604088023299999E-2</v>
      </c>
      <c r="Q738" s="4">
        <f>VLOOKUP(Table13[[#This Row],[img_id]]&amp;"|"&amp;1,Table1[[#Headers],[#Data]],6,FALSE)</f>
        <v>0.99984955787700003</v>
      </c>
      <c r="R738" s="4">
        <f>VLOOKUP(Table13[[#This Row],[img_id]]&amp;"|"&amp;2,Table1[[#Headers],[#Data]],6,FALSE)</f>
        <v>0.99970716238000001</v>
      </c>
      <c r="S738" s="4">
        <f>VLOOKUP(Table13[[#This Row],[img_id]]&amp;"|"&amp;3,Table1[[#Headers],[#Data]],6,FALSE)</f>
        <v>0.99922025203700005</v>
      </c>
      <c r="T738" s="4">
        <f>VLOOKUP(Table13[[#This Row],[img_id]]&amp;"|"&amp;4,Table1[[#Headers],[#Data]],6,FALSE)</f>
        <v>0.99870407581300003</v>
      </c>
      <c r="U738" s="4">
        <f>VLOOKUP(Table13[[#This Row],[img_id]]&amp;"|"&amp;5,Table1[[#Headers],[#Data]],6,FALSE)</f>
        <v>0.99761652946500001</v>
      </c>
    </row>
    <row r="739" spans="1:21" hidden="1" x14ac:dyDescent="0.25">
      <c r="A739" s="5">
        <v>738</v>
      </c>
      <c r="B739" s="5" t="s">
        <v>747</v>
      </c>
      <c r="C739" s="5">
        <v>654</v>
      </c>
      <c r="D739" s="5">
        <v>3</v>
      </c>
      <c r="E739" s="5">
        <f>IF(Table13[[#This Row],[attractiveness]]=1,2,IF(Table13[[#This Row],[attractiveness]]=5,4,Table13[[#This Row],[attractiveness]]))</f>
        <v>3</v>
      </c>
      <c r="F739" s="5">
        <v>0.55999999999999905</v>
      </c>
      <c r="G739" t="s">
        <v>861</v>
      </c>
      <c r="H739" t="s">
        <v>862</v>
      </c>
      <c r="I739" t="s">
        <v>856</v>
      </c>
      <c r="J739" t="s">
        <v>848</v>
      </c>
      <c r="K739" t="s">
        <v>846</v>
      </c>
      <c r="L739" s="9">
        <v>0.31884276866900002</v>
      </c>
      <c r="M739" s="9">
        <v>0.280588328838</v>
      </c>
      <c r="N739" s="9">
        <v>8.4490925073599996E-2</v>
      </c>
      <c r="O739" s="9">
        <v>8.4490925073599996E-2</v>
      </c>
      <c r="P739" s="9">
        <v>5.1403384655699998E-2</v>
      </c>
      <c r="Q739" s="4">
        <f>VLOOKUP(Table13[[#This Row],[img_id]]&amp;"|"&amp;1,Table1[[#Headers],[#Data]],6,FALSE)</f>
        <v>0.99986076354999998</v>
      </c>
      <c r="R739" s="4">
        <f>VLOOKUP(Table13[[#This Row],[img_id]]&amp;"|"&amp;2,Table1[[#Headers],[#Data]],6,FALSE)</f>
        <v>0.99984180927300004</v>
      </c>
      <c r="S739" s="4">
        <f>VLOOKUP(Table13[[#This Row],[img_id]]&amp;"|"&amp;3,Table1[[#Headers],[#Data]],6,FALSE)</f>
        <v>0.99947506189299995</v>
      </c>
      <c r="T739" s="4">
        <f>VLOOKUP(Table13[[#This Row],[img_id]]&amp;"|"&amp;4,Table1[[#Headers],[#Data]],6,FALSE)</f>
        <v>0.99935978651000001</v>
      </c>
      <c r="U739" s="4">
        <f>VLOOKUP(Table13[[#This Row],[img_id]]&amp;"|"&amp;5,Table1[[#Headers],[#Data]],6,FALSE)</f>
        <v>0.99913728237199995</v>
      </c>
    </row>
    <row r="740" spans="1:21" hidden="1" x14ac:dyDescent="0.25">
      <c r="A740" s="5">
        <v>739</v>
      </c>
      <c r="B740" s="5" t="s">
        <v>748</v>
      </c>
      <c r="C740" s="5">
        <v>654</v>
      </c>
      <c r="D740" s="5">
        <v>3</v>
      </c>
      <c r="E740" s="5">
        <f>IF(Table13[[#This Row],[attractiveness]]=1,2,IF(Table13[[#This Row],[attractiveness]]=5,4,Table13[[#This Row],[attractiveness]]))</f>
        <v>3</v>
      </c>
      <c r="F740" s="5">
        <v>1.2</v>
      </c>
      <c r="G740" t="s">
        <v>862</v>
      </c>
      <c r="H740" t="s">
        <v>861</v>
      </c>
      <c r="I740" t="s">
        <v>878</v>
      </c>
      <c r="J740" t="s">
        <v>848</v>
      </c>
      <c r="K740" t="s">
        <v>856</v>
      </c>
      <c r="L740" s="9">
        <v>0.271436214447</v>
      </c>
      <c r="M740" s="9">
        <v>0.16529710590800001</v>
      </c>
      <c r="N740" s="9">
        <v>9.2170879244799997E-2</v>
      </c>
      <c r="O740" s="9">
        <v>9.2170879244799997E-2</v>
      </c>
      <c r="P740" s="9">
        <v>5.4813269525799999E-2</v>
      </c>
      <c r="Q740" s="4">
        <f>VLOOKUP(Table13[[#This Row],[img_id]]&amp;"|"&amp;1,Table1[[#Headers],[#Data]],6,FALSE)</f>
        <v>0.99950671195999996</v>
      </c>
      <c r="R740" s="4">
        <f>VLOOKUP(Table13[[#This Row],[img_id]]&amp;"|"&amp;2,Table1[[#Headers],[#Data]],6,FALSE)</f>
        <v>0.99919027090099999</v>
      </c>
      <c r="S740" s="4">
        <f>VLOOKUP(Table13[[#This Row],[img_id]]&amp;"|"&amp;3,Table1[[#Headers],[#Data]],6,FALSE)</f>
        <v>0.99854868650399997</v>
      </c>
      <c r="T740" s="4">
        <f>VLOOKUP(Table13[[#This Row],[img_id]]&amp;"|"&amp;4,Table1[[#Headers],[#Data]],6,FALSE)</f>
        <v>0.99805200099900004</v>
      </c>
      <c r="U740" s="4">
        <f>VLOOKUP(Table13[[#This Row],[img_id]]&amp;"|"&amp;5,Table1[[#Headers],[#Data]],6,FALSE)</f>
        <v>0.99756205081899996</v>
      </c>
    </row>
    <row r="741" spans="1:21" hidden="1" x14ac:dyDescent="0.25">
      <c r="A741" s="5">
        <v>740</v>
      </c>
      <c r="B741" s="5" t="s">
        <v>749</v>
      </c>
      <c r="C741" s="5">
        <v>654</v>
      </c>
      <c r="D741" s="5">
        <v>3</v>
      </c>
      <c r="E741" s="5">
        <f>IF(Table13[[#This Row],[attractiveness]]=1,2,IF(Table13[[#This Row],[attractiveness]]=5,4,Table13[[#This Row],[attractiveness]]))</f>
        <v>3</v>
      </c>
      <c r="F741" s="5">
        <v>0.55999999999999905</v>
      </c>
      <c r="G741" t="s">
        <v>831</v>
      </c>
      <c r="H741" t="s">
        <v>856</v>
      </c>
      <c r="I741" t="s">
        <v>854</v>
      </c>
      <c r="J741" t="s">
        <v>848</v>
      </c>
      <c r="K741" t="s">
        <v>861</v>
      </c>
      <c r="L741" s="9">
        <v>0.14310252666500001</v>
      </c>
      <c r="M741" s="9">
        <v>0.109080024064</v>
      </c>
      <c r="N741" s="9">
        <v>9.5795542001699999E-2</v>
      </c>
      <c r="O741" s="9">
        <v>9.5795542001699999E-2</v>
      </c>
      <c r="P741" s="9">
        <v>7.50714763999E-2</v>
      </c>
      <c r="Q741" s="4">
        <f>VLOOKUP(Table13[[#This Row],[img_id]]&amp;"|"&amp;1,Table1[[#Headers],[#Data]],6,FALSE)</f>
        <v>0.99870264530200004</v>
      </c>
      <c r="R741" s="4">
        <f>VLOOKUP(Table13[[#This Row],[img_id]]&amp;"|"&amp;2,Table1[[#Headers],[#Data]],6,FALSE)</f>
        <v>0.99829870462400006</v>
      </c>
      <c r="S741" s="4">
        <f>VLOOKUP(Table13[[#This Row],[img_id]]&amp;"|"&amp;3,Table1[[#Headers],[#Data]],6,FALSE)</f>
        <v>0.99806326627700004</v>
      </c>
      <c r="T741" s="4">
        <f>VLOOKUP(Table13[[#This Row],[img_id]]&amp;"|"&amp;4,Table1[[#Headers],[#Data]],6,FALSE)</f>
        <v>0.99789386987700002</v>
      </c>
      <c r="U741" s="4">
        <f>VLOOKUP(Table13[[#This Row],[img_id]]&amp;"|"&amp;5,Table1[[#Headers],[#Data]],6,FALSE)</f>
        <v>0.99752992391600004</v>
      </c>
    </row>
    <row r="742" spans="1:21" hidden="1" x14ac:dyDescent="0.25">
      <c r="A742" s="5">
        <v>741</v>
      </c>
      <c r="B742" s="5" t="s">
        <v>750</v>
      </c>
      <c r="C742" s="5">
        <v>655</v>
      </c>
      <c r="D742" s="5">
        <v>3</v>
      </c>
      <c r="E742" s="5">
        <f>IF(Table13[[#This Row],[attractiveness]]=1,2,IF(Table13[[#This Row],[attractiveness]]=5,4,Table13[[#This Row],[attractiveness]]))</f>
        <v>3</v>
      </c>
      <c r="F742" s="5">
        <v>0.24</v>
      </c>
      <c r="G742" t="s">
        <v>855</v>
      </c>
      <c r="H742" t="s">
        <v>846</v>
      </c>
      <c r="I742" t="s">
        <v>831</v>
      </c>
      <c r="J742" t="s">
        <v>864</v>
      </c>
      <c r="K742" t="s">
        <v>830</v>
      </c>
      <c r="L742" s="9">
        <v>0.17485982179599999</v>
      </c>
      <c r="M742" s="9">
        <v>0.15413102507599999</v>
      </c>
      <c r="N742" s="9">
        <v>9.5450192689900001E-2</v>
      </c>
      <c r="O742" s="9">
        <v>9.5450192689900001E-2</v>
      </c>
      <c r="P742" s="9">
        <v>8.4667593240700001E-2</v>
      </c>
      <c r="Q742" s="4">
        <f>VLOOKUP(Table13[[#This Row],[img_id]]&amp;"|"&amp;1,Table1[[#Headers],[#Data]],6,FALSE)</f>
        <v>0.99801194667799997</v>
      </c>
      <c r="R742" s="4">
        <f>VLOOKUP(Table13[[#This Row],[img_id]]&amp;"|"&amp;2,Table1[[#Headers],[#Data]],6,FALSE)</f>
        <v>0.99774521589300003</v>
      </c>
      <c r="S742" s="4">
        <f>VLOOKUP(Table13[[#This Row],[img_id]]&amp;"|"&amp;3,Table1[[#Headers],[#Data]],6,FALSE)</f>
        <v>0.996364057064</v>
      </c>
      <c r="T742" s="4">
        <f>VLOOKUP(Table13[[#This Row],[img_id]]&amp;"|"&amp;4,Table1[[#Headers],[#Data]],6,FALSE)</f>
        <v>0.99628698825799999</v>
      </c>
      <c r="U742" s="4">
        <f>VLOOKUP(Table13[[#This Row],[img_id]]&amp;"|"&amp;5,Table1[[#Headers],[#Data]],6,FALSE)</f>
        <v>0.99590295553200003</v>
      </c>
    </row>
    <row r="743" spans="1:21" hidden="1" x14ac:dyDescent="0.25">
      <c r="A743" s="5">
        <v>742</v>
      </c>
      <c r="B743" s="5" t="s">
        <v>751</v>
      </c>
      <c r="C743" s="5">
        <v>655</v>
      </c>
      <c r="D743" s="5">
        <v>3</v>
      </c>
      <c r="E743" s="5">
        <f>IF(Table13[[#This Row],[attractiveness]]=1,2,IF(Table13[[#This Row],[attractiveness]]=5,4,Table13[[#This Row],[attractiveness]]))</f>
        <v>3</v>
      </c>
      <c r="F743" s="5">
        <v>0.24</v>
      </c>
      <c r="G743" t="s">
        <v>848</v>
      </c>
      <c r="H743" t="s">
        <v>856</v>
      </c>
      <c r="I743" t="s">
        <v>854</v>
      </c>
      <c r="J743" t="s">
        <v>855</v>
      </c>
      <c r="K743" t="s">
        <v>831</v>
      </c>
      <c r="L743" s="9">
        <v>0.69898295402499999</v>
      </c>
      <c r="M743" s="9">
        <v>9.9414169788399995E-2</v>
      </c>
      <c r="N743" s="9">
        <v>7.5819447636599993E-2</v>
      </c>
      <c r="O743" s="9">
        <v>7.5819447636599993E-2</v>
      </c>
      <c r="P743" s="9">
        <v>1.9215945154400001E-2</v>
      </c>
      <c r="Q743" s="4">
        <f>VLOOKUP(Table13[[#This Row],[img_id]]&amp;"|"&amp;1,Table1[[#Headers],[#Data]],6,FALSE)</f>
        <v>0.99995160102799996</v>
      </c>
      <c r="R743" s="4">
        <f>VLOOKUP(Table13[[#This Row],[img_id]]&amp;"|"&amp;2,Table1[[#Headers],[#Data]],6,FALSE)</f>
        <v>0.999659538269</v>
      </c>
      <c r="S743" s="4">
        <f>VLOOKUP(Table13[[#This Row],[img_id]]&amp;"|"&amp;3,Table1[[#Headers],[#Data]],6,FALSE)</f>
        <v>0.99955362081499999</v>
      </c>
      <c r="T743" s="4">
        <f>VLOOKUP(Table13[[#This Row],[img_id]]&amp;"|"&amp;4,Table1[[#Headers],[#Data]],6,FALSE)</f>
        <v>0.99888306856200004</v>
      </c>
      <c r="U743" s="4">
        <f>VLOOKUP(Table13[[#This Row],[img_id]]&amp;"|"&amp;5,Table1[[#Headers],[#Data]],6,FALSE)</f>
        <v>0.99824094772299998</v>
      </c>
    </row>
    <row r="744" spans="1:21" hidden="1" x14ac:dyDescent="0.25">
      <c r="A744" s="5">
        <v>743</v>
      </c>
      <c r="B744" s="5" t="s">
        <v>752</v>
      </c>
      <c r="C744" s="5">
        <v>655</v>
      </c>
      <c r="D744" s="5">
        <v>4</v>
      </c>
      <c r="E744" s="5">
        <f>IF(Table13[[#This Row],[attractiveness]]=1,2,IF(Table13[[#This Row],[attractiveness]]=5,4,Table13[[#This Row],[attractiveness]]))</f>
        <v>4</v>
      </c>
      <c r="F744" s="5">
        <v>0.64</v>
      </c>
      <c r="G744" t="s">
        <v>848</v>
      </c>
      <c r="H744" t="s">
        <v>854</v>
      </c>
      <c r="I744" t="s">
        <v>861</v>
      </c>
      <c r="J744" t="s">
        <v>856</v>
      </c>
      <c r="K744" t="s">
        <v>855</v>
      </c>
      <c r="L744" s="9">
        <v>0.49833425879499998</v>
      </c>
      <c r="M744" s="9">
        <v>0.16920143365900001</v>
      </c>
      <c r="N744" s="9">
        <v>8.3720415830599998E-2</v>
      </c>
      <c r="O744" s="9">
        <v>8.3720415830599998E-2</v>
      </c>
      <c r="P744" s="9">
        <v>2.8094502165899999E-2</v>
      </c>
      <c r="Q744" s="4">
        <f>VLOOKUP(Table13[[#This Row],[img_id]]&amp;"|"&amp;1,Table1[[#Headers],[#Data]],6,FALSE)</f>
        <v>0.999774158001</v>
      </c>
      <c r="R744" s="4">
        <f>VLOOKUP(Table13[[#This Row],[img_id]]&amp;"|"&amp;2,Table1[[#Headers],[#Data]],6,FALSE)</f>
        <v>0.99933499097800005</v>
      </c>
      <c r="S744" s="4">
        <f>VLOOKUP(Table13[[#This Row],[img_id]]&amp;"|"&amp;3,Table1[[#Headers],[#Data]],6,FALSE)</f>
        <v>0.99865698814399995</v>
      </c>
      <c r="T744" s="4">
        <f>VLOOKUP(Table13[[#This Row],[img_id]]&amp;"|"&amp;4,Table1[[#Headers],[#Data]],6,FALSE)</f>
        <v>0.99704343080500002</v>
      </c>
      <c r="U744" s="4">
        <f>VLOOKUP(Table13[[#This Row],[img_id]]&amp;"|"&amp;5,Table1[[#Headers],[#Data]],6,FALSE)</f>
        <v>0.99600863456699995</v>
      </c>
    </row>
    <row r="745" spans="1:21" hidden="1" x14ac:dyDescent="0.25">
      <c r="A745" s="5">
        <v>744</v>
      </c>
      <c r="B745" s="5" t="s">
        <v>753</v>
      </c>
      <c r="C745" s="5">
        <v>655</v>
      </c>
      <c r="D745" s="5">
        <v>3</v>
      </c>
      <c r="E745" s="5">
        <f>IF(Table13[[#This Row],[attractiveness]]=1,2,IF(Table13[[#This Row],[attractiveness]]=5,4,Table13[[#This Row],[attractiveness]]))</f>
        <v>3</v>
      </c>
      <c r="F745" s="5">
        <v>0.64</v>
      </c>
      <c r="G745" t="s">
        <v>880</v>
      </c>
      <c r="H745" t="s">
        <v>899</v>
      </c>
      <c r="I745" t="s">
        <v>883</v>
      </c>
      <c r="J745" t="s">
        <v>898</v>
      </c>
      <c r="K745" t="s">
        <v>867</v>
      </c>
      <c r="L745" s="9">
        <v>0.249921947718</v>
      </c>
      <c r="M745" s="9">
        <v>9.1849915683300004E-2</v>
      </c>
      <c r="N745" s="9">
        <v>7.5773224234600006E-2</v>
      </c>
      <c r="O745" s="9">
        <v>7.5773224234600006E-2</v>
      </c>
      <c r="P745" s="9">
        <v>4.38597165048E-2</v>
      </c>
      <c r="Q745" s="4">
        <f>VLOOKUP(Table13[[#This Row],[img_id]]&amp;"|"&amp;1,Table1[[#Headers],[#Data]],6,FALSE)</f>
        <v>0.99844777584099997</v>
      </c>
      <c r="R745" s="4">
        <f>VLOOKUP(Table13[[#This Row],[img_id]]&amp;"|"&amp;2,Table1[[#Headers],[#Data]],6,FALSE)</f>
        <v>0.99578791856799997</v>
      </c>
      <c r="S745" s="4">
        <f>VLOOKUP(Table13[[#This Row],[img_id]]&amp;"|"&amp;3,Table1[[#Headers],[#Data]],6,FALSE)</f>
        <v>0.99489885568600001</v>
      </c>
      <c r="T745" s="4">
        <f>VLOOKUP(Table13[[#This Row],[img_id]]&amp;"|"&amp;4,Table1[[#Headers],[#Data]],6,FALSE)</f>
        <v>0.99395132064799996</v>
      </c>
      <c r="U745" s="4">
        <f>VLOOKUP(Table13[[#This Row],[img_id]]&amp;"|"&amp;5,Table1[[#Headers],[#Data]],6,FALSE)</f>
        <v>0.99121958017300005</v>
      </c>
    </row>
    <row r="746" spans="1:21" hidden="1" x14ac:dyDescent="0.25">
      <c r="A746" s="5">
        <v>745</v>
      </c>
      <c r="B746" s="5" t="s">
        <v>754</v>
      </c>
      <c r="C746" s="5">
        <v>662</v>
      </c>
      <c r="D746" s="5">
        <v>3</v>
      </c>
      <c r="E746" s="5">
        <f>IF(Table13[[#This Row],[attractiveness]]=1,2,IF(Table13[[#This Row],[attractiveness]]=5,4,Table13[[#This Row],[attractiveness]]))</f>
        <v>3</v>
      </c>
      <c r="F746" s="5">
        <v>0.55999999999999905</v>
      </c>
      <c r="G746" t="s">
        <v>830</v>
      </c>
      <c r="H746" t="s">
        <v>854</v>
      </c>
      <c r="I746" t="s">
        <v>846</v>
      </c>
      <c r="J746" t="s">
        <v>831</v>
      </c>
      <c r="K746" t="s">
        <v>848</v>
      </c>
      <c r="L746" s="9">
        <v>0.92284798622099995</v>
      </c>
      <c r="M746" s="9">
        <v>1.44073897973E-2</v>
      </c>
      <c r="N746" s="9">
        <v>1.13613065332E-2</v>
      </c>
      <c r="O746" s="9">
        <v>1.13613065332E-2</v>
      </c>
      <c r="P746" s="9">
        <v>7.9703573137500008E-3</v>
      </c>
      <c r="Q746" s="4">
        <f>VLOOKUP(Table13[[#This Row],[img_id]]&amp;"|"&amp;1,Table1[[#Headers],[#Data]],6,FALSE)</f>
        <v>0.999984622002</v>
      </c>
      <c r="R746" s="4">
        <f>VLOOKUP(Table13[[#This Row],[img_id]]&amp;"|"&amp;2,Table1[[#Headers],[#Data]],6,FALSE)</f>
        <v>0.99901831150099996</v>
      </c>
      <c r="S746" s="4">
        <f>VLOOKUP(Table13[[#This Row],[img_id]]&amp;"|"&amp;3,Table1[[#Headers],[#Data]],6,FALSE)</f>
        <v>0.99875533580800002</v>
      </c>
      <c r="T746" s="4">
        <f>VLOOKUP(Table13[[#This Row],[img_id]]&amp;"|"&amp;4,Table1[[#Headers],[#Data]],6,FALSE)</f>
        <v>0.99840515852</v>
      </c>
      <c r="U746" s="4">
        <f>VLOOKUP(Table13[[#This Row],[img_id]]&amp;"|"&amp;5,Table1[[#Headers],[#Data]],6,FALSE)</f>
        <v>0.99822682142300001</v>
      </c>
    </row>
    <row r="747" spans="1:21" hidden="1" x14ac:dyDescent="0.25">
      <c r="A747" s="5">
        <v>746</v>
      </c>
      <c r="B747" s="5" t="s">
        <v>755</v>
      </c>
      <c r="C747" s="5">
        <v>662</v>
      </c>
      <c r="D747" s="5">
        <v>2</v>
      </c>
      <c r="E747" s="5">
        <f>IF(Table13[[#This Row],[attractiveness]]=1,2,IF(Table13[[#This Row],[attractiveness]]=5,4,Table13[[#This Row],[attractiveness]]))</f>
        <v>2</v>
      </c>
      <c r="F747" s="5">
        <v>0.64</v>
      </c>
      <c r="G747" t="s">
        <v>830</v>
      </c>
      <c r="H747" t="s">
        <v>846</v>
      </c>
      <c r="I747" t="s">
        <v>840</v>
      </c>
      <c r="J747" t="s">
        <v>864</v>
      </c>
      <c r="K747" t="s">
        <v>862</v>
      </c>
      <c r="L747" s="9">
        <v>0.667991518974</v>
      </c>
      <c r="M747" s="9">
        <v>0.15366910398</v>
      </c>
      <c r="N747" s="9">
        <v>0.12519580125800001</v>
      </c>
      <c r="O747" s="9">
        <v>0.12519580125800001</v>
      </c>
      <c r="P747" s="9">
        <v>7.0075946859999997E-3</v>
      </c>
      <c r="Q747" s="4">
        <f>VLOOKUP(Table13[[#This Row],[img_id]]&amp;"|"&amp;1,Table1[[#Headers],[#Data]],6,FALSE)</f>
        <v>0.99997413158399995</v>
      </c>
      <c r="R747" s="4">
        <f>VLOOKUP(Table13[[#This Row],[img_id]]&amp;"|"&amp;2,Table1[[#Headers],[#Data]],6,FALSE)</f>
        <v>0.99988758564000002</v>
      </c>
      <c r="S747" s="4">
        <f>VLOOKUP(Table13[[#This Row],[img_id]]&amp;"|"&amp;3,Table1[[#Headers],[#Data]],6,FALSE)</f>
        <v>0.99986195564299996</v>
      </c>
      <c r="T747" s="4">
        <f>VLOOKUP(Table13[[#This Row],[img_id]]&amp;"|"&amp;4,Table1[[#Headers],[#Data]],6,FALSE)</f>
        <v>0.99830108881000001</v>
      </c>
      <c r="U747" s="4">
        <f>VLOOKUP(Table13[[#This Row],[img_id]]&amp;"|"&amp;5,Table1[[#Headers],[#Data]],6,FALSE)</f>
        <v>0.99753999710100005</v>
      </c>
    </row>
    <row r="748" spans="1:21" hidden="1" x14ac:dyDescent="0.25">
      <c r="A748" s="5">
        <v>747</v>
      </c>
      <c r="B748" s="5" t="s">
        <v>756</v>
      </c>
      <c r="C748" s="5">
        <v>662</v>
      </c>
      <c r="D748" s="5">
        <v>4</v>
      </c>
      <c r="E748" s="5">
        <f>IF(Table13[[#This Row],[attractiveness]]=1,2,IF(Table13[[#This Row],[attractiveness]]=5,4,Table13[[#This Row],[attractiveness]]))</f>
        <v>4</v>
      </c>
      <c r="F748" s="5">
        <v>0.8</v>
      </c>
      <c r="G748" t="s">
        <v>859</v>
      </c>
      <c r="H748" t="s">
        <v>860</v>
      </c>
      <c r="I748" t="s">
        <v>830</v>
      </c>
      <c r="J748" t="s">
        <v>829</v>
      </c>
      <c r="K748" t="s">
        <v>936</v>
      </c>
      <c r="L748" s="9">
        <v>0.208753123879</v>
      </c>
      <c r="M748" s="9">
        <v>0.15765862166899999</v>
      </c>
      <c r="N748" s="9">
        <v>0.10434550792</v>
      </c>
      <c r="O748" s="9">
        <v>0.10434550792</v>
      </c>
      <c r="P748" s="9">
        <v>3.4116905182600001E-2</v>
      </c>
      <c r="Q748" s="4">
        <f>VLOOKUP(Table13[[#This Row],[img_id]]&amp;"|"&amp;1,Table1[[#Headers],[#Data]],6,FALSE)</f>
        <v>0.99828785657899999</v>
      </c>
      <c r="R748" s="4">
        <f>VLOOKUP(Table13[[#This Row],[img_id]]&amp;"|"&amp;2,Table1[[#Headers],[#Data]],6,FALSE)</f>
        <v>0.99773430824300002</v>
      </c>
      <c r="S748" s="4">
        <f>VLOOKUP(Table13[[#This Row],[img_id]]&amp;"|"&amp;3,Table1[[#Headers],[#Data]],6,FALSE)</f>
        <v>0.99658066034299997</v>
      </c>
      <c r="T748" s="4">
        <f>VLOOKUP(Table13[[#This Row],[img_id]]&amp;"|"&amp;4,Table1[[#Headers],[#Data]],6,FALSE)</f>
        <v>0.99539917707400005</v>
      </c>
      <c r="U748" s="4">
        <f>VLOOKUP(Table13[[#This Row],[img_id]]&amp;"|"&amp;5,Table1[[#Headers],[#Data]],6,FALSE)</f>
        <v>0.98961508274099996</v>
      </c>
    </row>
    <row r="749" spans="1:21" hidden="1" x14ac:dyDescent="0.25">
      <c r="A749" s="5">
        <v>748</v>
      </c>
      <c r="B749" s="5" t="s">
        <v>757</v>
      </c>
      <c r="C749" s="5">
        <v>662</v>
      </c>
      <c r="D749" s="5">
        <v>2</v>
      </c>
      <c r="E749" s="5">
        <f>IF(Table13[[#This Row],[attractiveness]]=1,2,IF(Table13[[#This Row],[attractiveness]]=5,4,Table13[[#This Row],[attractiveness]]))</f>
        <v>2</v>
      </c>
      <c r="F749" s="5">
        <v>0.24</v>
      </c>
      <c r="G749" t="s">
        <v>830</v>
      </c>
      <c r="H749" t="s">
        <v>848</v>
      </c>
      <c r="I749" t="s">
        <v>854</v>
      </c>
      <c r="J749" t="s">
        <v>832</v>
      </c>
      <c r="K749" t="s">
        <v>856</v>
      </c>
      <c r="L749" s="9">
        <v>0.58824121952099995</v>
      </c>
      <c r="M749" s="9">
        <v>0.133770123124</v>
      </c>
      <c r="N749" s="9">
        <v>8.3730846643399998E-2</v>
      </c>
      <c r="O749" s="9">
        <v>8.3730846643399998E-2</v>
      </c>
      <c r="P749" s="9">
        <v>2.34578493983E-2</v>
      </c>
      <c r="Q749" s="4">
        <f>VLOOKUP(Table13[[#This Row],[img_id]]&amp;"|"&amp;1,Table1[[#Headers],[#Data]],6,FALSE)</f>
        <v>0.99986791610699999</v>
      </c>
      <c r="R749" s="4">
        <f>VLOOKUP(Table13[[#This Row],[img_id]]&amp;"|"&amp;2,Table1[[#Headers],[#Data]],6,FALSE)</f>
        <v>0.99941933155100005</v>
      </c>
      <c r="S749" s="4">
        <f>VLOOKUP(Table13[[#This Row],[img_id]]&amp;"|"&amp;3,Table1[[#Headers],[#Data]],6,FALSE)</f>
        <v>0.99907255172700005</v>
      </c>
      <c r="T749" s="4">
        <f>VLOOKUP(Table13[[#This Row],[img_id]]&amp;"|"&amp;4,Table1[[#Headers],[#Data]],6,FALSE)</f>
        <v>0.99694746732700001</v>
      </c>
      <c r="U749" s="4">
        <f>VLOOKUP(Table13[[#This Row],[img_id]]&amp;"|"&amp;5,Table1[[#Headers],[#Data]],6,FALSE)</f>
        <v>0.99669742584200005</v>
      </c>
    </row>
    <row r="750" spans="1:21" hidden="1" x14ac:dyDescent="0.25">
      <c r="A750" s="5">
        <v>749</v>
      </c>
      <c r="B750" s="5" t="s">
        <v>758</v>
      </c>
      <c r="C750" s="5">
        <v>666</v>
      </c>
      <c r="D750" s="5">
        <v>4</v>
      </c>
      <c r="E750" s="5">
        <f>IF(Table13[[#This Row],[attractiveness]]=1,2,IF(Table13[[#This Row],[attractiveness]]=5,4,Table13[[#This Row],[attractiveness]]))</f>
        <v>4</v>
      </c>
      <c r="F750" s="5">
        <v>0.4</v>
      </c>
      <c r="G750" t="s">
        <v>871</v>
      </c>
      <c r="H750" t="s">
        <v>894</v>
      </c>
      <c r="I750" t="s">
        <v>888</v>
      </c>
      <c r="J750" t="s">
        <v>849</v>
      </c>
      <c r="K750" t="s">
        <v>915</v>
      </c>
      <c r="L750" s="9">
        <v>0.221493333578</v>
      </c>
      <c r="M750" s="9">
        <v>0.130746945739</v>
      </c>
      <c r="N750" s="9">
        <v>0.12993773818000001</v>
      </c>
      <c r="O750" s="9">
        <v>0.12993773818000001</v>
      </c>
      <c r="P750" s="9">
        <v>4.9105003476100001E-2</v>
      </c>
      <c r="Q750" s="4">
        <f>VLOOKUP(Table13[[#This Row],[img_id]]&amp;"|"&amp;1,Table1[[#Headers],[#Data]],6,FALSE)</f>
        <v>0.99932885169999996</v>
      </c>
      <c r="R750" s="4">
        <f>VLOOKUP(Table13[[#This Row],[img_id]]&amp;"|"&amp;2,Table1[[#Headers],[#Data]],6,FALSE)</f>
        <v>0.99886357784299995</v>
      </c>
      <c r="S750" s="4">
        <f>VLOOKUP(Table13[[#This Row],[img_id]]&amp;"|"&amp;3,Table1[[#Headers],[#Data]],6,FALSE)</f>
        <v>0.99885654449500005</v>
      </c>
      <c r="T750" s="4">
        <f>VLOOKUP(Table13[[#This Row],[img_id]]&amp;"|"&amp;4,Table1[[#Headers],[#Data]],6,FALSE)</f>
        <v>0.99736362695699998</v>
      </c>
      <c r="U750" s="4">
        <f>VLOOKUP(Table13[[#This Row],[img_id]]&amp;"|"&amp;5,Table1[[#Headers],[#Data]],6,FALSE)</f>
        <v>0.99697977304499996</v>
      </c>
    </row>
    <row r="751" spans="1:21" hidden="1" x14ac:dyDescent="0.25">
      <c r="A751" s="5">
        <v>750</v>
      </c>
      <c r="B751" s="5" t="s">
        <v>759</v>
      </c>
      <c r="C751" s="5">
        <v>666</v>
      </c>
      <c r="D751" s="5">
        <v>4</v>
      </c>
      <c r="E751" s="5">
        <f>IF(Table13[[#This Row],[attractiveness]]=1,2,IF(Table13[[#This Row],[attractiveness]]=5,4,Table13[[#This Row],[attractiveness]]))</f>
        <v>4</v>
      </c>
      <c r="F751" s="5">
        <v>0.24</v>
      </c>
      <c r="G751" t="s">
        <v>868</v>
      </c>
      <c r="H751" t="s">
        <v>887</v>
      </c>
      <c r="I751" t="s">
        <v>864</v>
      </c>
      <c r="J751" t="s">
        <v>867</v>
      </c>
      <c r="K751" t="s">
        <v>840</v>
      </c>
      <c r="L751" s="9">
        <v>0.19470755755899999</v>
      </c>
      <c r="M751" s="9">
        <v>0.14987847208999999</v>
      </c>
      <c r="N751" s="9">
        <v>0.136893764138</v>
      </c>
      <c r="O751" s="9">
        <v>0.136893764138</v>
      </c>
      <c r="P751" s="9">
        <v>6.08952268958E-2</v>
      </c>
      <c r="Q751" s="4">
        <f>VLOOKUP(Table13[[#This Row],[img_id]]&amp;"|"&amp;1,Table1[[#Headers],[#Data]],6,FALSE)</f>
        <v>0.99908947944600002</v>
      </c>
      <c r="R751" s="4">
        <f>VLOOKUP(Table13[[#This Row],[img_id]]&amp;"|"&amp;2,Table1[[#Headers],[#Data]],6,FALSE)</f>
        <v>0.99881738424300004</v>
      </c>
      <c r="S751" s="4">
        <f>VLOOKUP(Table13[[#This Row],[img_id]]&amp;"|"&amp;3,Table1[[#Headers],[#Data]],6,FALSE)</f>
        <v>0.99870538711500001</v>
      </c>
      <c r="T751" s="4">
        <f>VLOOKUP(Table13[[#This Row],[img_id]]&amp;"|"&amp;4,Table1[[#Headers],[#Data]],6,FALSE)</f>
        <v>0.99805581569699997</v>
      </c>
      <c r="U751" s="4">
        <f>VLOOKUP(Table13[[#This Row],[img_id]]&amp;"|"&amp;5,Table1[[#Headers],[#Data]],6,FALSE)</f>
        <v>0.99709439277599998</v>
      </c>
    </row>
    <row r="752" spans="1:21" hidden="1" x14ac:dyDescent="0.25">
      <c r="A752" s="5">
        <v>751</v>
      </c>
      <c r="B752" s="5" t="s">
        <v>760</v>
      </c>
      <c r="C752" s="5">
        <v>666</v>
      </c>
      <c r="D752" s="5">
        <v>4</v>
      </c>
      <c r="E752" s="5">
        <f>IF(Table13[[#This Row],[attractiveness]]=1,2,IF(Table13[[#This Row],[attractiveness]]=5,4,Table13[[#This Row],[attractiveness]]))</f>
        <v>4</v>
      </c>
      <c r="F752" s="5">
        <v>0.96</v>
      </c>
      <c r="G752" t="s">
        <v>926</v>
      </c>
      <c r="H752" t="s">
        <v>837</v>
      </c>
      <c r="I752" t="s">
        <v>869</v>
      </c>
      <c r="J752" t="s">
        <v>869</v>
      </c>
      <c r="K752" t="s">
        <v>900</v>
      </c>
      <c r="L752" s="9">
        <v>0.23661135137100001</v>
      </c>
      <c r="M752" s="9">
        <v>0.14730380475499999</v>
      </c>
      <c r="N752" s="9">
        <v>8.5316501557800004E-2</v>
      </c>
      <c r="O752" s="9">
        <v>8.5316501557800004E-2</v>
      </c>
      <c r="P752" s="9">
        <v>6.3509039580799995E-2</v>
      </c>
      <c r="Q752" s="4">
        <f>VLOOKUP(Table13[[#This Row],[img_id]]&amp;"|"&amp;1,Table1[[#Headers],[#Data]],6,FALSE)</f>
        <v>0.99909543991100003</v>
      </c>
      <c r="R752" s="4">
        <f>VLOOKUP(Table13[[#This Row],[img_id]]&amp;"|"&amp;2,Table1[[#Headers],[#Data]],6,FALSE)</f>
        <v>0.99854785203899998</v>
      </c>
      <c r="S752" s="4">
        <f>VLOOKUP(Table13[[#This Row],[img_id]]&amp;"|"&amp;3,Table1[[#Headers],[#Data]],6,FALSE)</f>
        <v>0.99749541282700005</v>
      </c>
      <c r="T752" s="4">
        <f>VLOOKUP(Table13[[#This Row],[img_id]]&amp;"|"&amp;4,Table1[[#Headers],[#Data]],6,FALSE)</f>
        <v>0.997170627117</v>
      </c>
      <c r="U752" s="4">
        <f>VLOOKUP(Table13[[#This Row],[img_id]]&amp;"|"&amp;5,Table1[[#Headers],[#Data]],6,FALSE)</f>
        <v>0.99663829803500004</v>
      </c>
    </row>
    <row r="753" spans="1:21" hidden="1" x14ac:dyDescent="0.25">
      <c r="A753" s="5">
        <v>752</v>
      </c>
      <c r="B753" s="5" t="s">
        <v>761</v>
      </c>
      <c r="C753" s="5">
        <v>666</v>
      </c>
      <c r="D753" s="5">
        <v>4</v>
      </c>
      <c r="E753" s="5">
        <f>IF(Table13[[#This Row],[attractiveness]]=1,2,IF(Table13[[#This Row],[attractiveness]]=5,4,Table13[[#This Row],[attractiveness]]))</f>
        <v>4</v>
      </c>
      <c r="F753" s="5">
        <v>0</v>
      </c>
      <c r="G753" t="s">
        <v>864</v>
      </c>
      <c r="H753" t="s">
        <v>871</v>
      </c>
      <c r="I753" t="s">
        <v>879</v>
      </c>
      <c r="J753" t="s">
        <v>862</v>
      </c>
      <c r="K753" t="s">
        <v>873</v>
      </c>
      <c r="L753" s="9">
        <v>0.28246825933500003</v>
      </c>
      <c r="M753" s="9">
        <v>0.18070021271700001</v>
      </c>
      <c r="N753" s="9">
        <v>7.2648011148E-2</v>
      </c>
      <c r="O753" s="9">
        <v>7.2648011148E-2</v>
      </c>
      <c r="P753" s="9">
        <v>5.37597574294E-2</v>
      </c>
      <c r="Q753" s="4">
        <f>VLOOKUP(Table13[[#This Row],[img_id]]&amp;"|"&amp;1,Table1[[#Headers],[#Data]],6,FALSE)</f>
        <v>0.99940443038899995</v>
      </c>
      <c r="R753" s="4">
        <f>VLOOKUP(Table13[[#This Row],[img_id]]&amp;"|"&amp;2,Table1[[#Headers],[#Data]],6,FALSE)</f>
        <v>0.99906927347200003</v>
      </c>
      <c r="S753" s="4">
        <f>VLOOKUP(Table13[[#This Row],[img_id]]&amp;"|"&amp;3,Table1[[#Headers],[#Data]],6,FALSE)</f>
        <v>0.99768829345700005</v>
      </c>
      <c r="T753" s="4">
        <f>VLOOKUP(Table13[[#This Row],[img_id]]&amp;"|"&amp;4,Table1[[#Headers],[#Data]],6,FALSE)</f>
        <v>0.997684121132</v>
      </c>
      <c r="U753" s="4">
        <f>VLOOKUP(Table13[[#This Row],[img_id]]&amp;"|"&amp;5,Table1[[#Headers],[#Data]],6,FALSE)</f>
        <v>0.99687850475299999</v>
      </c>
    </row>
    <row r="754" spans="1:21" hidden="1" x14ac:dyDescent="0.25">
      <c r="A754" s="5">
        <v>753</v>
      </c>
      <c r="B754" s="5" t="s">
        <v>762</v>
      </c>
      <c r="C754" s="5">
        <v>668</v>
      </c>
      <c r="D754" s="5">
        <v>3</v>
      </c>
      <c r="E754" s="5">
        <f>IF(Table13[[#This Row],[attractiveness]]=1,2,IF(Table13[[#This Row],[attractiveness]]=5,4,Table13[[#This Row],[attractiveness]]))</f>
        <v>3</v>
      </c>
      <c r="F754" s="5">
        <v>0.159999999999999</v>
      </c>
      <c r="G754" t="s">
        <v>860</v>
      </c>
      <c r="H754" t="s">
        <v>854</v>
      </c>
      <c r="I754" t="s">
        <v>848</v>
      </c>
      <c r="J754" t="s">
        <v>862</v>
      </c>
      <c r="K754" t="s">
        <v>864</v>
      </c>
      <c r="L754" s="9">
        <v>0.246662795544</v>
      </c>
      <c r="M754" s="9">
        <v>0.109608776867</v>
      </c>
      <c r="N754" s="9">
        <v>5.8908805251099997E-2</v>
      </c>
      <c r="O754" s="9">
        <v>5.8908805251099997E-2</v>
      </c>
      <c r="P754" s="9">
        <v>5.22279515862E-2</v>
      </c>
      <c r="Q754" s="4">
        <f>VLOOKUP(Table13[[#This Row],[img_id]]&amp;"|"&amp;1,Table1[[#Headers],[#Data]],6,FALSE)</f>
        <v>0.997691035271</v>
      </c>
      <c r="R754" s="4">
        <f>VLOOKUP(Table13[[#This Row],[img_id]]&amp;"|"&amp;2,Table1[[#Headers],[#Data]],6,FALSE)</f>
        <v>0.99481886625299998</v>
      </c>
      <c r="S754" s="4">
        <f>VLOOKUP(Table13[[#This Row],[img_id]]&amp;"|"&amp;3,Table1[[#Headers],[#Data]],6,FALSE)</f>
        <v>0.99040246009800004</v>
      </c>
      <c r="T754" s="4">
        <f>VLOOKUP(Table13[[#This Row],[img_id]]&amp;"|"&amp;4,Table1[[#Headers],[#Data]],6,FALSE)</f>
        <v>0.98934501409499997</v>
      </c>
      <c r="U754" s="4">
        <f>VLOOKUP(Table13[[#This Row],[img_id]]&amp;"|"&amp;5,Table1[[#Headers],[#Data]],6,FALSE)</f>
        <v>0.98918813467</v>
      </c>
    </row>
    <row r="755" spans="1:21" hidden="1" x14ac:dyDescent="0.25">
      <c r="A755" s="5">
        <v>754</v>
      </c>
      <c r="B755" s="5" t="s">
        <v>763</v>
      </c>
      <c r="C755" s="5">
        <v>668</v>
      </c>
      <c r="D755" s="5">
        <v>3</v>
      </c>
      <c r="E755" s="5">
        <f>IF(Table13[[#This Row],[attractiveness]]=1,2,IF(Table13[[#This Row],[attractiveness]]=5,4,Table13[[#This Row],[attractiveness]]))</f>
        <v>3</v>
      </c>
      <c r="F755" s="5">
        <v>0.159999999999999</v>
      </c>
      <c r="G755" t="s">
        <v>864</v>
      </c>
      <c r="H755" t="s">
        <v>862</v>
      </c>
      <c r="I755" t="s">
        <v>860</v>
      </c>
      <c r="J755" t="s">
        <v>831</v>
      </c>
      <c r="K755" t="s">
        <v>830</v>
      </c>
      <c r="L755" s="9">
        <v>0.27198219299300003</v>
      </c>
      <c r="M755" s="9">
        <v>0.24612891674000001</v>
      </c>
      <c r="N755" s="9">
        <v>0.10939469188500001</v>
      </c>
      <c r="O755" s="9">
        <v>0.10939469188500001</v>
      </c>
      <c r="P755" s="9">
        <v>6.6307961940800006E-2</v>
      </c>
      <c r="Q755" s="4">
        <f>VLOOKUP(Table13[[#This Row],[img_id]]&amp;"|"&amp;1,Table1[[#Headers],[#Data]],6,FALSE)</f>
        <v>0.999797403812</v>
      </c>
      <c r="R755" s="4">
        <f>VLOOKUP(Table13[[#This Row],[img_id]]&amp;"|"&amp;2,Table1[[#Headers],[#Data]],6,FALSE)</f>
        <v>0.99977618455899997</v>
      </c>
      <c r="S755" s="4">
        <f>VLOOKUP(Table13[[#This Row],[img_id]]&amp;"|"&amp;3,Table1[[#Headers],[#Data]],6,FALSE)</f>
        <v>0.99949645996100001</v>
      </c>
      <c r="T755" s="4">
        <f>VLOOKUP(Table13[[#This Row],[img_id]]&amp;"|"&amp;4,Table1[[#Headers],[#Data]],6,FALSE)</f>
        <v>0.99940407276200005</v>
      </c>
      <c r="U755" s="4">
        <f>VLOOKUP(Table13[[#This Row],[img_id]]&amp;"|"&amp;5,Table1[[#Headers],[#Data]],6,FALSE)</f>
        <v>0.99916970729800003</v>
      </c>
    </row>
    <row r="756" spans="1:21" hidden="1" x14ac:dyDescent="0.25">
      <c r="A756" s="5">
        <v>755</v>
      </c>
      <c r="B756" s="5" t="s">
        <v>764</v>
      </c>
      <c r="C756" s="5">
        <v>668</v>
      </c>
      <c r="D756" s="5">
        <v>3</v>
      </c>
      <c r="E756" s="5">
        <f>IF(Table13[[#This Row],[attractiveness]]=1,2,IF(Table13[[#This Row],[attractiveness]]=5,4,Table13[[#This Row],[attractiveness]]))</f>
        <v>3</v>
      </c>
      <c r="F756" s="5">
        <v>0.8</v>
      </c>
      <c r="G756" t="s">
        <v>831</v>
      </c>
      <c r="H756" t="s">
        <v>854</v>
      </c>
      <c r="I756" t="s">
        <v>848</v>
      </c>
      <c r="J756" t="s">
        <v>864</v>
      </c>
      <c r="K756" t="s">
        <v>861</v>
      </c>
      <c r="L756" s="9">
        <v>0.78814780712099997</v>
      </c>
      <c r="M756" s="9">
        <v>9.5298103988200003E-2</v>
      </c>
      <c r="N756" s="9">
        <v>3.19122411311E-2</v>
      </c>
      <c r="O756" s="9">
        <v>3.19122411311E-2</v>
      </c>
      <c r="P756" s="9">
        <v>9.2202350497199992E-3</v>
      </c>
      <c r="Q756" s="4">
        <f>VLOOKUP(Table13[[#This Row],[img_id]]&amp;"|"&amp;1,Table1[[#Headers],[#Data]],6,FALSE)</f>
        <v>0.99996507167799997</v>
      </c>
      <c r="R756" s="4">
        <f>VLOOKUP(Table13[[#This Row],[img_id]]&amp;"|"&amp;2,Table1[[#Headers],[#Data]],6,FALSE)</f>
        <v>0.99971073865899995</v>
      </c>
      <c r="S756" s="4">
        <f>VLOOKUP(Table13[[#This Row],[img_id]]&amp;"|"&amp;3,Table1[[#Headers],[#Data]],6,FALSE)</f>
        <v>0.99913674593000001</v>
      </c>
      <c r="T756" s="4">
        <f>VLOOKUP(Table13[[#This Row],[img_id]]&amp;"|"&amp;4,Table1[[#Headers],[#Data]],6,FALSE)</f>
        <v>0.998361647129</v>
      </c>
      <c r="U756" s="4">
        <f>VLOOKUP(Table13[[#This Row],[img_id]]&amp;"|"&amp;5,Table1[[#Headers],[#Data]],6,FALSE)</f>
        <v>0.997018456459</v>
      </c>
    </row>
    <row r="757" spans="1:21" hidden="1" x14ac:dyDescent="0.25">
      <c r="A757" s="5">
        <v>756</v>
      </c>
      <c r="B757" s="5" t="s">
        <v>765</v>
      </c>
      <c r="C757" s="5">
        <v>668</v>
      </c>
      <c r="D757" s="5">
        <v>3</v>
      </c>
      <c r="E757" s="5">
        <f>IF(Table13[[#This Row],[attractiveness]]=1,2,IF(Table13[[#This Row],[attractiveness]]=5,4,Table13[[#This Row],[attractiveness]]))</f>
        <v>3</v>
      </c>
      <c r="F757" s="5">
        <v>0.4</v>
      </c>
      <c r="G757" t="s">
        <v>892</v>
      </c>
      <c r="H757" t="s">
        <v>860</v>
      </c>
      <c r="I757" t="s">
        <v>831</v>
      </c>
      <c r="J757" t="s">
        <v>906</v>
      </c>
      <c r="K757" t="s">
        <v>856</v>
      </c>
      <c r="L757" s="9">
        <v>0.20852154493300001</v>
      </c>
      <c r="M757" s="9">
        <v>0.18812221288700001</v>
      </c>
      <c r="N757" s="9">
        <v>0.10378662496799999</v>
      </c>
      <c r="O757" s="9">
        <v>0.10378662496799999</v>
      </c>
      <c r="P757" s="9">
        <v>6.5396972000600004E-2</v>
      </c>
      <c r="Q757" s="4">
        <f>VLOOKUP(Table13[[#This Row],[img_id]]&amp;"|"&amp;1,Table1[[#Headers],[#Data]],6,FALSE)</f>
        <v>0.99953031539899995</v>
      </c>
      <c r="R757" s="4">
        <f>VLOOKUP(Table13[[#This Row],[img_id]]&amp;"|"&amp;2,Table1[[#Headers],[#Data]],6,FALSE)</f>
        <v>0.99947935342799998</v>
      </c>
      <c r="S757" s="4">
        <f>VLOOKUP(Table13[[#This Row],[img_id]]&amp;"|"&amp;3,Table1[[#Headers],[#Data]],6,FALSE)</f>
        <v>0.99905675649600001</v>
      </c>
      <c r="T757" s="4">
        <f>VLOOKUP(Table13[[#This Row],[img_id]]&amp;"|"&amp;4,Table1[[#Headers],[#Data]],6,FALSE)</f>
        <v>0.99891042709400002</v>
      </c>
      <c r="U757" s="4">
        <f>VLOOKUP(Table13[[#This Row],[img_id]]&amp;"|"&amp;5,Table1[[#Headers],[#Data]],6,FALSE)</f>
        <v>0.99850392341600003</v>
      </c>
    </row>
    <row r="758" spans="1:21" hidden="1" x14ac:dyDescent="0.25">
      <c r="A758" s="5">
        <v>757</v>
      </c>
      <c r="B758" s="5" t="s">
        <v>766</v>
      </c>
      <c r="C758" s="5">
        <v>669</v>
      </c>
      <c r="D758" s="5">
        <v>4</v>
      </c>
      <c r="E758" s="5">
        <f>IF(Table13[[#This Row],[attractiveness]]=1,2,IF(Table13[[#This Row],[attractiveness]]=5,4,Table13[[#This Row],[attractiveness]]))</f>
        <v>4</v>
      </c>
      <c r="F758" s="5">
        <v>0.24</v>
      </c>
      <c r="G758" t="s">
        <v>840</v>
      </c>
      <c r="H758" t="s">
        <v>830</v>
      </c>
      <c r="I758" t="s">
        <v>868</v>
      </c>
      <c r="J758" t="s">
        <v>869</v>
      </c>
      <c r="K758" t="s">
        <v>910</v>
      </c>
      <c r="L758" s="9">
        <v>0.44179981946899999</v>
      </c>
      <c r="M758" s="9">
        <v>0.37262040376700001</v>
      </c>
      <c r="N758" s="9">
        <v>6.2546864152000003E-2</v>
      </c>
      <c r="O758" s="9">
        <v>6.2546864152000003E-2</v>
      </c>
      <c r="P758" s="9">
        <v>1.78324505687E-2</v>
      </c>
      <c r="Q758" s="4">
        <f>VLOOKUP(Table13[[#This Row],[img_id]]&amp;"|"&amp;1,Table1[[#Headers],[#Data]],6,FALSE)</f>
        <v>0.99997901916499998</v>
      </c>
      <c r="R758" s="4">
        <f>VLOOKUP(Table13[[#This Row],[img_id]]&amp;"|"&amp;2,Table1[[#Headers],[#Data]],6,FALSE)</f>
        <v>0.99997508525800005</v>
      </c>
      <c r="S758" s="4">
        <f>VLOOKUP(Table13[[#This Row],[img_id]]&amp;"|"&amp;3,Table1[[#Headers],[#Data]],6,FALSE)</f>
        <v>0.99985182285300001</v>
      </c>
      <c r="T758" s="4">
        <f>VLOOKUP(Table13[[#This Row],[img_id]]&amp;"|"&amp;4,Table1[[#Headers],[#Data]],6,FALSE)</f>
        <v>0.99959880113599997</v>
      </c>
      <c r="U758" s="4">
        <f>VLOOKUP(Table13[[#This Row],[img_id]]&amp;"|"&amp;5,Table1[[#Headers],[#Data]],6,FALSE)</f>
        <v>0.99948054552099996</v>
      </c>
    </row>
    <row r="759" spans="1:21" hidden="1" x14ac:dyDescent="0.25">
      <c r="A759" s="5">
        <v>758</v>
      </c>
      <c r="B759" s="5" t="s">
        <v>767</v>
      </c>
      <c r="C759" s="5">
        <v>669</v>
      </c>
      <c r="D759" s="5">
        <v>3</v>
      </c>
      <c r="E759" s="5">
        <f>IF(Table13[[#This Row],[attractiveness]]=1,2,IF(Table13[[#This Row],[attractiveness]]=5,4,Table13[[#This Row],[attractiveness]]))</f>
        <v>3</v>
      </c>
      <c r="F759" s="5">
        <v>0.24</v>
      </c>
      <c r="G759" t="s">
        <v>864</v>
      </c>
      <c r="H759" t="s">
        <v>862</v>
      </c>
      <c r="I759" t="s">
        <v>830</v>
      </c>
      <c r="J759" t="s">
        <v>831</v>
      </c>
      <c r="K759" t="s">
        <v>860</v>
      </c>
      <c r="L759" s="9">
        <v>0.242480352521</v>
      </c>
      <c r="M759" s="9">
        <v>0.18197311460999999</v>
      </c>
      <c r="N759" s="9">
        <v>0.158442720771</v>
      </c>
      <c r="O759" s="9">
        <v>0.158442720771</v>
      </c>
      <c r="P759" s="9">
        <v>6.5312728285799995E-2</v>
      </c>
      <c r="Q759" s="4">
        <f>VLOOKUP(Table13[[#This Row],[img_id]]&amp;"|"&amp;1,Table1[[#Headers],[#Data]],6,FALSE)</f>
        <v>0.999759972095</v>
      </c>
      <c r="R759" s="4">
        <f>VLOOKUP(Table13[[#This Row],[img_id]]&amp;"|"&amp;2,Table1[[#Headers],[#Data]],6,FALSE)</f>
        <v>0.99968028068500003</v>
      </c>
      <c r="S759" s="4">
        <f>VLOOKUP(Table13[[#This Row],[img_id]]&amp;"|"&amp;3,Table1[[#Headers],[#Data]],6,FALSE)</f>
        <v>0.99963271617899996</v>
      </c>
      <c r="T759" s="4">
        <f>VLOOKUP(Table13[[#This Row],[img_id]]&amp;"|"&amp;4,Table1[[#Headers],[#Data]],6,FALSE)</f>
        <v>0.99957066774400005</v>
      </c>
      <c r="U759" s="4">
        <f>VLOOKUP(Table13[[#This Row],[img_id]]&amp;"|"&amp;5,Table1[[#Headers],[#Data]],6,FALSE)</f>
        <v>0.99910956621199998</v>
      </c>
    </row>
    <row r="760" spans="1:21" hidden="1" x14ac:dyDescent="0.25">
      <c r="A760" s="5">
        <v>759</v>
      </c>
      <c r="B760" s="5" t="s">
        <v>768</v>
      </c>
      <c r="C760" s="5">
        <v>669</v>
      </c>
      <c r="D760" s="5">
        <v>3</v>
      </c>
      <c r="E760" s="5">
        <f>IF(Table13[[#This Row],[attractiveness]]=1,2,IF(Table13[[#This Row],[attractiveness]]=5,4,Table13[[#This Row],[attractiveness]]))</f>
        <v>3</v>
      </c>
      <c r="F760" s="5">
        <v>0.24</v>
      </c>
      <c r="G760" t="s">
        <v>830</v>
      </c>
      <c r="H760" t="s">
        <v>846</v>
      </c>
      <c r="I760" t="s">
        <v>860</v>
      </c>
      <c r="J760" t="s">
        <v>862</v>
      </c>
      <c r="K760" t="s">
        <v>831</v>
      </c>
      <c r="L760" s="9">
        <v>0.47284042835200002</v>
      </c>
      <c r="M760" s="9">
        <v>0.109972454607</v>
      </c>
      <c r="N760" s="9">
        <v>7.5856357812899997E-2</v>
      </c>
      <c r="O760" s="9">
        <v>7.5856357812899997E-2</v>
      </c>
      <c r="P760" s="9">
        <v>5.0475962460000003E-2</v>
      </c>
      <c r="Q760" s="4">
        <f>VLOOKUP(Table13[[#This Row],[img_id]]&amp;"|"&amp;1,Table1[[#Headers],[#Data]],6,FALSE)</f>
        <v>0.99974054098099996</v>
      </c>
      <c r="R760" s="4">
        <f>VLOOKUP(Table13[[#This Row],[img_id]]&amp;"|"&amp;2,Table1[[#Headers],[#Data]],6,FALSE)</f>
        <v>0.99888545274700002</v>
      </c>
      <c r="S760" s="4">
        <f>VLOOKUP(Table13[[#This Row],[img_id]]&amp;"|"&amp;3,Table1[[#Headers],[#Data]],6,FALSE)</f>
        <v>0.99838495254500004</v>
      </c>
      <c r="T760" s="4">
        <f>VLOOKUP(Table13[[#This Row],[img_id]]&amp;"|"&amp;4,Table1[[#Headers],[#Data]],6,FALSE)</f>
        <v>0.99813783168799997</v>
      </c>
      <c r="U760" s="4">
        <f>VLOOKUP(Table13[[#This Row],[img_id]]&amp;"|"&amp;5,Table1[[#Headers],[#Data]],6,FALSE)</f>
        <v>0.99757486581800003</v>
      </c>
    </row>
    <row r="761" spans="1:21" hidden="1" x14ac:dyDescent="0.25">
      <c r="A761" s="5">
        <v>760</v>
      </c>
      <c r="B761" s="5" t="s">
        <v>769</v>
      </c>
      <c r="C761" s="5">
        <v>669</v>
      </c>
      <c r="D761" s="5">
        <v>3</v>
      </c>
      <c r="E761" s="5">
        <f>IF(Table13[[#This Row],[attractiveness]]=1,2,IF(Table13[[#This Row],[attractiveness]]=5,4,Table13[[#This Row],[attractiveness]]))</f>
        <v>3</v>
      </c>
      <c r="F761" s="5">
        <v>0.55999999999999905</v>
      </c>
      <c r="G761" t="s">
        <v>830</v>
      </c>
      <c r="H761" t="s">
        <v>869</v>
      </c>
      <c r="I761" t="s">
        <v>869</v>
      </c>
      <c r="J761" t="s">
        <v>868</v>
      </c>
      <c r="K761" t="s">
        <v>887</v>
      </c>
      <c r="L761" s="9">
        <v>0.140966013074</v>
      </c>
      <c r="M761" s="9">
        <v>0.118072174489</v>
      </c>
      <c r="N761" s="9">
        <v>0.106921903789</v>
      </c>
      <c r="O761" s="9">
        <v>0.106921903789</v>
      </c>
      <c r="P761" s="9">
        <v>9.2791371047500001E-2</v>
      </c>
      <c r="Q761" s="4">
        <f>VLOOKUP(Table13[[#This Row],[img_id]]&amp;"|"&amp;1,Table1[[#Headers],[#Data]],6,FALSE)</f>
        <v>0.99950957298300003</v>
      </c>
      <c r="R761" s="4">
        <f>VLOOKUP(Table13[[#This Row],[img_id]]&amp;"|"&amp;2,Table1[[#Headers],[#Data]],6,FALSE)</f>
        <v>0.99941456317900002</v>
      </c>
      <c r="S761" s="4">
        <f>VLOOKUP(Table13[[#This Row],[img_id]]&amp;"|"&amp;3,Table1[[#Headers],[#Data]],6,FALSE)</f>
        <v>0.99935346841799999</v>
      </c>
      <c r="T761" s="4">
        <f>VLOOKUP(Table13[[#This Row],[img_id]]&amp;"|"&amp;4,Table1[[#Headers],[#Data]],6,FALSE)</f>
        <v>0.99933075904799995</v>
      </c>
      <c r="U761" s="4">
        <f>VLOOKUP(Table13[[#This Row],[img_id]]&amp;"|"&amp;5,Table1[[#Headers],[#Data]],6,FALSE)</f>
        <v>0.99925512075400003</v>
      </c>
    </row>
    <row r="762" spans="1:21" hidden="1" x14ac:dyDescent="0.25">
      <c r="A762" s="5">
        <v>761</v>
      </c>
      <c r="B762" s="5" t="s">
        <v>770</v>
      </c>
      <c r="C762" s="5">
        <v>670</v>
      </c>
      <c r="D762" s="5">
        <v>3</v>
      </c>
      <c r="E762" s="5">
        <f>IF(Table13[[#This Row],[attractiveness]]=1,2,IF(Table13[[#This Row],[attractiveness]]=5,4,Table13[[#This Row],[attractiveness]]))</f>
        <v>3</v>
      </c>
      <c r="F762" s="5">
        <v>0.24</v>
      </c>
      <c r="G762" t="s">
        <v>831</v>
      </c>
      <c r="H762" t="s">
        <v>862</v>
      </c>
      <c r="I762" t="s">
        <v>874</v>
      </c>
      <c r="J762" t="s">
        <v>860</v>
      </c>
      <c r="K762" t="s">
        <v>861</v>
      </c>
      <c r="L762" s="9">
        <v>0.74010980129199999</v>
      </c>
      <c r="M762" s="9">
        <v>5.8359611779499998E-2</v>
      </c>
      <c r="N762" s="9">
        <v>5.6495010852800003E-2</v>
      </c>
      <c r="O762" s="9">
        <v>5.6495010852800003E-2</v>
      </c>
      <c r="P762" s="9">
        <v>1.6940174624299999E-2</v>
      </c>
      <c r="Q762" s="4">
        <f>VLOOKUP(Table13[[#This Row],[img_id]]&amp;"|"&amp;1,Table1[[#Headers],[#Data]],6,FALSE)</f>
        <v>0.99996078014400003</v>
      </c>
      <c r="R762" s="4">
        <f>VLOOKUP(Table13[[#This Row],[img_id]]&amp;"|"&amp;2,Table1[[#Headers],[#Data]],6,FALSE)</f>
        <v>0.99950289726300001</v>
      </c>
      <c r="S762" s="4">
        <f>VLOOKUP(Table13[[#This Row],[img_id]]&amp;"|"&amp;3,Table1[[#Headers],[#Data]],6,FALSE)</f>
        <v>0.99948644638100004</v>
      </c>
      <c r="T762" s="4">
        <f>VLOOKUP(Table13[[#This Row],[img_id]]&amp;"|"&amp;4,Table1[[#Headers],[#Data]],6,FALSE)</f>
        <v>0.99869209528000003</v>
      </c>
      <c r="U762" s="4">
        <f>VLOOKUP(Table13[[#This Row],[img_id]]&amp;"|"&amp;5,Table1[[#Headers],[#Data]],6,FALSE)</f>
        <v>0.99828940629999996</v>
      </c>
    </row>
    <row r="763" spans="1:21" hidden="1" x14ac:dyDescent="0.25">
      <c r="A763" s="5">
        <v>762</v>
      </c>
      <c r="B763" s="5" t="s">
        <v>771</v>
      </c>
      <c r="C763" s="5">
        <v>670</v>
      </c>
      <c r="D763" s="5">
        <v>2</v>
      </c>
      <c r="E763" s="5">
        <f>IF(Table13[[#This Row],[attractiveness]]=1,2,IF(Table13[[#This Row],[attractiveness]]=5,4,Table13[[#This Row],[attractiveness]]))</f>
        <v>2</v>
      </c>
      <c r="F763" s="5">
        <v>0.4</v>
      </c>
      <c r="G763" t="s">
        <v>831</v>
      </c>
      <c r="H763" t="s">
        <v>840</v>
      </c>
      <c r="I763" t="s">
        <v>865</v>
      </c>
      <c r="J763" t="s">
        <v>864</v>
      </c>
      <c r="K763" t="s">
        <v>890</v>
      </c>
      <c r="L763" s="9">
        <v>0.71332406997700004</v>
      </c>
      <c r="M763" s="9">
        <v>0.167234048247</v>
      </c>
      <c r="N763" s="9">
        <v>3.22398021817E-2</v>
      </c>
      <c r="O763" s="9">
        <v>3.22398021817E-2</v>
      </c>
      <c r="P763" s="9">
        <v>2.0184524357300001E-2</v>
      </c>
      <c r="Q763" s="4">
        <f>VLOOKUP(Table13[[#This Row],[img_id]]&amp;"|"&amp;1,Table1[[#Headers],[#Data]],6,FALSE)</f>
        <v>0.99999237060500001</v>
      </c>
      <c r="R763" s="4">
        <f>VLOOKUP(Table13[[#This Row],[img_id]]&amp;"|"&amp;2,Table1[[#Headers],[#Data]],6,FALSE)</f>
        <v>0.99996733665500004</v>
      </c>
      <c r="S763" s="4">
        <f>VLOOKUP(Table13[[#This Row],[img_id]]&amp;"|"&amp;3,Table1[[#Headers],[#Data]],6,FALSE)</f>
        <v>0.99983048439</v>
      </c>
      <c r="T763" s="4">
        <f>VLOOKUP(Table13[[#This Row],[img_id]]&amp;"|"&amp;4,Table1[[#Headers],[#Data]],6,FALSE)</f>
        <v>0.999811828136</v>
      </c>
      <c r="U763" s="4">
        <f>VLOOKUP(Table13[[#This Row],[img_id]]&amp;"|"&amp;5,Table1[[#Headers],[#Data]],6,FALSE)</f>
        <v>0.99972921609900001</v>
      </c>
    </row>
    <row r="764" spans="1:21" hidden="1" x14ac:dyDescent="0.25">
      <c r="A764" s="5">
        <v>763</v>
      </c>
      <c r="B764" s="5" t="s">
        <v>772</v>
      </c>
      <c r="C764" s="5">
        <v>670</v>
      </c>
      <c r="D764" s="5">
        <v>2</v>
      </c>
      <c r="E764" s="5">
        <f>IF(Table13[[#This Row],[attractiveness]]=1,2,IF(Table13[[#This Row],[attractiveness]]=5,4,Table13[[#This Row],[attractiveness]]))</f>
        <v>2</v>
      </c>
      <c r="F764" s="5">
        <v>0.4</v>
      </c>
      <c r="G764" t="s">
        <v>894</v>
      </c>
      <c r="H764" t="s">
        <v>864</v>
      </c>
      <c r="I764" t="s">
        <v>893</v>
      </c>
      <c r="J764" t="s">
        <v>906</v>
      </c>
      <c r="K764" t="s">
        <v>871</v>
      </c>
      <c r="L764" s="9">
        <v>0.28788614273099999</v>
      </c>
      <c r="M764" s="9">
        <v>0.132102116942</v>
      </c>
      <c r="N764" s="9">
        <v>7.6731979847000004E-2</v>
      </c>
      <c r="O764" s="9">
        <v>7.6731979847000004E-2</v>
      </c>
      <c r="P764" s="9">
        <v>4.0704719722299998E-2</v>
      </c>
      <c r="Q764" s="4">
        <f>VLOOKUP(Table13[[#This Row],[img_id]]&amp;"|"&amp;1,Table1[[#Headers],[#Data]],6,FALSE)</f>
        <v>0.99887567758600004</v>
      </c>
      <c r="R764" s="4">
        <f>VLOOKUP(Table13[[#This Row],[img_id]]&amp;"|"&amp;2,Table1[[#Headers],[#Data]],6,FALSE)</f>
        <v>0.99755316972700003</v>
      </c>
      <c r="S764" s="4">
        <f>VLOOKUP(Table13[[#This Row],[img_id]]&amp;"|"&amp;3,Table1[[#Headers],[#Data]],6,FALSE)</f>
        <v>0.99579501152000005</v>
      </c>
      <c r="T764" s="4">
        <f>VLOOKUP(Table13[[#This Row],[img_id]]&amp;"|"&amp;4,Table1[[#Headers],[#Data]],6,FALSE)</f>
        <v>0.99267369508699999</v>
      </c>
      <c r="U764" s="4">
        <f>VLOOKUP(Table13[[#This Row],[img_id]]&amp;"|"&amp;5,Table1[[#Headers],[#Data]],6,FALSE)</f>
        <v>0.992102563381</v>
      </c>
    </row>
    <row r="765" spans="1:21" hidden="1" x14ac:dyDescent="0.25">
      <c r="A765" s="5">
        <v>764</v>
      </c>
      <c r="B765" s="5" t="s">
        <v>773</v>
      </c>
      <c r="C765" s="5">
        <v>670</v>
      </c>
      <c r="D765" s="5">
        <v>2</v>
      </c>
      <c r="E765" s="5">
        <f>IF(Table13[[#This Row],[attractiveness]]=1,2,IF(Table13[[#This Row],[attractiveness]]=5,4,Table13[[#This Row],[attractiveness]]))</f>
        <v>2</v>
      </c>
      <c r="F765" s="5">
        <v>0.159999999999999</v>
      </c>
      <c r="G765" t="s">
        <v>943</v>
      </c>
      <c r="H765" t="s">
        <v>892</v>
      </c>
      <c r="I765" t="s">
        <v>906</v>
      </c>
      <c r="J765" t="s">
        <v>922</v>
      </c>
      <c r="K765" t="s">
        <v>882</v>
      </c>
      <c r="L765" s="9">
        <v>0.14177006483099999</v>
      </c>
      <c r="M765" s="9">
        <v>0.13519372046</v>
      </c>
      <c r="N765" s="9">
        <v>0.101410806179</v>
      </c>
      <c r="O765" s="9">
        <v>0.101410806179</v>
      </c>
      <c r="P765" s="9">
        <v>6.3520088791800003E-2</v>
      </c>
      <c r="Q765" s="4">
        <f>VLOOKUP(Table13[[#This Row],[img_id]]&amp;"|"&amp;1,Table1[[#Headers],[#Data]],6,FALSE)</f>
        <v>0.99855166673700002</v>
      </c>
      <c r="R765" s="4">
        <f>VLOOKUP(Table13[[#This Row],[img_id]]&amp;"|"&amp;2,Table1[[#Headers],[#Data]],6,FALSE)</f>
        <v>0.99848133325599997</v>
      </c>
      <c r="S765" s="4">
        <f>VLOOKUP(Table13[[#This Row],[img_id]]&amp;"|"&amp;3,Table1[[#Headers],[#Data]],6,FALSE)</f>
        <v>0.99797636270500001</v>
      </c>
      <c r="T765" s="4">
        <f>VLOOKUP(Table13[[#This Row],[img_id]]&amp;"|"&amp;4,Table1[[#Headers],[#Data]],6,FALSE)</f>
        <v>0.99722099304199996</v>
      </c>
      <c r="U765" s="4">
        <f>VLOOKUP(Table13[[#This Row],[img_id]]&amp;"|"&amp;5,Table1[[#Headers],[#Data]],6,FALSE)</f>
        <v>0.99677318334599996</v>
      </c>
    </row>
    <row r="766" spans="1:21" hidden="1" x14ac:dyDescent="0.25">
      <c r="A766" s="5">
        <v>765</v>
      </c>
      <c r="B766" s="5" t="s">
        <v>774</v>
      </c>
      <c r="C766" s="5">
        <v>673</v>
      </c>
      <c r="D766" s="5">
        <v>3</v>
      </c>
      <c r="E766" s="5">
        <f>IF(Table13[[#This Row],[attractiveness]]=1,2,IF(Table13[[#This Row],[attractiveness]]=5,4,Table13[[#This Row],[attractiveness]]))</f>
        <v>3</v>
      </c>
      <c r="F766" s="5">
        <v>0.24</v>
      </c>
      <c r="G766" t="s">
        <v>831</v>
      </c>
      <c r="H766" t="s">
        <v>862</v>
      </c>
      <c r="I766" t="s">
        <v>854</v>
      </c>
      <c r="J766" t="s">
        <v>921</v>
      </c>
      <c r="K766" t="s">
        <v>855</v>
      </c>
      <c r="L766" s="9">
        <v>0.42578372359299999</v>
      </c>
      <c r="M766" s="9">
        <v>8.9973255991899995E-2</v>
      </c>
      <c r="N766" s="9">
        <v>7.3876284062900005E-2</v>
      </c>
      <c r="O766" s="9">
        <v>7.3876284062900005E-2</v>
      </c>
      <c r="P766" s="9">
        <v>4.9107901751999999E-2</v>
      </c>
      <c r="Q766" s="4">
        <f>VLOOKUP(Table13[[#This Row],[img_id]]&amp;"|"&amp;1,Table1[[#Headers],[#Data]],6,FALSE)</f>
        <v>0.99948161840399996</v>
      </c>
      <c r="R766" s="4">
        <f>VLOOKUP(Table13[[#This Row],[img_id]]&amp;"|"&amp;2,Table1[[#Headers],[#Data]],6,FALSE)</f>
        <v>0.99755162000700004</v>
      </c>
      <c r="S766" s="4">
        <f>VLOOKUP(Table13[[#This Row],[img_id]]&amp;"|"&amp;3,Table1[[#Headers],[#Data]],6,FALSE)</f>
        <v>0.99701970815700003</v>
      </c>
      <c r="T766" s="4">
        <f>VLOOKUP(Table13[[#This Row],[img_id]]&amp;"|"&amp;4,Table1[[#Headers],[#Data]],6,FALSE)</f>
        <v>0.99603003263500001</v>
      </c>
      <c r="U766" s="4">
        <f>VLOOKUP(Table13[[#This Row],[img_id]]&amp;"|"&amp;5,Table1[[#Headers],[#Data]],6,FALSE)</f>
        <v>0.99552333354900002</v>
      </c>
    </row>
    <row r="767" spans="1:21" hidden="1" x14ac:dyDescent="0.25">
      <c r="A767" s="5">
        <v>766</v>
      </c>
      <c r="B767" s="5" t="s">
        <v>775</v>
      </c>
      <c r="C767" s="5">
        <v>673</v>
      </c>
      <c r="D767" s="5">
        <v>4</v>
      </c>
      <c r="E767" s="5">
        <f>IF(Table13[[#This Row],[attractiveness]]=1,2,IF(Table13[[#This Row],[attractiveness]]=5,4,Table13[[#This Row],[attractiveness]]))</f>
        <v>4</v>
      </c>
      <c r="F767" s="5">
        <v>0.55999999999999905</v>
      </c>
      <c r="G767" t="s">
        <v>831</v>
      </c>
      <c r="H767" t="s">
        <v>855</v>
      </c>
      <c r="I767" t="s">
        <v>880</v>
      </c>
      <c r="J767" t="s">
        <v>870</v>
      </c>
      <c r="K767" t="s">
        <v>887</v>
      </c>
      <c r="L767" s="9">
        <v>0.33612522482899998</v>
      </c>
      <c r="M767" s="9">
        <v>0.25664064288100003</v>
      </c>
      <c r="N767" s="9">
        <v>0.139456748962</v>
      </c>
      <c r="O767" s="9">
        <v>0.139456748962</v>
      </c>
      <c r="P767" s="9">
        <v>1.7240663990400001E-2</v>
      </c>
      <c r="Q767" s="4">
        <f>VLOOKUP(Table13[[#This Row],[img_id]]&amp;"|"&amp;1,Table1[[#Headers],[#Data]],6,FALSE)</f>
        <v>0.99974471330600001</v>
      </c>
      <c r="R767" s="4">
        <f>VLOOKUP(Table13[[#This Row],[img_id]]&amp;"|"&amp;2,Table1[[#Headers],[#Data]],6,FALSE)</f>
        <v>0.99966573715200002</v>
      </c>
      <c r="S767" s="4">
        <f>VLOOKUP(Table13[[#This Row],[img_id]]&amp;"|"&amp;3,Table1[[#Headers],[#Data]],6,FALSE)</f>
        <v>0.99938499927500002</v>
      </c>
      <c r="T767" s="4">
        <f>VLOOKUP(Table13[[#This Row],[img_id]]&amp;"|"&amp;4,Table1[[#Headers],[#Data]],6,FALSE)</f>
        <v>0.99919182062099998</v>
      </c>
      <c r="U767" s="4">
        <f>VLOOKUP(Table13[[#This Row],[img_id]]&amp;"|"&amp;5,Table1[[#Headers],[#Data]],6,FALSE)</f>
        <v>0.99504733085599995</v>
      </c>
    </row>
    <row r="768" spans="1:21" hidden="1" x14ac:dyDescent="0.25">
      <c r="A768" s="5">
        <v>767</v>
      </c>
      <c r="B768" s="5" t="s">
        <v>776</v>
      </c>
      <c r="C768" s="5">
        <v>673</v>
      </c>
      <c r="D768" s="5">
        <v>3</v>
      </c>
      <c r="E768" s="5">
        <f>IF(Table13[[#This Row],[attractiveness]]=1,2,IF(Table13[[#This Row],[attractiveness]]=5,4,Table13[[#This Row],[attractiveness]]))</f>
        <v>3</v>
      </c>
      <c r="F768" s="5">
        <v>0.4</v>
      </c>
      <c r="G768" t="s">
        <v>861</v>
      </c>
      <c r="H768" t="s">
        <v>848</v>
      </c>
      <c r="I768" t="s">
        <v>862</v>
      </c>
      <c r="J768" t="s">
        <v>854</v>
      </c>
      <c r="K768" t="s">
        <v>856</v>
      </c>
      <c r="L768" s="9">
        <v>0.26475667953499998</v>
      </c>
      <c r="M768" s="9">
        <v>0.197779893875</v>
      </c>
      <c r="N768" s="9">
        <v>0.12686917185800001</v>
      </c>
      <c r="O768" s="9">
        <v>0.12686917185800001</v>
      </c>
      <c r="P768" s="9">
        <v>6.1114616692099999E-2</v>
      </c>
      <c r="Q768" s="4">
        <f>VLOOKUP(Table13[[#This Row],[img_id]]&amp;"|"&amp;1,Table1[[#Headers],[#Data]],6,FALSE)</f>
        <v>0.99972337484399998</v>
      </c>
      <c r="R768" s="4">
        <f>VLOOKUP(Table13[[#This Row],[img_id]]&amp;"|"&amp;2,Table1[[#Headers],[#Data]],6,FALSE)</f>
        <v>0.999629735947</v>
      </c>
      <c r="S768" s="4">
        <f>VLOOKUP(Table13[[#This Row],[img_id]]&amp;"|"&amp;3,Table1[[#Headers],[#Data]],6,FALSE)</f>
        <v>0.99942302703899999</v>
      </c>
      <c r="T768" s="4">
        <f>VLOOKUP(Table13[[#This Row],[img_id]]&amp;"|"&amp;4,Table1[[#Headers],[#Data]],6,FALSE)</f>
        <v>0.99919325113299995</v>
      </c>
      <c r="U768" s="4">
        <f>VLOOKUP(Table13[[#This Row],[img_id]]&amp;"|"&amp;5,Table1[[#Headers],[#Data]],6,FALSE)</f>
        <v>0.99880290031399999</v>
      </c>
    </row>
    <row r="769" spans="1:21" hidden="1" x14ac:dyDescent="0.25">
      <c r="A769" s="5">
        <v>768</v>
      </c>
      <c r="B769" s="5" t="s">
        <v>777</v>
      </c>
      <c r="C769" s="5">
        <v>673</v>
      </c>
      <c r="D769" s="5">
        <v>3</v>
      </c>
      <c r="E769" s="5">
        <f>IF(Table13[[#This Row],[attractiveness]]=1,2,IF(Table13[[#This Row],[attractiveness]]=5,4,Table13[[#This Row],[attractiveness]]))</f>
        <v>3</v>
      </c>
      <c r="F769" s="5">
        <v>0.64</v>
      </c>
      <c r="G769" t="s">
        <v>862</v>
      </c>
      <c r="H769" t="s">
        <v>861</v>
      </c>
      <c r="I769" t="s">
        <v>860</v>
      </c>
      <c r="J769" t="s">
        <v>873</v>
      </c>
      <c r="K769" t="s">
        <v>848</v>
      </c>
      <c r="L769" s="9">
        <v>0.19256404042200001</v>
      </c>
      <c r="M769" s="9">
        <v>0.103532075882</v>
      </c>
      <c r="N769" s="9">
        <v>6.43487498164E-2</v>
      </c>
      <c r="O769" s="9">
        <v>6.43487498164E-2</v>
      </c>
      <c r="P769" s="9">
        <v>4.5228864997600003E-2</v>
      </c>
      <c r="Q769" s="4">
        <f>VLOOKUP(Table13[[#This Row],[img_id]]&amp;"|"&amp;1,Table1[[#Headers],[#Data]],6,FALSE)</f>
        <v>0.997022926807</v>
      </c>
      <c r="R769" s="4">
        <f>VLOOKUP(Table13[[#This Row],[img_id]]&amp;"|"&amp;2,Table1[[#Headers],[#Data]],6,FALSE)</f>
        <v>0.99447685480100001</v>
      </c>
      <c r="S769" s="4">
        <f>VLOOKUP(Table13[[#This Row],[img_id]]&amp;"|"&amp;3,Table1[[#Headers],[#Data]],6,FALSE)</f>
        <v>0.99114358425100002</v>
      </c>
      <c r="T769" s="4">
        <f>VLOOKUP(Table13[[#This Row],[img_id]]&amp;"|"&amp;4,Table1[[#Headers],[#Data]],6,FALSE)</f>
        <v>0.98999464511900004</v>
      </c>
      <c r="U769" s="4">
        <f>VLOOKUP(Table13[[#This Row],[img_id]]&amp;"|"&amp;5,Table1[[#Headers],[#Data]],6,FALSE)</f>
        <v>0.98744654655499997</v>
      </c>
    </row>
    <row r="770" spans="1:21" hidden="1" x14ac:dyDescent="0.25">
      <c r="A770" s="5">
        <v>769</v>
      </c>
      <c r="B770" s="5" t="s">
        <v>778</v>
      </c>
      <c r="C770" s="5">
        <v>675</v>
      </c>
      <c r="D770" s="5">
        <v>3</v>
      </c>
      <c r="E770" s="5">
        <f>IF(Table13[[#This Row],[attractiveness]]=1,2,IF(Table13[[#This Row],[attractiveness]]=5,4,Table13[[#This Row],[attractiveness]]))</f>
        <v>3</v>
      </c>
      <c r="F770" s="5">
        <v>1.2</v>
      </c>
      <c r="G770" t="s">
        <v>862</v>
      </c>
      <c r="H770" t="s">
        <v>861</v>
      </c>
      <c r="I770" t="s">
        <v>854</v>
      </c>
      <c r="J770" t="s">
        <v>864</v>
      </c>
      <c r="K770" t="s">
        <v>848</v>
      </c>
      <c r="L770" s="9">
        <v>0.45267528295499998</v>
      </c>
      <c r="M770" s="9">
        <v>0.13807870447600001</v>
      </c>
      <c r="N770" s="9">
        <v>0.12694859504700001</v>
      </c>
      <c r="O770" s="9">
        <v>0.12694859504700001</v>
      </c>
      <c r="P770" s="9">
        <v>3.7109315395400001E-2</v>
      </c>
      <c r="Q770" s="4">
        <f>VLOOKUP(Table13[[#This Row],[img_id]]&amp;"|"&amp;1,Table1[[#Headers],[#Data]],6,FALSE)</f>
        <v>0.99996495246899997</v>
      </c>
      <c r="R770" s="4">
        <f>VLOOKUP(Table13[[#This Row],[img_id]]&amp;"|"&amp;2,Table1[[#Headers],[#Data]],6,FALSE)</f>
        <v>0.99988508224499995</v>
      </c>
      <c r="S770" s="4">
        <f>VLOOKUP(Table13[[#This Row],[img_id]]&amp;"|"&amp;3,Table1[[#Headers],[#Data]],6,FALSE)</f>
        <v>0.99987494945499999</v>
      </c>
      <c r="T770" s="4">
        <f>VLOOKUP(Table13[[#This Row],[img_id]]&amp;"|"&amp;4,Table1[[#Headers],[#Data]],6,FALSE)</f>
        <v>0.99979406595200004</v>
      </c>
      <c r="U770" s="4">
        <f>VLOOKUP(Table13[[#This Row],[img_id]]&amp;"|"&amp;5,Table1[[#Headers],[#Data]],6,FALSE)</f>
        <v>0.99957257509200004</v>
      </c>
    </row>
    <row r="771" spans="1:21" hidden="1" x14ac:dyDescent="0.25">
      <c r="A771" s="5">
        <v>770</v>
      </c>
      <c r="B771" s="5" t="s">
        <v>779</v>
      </c>
      <c r="C771" s="5">
        <v>675</v>
      </c>
      <c r="D771" s="5">
        <v>2</v>
      </c>
      <c r="E771" s="5">
        <f>IF(Table13[[#This Row],[attractiveness]]=1,2,IF(Table13[[#This Row],[attractiveness]]=5,4,Table13[[#This Row],[attractiveness]]))</f>
        <v>2</v>
      </c>
      <c r="F771" s="5">
        <v>0.24</v>
      </c>
      <c r="G771" t="s">
        <v>892</v>
      </c>
      <c r="H771" t="s">
        <v>848</v>
      </c>
      <c r="I771" t="s">
        <v>856</v>
      </c>
      <c r="J771" t="s">
        <v>854</v>
      </c>
      <c r="K771" t="s">
        <v>873</v>
      </c>
      <c r="L771" s="9">
        <v>0.144749403</v>
      </c>
      <c r="M771" s="9">
        <v>0.14421911537599999</v>
      </c>
      <c r="N771" s="9">
        <v>0.10105518251700001</v>
      </c>
      <c r="O771" s="9">
        <v>0.10105518251700001</v>
      </c>
      <c r="P771" s="9">
        <v>9.0046949684600003E-2</v>
      </c>
      <c r="Q771" s="4">
        <f>VLOOKUP(Table13[[#This Row],[img_id]]&amp;"|"&amp;1,Table1[[#Headers],[#Data]],6,FALSE)</f>
        <v>0.99917137622800001</v>
      </c>
      <c r="R771" s="4">
        <f>VLOOKUP(Table13[[#This Row],[img_id]]&amp;"|"&amp;2,Table1[[#Headers],[#Data]],6,FALSE)</f>
        <v>0.99916827678700004</v>
      </c>
      <c r="S771" s="4">
        <f>VLOOKUP(Table13[[#This Row],[img_id]]&amp;"|"&amp;3,Table1[[#Headers],[#Data]],6,FALSE)</f>
        <v>0.99881339073200004</v>
      </c>
      <c r="T771" s="4">
        <f>VLOOKUP(Table13[[#This Row],[img_id]]&amp;"|"&amp;4,Table1[[#Headers],[#Data]],6,FALSE)</f>
        <v>0.99874818325000003</v>
      </c>
      <c r="U771" s="4">
        <f>VLOOKUP(Table13[[#This Row],[img_id]]&amp;"|"&amp;5,Table1[[#Headers],[#Data]],6,FALSE)</f>
        <v>0.998668551445</v>
      </c>
    </row>
    <row r="772" spans="1:21" hidden="1" x14ac:dyDescent="0.25">
      <c r="A772" s="5">
        <v>771</v>
      </c>
      <c r="B772" s="5" t="s">
        <v>780</v>
      </c>
      <c r="C772" s="5">
        <v>675</v>
      </c>
      <c r="D772" s="5">
        <v>3</v>
      </c>
      <c r="E772" s="5">
        <f>IF(Table13[[#This Row],[attractiveness]]=1,2,IF(Table13[[#This Row],[attractiveness]]=5,4,Table13[[#This Row],[attractiveness]]))</f>
        <v>3</v>
      </c>
      <c r="F772" s="5">
        <v>0</v>
      </c>
      <c r="G772" t="s">
        <v>854</v>
      </c>
      <c r="H772" t="s">
        <v>848</v>
      </c>
      <c r="I772" t="s">
        <v>864</v>
      </c>
      <c r="J772" t="s">
        <v>892</v>
      </c>
      <c r="K772" t="s">
        <v>862</v>
      </c>
      <c r="L772" s="9">
        <v>0.31179219484300003</v>
      </c>
      <c r="M772" s="9">
        <v>0.21261325478599999</v>
      </c>
      <c r="N772" s="9">
        <v>7.2077579796300001E-2</v>
      </c>
      <c r="O772" s="9">
        <v>7.2077579796300001E-2</v>
      </c>
      <c r="P772" s="9">
        <v>5.1462568342700001E-2</v>
      </c>
      <c r="Q772" s="4">
        <f>VLOOKUP(Table13[[#This Row],[img_id]]&amp;"|"&amp;1,Table1[[#Headers],[#Data]],6,FALSE)</f>
        <v>0.99977618455899997</v>
      </c>
      <c r="R772" s="4">
        <f>VLOOKUP(Table13[[#This Row],[img_id]]&amp;"|"&amp;2,Table1[[#Headers],[#Data]],6,FALSE)</f>
        <v>0.99967181682600004</v>
      </c>
      <c r="S772" s="4">
        <f>VLOOKUP(Table13[[#This Row],[img_id]]&amp;"|"&amp;3,Table1[[#Headers],[#Data]],6,FALSE)</f>
        <v>0.99903249740599998</v>
      </c>
      <c r="T772" s="4">
        <f>VLOOKUP(Table13[[#This Row],[img_id]]&amp;"|"&amp;4,Table1[[#Headers],[#Data]],6,FALSE)</f>
        <v>0.99897015094800001</v>
      </c>
      <c r="U772" s="4">
        <f>VLOOKUP(Table13[[#This Row],[img_id]]&amp;"|"&amp;5,Table1[[#Headers],[#Data]],6,FALSE)</f>
        <v>0.99864536523799996</v>
      </c>
    </row>
    <row r="773" spans="1:21" hidden="1" x14ac:dyDescent="0.25">
      <c r="A773" s="5">
        <v>772</v>
      </c>
      <c r="B773" s="5" t="s">
        <v>781</v>
      </c>
      <c r="C773" s="5">
        <v>675</v>
      </c>
      <c r="D773" s="5">
        <v>3</v>
      </c>
      <c r="E773" s="5">
        <f>IF(Table13[[#This Row],[attractiveness]]=1,2,IF(Table13[[#This Row],[attractiveness]]=5,4,Table13[[#This Row],[attractiveness]]))</f>
        <v>3</v>
      </c>
      <c r="F773" s="5">
        <v>0.24</v>
      </c>
      <c r="G773" t="s">
        <v>854</v>
      </c>
      <c r="H773" t="s">
        <v>831</v>
      </c>
      <c r="I773" t="s">
        <v>848</v>
      </c>
      <c r="J773" t="s">
        <v>861</v>
      </c>
      <c r="K773" t="s">
        <v>862</v>
      </c>
      <c r="L773" s="9">
        <v>0.530376195908</v>
      </c>
      <c r="M773" s="9">
        <v>0.21765454113499999</v>
      </c>
      <c r="N773" s="9">
        <v>6.0306616127499997E-2</v>
      </c>
      <c r="O773" s="9">
        <v>6.0306616127499997E-2</v>
      </c>
      <c r="P773" s="9">
        <v>4.6631127595899997E-2</v>
      </c>
      <c r="Q773" s="4">
        <f>VLOOKUP(Table13[[#This Row],[img_id]]&amp;"|"&amp;1,Table1[[#Headers],[#Data]],6,FALSE)</f>
        <v>0.99998104572299995</v>
      </c>
      <c r="R773" s="4">
        <f>VLOOKUP(Table13[[#This Row],[img_id]]&amp;"|"&amp;2,Table1[[#Headers],[#Data]],6,FALSE)</f>
        <v>0.99995398521400003</v>
      </c>
      <c r="S773" s="4">
        <f>VLOOKUP(Table13[[#This Row],[img_id]]&amp;"|"&amp;3,Table1[[#Headers],[#Data]],6,FALSE)</f>
        <v>0.99983370304100005</v>
      </c>
      <c r="T773" s="4">
        <f>VLOOKUP(Table13[[#This Row],[img_id]]&amp;"|"&amp;4,Table1[[#Headers],[#Data]],6,FALSE)</f>
        <v>0.99983191490199996</v>
      </c>
      <c r="U773" s="4">
        <f>VLOOKUP(Table13[[#This Row],[img_id]]&amp;"|"&amp;5,Table1[[#Headers],[#Data]],6,FALSE)</f>
        <v>0.99978500604599996</v>
      </c>
    </row>
    <row r="774" spans="1:21" hidden="1" x14ac:dyDescent="0.25">
      <c r="A774" s="5">
        <v>773</v>
      </c>
      <c r="B774" s="5" t="s">
        <v>782</v>
      </c>
      <c r="C774" s="5">
        <v>681</v>
      </c>
      <c r="D774" s="5">
        <v>2</v>
      </c>
      <c r="E774" s="5">
        <f>IF(Table13[[#This Row],[attractiveness]]=1,2,IF(Table13[[#This Row],[attractiveness]]=5,4,Table13[[#This Row],[attractiveness]]))</f>
        <v>2</v>
      </c>
      <c r="F774" s="5">
        <v>0.96</v>
      </c>
      <c r="G774" t="s">
        <v>889</v>
      </c>
      <c r="H774" t="s">
        <v>830</v>
      </c>
      <c r="I774" t="s">
        <v>913</v>
      </c>
      <c r="J774" t="s">
        <v>849</v>
      </c>
      <c r="K774" t="s">
        <v>829</v>
      </c>
      <c r="L774" s="9">
        <v>0.40665578842200001</v>
      </c>
      <c r="M774" s="9">
        <v>0.193950593472</v>
      </c>
      <c r="N774" s="9">
        <v>8.0766335129699995E-2</v>
      </c>
      <c r="O774" s="9">
        <v>8.0766335129699995E-2</v>
      </c>
      <c r="P774" s="9">
        <v>5.4596647620200001E-2</v>
      </c>
      <c r="Q774" s="4">
        <f>VLOOKUP(Table13[[#This Row],[img_id]]&amp;"|"&amp;1,Table1[[#Headers],[#Data]],6,FALSE)</f>
        <v>0.99979287385899995</v>
      </c>
      <c r="R774" s="4">
        <f>VLOOKUP(Table13[[#This Row],[img_id]]&amp;"|"&amp;2,Table1[[#Headers],[#Data]],6,FALSE)</f>
        <v>0.99956578016300002</v>
      </c>
      <c r="S774" s="4">
        <f>VLOOKUP(Table13[[#This Row],[img_id]]&amp;"|"&amp;3,Table1[[#Headers],[#Data]],6,FALSE)</f>
        <v>0.99895799159999998</v>
      </c>
      <c r="T774" s="4">
        <f>VLOOKUP(Table13[[#This Row],[img_id]]&amp;"|"&amp;4,Table1[[#Headers],[#Data]],6,FALSE)</f>
        <v>0.99875795841199999</v>
      </c>
      <c r="U774" s="4">
        <f>VLOOKUP(Table13[[#This Row],[img_id]]&amp;"|"&amp;5,Table1[[#Headers],[#Data]],6,FALSE)</f>
        <v>0.99845921993300002</v>
      </c>
    </row>
    <row r="775" spans="1:21" hidden="1" x14ac:dyDescent="0.25">
      <c r="A775" s="5">
        <v>774</v>
      </c>
      <c r="B775" s="5" t="s">
        <v>783</v>
      </c>
      <c r="C775" s="5">
        <v>681</v>
      </c>
      <c r="D775" s="5">
        <v>2</v>
      </c>
      <c r="E775" s="5">
        <f>IF(Table13[[#This Row],[attractiveness]]=1,2,IF(Table13[[#This Row],[attractiveness]]=5,4,Table13[[#This Row],[attractiveness]]))</f>
        <v>2</v>
      </c>
      <c r="F775" s="5">
        <v>0.8</v>
      </c>
      <c r="G775" t="s">
        <v>830</v>
      </c>
      <c r="H775" t="s">
        <v>849</v>
      </c>
      <c r="I775" t="s">
        <v>913</v>
      </c>
      <c r="J775" t="s">
        <v>840</v>
      </c>
      <c r="K775" t="s">
        <v>832</v>
      </c>
      <c r="L775" s="9">
        <v>0.93875473737699999</v>
      </c>
      <c r="M775" s="9">
        <v>3.4099016338599998E-2</v>
      </c>
      <c r="N775" s="9">
        <v>8.7735727429399998E-3</v>
      </c>
      <c r="O775" s="9">
        <v>8.7735727429399998E-3</v>
      </c>
      <c r="P775" s="9">
        <v>3.38587188162E-3</v>
      </c>
      <c r="Q775" s="4">
        <f>VLOOKUP(Table13[[#This Row],[img_id]]&amp;"|"&amp;1,Table1[[#Headers],[#Data]],6,FALSE)</f>
        <v>0.99999642372099995</v>
      </c>
      <c r="R775" s="4">
        <f>VLOOKUP(Table13[[#This Row],[img_id]]&amp;"|"&amp;2,Table1[[#Headers],[#Data]],6,FALSE)</f>
        <v>0.99990057945300004</v>
      </c>
      <c r="S775" s="4">
        <f>VLOOKUP(Table13[[#This Row],[img_id]]&amp;"|"&amp;3,Table1[[#Headers],[#Data]],6,FALSE)</f>
        <v>0.99961382150699996</v>
      </c>
      <c r="T775" s="4">
        <f>VLOOKUP(Table13[[#This Row],[img_id]]&amp;"|"&amp;4,Table1[[#Headers],[#Data]],6,FALSE)</f>
        <v>0.99935871362700002</v>
      </c>
      <c r="U775" s="4">
        <f>VLOOKUP(Table13[[#This Row],[img_id]]&amp;"|"&amp;5,Table1[[#Headers],[#Data]],6,FALSE)</f>
        <v>0.99899977445599997</v>
      </c>
    </row>
    <row r="776" spans="1:21" hidden="1" x14ac:dyDescent="0.25">
      <c r="A776" s="5">
        <v>775</v>
      </c>
      <c r="B776" s="5" t="s">
        <v>784</v>
      </c>
      <c r="C776" s="5">
        <v>681</v>
      </c>
      <c r="D776" s="5">
        <v>1</v>
      </c>
      <c r="E776" s="5">
        <f>IF(Table13[[#This Row],[attractiveness]]=1,2,IF(Table13[[#This Row],[attractiveness]]=5,4,Table13[[#This Row],[attractiveness]]))</f>
        <v>2</v>
      </c>
      <c r="F776" s="5">
        <v>0.64</v>
      </c>
      <c r="G776" t="s">
        <v>830</v>
      </c>
      <c r="H776" t="s">
        <v>913</v>
      </c>
      <c r="I776" t="s">
        <v>849</v>
      </c>
      <c r="J776" t="s">
        <v>891</v>
      </c>
      <c r="K776" t="s">
        <v>889</v>
      </c>
      <c r="L776" s="9">
        <v>0.90144020318999996</v>
      </c>
      <c r="M776" s="9">
        <v>4.3015189468899998E-2</v>
      </c>
      <c r="N776" s="9">
        <v>2.92435884476E-2</v>
      </c>
      <c r="O776" s="9">
        <v>2.92435884476E-2</v>
      </c>
      <c r="P776" s="9">
        <v>4.1911066509799999E-3</v>
      </c>
      <c r="Q776" s="4">
        <f>VLOOKUP(Table13[[#This Row],[img_id]]&amp;"|"&amp;1,Table1[[#Headers],[#Data]],6,FALSE)</f>
        <v>0.99999225139600001</v>
      </c>
      <c r="R776" s="4">
        <f>VLOOKUP(Table13[[#This Row],[img_id]]&amp;"|"&amp;2,Table1[[#Headers],[#Data]],6,FALSE)</f>
        <v>0.99983656406400001</v>
      </c>
      <c r="S776" s="4">
        <f>VLOOKUP(Table13[[#This Row],[img_id]]&amp;"|"&amp;3,Table1[[#Headers],[#Data]],6,FALSE)</f>
        <v>0.999759733677</v>
      </c>
      <c r="T776" s="4">
        <f>VLOOKUP(Table13[[#This Row],[img_id]]&amp;"|"&amp;4,Table1[[#Headers],[#Data]],6,FALSE)</f>
        <v>0.99901151657099996</v>
      </c>
      <c r="U776" s="4">
        <f>VLOOKUP(Table13[[#This Row],[img_id]]&amp;"|"&amp;5,Table1[[#Headers],[#Data]],6,FALSE)</f>
        <v>0.99832588434199998</v>
      </c>
    </row>
    <row r="777" spans="1:21" hidden="1" x14ac:dyDescent="0.25">
      <c r="A777" s="5">
        <v>776</v>
      </c>
      <c r="B777" s="5" t="s">
        <v>785</v>
      </c>
      <c r="C777" s="5">
        <v>681</v>
      </c>
      <c r="D777" s="5">
        <v>2</v>
      </c>
      <c r="E777" s="5">
        <f>IF(Table13[[#This Row],[attractiveness]]=1,2,IF(Table13[[#This Row],[attractiveness]]=5,4,Table13[[#This Row],[attractiveness]]))</f>
        <v>2</v>
      </c>
      <c r="F777" s="5">
        <v>0.56000000000000005</v>
      </c>
      <c r="G777" t="s">
        <v>830</v>
      </c>
      <c r="H777" t="s">
        <v>842</v>
      </c>
      <c r="I777" t="s">
        <v>853</v>
      </c>
      <c r="J777" t="s">
        <v>849</v>
      </c>
      <c r="K777" t="s">
        <v>852</v>
      </c>
      <c r="L777" s="9">
        <v>0.75567954778699997</v>
      </c>
      <c r="M777" s="9">
        <v>9.0519659221200005E-2</v>
      </c>
      <c r="N777" s="9">
        <v>3.9910666644600003E-2</v>
      </c>
      <c r="O777" s="9">
        <v>3.9910666644600003E-2</v>
      </c>
      <c r="P777" s="9">
        <v>1.7738878727000001E-2</v>
      </c>
      <c r="Q777" s="4">
        <f>VLOOKUP(Table13[[#This Row],[img_id]]&amp;"|"&amp;1,Table1[[#Headers],[#Data]],6,FALSE)</f>
        <v>0.999932765961</v>
      </c>
      <c r="R777" s="4">
        <f>VLOOKUP(Table13[[#This Row],[img_id]]&amp;"|"&amp;2,Table1[[#Headers],[#Data]],6,FALSE)</f>
        <v>0.99943917989700004</v>
      </c>
      <c r="S777" s="4">
        <f>VLOOKUP(Table13[[#This Row],[img_id]]&amp;"|"&amp;3,Table1[[#Headers],[#Data]],6,FALSE)</f>
        <v>0.99872893095000004</v>
      </c>
      <c r="T777" s="4">
        <f>VLOOKUP(Table13[[#This Row],[img_id]]&amp;"|"&amp;4,Table1[[#Headers],[#Data]],6,FALSE)</f>
        <v>0.99727708101300006</v>
      </c>
      <c r="U777" s="4">
        <f>VLOOKUP(Table13[[#This Row],[img_id]]&amp;"|"&amp;5,Table1[[#Headers],[#Data]],6,FALSE)</f>
        <v>0.99714487791100004</v>
      </c>
    </row>
    <row r="778" spans="1:21" hidden="1" x14ac:dyDescent="0.25">
      <c r="A778" s="5">
        <v>777</v>
      </c>
      <c r="B778" s="5" t="s">
        <v>786</v>
      </c>
      <c r="C778" s="5">
        <v>684</v>
      </c>
      <c r="D778" s="5">
        <v>3</v>
      </c>
      <c r="E778" s="5">
        <f>IF(Table13[[#This Row],[attractiveness]]=1,2,IF(Table13[[#This Row],[attractiveness]]=5,4,Table13[[#This Row],[attractiveness]]))</f>
        <v>3</v>
      </c>
      <c r="F778" s="5">
        <v>0.55999999999999905</v>
      </c>
      <c r="G778" t="s">
        <v>831</v>
      </c>
      <c r="H778" t="s">
        <v>854</v>
      </c>
      <c r="I778" t="s">
        <v>860</v>
      </c>
      <c r="J778" t="s">
        <v>830</v>
      </c>
      <c r="K778" t="s">
        <v>892</v>
      </c>
      <c r="L778" s="9">
        <v>0.45408698916399998</v>
      </c>
      <c r="M778" s="9">
        <v>0.29186302423499999</v>
      </c>
      <c r="N778" s="9">
        <v>0.105312153697</v>
      </c>
      <c r="O778" s="9">
        <v>0.105312153697</v>
      </c>
      <c r="P778" s="9">
        <v>2.5349372997900001E-2</v>
      </c>
      <c r="Q778" s="4">
        <f>VLOOKUP(Table13[[#This Row],[img_id]]&amp;"|"&amp;1,Table1[[#Headers],[#Data]],6,FALSE)</f>
        <v>0.99992799758899997</v>
      </c>
      <c r="R778" s="4">
        <f>VLOOKUP(Table13[[#This Row],[img_id]]&amp;"|"&amp;2,Table1[[#Headers],[#Data]],6,FALSE)</f>
        <v>0.99988794326800001</v>
      </c>
      <c r="S778" s="4">
        <f>VLOOKUP(Table13[[#This Row],[img_id]]&amp;"|"&amp;3,Table1[[#Headers],[#Data]],6,FALSE)</f>
        <v>0.99968945980099999</v>
      </c>
      <c r="T778" s="4">
        <f>VLOOKUP(Table13[[#This Row],[img_id]]&amp;"|"&amp;4,Table1[[#Headers],[#Data]],6,FALSE)</f>
        <v>0.99874448776199998</v>
      </c>
      <c r="U778" s="4">
        <f>VLOOKUP(Table13[[#This Row],[img_id]]&amp;"|"&amp;5,Table1[[#Headers],[#Data]],6,FALSE)</f>
        <v>0.99871134758000002</v>
      </c>
    </row>
    <row r="779" spans="1:21" hidden="1" x14ac:dyDescent="0.25">
      <c r="A779" s="5">
        <v>778</v>
      </c>
      <c r="B779" s="5" t="s">
        <v>787</v>
      </c>
      <c r="C779" s="5">
        <v>684</v>
      </c>
      <c r="D779" s="5">
        <v>3</v>
      </c>
      <c r="E779" s="5">
        <f>IF(Table13[[#This Row],[attractiveness]]=1,2,IF(Table13[[#This Row],[attractiveness]]=5,4,Table13[[#This Row],[attractiveness]]))</f>
        <v>3</v>
      </c>
      <c r="F779" s="5">
        <v>0.24</v>
      </c>
      <c r="G779" t="s">
        <v>860</v>
      </c>
      <c r="H779" t="s">
        <v>831</v>
      </c>
      <c r="I779" t="s">
        <v>861</v>
      </c>
      <c r="J779" t="s">
        <v>873</v>
      </c>
      <c r="K779" t="s">
        <v>884</v>
      </c>
      <c r="L779" s="9">
        <v>0.87188041210199996</v>
      </c>
      <c r="M779" s="9">
        <v>5.3008221089800002E-2</v>
      </c>
      <c r="N779" s="9">
        <v>1.4819505624500001E-2</v>
      </c>
      <c r="O779" s="9">
        <v>1.4819505624500001E-2</v>
      </c>
      <c r="P779" s="9">
        <v>8.9743733406099993E-3</v>
      </c>
      <c r="Q779" s="4">
        <f>VLOOKUP(Table13[[#This Row],[img_id]]&amp;"|"&amp;1,Table1[[#Headers],[#Data]],6,FALSE)</f>
        <v>0.99998819827999996</v>
      </c>
      <c r="R779" s="4">
        <f>VLOOKUP(Table13[[#This Row],[img_id]]&amp;"|"&amp;2,Table1[[#Headers],[#Data]],6,FALSE)</f>
        <v>0.99980586767199997</v>
      </c>
      <c r="S779" s="4">
        <f>VLOOKUP(Table13[[#This Row],[img_id]]&amp;"|"&amp;3,Table1[[#Headers],[#Data]],6,FALSE)</f>
        <v>0.99930584430699998</v>
      </c>
      <c r="T779" s="4">
        <f>VLOOKUP(Table13[[#This Row],[img_id]]&amp;"|"&amp;4,Table1[[#Headers],[#Data]],6,FALSE)</f>
        <v>0.99886584281900004</v>
      </c>
      <c r="U779" s="4">
        <f>VLOOKUP(Table13[[#This Row],[img_id]]&amp;"|"&amp;5,Table1[[#Headers],[#Data]],6,FALSE)</f>
        <v>0.99885427951799999</v>
      </c>
    </row>
    <row r="780" spans="1:21" hidden="1" x14ac:dyDescent="0.25">
      <c r="A780" s="5">
        <v>779</v>
      </c>
      <c r="B780" s="5" t="s">
        <v>788</v>
      </c>
      <c r="C780" s="5">
        <v>684</v>
      </c>
      <c r="D780" s="5">
        <v>2</v>
      </c>
      <c r="E780" s="5">
        <f>IF(Table13[[#This Row],[attractiveness]]=1,2,IF(Table13[[#This Row],[attractiveness]]=5,4,Table13[[#This Row],[attractiveness]]))</f>
        <v>2</v>
      </c>
      <c r="F780" s="5">
        <v>0.24</v>
      </c>
      <c r="G780" t="s">
        <v>854</v>
      </c>
      <c r="H780" t="s">
        <v>860</v>
      </c>
      <c r="I780" t="s">
        <v>886</v>
      </c>
      <c r="J780" t="s">
        <v>848</v>
      </c>
      <c r="K780" t="s">
        <v>861</v>
      </c>
      <c r="L780" s="9">
        <v>0.258222818375</v>
      </c>
      <c r="M780" s="9">
        <v>0.243494689465</v>
      </c>
      <c r="N780" s="9">
        <v>0.13079245388499999</v>
      </c>
      <c r="O780" s="9">
        <v>0.13079245388499999</v>
      </c>
      <c r="P780" s="9">
        <v>8.1924401223699997E-2</v>
      </c>
      <c r="Q780" s="4">
        <f>VLOOKUP(Table13[[#This Row],[img_id]]&amp;"|"&amp;1,Table1[[#Headers],[#Data]],6,FALSE)</f>
        <v>0.99960261583300003</v>
      </c>
      <c r="R780" s="4">
        <f>VLOOKUP(Table13[[#This Row],[img_id]]&amp;"|"&amp;2,Table1[[#Headers],[#Data]],6,FALSE)</f>
        <v>0.99957865476600005</v>
      </c>
      <c r="S780" s="4">
        <f>VLOOKUP(Table13[[#This Row],[img_id]]&amp;"|"&amp;3,Table1[[#Headers],[#Data]],6,FALSE)</f>
        <v>0.99921584129300001</v>
      </c>
      <c r="T780" s="4">
        <f>VLOOKUP(Table13[[#This Row],[img_id]]&amp;"|"&amp;4,Table1[[#Headers],[#Data]],6,FALSE)</f>
        <v>0.99884051084500003</v>
      </c>
      <c r="U780" s="4">
        <f>VLOOKUP(Table13[[#This Row],[img_id]]&amp;"|"&amp;5,Table1[[#Headers],[#Data]],6,FALSE)</f>
        <v>0.99874866008800001</v>
      </c>
    </row>
    <row r="781" spans="1:21" hidden="1" x14ac:dyDescent="0.25">
      <c r="A781" s="5">
        <v>780</v>
      </c>
      <c r="B781" s="5" t="s">
        <v>789</v>
      </c>
      <c r="C781" s="5">
        <v>684</v>
      </c>
      <c r="D781" s="5">
        <v>3</v>
      </c>
      <c r="E781" s="5">
        <f>IF(Table13[[#This Row],[attractiveness]]=1,2,IF(Table13[[#This Row],[attractiveness]]=5,4,Table13[[#This Row],[attractiveness]]))</f>
        <v>3</v>
      </c>
      <c r="F781" s="5">
        <v>0</v>
      </c>
      <c r="G781" t="s">
        <v>848</v>
      </c>
      <c r="H781" t="s">
        <v>873</v>
      </c>
      <c r="I781" t="s">
        <v>878</v>
      </c>
      <c r="J781" t="s">
        <v>861</v>
      </c>
      <c r="K781" t="s">
        <v>856</v>
      </c>
      <c r="L781" s="9">
        <v>7.8988209366799997E-2</v>
      </c>
      <c r="M781" s="9">
        <v>7.2442092001400005E-2</v>
      </c>
      <c r="N781" s="9">
        <v>6.5427184104900005E-2</v>
      </c>
      <c r="O781" s="9">
        <v>6.5427184104900005E-2</v>
      </c>
      <c r="P781" s="9">
        <v>5.24756498635E-2</v>
      </c>
      <c r="Q781" s="4">
        <f>VLOOKUP(Table13[[#This Row],[img_id]]&amp;"|"&amp;1,Table1[[#Headers],[#Data]],6,FALSE)</f>
        <v>0.98803442716599998</v>
      </c>
      <c r="R781" s="4">
        <f>VLOOKUP(Table13[[#This Row],[img_id]]&amp;"|"&amp;2,Table1[[#Headers],[#Data]],6,FALSE)</f>
        <v>0.98696726560600001</v>
      </c>
      <c r="S781" s="4">
        <f>VLOOKUP(Table13[[#This Row],[img_id]]&amp;"|"&amp;3,Table1[[#Headers],[#Data]],6,FALSE)</f>
        <v>0.98559015989300003</v>
      </c>
      <c r="T781" s="4">
        <f>VLOOKUP(Table13[[#This Row],[img_id]]&amp;"|"&amp;4,Table1[[#Headers],[#Data]],6,FALSE)</f>
        <v>0.98220336437199995</v>
      </c>
      <c r="U781" s="4">
        <f>VLOOKUP(Table13[[#This Row],[img_id]]&amp;"|"&amp;5,Table1[[#Headers],[#Data]],6,FALSE)</f>
        <v>0.98209720850000004</v>
      </c>
    </row>
    <row r="782" spans="1:21" hidden="1" x14ac:dyDescent="0.25">
      <c r="A782" s="5">
        <v>781</v>
      </c>
      <c r="B782" s="5" t="s">
        <v>790</v>
      </c>
      <c r="C782" s="5">
        <v>685</v>
      </c>
      <c r="D782" s="5">
        <v>3</v>
      </c>
      <c r="E782" s="5">
        <f>IF(Table13[[#This Row],[attractiveness]]=1,2,IF(Table13[[#This Row],[attractiveness]]=5,4,Table13[[#This Row],[attractiveness]]))</f>
        <v>3</v>
      </c>
      <c r="F782" s="5">
        <v>0.24</v>
      </c>
      <c r="G782" t="s">
        <v>862</v>
      </c>
      <c r="H782" t="s">
        <v>861</v>
      </c>
      <c r="I782" t="s">
        <v>846</v>
      </c>
      <c r="J782" t="s">
        <v>830</v>
      </c>
      <c r="K782" t="s">
        <v>878</v>
      </c>
      <c r="L782" s="9">
        <v>0.75497823953599996</v>
      </c>
      <c r="M782" s="9">
        <v>7.78624042869E-2</v>
      </c>
      <c r="N782" s="9">
        <v>1.9793950021300001E-2</v>
      </c>
      <c r="O782" s="9">
        <v>1.9793950021300001E-2</v>
      </c>
      <c r="P782" s="9">
        <v>1.3459384441399999E-2</v>
      </c>
      <c r="Q782" s="4">
        <f>VLOOKUP(Table13[[#This Row],[img_id]]&amp;"|"&amp;1,Table1[[#Headers],[#Data]],6,FALSE)</f>
        <v>0.99983346462199996</v>
      </c>
      <c r="R782" s="4">
        <f>VLOOKUP(Table13[[#This Row],[img_id]]&amp;"|"&amp;2,Table1[[#Headers],[#Data]],6,FALSE)</f>
        <v>0.99838757514999998</v>
      </c>
      <c r="S782" s="4">
        <f>VLOOKUP(Table13[[#This Row],[img_id]]&amp;"|"&amp;3,Table1[[#Headers],[#Data]],6,FALSE)</f>
        <v>0.99368721246699998</v>
      </c>
      <c r="T782" s="4">
        <f>VLOOKUP(Table13[[#This Row],[img_id]]&amp;"|"&amp;4,Table1[[#Headers],[#Data]],6,FALSE)</f>
        <v>0.99081391096100002</v>
      </c>
      <c r="U782" s="4">
        <f>VLOOKUP(Table13[[#This Row],[img_id]]&amp;"|"&amp;5,Table1[[#Headers],[#Data]],6,FALSE)</f>
        <v>0.99074369668999995</v>
      </c>
    </row>
    <row r="783" spans="1:21" hidden="1" x14ac:dyDescent="0.25">
      <c r="A783" s="5">
        <v>782</v>
      </c>
      <c r="B783" s="5" t="s">
        <v>791</v>
      </c>
      <c r="C783" s="5">
        <v>685</v>
      </c>
      <c r="D783" s="5">
        <v>3</v>
      </c>
      <c r="E783" s="5">
        <f>IF(Table13[[#This Row],[attractiveness]]=1,2,IF(Table13[[#This Row],[attractiveness]]=5,4,Table13[[#This Row],[attractiveness]]))</f>
        <v>3</v>
      </c>
      <c r="F783" s="5">
        <v>0.55999999999999905</v>
      </c>
      <c r="G783" t="s">
        <v>891</v>
      </c>
      <c r="H783" t="s">
        <v>903</v>
      </c>
      <c r="I783" t="s">
        <v>862</v>
      </c>
      <c r="J783" t="s">
        <v>830</v>
      </c>
      <c r="K783" t="s">
        <v>831</v>
      </c>
      <c r="L783" s="9">
        <v>0.11122802645</v>
      </c>
      <c r="M783" s="9">
        <v>6.9944314658600001E-2</v>
      </c>
      <c r="N783" s="9">
        <v>6.8100340664400003E-2</v>
      </c>
      <c r="O783" s="9">
        <v>6.8100340664400003E-2</v>
      </c>
      <c r="P783" s="9">
        <v>5.3342055529400002E-2</v>
      </c>
      <c r="Q783" s="4">
        <f>VLOOKUP(Table13[[#This Row],[img_id]]&amp;"|"&amp;1,Table1[[#Headers],[#Data]],6,FALSE)</f>
        <v>0.99099546670899996</v>
      </c>
      <c r="R783" s="4">
        <f>VLOOKUP(Table13[[#This Row],[img_id]]&amp;"|"&amp;2,Table1[[#Headers],[#Data]],6,FALSE)</f>
        <v>0.98575621843299999</v>
      </c>
      <c r="S783" s="4">
        <f>VLOOKUP(Table13[[#This Row],[img_id]]&amp;"|"&amp;3,Table1[[#Headers],[#Data]],6,FALSE)</f>
        <v>0.98537617921800003</v>
      </c>
      <c r="T783" s="4">
        <f>VLOOKUP(Table13[[#This Row],[img_id]]&amp;"|"&amp;4,Table1[[#Headers],[#Data]],6,FALSE)</f>
        <v>0.98396283388100003</v>
      </c>
      <c r="U783" s="4">
        <f>VLOOKUP(Table13[[#This Row],[img_id]]&amp;"|"&amp;5,Table1[[#Headers],[#Data]],6,FALSE)</f>
        <v>0.98140543699299998</v>
      </c>
    </row>
    <row r="784" spans="1:21" hidden="1" x14ac:dyDescent="0.25">
      <c r="A784" s="5">
        <v>783</v>
      </c>
      <c r="B784" s="5" t="s">
        <v>792</v>
      </c>
      <c r="C784" s="5">
        <v>685</v>
      </c>
      <c r="D784" s="5">
        <v>3</v>
      </c>
      <c r="E784" s="5">
        <f>IF(Table13[[#This Row],[attractiveness]]=1,2,IF(Table13[[#This Row],[attractiveness]]=5,4,Table13[[#This Row],[attractiveness]]))</f>
        <v>3</v>
      </c>
      <c r="F784" s="5">
        <v>0.4</v>
      </c>
      <c r="G784" t="s">
        <v>831</v>
      </c>
      <c r="H784" t="s">
        <v>855</v>
      </c>
      <c r="I784" t="s">
        <v>861</v>
      </c>
      <c r="J784" t="s">
        <v>862</v>
      </c>
      <c r="K784" t="s">
        <v>854</v>
      </c>
      <c r="L784" s="9">
        <v>0.16585758328399999</v>
      </c>
      <c r="M784" s="9">
        <v>0.13866987824400001</v>
      </c>
      <c r="N784" s="9">
        <v>0.104430682957</v>
      </c>
      <c r="O784" s="9">
        <v>0.104430682957</v>
      </c>
      <c r="P784" s="9">
        <v>4.9161944538399997E-2</v>
      </c>
      <c r="Q784" s="4">
        <f>VLOOKUP(Table13[[#This Row],[img_id]]&amp;"|"&amp;1,Table1[[#Headers],[#Data]],6,FALSE)</f>
        <v>0.99668580293700004</v>
      </c>
      <c r="R784" s="4">
        <f>VLOOKUP(Table13[[#This Row],[img_id]]&amp;"|"&amp;2,Table1[[#Headers],[#Data]],6,FALSE)</f>
        <v>0.99603855609900005</v>
      </c>
      <c r="S784" s="4">
        <f>VLOOKUP(Table13[[#This Row],[img_id]]&amp;"|"&amp;3,Table1[[#Headers],[#Data]],6,FALSE)</f>
        <v>0.99474650621399996</v>
      </c>
      <c r="T784" s="4">
        <f>VLOOKUP(Table13[[#This Row],[img_id]]&amp;"|"&amp;4,Table1[[#Headers],[#Data]],6,FALSE)</f>
        <v>0.98953700065600003</v>
      </c>
      <c r="U784" s="4">
        <f>VLOOKUP(Table13[[#This Row],[img_id]]&amp;"|"&amp;5,Table1[[#Headers],[#Data]],6,FALSE)</f>
        <v>0.98890590667699996</v>
      </c>
    </row>
    <row r="785" spans="1:21" hidden="1" x14ac:dyDescent="0.25">
      <c r="A785" s="5">
        <v>784</v>
      </c>
      <c r="B785" s="5" t="s">
        <v>793</v>
      </c>
      <c r="C785" s="5">
        <v>685</v>
      </c>
      <c r="D785" s="5">
        <v>3</v>
      </c>
      <c r="E785" s="5">
        <f>IF(Table13[[#This Row],[attractiveness]]=1,2,IF(Table13[[#This Row],[attractiveness]]=5,4,Table13[[#This Row],[attractiveness]]))</f>
        <v>3</v>
      </c>
      <c r="F785" s="5">
        <v>0.24</v>
      </c>
      <c r="G785" t="s">
        <v>855</v>
      </c>
      <c r="H785" t="s">
        <v>860</v>
      </c>
      <c r="I785" t="s">
        <v>831</v>
      </c>
      <c r="J785" t="s">
        <v>862</v>
      </c>
      <c r="K785" t="s">
        <v>854</v>
      </c>
      <c r="L785" s="9">
        <v>0.188099592924</v>
      </c>
      <c r="M785" s="9">
        <v>0.118850238621</v>
      </c>
      <c r="N785" s="9">
        <v>0.111644878983</v>
      </c>
      <c r="O785" s="9">
        <v>0.111644878983</v>
      </c>
      <c r="P785" s="9">
        <v>5.1563918590500003E-2</v>
      </c>
      <c r="Q785" s="4">
        <f>VLOOKUP(Table13[[#This Row],[img_id]]&amp;"|"&amp;1,Table1[[#Headers],[#Data]],6,FALSE)</f>
        <v>0.997092008591</v>
      </c>
      <c r="R785" s="4">
        <f>VLOOKUP(Table13[[#This Row],[img_id]]&amp;"|"&amp;2,Table1[[#Headers],[#Data]],6,FALSE)</f>
        <v>0.99540543556200001</v>
      </c>
      <c r="S785" s="4">
        <f>VLOOKUP(Table13[[#This Row],[img_id]]&amp;"|"&amp;3,Table1[[#Headers],[#Data]],6,FALSE)</f>
        <v>0.99511033296600004</v>
      </c>
      <c r="T785" s="4">
        <f>VLOOKUP(Table13[[#This Row],[img_id]]&amp;"|"&amp;4,Table1[[#Headers],[#Data]],6,FALSE)</f>
        <v>0.99174869060500004</v>
      </c>
      <c r="U785" s="4">
        <f>VLOOKUP(Table13[[#This Row],[img_id]]&amp;"|"&amp;5,Table1[[#Headers],[#Data]],6,FALSE)</f>
        <v>0.98947304487200005</v>
      </c>
    </row>
    <row r="786" spans="1:21" hidden="1" x14ac:dyDescent="0.25">
      <c r="A786" s="5">
        <v>785</v>
      </c>
      <c r="B786" s="5" t="s">
        <v>794</v>
      </c>
      <c r="C786" s="5">
        <v>686</v>
      </c>
      <c r="D786" s="5">
        <v>3</v>
      </c>
      <c r="E786" s="5">
        <f>IF(Table13[[#This Row],[attractiveness]]=1,2,IF(Table13[[#This Row],[attractiveness]]=5,4,Table13[[#This Row],[attractiveness]]))</f>
        <v>3</v>
      </c>
      <c r="F786" s="5">
        <v>0.55999999999999905</v>
      </c>
      <c r="G786" t="s">
        <v>830</v>
      </c>
      <c r="H786" t="s">
        <v>846</v>
      </c>
      <c r="I786" t="s">
        <v>840</v>
      </c>
      <c r="J786" t="s">
        <v>831</v>
      </c>
      <c r="K786" t="s">
        <v>864</v>
      </c>
      <c r="L786" s="9">
        <v>0.86804771423299998</v>
      </c>
      <c r="M786" s="9">
        <v>6.1996560543799997E-2</v>
      </c>
      <c r="N786" s="9">
        <v>3.8755629211699998E-2</v>
      </c>
      <c r="O786" s="9">
        <v>3.8755629211699998E-2</v>
      </c>
      <c r="P786" s="9">
        <v>3.25845857151E-3</v>
      </c>
      <c r="Q786" s="4">
        <f>VLOOKUP(Table13[[#This Row],[img_id]]&amp;"|"&amp;1,Table1[[#Headers],[#Data]],6,FALSE)</f>
        <v>0.99999451637299996</v>
      </c>
      <c r="R786" s="4">
        <f>VLOOKUP(Table13[[#This Row],[img_id]]&amp;"|"&amp;2,Table1[[#Headers],[#Data]],6,FALSE)</f>
        <v>0.99992322921800003</v>
      </c>
      <c r="S786" s="4">
        <f>VLOOKUP(Table13[[#This Row],[img_id]]&amp;"|"&amp;3,Table1[[#Headers],[#Data]],6,FALSE)</f>
        <v>0.99987721443199995</v>
      </c>
      <c r="T786" s="4">
        <f>VLOOKUP(Table13[[#This Row],[img_id]]&amp;"|"&amp;4,Table1[[#Headers],[#Data]],6,FALSE)</f>
        <v>0.99971622228599999</v>
      </c>
      <c r="U786" s="4">
        <f>VLOOKUP(Table13[[#This Row],[img_id]]&amp;"|"&amp;5,Table1[[#Headers],[#Data]],6,FALSE)</f>
        <v>0.99854195118</v>
      </c>
    </row>
    <row r="787" spans="1:21" hidden="1" x14ac:dyDescent="0.25">
      <c r="A787" s="5">
        <v>786</v>
      </c>
      <c r="B787" s="5" t="s">
        <v>795</v>
      </c>
      <c r="C787" s="5">
        <v>686</v>
      </c>
      <c r="D787" s="5">
        <v>2</v>
      </c>
      <c r="E787" s="5">
        <f>IF(Table13[[#This Row],[attractiveness]]=1,2,IF(Table13[[#This Row],[attractiveness]]=5,4,Table13[[#This Row],[attractiveness]]))</f>
        <v>2</v>
      </c>
      <c r="F787" s="5">
        <v>0.4</v>
      </c>
      <c r="G787" t="s">
        <v>830</v>
      </c>
      <c r="H787" t="s">
        <v>831</v>
      </c>
      <c r="I787" t="s">
        <v>840</v>
      </c>
      <c r="J787" t="s">
        <v>859</v>
      </c>
      <c r="K787" t="s">
        <v>936</v>
      </c>
      <c r="L787" s="9">
        <v>0.67068946361500004</v>
      </c>
      <c r="M787" s="9">
        <v>8.3353787660600004E-2</v>
      </c>
      <c r="N787" s="9">
        <v>2.8364038094899999E-2</v>
      </c>
      <c r="O787" s="9">
        <v>2.8364038094899999E-2</v>
      </c>
      <c r="P787" s="9">
        <v>2.5330197066099999E-2</v>
      </c>
      <c r="Q787" s="4">
        <f>VLOOKUP(Table13[[#This Row],[img_id]]&amp;"|"&amp;1,Table1[[#Headers],[#Data]],6,FALSE)</f>
        <v>0.99992728233299999</v>
      </c>
      <c r="R787" s="4">
        <f>VLOOKUP(Table13[[#This Row],[img_id]]&amp;"|"&amp;2,Table1[[#Headers],[#Data]],6,FALSE)</f>
        <v>0.99941504001600001</v>
      </c>
      <c r="S787" s="4">
        <f>VLOOKUP(Table13[[#This Row],[img_id]]&amp;"|"&amp;3,Table1[[#Headers],[#Data]],6,FALSE)</f>
        <v>0.998283028603</v>
      </c>
      <c r="T787" s="4">
        <f>VLOOKUP(Table13[[#This Row],[img_id]]&amp;"|"&amp;4,Table1[[#Headers],[#Data]],6,FALSE)</f>
        <v>0.99827909469599996</v>
      </c>
      <c r="U787" s="4">
        <f>VLOOKUP(Table13[[#This Row],[img_id]]&amp;"|"&amp;5,Table1[[#Headers],[#Data]],6,FALSE)</f>
        <v>0.99807775020599998</v>
      </c>
    </row>
    <row r="788" spans="1:21" hidden="1" x14ac:dyDescent="0.25">
      <c r="A788" s="5">
        <v>787</v>
      </c>
      <c r="B788" s="5" t="s">
        <v>796</v>
      </c>
      <c r="C788" s="5">
        <v>686</v>
      </c>
      <c r="D788" s="5">
        <v>2</v>
      </c>
      <c r="E788" s="5">
        <f>IF(Table13[[#This Row],[attractiveness]]=1,2,IF(Table13[[#This Row],[attractiveness]]=5,4,Table13[[#This Row],[attractiveness]]))</f>
        <v>2</v>
      </c>
      <c r="F788" s="5">
        <v>0.24</v>
      </c>
      <c r="G788" t="s">
        <v>830</v>
      </c>
      <c r="H788" t="s">
        <v>840</v>
      </c>
      <c r="I788" t="s">
        <v>831</v>
      </c>
      <c r="J788" t="s">
        <v>864</v>
      </c>
      <c r="K788" t="s">
        <v>834</v>
      </c>
      <c r="L788" s="9">
        <v>0.83542120456699998</v>
      </c>
      <c r="M788" s="9">
        <v>6.1590369790800001E-2</v>
      </c>
      <c r="N788" s="9">
        <v>1.53336431831E-2</v>
      </c>
      <c r="O788" s="9">
        <v>1.53336431831E-2</v>
      </c>
      <c r="P788" s="9">
        <v>1.36057371274E-2</v>
      </c>
      <c r="Q788" s="4">
        <f>VLOOKUP(Table13[[#This Row],[img_id]]&amp;"|"&amp;1,Table1[[#Headers],[#Data]],6,FALSE)</f>
        <v>0.99997818469999999</v>
      </c>
      <c r="R788" s="4">
        <f>VLOOKUP(Table13[[#This Row],[img_id]]&amp;"|"&amp;2,Table1[[#Headers],[#Data]],6,FALSE)</f>
        <v>0.99970430135699995</v>
      </c>
      <c r="S788" s="4">
        <f>VLOOKUP(Table13[[#This Row],[img_id]]&amp;"|"&amp;3,Table1[[#Headers],[#Data]],6,FALSE)</f>
        <v>0.99881327152300003</v>
      </c>
      <c r="T788" s="4">
        <f>VLOOKUP(Table13[[#This Row],[img_id]]&amp;"|"&amp;4,Table1[[#Headers],[#Data]],6,FALSE)</f>
        <v>0.99870038032499997</v>
      </c>
      <c r="U788" s="4">
        <f>VLOOKUP(Table13[[#This Row],[img_id]]&amp;"|"&amp;5,Table1[[#Headers],[#Data]],6,FALSE)</f>
        <v>0.99866271018999997</v>
      </c>
    </row>
    <row r="789" spans="1:21" hidden="1" x14ac:dyDescent="0.25">
      <c r="A789" s="5">
        <v>788</v>
      </c>
      <c r="B789" s="5" t="s">
        <v>797</v>
      </c>
      <c r="C789" s="5">
        <v>686</v>
      </c>
      <c r="D789" s="5">
        <v>2</v>
      </c>
      <c r="E789" s="5">
        <f>IF(Table13[[#This Row],[attractiveness]]=1,2,IF(Table13[[#This Row],[attractiveness]]=5,4,Table13[[#This Row],[attractiveness]]))</f>
        <v>2</v>
      </c>
      <c r="F789" s="5">
        <v>0.24</v>
      </c>
      <c r="G789" t="s">
        <v>846</v>
      </c>
      <c r="H789" t="s">
        <v>830</v>
      </c>
      <c r="I789" t="s">
        <v>864</v>
      </c>
      <c r="J789" t="s">
        <v>840</v>
      </c>
      <c r="K789" t="s">
        <v>831</v>
      </c>
      <c r="L789" s="9">
        <v>0.34220999479300002</v>
      </c>
      <c r="M789" s="9">
        <v>0.33789330720900002</v>
      </c>
      <c r="N789" s="9">
        <v>9.4764381647099993E-2</v>
      </c>
      <c r="O789" s="9">
        <v>9.4764381647099993E-2</v>
      </c>
      <c r="P789" s="9">
        <v>6.18402697146E-2</v>
      </c>
      <c r="Q789" s="4">
        <f>VLOOKUP(Table13[[#This Row],[img_id]]&amp;"|"&amp;1,Table1[[#Headers],[#Data]],6,FALSE)</f>
        <v>0.99998140335100005</v>
      </c>
      <c r="R789" s="4">
        <f>VLOOKUP(Table13[[#This Row],[img_id]]&amp;"|"&amp;2,Table1[[#Headers],[#Data]],6,FALSE)</f>
        <v>0.99998116493199996</v>
      </c>
      <c r="S789" s="4">
        <f>VLOOKUP(Table13[[#This Row],[img_id]]&amp;"|"&amp;3,Table1[[#Headers],[#Data]],6,FALSE)</f>
        <v>0.99993300437900001</v>
      </c>
      <c r="T789" s="4">
        <f>VLOOKUP(Table13[[#This Row],[img_id]]&amp;"|"&amp;4,Table1[[#Headers],[#Data]],6,FALSE)</f>
        <v>0.99992859363599995</v>
      </c>
      <c r="U789" s="4">
        <f>VLOOKUP(Table13[[#This Row],[img_id]]&amp;"|"&amp;5,Table1[[#Headers],[#Data]],6,FALSE)</f>
        <v>0.999897241592</v>
      </c>
    </row>
    <row r="790" spans="1:21" hidden="1" x14ac:dyDescent="0.25">
      <c r="A790" s="5">
        <v>789</v>
      </c>
      <c r="B790" s="5" t="s">
        <v>798</v>
      </c>
      <c r="C790" s="5">
        <v>687</v>
      </c>
      <c r="D790" s="5">
        <v>3</v>
      </c>
      <c r="E790" s="5">
        <f>IF(Table13[[#This Row],[attractiveness]]=1,2,IF(Table13[[#This Row],[attractiveness]]=5,4,Table13[[#This Row],[attractiveness]]))</f>
        <v>3</v>
      </c>
      <c r="F790" s="5">
        <v>0.159999999999999</v>
      </c>
      <c r="G790" t="s">
        <v>854</v>
      </c>
      <c r="H790" t="s">
        <v>855</v>
      </c>
      <c r="I790" t="s">
        <v>891</v>
      </c>
      <c r="J790" t="s">
        <v>848</v>
      </c>
      <c r="K790" t="s">
        <v>856</v>
      </c>
      <c r="L790" s="9">
        <v>0.24772331118599999</v>
      </c>
      <c r="M790" s="9">
        <v>0.158927947283</v>
      </c>
      <c r="N790" s="9">
        <v>9.4345197081599996E-2</v>
      </c>
      <c r="O790" s="9">
        <v>9.4345197081599996E-2</v>
      </c>
      <c r="P790" s="9">
        <v>5.9559062123299998E-2</v>
      </c>
      <c r="Q790" s="4">
        <f>VLOOKUP(Table13[[#This Row],[img_id]]&amp;"|"&amp;1,Table1[[#Headers],[#Data]],6,FALSE)</f>
        <v>0.99819868803</v>
      </c>
      <c r="R790" s="4">
        <f>VLOOKUP(Table13[[#This Row],[img_id]]&amp;"|"&amp;2,Table1[[#Headers],[#Data]],6,FALSE)</f>
        <v>0.99719500541700001</v>
      </c>
      <c r="S790" s="4">
        <f>VLOOKUP(Table13[[#This Row],[img_id]]&amp;"|"&amp;3,Table1[[#Headers],[#Data]],6,FALSE)</f>
        <v>0.99528390169100001</v>
      </c>
      <c r="T790" s="4">
        <f>VLOOKUP(Table13[[#This Row],[img_id]]&amp;"|"&amp;4,Table1[[#Headers],[#Data]],6,FALSE)</f>
        <v>0.995061933994</v>
      </c>
      <c r="U790" s="4">
        <f>VLOOKUP(Table13[[#This Row],[img_id]]&amp;"|"&amp;5,Table1[[#Headers],[#Data]],6,FALSE)</f>
        <v>0.99255001544999999</v>
      </c>
    </row>
    <row r="791" spans="1:21" hidden="1" x14ac:dyDescent="0.25">
      <c r="A791" s="5">
        <v>790</v>
      </c>
      <c r="B791" s="5" t="s">
        <v>799</v>
      </c>
      <c r="C791" s="5">
        <v>687</v>
      </c>
      <c r="D791" s="5">
        <v>2</v>
      </c>
      <c r="E791" s="5">
        <f>IF(Table13[[#This Row],[attractiveness]]=1,2,IF(Table13[[#This Row],[attractiveness]]=5,4,Table13[[#This Row],[attractiveness]]))</f>
        <v>2</v>
      </c>
      <c r="F791" s="5">
        <v>0.64</v>
      </c>
      <c r="G791" t="s">
        <v>862</v>
      </c>
      <c r="H791" t="s">
        <v>861</v>
      </c>
      <c r="I791" t="s">
        <v>848</v>
      </c>
      <c r="J791" t="s">
        <v>830</v>
      </c>
      <c r="K791" t="s">
        <v>854</v>
      </c>
      <c r="L791" s="9">
        <v>0.28066983819000002</v>
      </c>
      <c r="M791" s="9">
        <v>0.15162329375700001</v>
      </c>
      <c r="N791" s="9">
        <v>0.14007973671000001</v>
      </c>
      <c r="O791" s="9">
        <v>0.14007973671000001</v>
      </c>
      <c r="P791" s="9">
        <v>6.6595219075699999E-2</v>
      </c>
      <c r="Q791" s="4">
        <f>VLOOKUP(Table13[[#This Row],[img_id]]&amp;"|"&amp;1,Table1[[#Headers],[#Data]],6,FALSE)</f>
        <v>0.99957245588300003</v>
      </c>
      <c r="R791" s="4">
        <f>VLOOKUP(Table13[[#This Row],[img_id]]&amp;"|"&amp;2,Table1[[#Headers],[#Data]],6,FALSE)</f>
        <v>0.99920874834100004</v>
      </c>
      <c r="S791" s="4">
        <f>VLOOKUP(Table13[[#This Row],[img_id]]&amp;"|"&amp;3,Table1[[#Headers],[#Data]],6,FALSE)</f>
        <v>0.99914360046399997</v>
      </c>
      <c r="T791" s="4">
        <f>VLOOKUP(Table13[[#This Row],[img_id]]&amp;"|"&amp;4,Table1[[#Headers],[#Data]],6,FALSE)</f>
        <v>0.99866747856100002</v>
      </c>
      <c r="U791" s="4">
        <f>VLOOKUP(Table13[[#This Row],[img_id]]&amp;"|"&amp;5,Table1[[#Headers],[#Data]],6,FALSE)</f>
        <v>0.99820029735600002</v>
      </c>
    </row>
    <row r="792" spans="1:21" hidden="1" x14ac:dyDescent="0.25">
      <c r="A792" s="5">
        <v>791</v>
      </c>
      <c r="B792" s="5" t="s">
        <v>800</v>
      </c>
      <c r="C792" s="5">
        <v>687</v>
      </c>
      <c r="D792" s="5">
        <v>3</v>
      </c>
      <c r="E792" s="5">
        <f>IF(Table13[[#This Row],[attractiveness]]=1,2,IF(Table13[[#This Row],[attractiveness]]=5,4,Table13[[#This Row],[attractiveness]]))</f>
        <v>3</v>
      </c>
      <c r="F792" s="5">
        <v>0.55999999999999905</v>
      </c>
      <c r="G792" t="s">
        <v>830</v>
      </c>
      <c r="H792" t="s">
        <v>831</v>
      </c>
      <c r="I792" t="s">
        <v>829</v>
      </c>
      <c r="J792" t="s">
        <v>846</v>
      </c>
      <c r="K792" t="s">
        <v>860</v>
      </c>
      <c r="L792" s="9">
        <v>0.469851791859</v>
      </c>
      <c r="M792" s="9">
        <v>0.43908545374899999</v>
      </c>
      <c r="N792" s="9">
        <v>1.3819190673500001E-2</v>
      </c>
      <c r="O792" s="9">
        <v>1.3819190673500001E-2</v>
      </c>
      <c r="P792" s="9">
        <v>8.6743170395499995E-3</v>
      </c>
      <c r="Q792" s="4">
        <f>VLOOKUP(Table13[[#This Row],[img_id]]&amp;"|"&amp;1,Table1[[#Headers],[#Data]],6,FALSE)</f>
        <v>0.99996113777200002</v>
      </c>
      <c r="R792" s="4">
        <f>VLOOKUP(Table13[[#This Row],[img_id]]&amp;"|"&amp;2,Table1[[#Headers],[#Data]],6,FALSE)</f>
        <v>0.99995851516699996</v>
      </c>
      <c r="S792" s="4">
        <f>VLOOKUP(Table13[[#This Row],[img_id]]&amp;"|"&amp;3,Table1[[#Headers],[#Data]],6,FALSE)</f>
        <v>0.99868184328099996</v>
      </c>
      <c r="T792" s="4">
        <f>VLOOKUP(Table13[[#This Row],[img_id]]&amp;"|"&amp;4,Table1[[#Headers],[#Data]],6,FALSE)</f>
        <v>0.99864727258700003</v>
      </c>
      <c r="U792" s="4">
        <f>VLOOKUP(Table13[[#This Row],[img_id]]&amp;"|"&amp;5,Table1[[#Headers],[#Data]],6,FALSE)</f>
        <v>0.99790155887599996</v>
      </c>
    </row>
    <row r="793" spans="1:21" hidden="1" x14ac:dyDescent="0.25">
      <c r="A793" s="5">
        <v>792</v>
      </c>
      <c r="B793" s="5" t="s">
        <v>801</v>
      </c>
      <c r="C793" s="5">
        <v>687</v>
      </c>
      <c r="D793" s="5">
        <v>2</v>
      </c>
      <c r="E793" s="5">
        <f>IF(Table13[[#This Row],[attractiveness]]=1,2,IF(Table13[[#This Row],[attractiveness]]=5,4,Table13[[#This Row],[attractiveness]]))</f>
        <v>2</v>
      </c>
      <c r="F793" s="5">
        <v>0.56000000000000005</v>
      </c>
      <c r="G793" t="s">
        <v>830</v>
      </c>
      <c r="H793" t="s">
        <v>855</v>
      </c>
      <c r="I793" t="s">
        <v>847</v>
      </c>
      <c r="J793" t="s">
        <v>831</v>
      </c>
      <c r="K793" t="s">
        <v>883</v>
      </c>
      <c r="L793" s="9">
        <v>0.20846621692200001</v>
      </c>
      <c r="M793" s="9">
        <v>0.119871154428</v>
      </c>
      <c r="N793" s="9">
        <v>0.104381665587</v>
      </c>
      <c r="O793" s="9">
        <v>0.104381665587</v>
      </c>
      <c r="P793" s="9">
        <v>7.2416730225100007E-2</v>
      </c>
      <c r="Q793" s="4">
        <f>VLOOKUP(Table13[[#This Row],[img_id]]&amp;"|"&amp;1,Table1[[#Headers],[#Data]],6,FALSE)</f>
        <v>0.99954563379299999</v>
      </c>
      <c r="R793" s="4">
        <f>VLOOKUP(Table13[[#This Row],[img_id]]&amp;"|"&amp;2,Table1[[#Headers],[#Data]],6,FALSE)</f>
        <v>0.99921011924699998</v>
      </c>
      <c r="S793" s="4">
        <f>VLOOKUP(Table13[[#This Row],[img_id]]&amp;"|"&amp;3,Table1[[#Headers],[#Data]],6,FALSE)</f>
        <v>0.99909305572499996</v>
      </c>
      <c r="T793" s="4">
        <f>VLOOKUP(Table13[[#This Row],[img_id]]&amp;"|"&amp;4,Table1[[#Headers],[#Data]],6,FALSE)</f>
        <v>0.99900692701299998</v>
      </c>
      <c r="U793" s="4">
        <f>VLOOKUP(Table13[[#This Row],[img_id]]&amp;"|"&amp;5,Table1[[#Headers],[#Data]],6,FALSE)</f>
        <v>0.998693287373</v>
      </c>
    </row>
    <row r="794" spans="1:21" hidden="1" x14ac:dyDescent="0.25">
      <c r="A794" s="5">
        <v>793</v>
      </c>
      <c r="B794" s="5" t="s">
        <v>802</v>
      </c>
      <c r="C794" s="5">
        <v>689</v>
      </c>
      <c r="D794" s="5">
        <v>2</v>
      </c>
      <c r="E794" s="5">
        <f>IF(Table13[[#This Row],[attractiveness]]=1,2,IF(Table13[[#This Row],[attractiveness]]=5,4,Table13[[#This Row],[attractiveness]]))</f>
        <v>2</v>
      </c>
      <c r="F794" s="5">
        <v>0.4</v>
      </c>
      <c r="G794" t="s">
        <v>830</v>
      </c>
      <c r="H794" t="s">
        <v>831</v>
      </c>
      <c r="I794" t="s">
        <v>833</v>
      </c>
      <c r="J794" t="s">
        <v>860</v>
      </c>
      <c r="K794" t="s">
        <v>846</v>
      </c>
      <c r="L794" s="9">
        <v>0.729588627815</v>
      </c>
      <c r="M794" s="9">
        <v>4.2732562869799998E-2</v>
      </c>
      <c r="N794" s="9">
        <v>3.69625203311E-2</v>
      </c>
      <c r="O794" s="9">
        <v>3.69625203311E-2</v>
      </c>
      <c r="P794" s="9">
        <v>3.1348153948800001E-2</v>
      </c>
      <c r="Q794" s="4">
        <f>VLOOKUP(Table13[[#This Row],[img_id]]&amp;"|"&amp;1,Table1[[#Headers],[#Data]],6,FALSE)</f>
        <v>0.99990940094000003</v>
      </c>
      <c r="R794" s="4">
        <f>VLOOKUP(Table13[[#This Row],[img_id]]&amp;"|"&amp;2,Table1[[#Headers],[#Data]],6,FALSE)</f>
        <v>0.99845457076999999</v>
      </c>
      <c r="S794" s="4">
        <f>VLOOKUP(Table13[[#This Row],[img_id]]&amp;"|"&amp;3,Table1[[#Headers],[#Data]],6,FALSE)</f>
        <v>0.99821376800499995</v>
      </c>
      <c r="T794" s="4">
        <f>VLOOKUP(Table13[[#This Row],[img_id]]&amp;"|"&amp;4,Table1[[#Headers],[#Data]],6,FALSE)</f>
        <v>0.99810069799400003</v>
      </c>
      <c r="U794" s="4">
        <f>VLOOKUP(Table13[[#This Row],[img_id]]&amp;"|"&amp;5,Table1[[#Headers],[#Data]],6,FALSE)</f>
        <v>0.99789446592300002</v>
      </c>
    </row>
    <row r="795" spans="1:21" hidden="1" x14ac:dyDescent="0.25">
      <c r="A795" s="5">
        <v>794</v>
      </c>
      <c r="B795" s="5" t="s">
        <v>803</v>
      </c>
      <c r="C795" s="5">
        <v>689</v>
      </c>
      <c r="D795" s="5">
        <v>2</v>
      </c>
      <c r="E795" s="5">
        <f>IF(Table13[[#This Row],[attractiveness]]=1,2,IF(Table13[[#This Row],[attractiveness]]=5,4,Table13[[#This Row],[attractiveness]]))</f>
        <v>2</v>
      </c>
      <c r="F795" s="5">
        <v>0.56000000000000005</v>
      </c>
      <c r="G795" t="s">
        <v>830</v>
      </c>
      <c r="H795" t="s">
        <v>849</v>
      </c>
      <c r="I795" t="s">
        <v>848</v>
      </c>
      <c r="J795" t="s">
        <v>831</v>
      </c>
      <c r="K795" t="s">
        <v>854</v>
      </c>
      <c r="L795" s="9">
        <v>0.97666877508200001</v>
      </c>
      <c r="M795" s="9">
        <v>4.7435373999199998E-3</v>
      </c>
      <c r="N795" s="9">
        <v>3.6122687161000001E-3</v>
      </c>
      <c r="O795" s="9">
        <v>3.6122687161000001E-3</v>
      </c>
      <c r="P795" s="9">
        <v>2.4840068072100002E-3</v>
      </c>
      <c r="Q795" s="4">
        <f>VLOOKUP(Table13[[#This Row],[img_id]]&amp;"|"&amp;1,Table1[[#Headers],[#Data]],6,FALSE)</f>
        <v>0.99999761581400004</v>
      </c>
      <c r="R795" s="4">
        <f>VLOOKUP(Table13[[#This Row],[img_id]]&amp;"|"&amp;2,Table1[[#Headers],[#Data]],6,FALSE)</f>
        <v>0.99950337410000001</v>
      </c>
      <c r="S795" s="4">
        <f>VLOOKUP(Table13[[#This Row],[img_id]]&amp;"|"&amp;3,Table1[[#Headers],[#Data]],6,FALSE)</f>
        <v>0.99934798479099995</v>
      </c>
      <c r="T795" s="4">
        <f>VLOOKUP(Table13[[#This Row],[img_id]]&amp;"|"&amp;4,Table1[[#Headers],[#Data]],6,FALSE)</f>
        <v>0.99906784295999995</v>
      </c>
      <c r="U795" s="4">
        <f>VLOOKUP(Table13[[#This Row],[img_id]]&amp;"|"&amp;5,Table1[[#Headers],[#Data]],6,FALSE)</f>
        <v>0.99905210733399996</v>
      </c>
    </row>
    <row r="796" spans="1:21" hidden="1" x14ac:dyDescent="0.25">
      <c r="A796" s="5">
        <v>795</v>
      </c>
      <c r="B796" s="5" t="s">
        <v>804</v>
      </c>
      <c r="C796" s="5">
        <v>689</v>
      </c>
      <c r="D796" s="5">
        <v>3</v>
      </c>
      <c r="E796" s="5">
        <f>IF(Table13[[#This Row],[attractiveness]]=1,2,IF(Table13[[#This Row],[attractiveness]]=5,4,Table13[[#This Row],[attractiveness]]))</f>
        <v>3</v>
      </c>
      <c r="F796" s="5">
        <v>0.55999999999999905</v>
      </c>
      <c r="G796" t="s">
        <v>831</v>
      </c>
      <c r="H796" t="s">
        <v>830</v>
      </c>
      <c r="I796" t="s">
        <v>829</v>
      </c>
      <c r="J796" t="s">
        <v>876</v>
      </c>
      <c r="K796" t="s">
        <v>846</v>
      </c>
      <c r="L796" s="9">
        <v>0.77614051103600001</v>
      </c>
      <c r="M796" s="9">
        <v>7.7928520739100005E-2</v>
      </c>
      <c r="N796" s="9">
        <v>5.8729253709300003E-2</v>
      </c>
      <c r="O796" s="9">
        <v>5.8729253709300003E-2</v>
      </c>
      <c r="P796" s="9">
        <v>9.31834522635E-3</v>
      </c>
      <c r="Q796" s="4">
        <f>VLOOKUP(Table13[[#This Row],[img_id]]&amp;"|"&amp;1,Table1[[#Headers],[#Data]],6,FALSE)</f>
        <v>0.99996256828300001</v>
      </c>
      <c r="R796" s="4">
        <f>VLOOKUP(Table13[[#This Row],[img_id]]&amp;"|"&amp;2,Table1[[#Headers],[#Data]],6,FALSE)</f>
        <v>0.99962687492400004</v>
      </c>
      <c r="S796" s="4">
        <f>VLOOKUP(Table13[[#This Row],[img_id]]&amp;"|"&amp;3,Table1[[#Headers],[#Data]],6,FALSE)</f>
        <v>0.99950492382</v>
      </c>
      <c r="T796" s="4">
        <f>VLOOKUP(Table13[[#This Row],[img_id]]&amp;"|"&amp;4,Table1[[#Headers],[#Data]],6,FALSE)</f>
        <v>0.997007668018</v>
      </c>
      <c r="U796" s="4">
        <f>VLOOKUP(Table13[[#This Row],[img_id]]&amp;"|"&amp;5,Table1[[#Headers],[#Data]],6,FALSE)</f>
        <v>0.99688810110100001</v>
      </c>
    </row>
    <row r="797" spans="1:21" hidden="1" x14ac:dyDescent="0.25">
      <c r="A797" s="5">
        <v>796</v>
      </c>
      <c r="B797" s="5" t="s">
        <v>805</v>
      </c>
      <c r="C797" s="5">
        <v>689</v>
      </c>
      <c r="D797" s="5">
        <v>2</v>
      </c>
      <c r="E797" s="5">
        <f>IF(Table13[[#This Row],[attractiveness]]=1,2,IF(Table13[[#This Row],[attractiveness]]=5,4,Table13[[#This Row],[attractiveness]]))</f>
        <v>2</v>
      </c>
      <c r="F797" s="5">
        <v>0.4</v>
      </c>
      <c r="G797" t="s">
        <v>830</v>
      </c>
      <c r="H797" t="s">
        <v>840</v>
      </c>
      <c r="I797" t="s">
        <v>832</v>
      </c>
      <c r="J797" t="s">
        <v>834</v>
      </c>
      <c r="K797" t="s">
        <v>835</v>
      </c>
      <c r="L797" s="9">
        <v>0.96379870176299998</v>
      </c>
      <c r="M797" s="9">
        <v>1.0539555922199999E-2</v>
      </c>
      <c r="N797" s="9">
        <v>4.5248172245899998E-3</v>
      </c>
      <c r="O797" s="9">
        <v>4.5248172245899998E-3</v>
      </c>
      <c r="P797" s="9">
        <v>2.66338139772E-3</v>
      </c>
      <c r="Q797" s="4">
        <f>VLOOKUP(Table13[[#This Row],[img_id]]&amp;"|"&amp;1,Table1[[#Headers],[#Data]],6,FALSE)</f>
        <v>0.99999678134900005</v>
      </c>
      <c r="R797" s="4">
        <f>VLOOKUP(Table13[[#This Row],[img_id]]&amp;"|"&amp;2,Table1[[#Headers],[#Data]],6,FALSE)</f>
        <v>0.99970334768299995</v>
      </c>
      <c r="S797" s="4">
        <f>VLOOKUP(Table13[[#This Row],[img_id]]&amp;"|"&amp;3,Table1[[#Headers],[#Data]],6,FALSE)</f>
        <v>0.99930930137600005</v>
      </c>
      <c r="T797" s="4">
        <f>VLOOKUP(Table13[[#This Row],[img_id]]&amp;"|"&amp;4,Table1[[#Headers],[#Data]],6,FALSE)</f>
        <v>0.999237895012</v>
      </c>
      <c r="U797" s="4">
        <f>VLOOKUP(Table13[[#This Row],[img_id]]&amp;"|"&amp;5,Table1[[#Headers],[#Data]],6,FALSE)</f>
        <v>0.99882704019500002</v>
      </c>
    </row>
    <row r="798" spans="1:21" hidden="1" x14ac:dyDescent="0.25">
      <c r="A798" s="5">
        <v>797</v>
      </c>
      <c r="B798" s="5" t="s">
        <v>806</v>
      </c>
      <c r="C798" s="5">
        <v>699</v>
      </c>
      <c r="D798" s="5">
        <v>3</v>
      </c>
      <c r="E798" s="5">
        <f>IF(Table13[[#This Row],[attractiveness]]=1,2,IF(Table13[[#This Row],[attractiveness]]=5,4,Table13[[#This Row],[attractiveness]]))</f>
        <v>3</v>
      </c>
      <c r="F798" s="5">
        <v>0.24</v>
      </c>
      <c r="G798" t="s">
        <v>860</v>
      </c>
      <c r="H798" t="s">
        <v>854</v>
      </c>
      <c r="I798" t="s">
        <v>862</v>
      </c>
      <c r="J798" t="s">
        <v>831</v>
      </c>
      <c r="K798" t="s">
        <v>861</v>
      </c>
      <c r="L798" s="9">
        <v>0.280244231224</v>
      </c>
      <c r="M798" s="9">
        <v>0.25310340523699998</v>
      </c>
      <c r="N798" s="9">
        <v>9.7151018679100004E-2</v>
      </c>
      <c r="O798" s="9">
        <v>9.7151018679100004E-2</v>
      </c>
      <c r="P798" s="9">
        <v>6.83156326413E-2</v>
      </c>
      <c r="Q798" s="4">
        <f>VLOOKUP(Table13[[#This Row],[img_id]]&amp;"|"&amp;1,Table1[[#Headers],[#Data]],6,FALSE)</f>
        <v>0.99954968690900003</v>
      </c>
      <c r="R798" s="4">
        <f>VLOOKUP(Table13[[#This Row],[img_id]]&amp;"|"&amp;2,Table1[[#Headers],[#Data]],6,FALSE)</f>
        <v>0.99950146675100005</v>
      </c>
      <c r="S798" s="4">
        <f>VLOOKUP(Table13[[#This Row],[img_id]]&amp;"|"&amp;3,Table1[[#Headers],[#Data]],6,FALSE)</f>
        <v>0.99870216846500004</v>
      </c>
      <c r="T798" s="4">
        <f>VLOOKUP(Table13[[#This Row],[img_id]]&amp;"|"&amp;4,Table1[[#Headers],[#Data]],6,FALSE)</f>
        <v>0.99857950210599999</v>
      </c>
      <c r="U798" s="4">
        <f>VLOOKUP(Table13[[#This Row],[img_id]]&amp;"|"&amp;5,Table1[[#Headers],[#Data]],6,FALSE)</f>
        <v>0.99815541505799998</v>
      </c>
    </row>
    <row r="799" spans="1:21" hidden="1" x14ac:dyDescent="0.25">
      <c r="A799" s="5">
        <v>798</v>
      </c>
      <c r="B799" s="5" t="s">
        <v>807</v>
      </c>
      <c r="C799" s="5">
        <v>699</v>
      </c>
      <c r="D799" s="5">
        <v>3</v>
      </c>
      <c r="E799" s="5">
        <f>IF(Table13[[#This Row],[attractiveness]]=1,2,IF(Table13[[#This Row],[attractiveness]]=5,4,Table13[[#This Row],[attractiveness]]))</f>
        <v>3</v>
      </c>
      <c r="F799" s="5">
        <v>0.55999999999999905</v>
      </c>
      <c r="G799" t="s">
        <v>862</v>
      </c>
      <c r="H799" t="s">
        <v>864</v>
      </c>
      <c r="I799" t="s">
        <v>877</v>
      </c>
      <c r="J799" t="s">
        <v>830</v>
      </c>
      <c r="K799" t="s">
        <v>831</v>
      </c>
      <c r="L799" s="9">
        <v>0.54891490936300003</v>
      </c>
      <c r="M799" s="9">
        <v>0.193404346704</v>
      </c>
      <c r="N799" s="9">
        <v>3.1411368399899997E-2</v>
      </c>
      <c r="O799" s="9">
        <v>3.1411368399899997E-2</v>
      </c>
      <c r="P799" s="9">
        <v>2.7609519660500001E-2</v>
      </c>
      <c r="Q799" s="4">
        <f>VLOOKUP(Table13[[#This Row],[img_id]]&amp;"|"&amp;1,Table1[[#Headers],[#Data]],6,FALSE)</f>
        <v>0.99979847669599997</v>
      </c>
      <c r="R799" s="4">
        <f>VLOOKUP(Table13[[#This Row],[img_id]]&amp;"|"&amp;2,Table1[[#Headers],[#Data]],6,FALSE)</f>
        <v>0.99942809343299999</v>
      </c>
      <c r="S799" s="4">
        <f>VLOOKUP(Table13[[#This Row],[img_id]]&amp;"|"&amp;3,Table1[[#Headers],[#Data]],6,FALSE)</f>
        <v>0.99648916721299996</v>
      </c>
      <c r="T799" s="4">
        <f>VLOOKUP(Table13[[#This Row],[img_id]]&amp;"|"&amp;4,Table1[[#Headers],[#Data]],6,FALSE)</f>
        <v>0.99604970216800004</v>
      </c>
      <c r="U799" s="4">
        <f>VLOOKUP(Table13[[#This Row],[img_id]]&amp;"|"&amp;5,Table1[[#Headers],[#Data]],6,FALSE)</f>
        <v>0.99600756168399995</v>
      </c>
    </row>
    <row r="800" spans="1:21" hidden="1" x14ac:dyDescent="0.25">
      <c r="A800" s="5">
        <v>799</v>
      </c>
      <c r="B800" s="5" t="s">
        <v>808</v>
      </c>
      <c r="C800" s="5">
        <v>699</v>
      </c>
      <c r="D800" s="5">
        <v>4</v>
      </c>
      <c r="E800" s="5">
        <f>IF(Table13[[#This Row],[attractiveness]]=1,2,IF(Table13[[#This Row],[attractiveness]]=5,4,Table13[[#This Row],[attractiveness]]))</f>
        <v>4</v>
      </c>
      <c r="F800" s="5">
        <v>0.159999999999999</v>
      </c>
      <c r="G800" t="s">
        <v>862</v>
      </c>
      <c r="H800" t="s">
        <v>878</v>
      </c>
      <c r="I800" t="s">
        <v>877</v>
      </c>
      <c r="J800" t="s">
        <v>867</v>
      </c>
      <c r="K800" t="s">
        <v>861</v>
      </c>
      <c r="L800" s="9">
        <v>0.417273402214</v>
      </c>
      <c r="M800" s="9">
        <v>8.2358993589899995E-2</v>
      </c>
      <c r="N800" s="9">
        <v>5.5394232273100003E-2</v>
      </c>
      <c r="O800" s="9">
        <v>5.5394232273100003E-2</v>
      </c>
      <c r="P800" s="9">
        <v>4.7746937721999998E-2</v>
      </c>
      <c r="Q800" s="4">
        <f>VLOOKUP(Table13[[#This Row],[img_id]]&amp;"|"&amp;1,Table1[[#Headers],[#Data]],6,FALSE)</f>
        <v>0.99961590766899999</v>
      </c>
      <c r="R800" s="4">
        <f>VLOOKUP(Table13[[#This Row],[img_id]]&amp;"|"&amp;2,Table1[[#Headers],[#Data]],6,FALSE)</f>
        <v>0.99805694818500001</v>
      </c>
      <c r="S800" s="4">
        <f>VLOOKUP(Table13[[#This Row],[img_id]]&amp;"|"&amp;3,Table1[[#Headers],[#Data]],6,FALSE)</f>
        <v>0.99711382389100001</v>
      </c>
      <c r="T800" s="4">
        <f>VLOOKUP(Table13[[#This Row],[img_id]]&amp;"|"&amp;4,Table1[[#Headers],[#Data]],6,FALSE)</f>
        <v>0.99684238433799999</v>
      </c>
      <c r="U800" s="4">
        <f>VLOOKUP(Table13[[#This Row],[img_id]]&amp;"|"&amp;5,Table1[[#Headers],[#Data]],6,FALSE)</f>
        <v>0.99665313959099999</v>
      </c>
    </row>
    <row r="801" spans="1:21" hidden="1" x14ac:dyDescent="0.25">
      <c r="A801" s="5">
        <v>800</v>
      </c>
      <c r="B801" s="5" t="s">
        <v>809</v>
      </c>
      <c r="C801" s="5">
        <v>699</v>
      </c>
      <c r="D801" s="5">
        <v>4</v>
      </c>
      <c r="E801" s="5">
        <f>IF(Table13[[#This Row],[attractiveness]]=1,2,IF(Table13[[#This Row],[attractiveness]]=5,4,Table13[[#This Row],[attractiveness]]))</f>
        <v>4</v>
      </c>
      <c r="F801" s="5">
        <v>0.55999999999999905</v>
      </c>
      <c r="G801" t="s">
        <v>922</v>
      </c>
      <c r="H801" t="s">
        <v>862</v>
      </c>
      <c r="I801" t="s">
        <v>830</v>
      </c>
      <c r="J801" t="s">
        <v>846</v>
      </c>
      <c r="K801" t="s">
        <v>864</v>
      </c>
      <c r="L801" s="9">
        <v>0.66752749681500001</v>
      </c>
      <c r="M801" s="9">
        <v>0.120122119784</v>
      </c>
      <c r="N801" s="9">
        <v>5.83776794374E-2</v>
      </c>
      <c r="O801" s="9">
        <v>5.83776794374E-2</v>
      </c>
      <c r="P801" s="9">
        <v>1.14262253046E-2</v>
      </c>
      <c r="Q801" s="4">
        <f>VLOOKUP(Table13[[#This Row],[img_id]]&amp;"|"&amp;1,Table1[[#Headers],[#Data]],6,FALSE)</f>
        <v>0.99993610382099996</v>
      </c>
      <c r="R801" s="4">
        <f>VLOOKUP(Table13[[#This Row],[img_id]]&amp;"|"&amp;2,Table1[[#Headers],[#Data]],6,FALSE)</f>
        <v>0.999645233154</v>
      </c>
      <c r="S801" s="4">
        <f>VLOOKUP(Table13[[#This Row],[img_id]]&amp;"|"&amp;3,Table1[[#Headers],[#Data]],6,FALSE)</f>
        <v>0.99927026033400002</v>
      </c>
      <c r="T801" s="4">
        <f>VLOOKUP(Table13[[#This Row],[img_id]]&amp;"|"&amp;4,Table1[[#Headers],[#Data]],6,FALSE)</f>
        <v>0.99897998571400004</v>
      </c>
      <c r="U801" s="4">
        <f>VLOOKUP(Table13[[#This Row],[img_id]]&amp;"|"&amp;5,Table1[[#Headers],[#Data]],6,FALSE)</f>
        <v>0.996283113956</v>
      </c>
    </row>
    <row r="802" spans="1:21" hidden="1" x14ac:dyDescent="0.25">
      <c r="A802" s="5">
        <v>10001</v>
      </c>
      <c r="B802" s="5" t="s">
        <v>810</v>
      </c>
      <c r="C802" s="5">
        <v>9999</v>
      </c>
      <c r="D802" s="5">
        <v>4</v>
      </c>
      <c r="E802" s="5">
        <f>IF(Table13[[#This Row],[attractiveness]]=1,2,IF(Table13[[#This Row],[attractiveness]]=5,4,Table13[[#This Row],[attractiveness]]))</f>
        <v>4</v>
      </c>
      <c r="F802" s="5">
        <v>0.45439999999999903</v>
      </c>
      <c r="G802" t="s">
        <v>862</v>
      </c>
      <c r="H802" t="s">
        <v>831</v>
      </c>
      <c r="I802" t="s">
        <v>874</v>
      </c>
      <c r="J802" t="s">
        <v>830</v>
      </c>
      <c r="K802" t="s">
        <v>861</v>
      </c>
      <c r="L802" s="9">
        <v>0.38684523105599999</v>
      </c>
      <c r="M802" s="9">
        <v>0.16992329061</v>
      </c>
      <c r="N802" s="9">
        <v>9.7011797130099997E-2</v>
      </c>
      <c r="O802" s="9">
        <v>9.7011797130099997E-2</v>
      </c>
      <c r="P802" s="9">
        <v>2.1747950464499999E-2</v>
      </c>
      <c r="Q802" s="4">
        <f>VLOOKUP(Table13[[#This Row],[img_id]]&amp;"|"&amp;1,Table1[[#Headers],[#Data]],6,FALSE)</f>
        <v>0.99975806474700002</v>
      </c>
      <c r="R802" s="4">
        <f>VLOOKUP(Table13[[#This Row],[img_id]]&amp;"|"&amp;2,Table1[[#Headers],[#Data]],6,FALSE)</f>
        <v>0.999449431896</v>
      </c>
      <c r="S802" s="4">
        <f>VLOOKUP(Table13[[#This Row],[img_id]]&amp;"|"&amp;3,Table1[[#Headers],[#Data]],6,FALSE)</f>
        <v>0.99903619289400003</v>
      </c>
      <c r="T802" s="4">
        <f>VLOOKUP(Table13[[#This Row],[img_id]]&amp;"|"&amp;4,Table1[[#Headers],[#Data]],6,FALSE)</f>
        <v>0.99855118989900005</v>
      </c>
      <c r="U802" s="4">
        <f>VLOOKUP(Table13[[#This Row],[img_id]]&amp;"|"&amp;5,Table1[[#Headers],[#Data]],6,FALSE)</f>
        <v>0.99571460485499996</v>
      </c>
    </row>
    <row r="803" spans="1:21" hidden="1" x14ac:dyDescent="0.25">
      <c r="A803" s="5">
        <v>10002</v>
      </c>
      <c r="B803" s="5" t="s">
        <v>811</v>
      </c>
      <c r="C803" s="5">
        <v>9999</v>
      </c>
      <c r="D803" s="5">
        <v>3</v>
      </c>
      <c r="E803" s="5">
        <f>IF(Table13[[#This Row],[attractiveness]]=1,2,IF(Table13[[#This Row],[attractiveness]]=5,4,Table13[[#This Row],[attractiveness]]))</f>
        <v>3</v>
      </c>
      <c r="F803" s="5">
        <v>0.89959999999999996</v>
      </c>
      <c r="G803" t="s">
        <v>861</v>
      </c>
      <c r="H803" t="s">
        <v>848</v>
      </c>
      <c r="I803" t="s">
        <v>856</v>
      </c>
      <c r="J803" t="s">
        <v>854</v>
      </c>
      <c r="K803" t="s">
        <v>884</v>
      </c>
      <c r="L803" s="9">
        <v>0.37281784415199998</v>
      </c>
      <c r="M803" s="9">
        <v>0.22974687814700001</v>
      </c>
      <c r="N803" s="9">
        <v>0.110180154443</v>
      </c>
      <c r="O803" s="9">
        <v>0.110180154443</v>
      </c>
      <c r="P803" s="9">
        <v>3.8241952657700001E-2</v>
      </c>
      <c r="Q803" s="4">
        <f>VLOOKUP(Table13[[#This Row],[img_id]]&amp;"|"&amp;1,Table1[[#Headers],[#Data]],6,FALSE)</f>
        <v>0.99982964992500001</v>
      </c>
      <c r="R803" s="4">
        <f>VLOOKUP(Table13[[#This Row],[img_id]]&amp;"|"&amp;2,Table1[[#Headers],[#Data]],6,FALSE)</f>
        <v>0.99972361326199999</v>
      </c>
      <c r="S803" s="4">
        <f>VLOOKUP(Table13[[#This Row],[img_id]]&amp;"|"&amp;3,Table1[[#Headers],[#Data]],6,FALSE)</f>
        <v>0.99942386150399998</v>
      </c>
      <c r="T803" s="4">
        <f>VLOOKUP(Table13[[#This Row],[img_id]]&amp;"|"&amp;4,Table1[[#Headers],[#Data]],6,FALSE)</f>
        <v>0.99906414747200001</v>
      </c>
      <c r="U803" s="4">
        <f>VLOOKUP(Table13[[#This Row],[img_id]]&amp;"|"&amp;5,Table1[[#Headers],[#Data]],6,FALSE)</f>
        <v>0.99834191799200001</v>
      </c>
    </row>
    <row r="804" spans="1:21" hidden="1" x14ac:dyDescent="0.25">
      <c r="A804" s="5">
        <v>10003</v>
      </c>
      <c r="B804" s="5" t="s">
        <v>812</v>
      </c>
      <c r="C804" s="5">
        <v>9999</v>
      </c>
      <c r="D804" s="5">
        <v>3</v>
      </c>
      <c r="E804" s="5">
        <f>IF(Table13[[#This Row],[attractiveness]]=1,2,IF(Table13[[#This Row],[attractiveness]]=5,4,Table13[[#This Row],[attractiveness]]))</f>
        <v>3</v>
      </c>
      <c r="F804" s="5">
        <v>0.699599999999999</v>
      </c>
      <c r="G804" t="s">
        <v>846</v>
      </c>
      <c r="H804" t="s">
        <v>854</v>
      </c>
      <c r="I804" t="s">
        <v>862</v>
      </c>
      <c r="J804" t="s">
        <v>861</v>
      </c>
      <c r="K804" t="s">
        <v>848</v>
      </c>
      <c r="L804" s="9">
        <v>0.23907731473400001</v>
      </c>
      <c r="M804" s="9">
        <v>0.13715000450600001</v>
      </c>
      <c r="N804" s="9">
        <v>0.13038347661499999</v>
      </c>
      <c r="O804" s="9">
        <v>0.13038347661499999</v>
      </c>
      <c r="P804" s="9">
        <v>7.7498398721199999E-2</v>
      </c>
      <c r="Q804" s="4">
        <f>VLOOKUP(Table13[[#This Row],[img_id]]&amp;"|"&amp;1,Table1[[#Headers],[#Data]],6,FALSE)</f>
        <v>0.99932038783999999</v>
      </c>
      <c r="R804" s="4">
        <f>VLOOKUP(Table13[[#This Row],[img_id]]&amp;"|"&amp;2,Table1[[#Headers],[#Data]],6,FALSE)</f>
        <v>0.998815774918</v>
      </c>
      <c r="S804" s="4">
        <f>VLOOKUP(Table13[[#This Row],[img_id]]&amp;"|"&amp;3,Table1[[#Headers],[#Data]],6,FALSE)</f>
        <v>0.99875438213300005</v>
      </c>
      <c r="T804" s="4">
        <f>VLOOKUP(Table13[[#This Row],[img_id]]&amp;"|"&amp;4,Table1[[#Headers],[#Data]],6,FALSE)</f>
        <v>0.99831920862199997</v>
      </c>
      <c r="U804" s="4">
        <f>VLOOKUP(Table13[[#This Row],[img_id]]&amp;"|"&amp;5,Table1[[#Headers],[#Data]],6,FALSE)</f>
        <v>0.99790620803800001</v>
      </c>
    </row>
    <row r="805" spans="1:21" hidden="1" x14ac:dyDescent="0.25">
      <c r="A805" s="5">
        <v>10004</v>
      </c>
      <c r="B805" s="5" t="s">
        <v>813</v>
      </c>
      <c r="C805" s="5">
        <v>9999</v>
      </c>
      <c r="D805" s="5">
        <v>4</v>
      </c>
      <c r="E805" s="5">
        <f>IF(Table13[[#This Row],[attractiveness]]=1,2,IF(Table13[[#This Row],[attractiveness]]=5,4,Table13[[#This Row],[attractiveness]]))</f>
        <v>4</v>
      </c>
      <c r="F805" s="5">
        <v>0.76</v>
      </c>
      <c r="G805" t="s">
        <v>895</v>
      </c>
      <c r="H805" t="s">
        <v>897</v>
      </c>
      <c r="I805" t="s">
        <v>903</v>
      </c>
      <c r="J805" t="s">
        <v>839</v>
      </c>
      <c r="K805" t="s">
        <v>904</v>
      </c>
      <c r="L805" s="9">
        <v>0.50462800264399998</v>
      </c>
      <c r="M805" s="9">
        <v>0.42032086849200001</v>
      </c>
      <c r="N805" s="9">
        <v>1.7201824113699998E-2</v>
      </c>
      <c r="O805" s="9">
        <v>1.7201824113699998E-2</v>
      </c>
      <c r="P805" s="9">
        <v>1.12924203277E-2</v>
      </c>
      <c r="Q805" s="4">
        <f>VLOOKUP(Table13[[#This Row],[img_id]]&amp;"|"&amp;1,Table1[[#Headers],[#Data]],6,FALSE)</f>
        <v>0.99998128414200005</v>
      </c>
      <c r="R805" s="4">
        <f>VLOOKUP(Table13[[#This Row],[img_id]]&amp;"|"&amp;2,Table1[[#Headers],[#Data]],6,FALSE)</f>
        <v>0.99997746944400001</v>
      </c>
      <c r="S805" s="4">
        <f>VLOOKUP(Table13[[#This Row],[img_id]]&amp;"|"&amp;3,Table1[[#Headers],[#Data]],6,FALSE)</f>
        <v>0.99945062398899998</v>
      </c>
      <c r="T805" s="4">
        <f>VLOOKUP(Table13[[#This Row],[img_id]]&amp;"|"&amp;4,Table1[[#Headers],[#Data]],6,FALSE)</f>
        <v>0.99938118457799996</v>
      </c>
      <c r="U805" s="4">
        <f>VLOOKUP(Table13[[#This Row],[img_id]]&amp;"|"&amp;5,Table1[[#Headers],[#Data]],6,FALSE)</f>
        <v>0.99916338920600001</v>
      </c>
    </row>
    <row r="806" spans="1:21" hidden="1" x14ac:dyDescent="0.25">
      <c r="A806" s="5">
        <v>10005</v>
      </c>
      <c r="B806" s="5" t="s">
        <v>814</v>
      </c>
      <c r="C806" s="5">
        <v>-1</v>
      </c>
      <c r="D806" s="5">
        <v>4</v>
      </c>
      <c r="E806" s="5">
        <f>IF(Table13[[#This Row],[attractiveness]]=1,2,IF(Table13[[#This Row],[attractiveness]]=5,4,Table13[[#This Row],[attractiveness]]))</f>
        <v>4</v>
      </c>
      <c r="F806" s="5">
        <v>0.84639999999999904</v>
      </c>
      <c r="G806" t="s">
        <v>883</v>
      </c>
      <c r="H806" t="s">
        <v>891</v>
      </c>
      <c r="I806" t="s">
        <v>882</v>
      </c>
      <c r="J806" t="s">
        <v>905</v>
      </c>
      <c r="K806" t="s">
        <v>858</v>
      </c>
      <c r="L806" s="9">
        <v>0.18361863493899999</v>
      </c>
      <c r="M806" s="9">
        <v>0.15490031242399999</v>
      </c>
      <c r="N806" s="9">
        <v>0.110957033932</v>
      </c>
      <c r="O806" s="9">
        <v>0.110957033932</v>
      </c>
      <c r="P806" s="9">
        <v>6.0368996113500002E-2</v>
      </c>
      <c r="Q806" s="4">
        <f>VLOOKUP(Table13[[#This Row],[img_id]]&amp;"|"&amp;1,Table1[[#Headers],[#Data]],6,FALSE)</f>
        <v>0.99821656942400006</v>
      </c>
      <c r="R806" s="4">
        <f>VLOOKUP(Table13[[#This Row],[img_id]]&amp;"|"&amp;2,Table1[[#Headers],[#Data]],6,FALSE)</f>
        <v>0.99788671731900003</v>
      </c>
      <c r="S806" s="4">
        <f>VLOOKUP(Table13[[#This Row],[img_id]]&amp;"|"&amp;3,Table1[[#Headers],[#Data]],6,FALSE)</f>
        <v>0.99705219268800005</v>
      </c>
      <c r="T806" s="4">
        <f>VLOOKUP(Table13[[#This Row],[img_id]]&amp;"|"&amp;4,Table1[[#Headers],[#Data]],6,FALSE)</f>
        <v>0.99673968553500003</v>
      </c>
      <c r="U806" s="4">
        <f>VLOOKUP(Table13[[#This Row],[img_id]]&amp;"|"&amp;5,Table1[[#Headers],[#Data]],6,FALSE)</f>
        <v>0.994595348835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workbookViewId="0">
      <selection activeCell="G45" sqref="G45"/>
    </sheetView>
  </sheetViews>
  <sheetFormatPr defaultRowHeight="15" x14ac:dyDescent="0.25"/>
  <sheetData>
    <row r="1" spans="1:10" x14ac:dyDescent="0.25">
      <c r="A1" s="3" t="s">
        <v>954</v>
      </c>
      <c r="B1" s="3" t="s">
        <v>955</v>
      </c>
      <c r="C1" s="3" t="s">
        <v>956</v>
      </c>
      <c r="D1" s="3" t="s">
        <v>957</v>
      </c>
      <c r="E1" s="3" t="s">
        <v>958</v>
      </c>
      <c r="F1" s="3" t="s">
        <v>959</v>
      </c>
      <c r="G1" s="3" t="s">
        <v>960</v>
      </c>
      <c r="H1" s="3" t="s">
        <v>961</v>
      </c>
      <c r="I1" s="3" t="s">
        <v>962</v>
      </c>
      <c r="J1" s="3" t="s">
        <v>963</v>
      </c>
    </row>
    <row r="2" spans="1:10" hidden="1" x14ac:dyDescent="0.25">
      <c r="A2" s="2" t="s">
        <v>872</v>
      </c>
      <c r="B2" s="4"/>
      <c r="C2" s="4"/>
      <c r="D2" s="4">
        <v>4</v>
      </c>
      <c r="E2" s="8">
        <f>Table4[[#This Row],[2]]/SUM(Table4[[#This Row],[2]:[4]])</f>
        <v>0</v>
      </c>
      <c r="F2" s="8">
        <f>Table4[[#This Row],[3]]/SUM(Table4[[#This Row],[2]:[4]])</f>
        <v>0</v>
      </c>
      <c r="G2" s="8">
        <f>Table4[[#This Row],[4]]/SUM(Table4[[#This Row],[2]:[4]])</f>
        <v>1</v>
      </c>
      <c r="H2" s="8">
        <f>Table4[[#This Row],[2]]/SUM(Table4[2])</f>
        <v>0</v>
      </c>
      <c r="I2" s="8">
        <f>Table4[[#This Row],[3]]/SUM(Table4[3])</f>
        <v>0</v>
      </c>
      <c r="J2" s="8">
        <f>Table4[[#This Row],[4]]/SUM(Table4[4])</f>
        <v>4.0526849037487338E-3</v>
      </c>
    </row>
    <row r="3" spans="1:10" hidden="1" x14ac:dyDescent="0.25">
      <c r="A3" s="2" t="s">
        <v>911</v>
      </c>
      <c r="B3" s="4"/>
      <c r="C3" s="4"/>
      <c r="D3" s="4">
        <v>1</v>
      </c>
      <c r="E3" s="8">
        <f>Table4[[#This Row],[2]]/SUM(Table4[[#This Row],[2]:[4]])</f>
        <v>0</v>
      </c>
      <c r="F3" s="8">
        <f>Table4[[#This Row],[3]]/SUM(Table4[[#This Row],[2]:[4]])</f>
        <v>0</v>
      </c>
      <c r="G3" s="8">
        <f>Table4[[#This Row],[4]]/SUM(Table4[[#This Row],[2]:[4]])</f>
        <v>1</v>
      </c>
      <c r="H3" s="8">
        <f>Table4[[#This Row],[2]]/SUM(Table4[2])</f>
        <v>0</v>
      </c>
      <c r="I3" s="8">
        <f>Table4[[#This Row],[3]]/SUM(Table4[3])</f>
        <v>0</v>
      </c>
      <c r="J3" s="8">
        <f>Table4[[#This Row],[4]]/SUM(Table4[4])</f>
        <v>1.0131712259371835E-3</v>
      </c>
    </row>
    <row r="4" spans="1:10" hidden="1" x14ac:dyDescent="0.25">
      <c r="A4" s="2" t="s">
        <v>941</v>
      </c>
      <c r="B4" s="4"/>
      <c r="C4" s="4"/>
      <c r="D4" s="4">
        <v>1</v>
      </c>
      <c r="E4" s="8">
        <f>Table4[[#This Row],[2]]/SUM(Table4[[#This Row],[2]:[4]])</f>
        <v>0</v>
      </c>
      <c r="F4" s="8">
        <f>Table4[[#This Row],[3]]/SUM(Table4[[#This Row],[2]:[4]])</f>
        <v>0</v>
      </c>
      <c r="G4" s="8">
        <f>Table4[[#This Row],[4]]/SUM(Table4[[#This Row],[2]:[4]])</f>
        <v>1</v>
      </c>
      <c r="H4" s="8">
        <f>Table4[[#This Row],[2]]/SUM(Table4[2])</f>
        <v>0</v>
      </c>
      <c r="I4" s="8">
        <f>Table4[[#This Row],[3]]/SUM(Table4[3])</f>
        <v>0</v>
      </c>
      <c r="J4" s="8">
        <f>Table4[[#This Row],[4]]/SUM(Table4[4])</f>
        <v>1.0131712259371835E-3</v>
      </c>
    </row>
    <row r="5" spans="1:10" hidden="1" x14ac:dyDescent="0.25">
      <c r="A5" s="2" t="s">
        <v>932</v>
      </c>
      <c r="B5" s="4"/>
      <c r="C5" s="4"/>
      <c r="D5" s="4">
        <v>1</v>
      </c>
      <c r="E5" s="8">
        <f>Table4[[#This Row],[2]]/SUM(Table4[[#This Row],[2]:[4]])</f>
        <v>0</v>
      </c>
      <c r="F5" s="8">
        <f>Table4[[#This Row],[3]]/SUM(Table4[[#This Row],[2]:[4]])</f>
        <v>0</v>
      </c>
      <c r="G5" s="8">
        <f>Table4[[#This Row],[4]]/SUM(Table4[[#This Row],[2]:[4]])</f>
        <v>1</v>
      </c>
      <c r="H5" s="8">
        <f>Table4[[#This Row],[2]]/SUM(Table4[2])</f>
        <v>0</v>
      </c>
      <c r="I5" s="8">
        <f>Table4[[#This Row],[3]]/SUM(Table4[3])</f>
        <v>0</v>
      </c>
      <c r="J5" s="8">
        <f>Table4[[#This Row],[4]]/SUM(Table4[4])</f>
        <v>1.0131712259371835E-3</v>
      </c>
    </row>
    <row r="6" spans="1:10" hidden="1" x14ac:dyDescent="0.25">
      <c r="A6" s="2" t="s">
        <v>934</v>
      </c>
      <c r="B6" s="4"/>
      <c r="C6" s="4"/>
      <c r="D6" s="4">
        <v>1</v>
      </c>
      <c r="E6" s="8">
        <f>Table4[[#This Row],[2]]/SUM(Table4[[#This Row],[2]:[4]])</f>
        <v>0</v>
      </c>
      <c r="F6" s="8">
        <f>Table4[[#This Row],[3]]/SUM(Table4[[#This Row],[2]:[4]])</f>
        <v>0</v>
      </c>
      <c r="G6" s="8">
        <f>Table4[[#This Row],[4]]/SUM(Table4[[#This Row],[2]:[4]])</f>
        <v>1</v>
      </c>
      <c r="H6" s="8">
        <f>Table4[[#This Row],[2]]/SUM(Table4[2])</f>
        <v>0</v>
      </c>
      <c r="I6" s="8">
        <f>Table4[[#This Row],[3]]/SUM(Table4[3])</f>
        <v>0</v>
      </c>
      <c r="J6" s="8">
        <f>Table4[[#This Row],[4]]/SUM(Table4[4])</f>
        <v>1.0131712259371835E-3</v>
      </c>
    </row>
    <row r="7" spans="1:10" hidden="1" x14ac:dyDescent="0.25">
      <c r="A7" s="2" t="s">
        <v>939</v>
      </c>
      <c r="B7" s="4"/>
      <c r="C7" s="4"/>
      <c r="D7" s="4">
        <v>1</v>
      </c>
      <c r="E7" s="8">
        <f>Table4[[#This Row],[2]]/SUM(Table4[[#This Row],[2]:[4]])</f>
        <v>0</v>
      </c>
      <c r="F7" s="8">
        <f>Table4[[#This Row],[3]]/SUM(Table4[[#This Row],[2]:[4]])</f>
        <v>0</v>
      </c>
      <c r="G7" s="8">
        <f>Table4[[#This Row],[4]]/SUM(Table4[[#This Row],[2]:[4]])</f>
        <v>1</v>
      </c>
      <c r="H7" s="8">
        <f>Table4[[#This Row],[2]]/SUM(Table4[2])</f>
        <v>0</v>
      </c>
      <c r="I7" s="8">
        <f>Table4[[#This Row],[3]]/SUM(Table4[3])</f>
        <v>0</v>
      </c>
      <c r="J7" s="8">
        <f>Table4[[#This Row],[4]]/SUM(Table4[4])</f>
        <v>1.0131712259371835E-3</v>
      </c>
    </row>
    <row r="8" spans="1:10" hidden="1" x14ac:dyDescent="0.25">
      <c r="A8" s="2" t="s">
        <v>940</v>
      </c>
      <c r="B8" s="4"/>
      <c r="C8" s="4"/>
      <c r="D8" s="4">
        <v>1</v>
      </c>
      <c r="E8" s="8">
        <f>Table4[[#This Row],[2]]/SUM(Table4[[#This Row],[2]:[4]])</f>
        <v>0</v>
      </c>
      <c r="F8" s="8">
        <f>Table4[[#This Row],[3]]/SUM(Table4[[#This Row],[2]:[4]])</f>
        <v>0</v>
      </c>
      <c r="G8" s="8">
        <f>Table4[[#This Row],[4]]/SUM(Table4[[#This Row],[2]:[4]])</f>
        <v>1</v>
      </c>
      <c r="H8" s="8">
        <f>Table4[[#This Row],[2]]/SUM(Table4[2])</f>
        <v>0</v>
      </c>
      <c r="I8" s="8">
        <f>Table4[[#This Row],[3]]/SUM(Table4[3])</f>
        <v>0</v>
      </c>
      <c r="J8" s="8">
        <f>Table4[[#This Row],[4]]/SUM(Table4[4])</f>
        <v>1.0131712259371835E-3</v>
      </c>
    </row>
    <row r="9" spans="1:10" x14ac:dyDescent="0.25">
      <c r="A9" s="2" t="s">
        <v>897</v>
      </c>
      <c r="B9" s="4">
        <v>1</v>
      </c>
      <c r="C9" s="4"/>
      <c r="D9" s="4">
        <v>6</v>
      </c>
      <c r="E9" s="8">
        <f>Table4[[#This Row],[2]]/SUM(Table4[[#This Row],[2]:[4]])</f>
        <v>0.14285714285714285</v>
      </c>
      <c r="F9" s="8">
        <f>Table4[[#This Row],[3]]/SUM(Table4[[#This Row],[2]:[4]])</f>
        <v>0</v>
      </c>
      <c r="G9" s="8">
        <f>Table4[[#This Row],[4]]/SUM(Table4[[#This Row],[2]:[4]])</f>
        <v>0.8571428571428571</v>
      </c>
      <c r="H9" s="8">
        <f>Table4[[#This Row],[2]]/SUM(Table4[2])</f>
        <v>7.2098053352559477E-4</v>
      </c>
      <c r="I9" s="8">
        <f>Table4[[#This Row],[3]]/SUM(Table4[3])</f>
        <v>0</v>
      </c>
      <c r="J9" s="8">
        <f>Table4[[#This Row],[4]]/SUM(Table4[4])</f>
        <v>6.0790273556231003E-3</v>
      </c>
    </row>
    <row r="10" spans="1:10" hidden="1" x14ac:dyDescent="0.25">
      <c r="A10" s="2" t="s">
        <v>918</v>
      </c>
      <c r="B10" s="4"/>
      <c r="C10" s="4">
        <v>1</v>
      </c>
      <c r="D10" s="4">
        <v>4</v>
      </c>
      <c r="E10" s="8">
        <f>Table4[[#This Row],[2]]/SUM(Table4[[#This Row],[2]:[4]])</f>
        <v>0</v>
      </c>
      <c r="F10" s="8">
        <f>Table4[[#This Row],[3]]/SUM(Table4[[#This Row],[2]:[4]])</f>
        <v>0.2</v>
      </c>
      <c r="G10" s="8">
        <f>Table4[[#This Row],[4]]/SUM(Table4[[#This Row],[2]:[4]])</f>
        <v>0.8</v>
      </c>
      <c r="H10" s="8">
        <f>Table4[[#This Row],[2]]/SUM(Table4[2])</f>
        <v>0</v>
      </c>
      <c r="I10" s="8">
        <f>Table4[[#This Row],[3]]/SUM(Table4[3])</f>
        <v>6.6755674232309744E-4</v>
      </c>
      <c r="J10" s="8">
        <f>Table4[[#This Row],[4]]/SUM(Table4[4])</f>
        <v>4.0526849037487338E-3</v>
      </c>
    </row>
    <row r="11" spans="1:10" x14ac:dyDescent="0.25">
      <c r="A11" s="2" t="s">
        <v>898</v>
      </c>
      <c r="B11" s="4">
        <v>1</v>
      </c>
      <c r="C11" s="4">
        <v>1</v>
      </c>
      <c r="D11" s="4">
        <v>6</v>
      </c>
      <c r="E11" s="8">
        <f>Table4[[#This Row],[2]]/SUM(Table4[[#This Row],[2]:[4]])</f>
        <v>0.125</v>
      </c>
      <c r="F11" s="8">
        <f>Table4[[#This Row],[3]]/SUM(Table4[[#This Row],[2]:[4]])</f>
        <v>0.125</v>
      </c>
      <c r="G11" s="8">
        <f>Table4[[#This Row],[4]]/SUM(Table4[[#This Row],[2]:[4]])</f>
        <v>0.75</v>
      </c>
      <c r="H11" s="8">
        <f>Table4[[#This Row],[2]]/SUM(Table4[2])</f>
        <v>7.2098053352559477E-4</v>
      </c>
      <c r="I11" s="8">
        <f>Table4[[#This Row],[3]]/SUM(Table4[3])</f>
        <v>6.6755674232309744E-4</v>
      </c>
      <c r="J11" s="8">
        <f>Table4[[#This Row],[4]]/SUM(Table4[4])</f>
        <v>6.0790273556231003E-3</v>
      </c>
    </row>
    <row r="12" spans="1:10" hidden="1" x14ac:dyDescent="0.25">
      <c r="A12" s="2" t="s">
        <v>902</v>
      </c>
      <c r="B12" s="4"/>
      <c r="C12" s="4">
        <v>1</v>
      </c>
      <c r="D12" s="4">
        <v>3</v>
      </c>
      <c r="E12" s="8">
        <f>Table4[[#This Row],[2]]/SUM(Table4[[#This Row],[2]:[4]])</f>
        <v>0</v>
      </c>
      <c r="F12" s="8">
        <f>Table4[[#This Row],[3]]/SUM(Table4[[#This Row],[2]:[4]])</f>
        <v>0.25</v>
      </c>
      <c r="G12" s="8">
        <f>Table4[[#This Row],[4]]/SUM(Table4[[#This Row],[2]:[4]])</f>
        <v>0.75</v>
      </c>
      <c r="H12" s="8">
        <f>Table4[[#This Row],[2]]/SUM(Table4[2])</f>
        <v>0</v>
      </c>
      <c r="I12" s="8">
        <f>Table4[[#This Row],[3]]/SUM(Table4[3])</f>
        <v>6.6755674232309744E-4</v>
      </c>
      <c r="J12" s="8">
        <f>Table4[[#This Row],[4]]/SUM(Table4[4])</f>
        <v>3.0395136778115501E-3</v>
      </c>
    </row>
    <row r="13" spans="1:10" x14ac:dyDescent="0.25">
      <c r="A13" s="2" t="s">
        <v>839</v>
      </c>
      <c r="B13" s="4"/>
      <c r="C13" s="4">
        <v>7</v>
      </c>
      <c r="D13" s="4">
        <v>19</v>
      </c>
      <c r="E13" s="8">
        <f>Table4[[#This Row],[2]]/SUM(Table4[[#This Row],[2]:[4]])</f>
        <v>0</v>
      </c>
      <c r="F13" s="8">
        <f>Table4[[#This Row],[3]]/SUM(Table4[[#This Row],[2]:[4]])</f>
        <v>0.26923076923076922</v>
      </c>
      <c r="G13" s="8">
        <f>Table4[[#This Row],[4]]/SUM(Table4[[#This Row],[2]:[4]])</f>
        <v>0.73076923076923073</v>
      </c>
      <c r="H13" s="8">
        <f>Table4[[#This Row],[2]]/SUM(Table4[2])</f>
        <v>0</v>
      </c>
      <c r="I13" s="8">
        <f>Table4[[#This Row],[3]]/SUM(Table4[3])</f>
        <v>4.6728971962616819E-3</v>
      </c>
      <c r="J13" s="8">
        <f>Table4[[#This Row],[4]]/SUM(Table4[4])</f>
        <v>1.9250253292806486E-2</v>
      </c>
    </row>
    <row r="14" spans="1:10" x14ac:dyDescent="0.25">
      <c r="A14" s="2" t="s">
        <v>895</v>
      </c>
      <c r="B14" s="4">
        <v>1</v>
      </c>
      <c r="C14" s="4">
        <v>2</v>
      </c>
      <c r="D14" s="4">
        <v>8</v>
      </c>
      <c r="E14" s="8">
        <f>Table4[[#This Row],[2]]/SUM(Table4[[#This Row],[2]:[4]])</f>
        <v>9.0909090909090912E-2</v>
      </c>
      <c r="F14" s="8">
        <f>Table4[[#This Row],[3]]/SUM(Table4[[#This Row],[2]:[4]])</f>
        <v>0.18181818181818182</v>
      </c>
      <c r="G14" s="8">
        <f>Table4[[#This Row],[4]]/SUM(Table4[[#This Row],[2]:[4]])</f>
        <v>0.72727272727272729</v>
      </c>
      <c r="H14" s="8">
        <f>Table4[[#This Row],[2]]/SUM(Table4[2])</f>
        <v>7.2098053352559477E-4</v>
      </c>
      <c r="I14" s="8">
        <f>Table4[[#This Row],[3]]/SUM(Table4[3])</f>
        <v>1.3351134846461949E-3</v>
      </c>
      <c r="J14" s="8">
        <f>Table4[[#This Row],[4]]/SUM(Table4[4])</f>
        <v>8.1053698074974676E-3</v>
      </c>
    </row>
    <row r="15" spans="1:10" x14ac:dyDescent="0.25">
      <c r="A15" s="2" t="s">
        <v>887</v>
      </c>
      <c r="B15" s="4">
        <v>2</v>
      </c>
      <c r="C15" s="4">
        <v>3</v>
      </c>
      <c r="D15" s="4">
        <v>12</v>
      </c>
      <c r="E15" s="8">
        <f>Table4[[#This Row],[2]]/SUM(Table4[[#This Row],[2]:[4]])</f>
        <v>0.11764705882352941</v>
      </c>
      <c r="F15" s="8">
        <f>Table4[[#This Row],[3]]/SUM(Table4[[#This Row],[2]:[4]])</f>
        <v>0.17647058823529413</v>
      </c>
      <c r="G15" s="8">
        <f>Table4[[#This Row],[4]]/SUM(Table4[[#This Row],[2]:[4]])</f>
        <v>0.70588235294117652</v>
      </c>
      <c r="H15" s="8">
        <f>Table4[[#This Row],[2]]/SUM(Table4[2])</f>
        <v>1.4419610670511895E-3</v>
      </c>
      <c r="I15" s="8">
        <f>Table4[[#This Row],[3]]/SUM(Table4[3])</f>
        <v>2.0026702269692926E-3</v>
      </c>
      <c r="J15" s="8">
        <f>Table4[[#This Row],[4]]/SUM(Table4[4])</f>
        <v>1.2158054711246201E-2</v>
      </c>
    </row>
    <row r="16" spans="1:10" x14ac:dyDescent="0.25">
      <c r="A16" s="2" t="s">
        <v>838</v>
      </c>
      <c r="B16" s="4"/>
      <c r="C16" s="4">
        <v>6</v>
      </c>
      <c r="D16" s="4">
        <v>13</v>
      </c>
      <c r="E16" s="8">
        <f>Table4[[#This Row],[2]]/SUM(Table4[[#This Row],[2]:[4]])</f>
        <v>0</v>
      </c>
      <c r="F16" s="8">
        <f>Table4[[#This Row],[3]]/SUM(Table4[[#This Row],[2]:[4]])</f>
        <v>0.31578947368421051</v>
      </c>
      <c r="G16" s="8">
        <f>Table4[[#This Row],[4]]/SUM(Table4[[#This Row],[2]:[4]])</f>
        <v>0.68421052631578949</v>
      </c>
      <c r="H16" s="8">
        <f>Table4[[#This Row],[2]]/SUM(Table4[2])</f>
        <v>0</v>
      </c>
      <c r="I16" s="8">
        <f>Table4[[#This Row],[3]]/SUM(Table4[3])</f>
        <v>4.0053404539385851E-3</v>
      </c>
      <c r="J16" s="8">
        <f>Table4[[#This Row],[4]]/SUM(Table4[4])</f>
        <v>1.3171225937183385E-2</v>
      </c>
    </row>
    <row r="17" spans="1:10" hidden="1" x14ac:dyDescent="0.25">
      <c r="A17" s="2" t="s">
        <v>903</v>
      </c>
      <c r="B17" s="4"/>
      <c r="C17" s="4">
        <v>1</v>
      </c>
      <c r="D17" s="4">
        <v>2</v>
      </c>
      <c r="E17" s="8">
        <f>Table4[[#This Row],[2]]/SUM(Table4[[#This Row],[2]:[4]])</f>
        <v>0</v>
      </c>
      <c r="F17" s="8">
        <f>Table4[[#This Row],[3]]/SUM(Table4[[#This Row],[2]:[4]])</f>
        <v>0.33333333333333331</v>
      </c>
      <c r="G17" s="8">
        <f>Table4[[#This Row],[4]]/SUM(Table4[[#This Row],[2]:[4]])</f>
        <v>0.66666666666666663</v>
      </c>
      <c r="H17" s="8">
        <f>Table4[[#This Row],[2]]/SUM(Table4[2])</f>
        <v>0</v>
      </c>
      <c r="I17" s="8">
        <f>Table4[[#This Row],[3]]/SUM(Table4[3])</f>
        <v>6.6755674232309744E-4</v>
      </c>
      <c r="J17" s="8">
        <f>Table4[[#This Row],[4]]/SUM(Table4[4])</f>
        <v>2.0263424518743669E-3</v>
      </c>
    </row>
    <row r="18" spans="1:10" hidden="1" x14ac:dyDescent="0.25">
      <c r="A18" s="2" t="s">
        <v>896</v>
      </c>
      <c r="B18" s="4"/>
      <c r="C18" s="4">
        <v>1</v>
      </c>
      <c r="D18" s="4">
        <v>2</v>
      </c>
      <c r="E18" s="8">
        <f>Table4[[#This Row],[2]]/SUM(Table4[[#This Row],[2]:[4]])</f>
        <v>0</v>
      </c>
      <c r="F18" s="8">
        <f>Table4[[#This Row],[3]]/SUM(Table4[[#This Row],[2]:[4]])</f>
        <v>0.33333333333333331</v>
      </c>
      <c r="G18" s="8">
        <f>Table4[[#This Row],[4]]/SUM(Table4[[#This Row],[2]:[4]])</f>
        <v>0.66666666666666663</v>
      </c>
      <c r="H18" s="8">
        <f>Table4[[#This Row],[2]]/SUM(Table4[2])</f>
        <v>0</v>
      </c>
      <c r="I18" s="8">
        <f>Table4[[#This Row],[3]]/SUM(Table4[3])</f>
        <v>6.6755674232309744E-4</v>
      </c>
      <c r="J18" s="8">
        <f>Table4[[#This Row],[4]]/SUM(Table4[4])</f>
        <v>2.0263424518743669E-3</v>
      </c>
    </row>
    <row r="19" spans="1:10" x14ac:dyDescent="0.25">
      <c r="A19" s="2" t="s">
        <v>836</v>
      </c>
      <c r="B19" s="4">
        <v>1</v>
      </c>
      <c r="C19" s="4">
        <v>6</v>
      </c>
      <c r="D19" s="4">
        <v>13</v>
      </c>
      <c r="E19" s="8">
        <f>Table4[[#This Row],[2]]/SUM(Table4[[#This Row],[2]:[4]])</f>
        <v>0.05</v>
      </c>
      <c r="F19" s="8">
        <f>Table4[[#This Row],[3]]/SUM(Table4[[#This Row],[2]:[4]])</f>
        <v>0.3</v>
      </c>
      <c r="G19" s="8">
        <f>Table4[[#This Row],[4]]/SUM(Table4[[#This Row],[2]:[4]])</f>
        <v>0.65</v>
      </c>
      <c r="H19" s="8">
        <f>Table4[[#This Row],[2]]/SUM(Table4[2])</f>
        <v>7.2098053352559477E-4</v>
      </c>
      <c r="I19" s="8">
        <f>Table4[[#This Row],[3]]/SUM(Table4[3])</f>
        <v>4.0053404539385851E-3</v>
      </c>
      <c r="J19" s="8">
        <f>Table4[[#This Row],[4]]/SUM(Table4[4])</f>
        <v>1.3171225937183385E-2</v>
      </c>
    </row>
    <row r="20" spans="1:10" x14ac:dyDescent="0.25">
      <c r="A20" s="2" t="s">
        <v>888</v>
      </c>
      <c r="B20" s="4">
        <v>3</v>
      </c>
      <c r="C20" s="4">
        <v>3</v>
      </c>
      <c r="D20" s="4">
        <v>11</v>
      </c>
      <c r="E20" s="8">
        <f>Table4[[#This Row],[2]]/SUM(Table4[[#This Row],[2]:[4]])</f>
        <v>0.17647058823529413</v>
      </c>
      <c r="F20" s="8">
        <f>Table4[[#This Row],[3]]/SUM(Table4[[#This Row],[2]:[4]])</f>
        <v>0.17647058823529413</v>
      </c>
      <c r="G20" s="8">
        <f>Table4[[#This Row],[4]]/SUM(Table4[[#This Row],[2]:[4]])</f>
        <v>0.6470588235294118</v>
      </c>
      <c r="H20" s="8">
        <f>Table4[[#This Row],[2]]/SUM(Table4[2])</f>
        <v>2.1629416005767843E-3</v>
      </c>
      <c r="I20" s="8">
        <f>Table4[[#This Row],[3]]/SUM(Table4[3])</f>
        <v>2.0026702269692926E-3</v>
      </c>
      <c r="J20" s="8">
        <f>Table4[[#This Row],[4]]/SUM(Table4[4])</f>
        <v>1.1144883485309016E-2</v>
      </c>
    </row>
    <row r="21" spans="1:10" x14ac:dyDescent="0.25">
      <c r="A21" s="2" t="s">
        <v>837</v>
      </c>
      <c r="B21" s="4">
        <v>2</v>
      </c>
      <c r="C21" s="4">
        <v>8</v>
      </c>
      <c r="D21" s="4">
        <v>13</v>
      </c>
      <c r="E21" s="8">
        <f>Table4[[#This Row],[2]]/SUM(Table4[[#This Row],[2]:[4]])</f>
        <v>8.6956521739130432E-2</v>
      </c>
      <c r="F21" s="8">
        <f>Table4[[#This Row],[3]]/SUM(Table4[[#This Row],[2]:[4]])</f>
        <v>0.34782608695652173</v>
      </c>
      <c r="G21" s="8">
        <f>Table4[[#This Row],[4]]/SUM(Table4[[#This Row],[2]:[4]])</f>
        <v>0.56521739130434778</v>
      </c>
      <c r="H21" s="8">
        <f>Table4[[#This Row],[2]]/SUM(Table4[2])</f>
        <v>1.4419610670511895E-3</v>
      </c>
      <c r="I21" s="8">
        <f>Table4[[#This Row],[3]]/SUM(Table4[3])</f>
        <v>5.3404539385847796E-3</v>
      </c>
      <c r="J21" s="8">
        <f>Table4[[#This Row],[4]]/SUM(Table4[4])</f>
        <v>1.3171225937183385E-2</v>
      </c>
    </row>
    <row r="22" spans="1:10" x14ac:dyDescent="0.25">
      <c r="A22" s="2" t="s">
        <v>915</v>
      </c>
      <c r="B22" s="4">
        <v>1</v>
      </c>
      <c r="C22" s="4">
        <v>3</v>
      </c>
      <c r="D22" s="4">
        <v>5</v>
      </c>
      <c r="E22" s="8">
        <f>Table4[[#This Row],[2]]/SUM(Table4[[#This Row],[2]:[4]])</f>
        <v>0.1111111111111111</v>
      </c>
      <c r="F22" s="8">
        <f>Table4[[#This Row],[3]]/SUM(Table4[[#This Row],[2]:[4]])</f>
        <v>0.33333333333333331</v>
      </c>
      <c r="G22" s="8">
        <f>Table4[[#This Row],[4]]/SUM(Table4[[#This Row],[2]:[4]])</f>
        <v>0.55555555555555558</v>
      </c>
      <c r="H22" s="8">
        <f>Table4[[#This Row],[2]]/SUM(Table4[2])</f>
        <v>7.2098053352559477E-4</v>
      </c>
      <c r="I22" s="8">
        <f>Table4[[#This Row],[3]]/SUM(Table4[3])</f>
        <v>2.0026702269692926E-3</v>
      </c>
      <c r="J22" s="8">
        <f>Table4[[#This Row],[4]]/SUM(Table4[4])</f>
        <v>5.065856129685917E-3</v>
      </c>
    </row>
    <row r="23" spans="1:10" x14ac:dyDescent="0.25">
      <c r="A23" s="2" t="s">
        <v>879</v>
      </c>
      <c r="B23" s="4">
        <v>2</v>
      </c>
      <c r="C23" s="4">
        <v>2</v>
      </c>
      <c r="D23" s="4">
        <v>5</v>
      </c>
      <c r="E23" s="8">
        <f>Table4[[#This Row],[2]]/SUM(Table4[[#This Row],[2]:[4]])</f>
        <v>0.22222222222222221</v>
      </c>
      <c r="F23" s="8">
        <f>Table4[[#This Row],[3]]/SUM(Table4[[#This Row],[2]:[4]])</f>
        <v>0.22222222222222221</v>
      </c>
      <c r="G23" s="8">
        <f>Table4[[#This Row],[4]]/SUM(Table4[[#This Row],[2]:[4]])</f>
        <v>0.55555555555555558</v>
      </c>
      <c r="H23" s="8">
        <f>Table4[[#This Row],[2]]/SUM(Table4[2])</f>
        <v>1.4419610670511895E-3</v>
      </c>
      <c r="I23" s="8">
        <f>Table4[[#This Row],[3]]/SUM(Table4[3])</f>
        <v>1.3351134846461949E-3</v>
      </c>
      <c r="J23" s="8">
        <f>Table4[[#This Row],[4]]/SUM(Table4[4])</f>
        <v>5.065856129685917E-3</v>
      </c>
    </row>
    <row r="24" spans="1:10" x14ac:dyDescent="0.25">
      <c r="A24" s="2" t="s">
        <v>909</v>
      </c>
      <c r="B24" s="4">
        <v>4</v>
      </c>
      <c r="C24" s="4"/>
      <c r="D24" s="4">
        <v>5</v>
      </c>
      <c r="E24" s="8">
        <f>Table4[[#This Row],[2]]/SUM(Table4[[#This Row],[2]:[4]])</f>
        <v>0.44444444444444442</v>
      </c>
      <c r="F24" s="8">
        <f>Table4[[#This Row],[3]]/SUM(Table4[[#This Row],[2]:[4]])</f>
        <v>0</v>
      </c>
      <c r="G24" s="8">
        <f>Table4[[#This Row],[4]]/SUM(Table4[[#This Row],[2]:[4]])</f>
        <v>0.55555555555555558</v>
      </c>
      <c r="H24" s="8">
        <f>Table4[[#This Row],[2]]/SUM(Table4[2])</f>
        <v>2.8839221341023791E-3</v>
      </c>
      <c r="I24" s="8">
        <f>Table4[[#This Row],[3]]/SUM(Table4[3])</f>
        <v>0</v>
      </c>
      <c r="J24" s="8">
        <f>Table4[[#This Row],[4]]/SUM(Table4[4])</f>
        <v>5.065856129685917E-3</v>
      </c>
    </row>
    <row r="25" spans="1:10" x14ac:dyDescent="0.25">
      <c r="A25" s="2" t="s">
        <v>912</v>
      </c>
      <c r="B25" s="4"/>
      <c r="C25" s="4">
        <v>5</v>
      </c>
      <c r="D25" s="4">
        <v>6</v>
      </c>
      <c r="E25" s="8">
        <f>Table4[[#This Row],[2]]/SUM(Table4[[#This Row],[2]:[4]])</f>
        <v>0</v>
      </c>
      <c r="F25" s="8">
        <f>Table4[[#This Row],[3]]/SUM(Table4[[#This Row],[2]:[4]])</f>
        <v>0.45454545454545453</v>
      </c>
      <c r="G25" s="8">
        <f>Table4[[#This Row],[4]]/SUM(Table4[[#This Row],[2]:[4]])</f>
        <v>0.54545454545454541</v>
      </c>
      <c r="H25" s="8">
        <f>Table4[[#This Row],[2]]/SUM(Table4[2])</f>
        <v>0</v>
      </c>
      <c r="I25" s="8">
        <f>Table4[[#This Row],[3]]/SUM(Table4[3])</f>
        <v>3.3377837116154874E-3</v>
      </c>
      <c r="J25" s="8">
        <f>Table4[[#This Row],[4]]/SUM(Table4[4])</f>
        <v>6.0790273556231003E-3</v>
      </c>
    </row>
    <row r="26" spans="1:10" x14ac:dyDescent="0.25">
      <c r="A26" s="2" t="s">
        <v>880</v>
      </c>
      <c r="B26" s="4">
        <v>5</v>
      </c>
      <c r="C26" s="4">
        <v>11</v>
      </c>
      <c r="D26" s="4">
        <v>19</v>
      </c>
      <c r="E26" s="8">
        <f>Table4[[#This Row],[2]]/SUM(Table4[[#This Row],[2]:[4]])</f>
        <v>0.14285714285714285</v>
      </c>
      <c r="F26" s="8">
        <f>Table4[[#This Row],[3]]/SUM(Table4[[#This Row],[2]:[4]])</f>
        <v>0.31428571428571428</v>
      </c>
      <c r="G26" s="8">
        <f>Table4[[#This Row],[4]]/SUM(Table4[[#This Row],[2]:[4]])</f>
        <v>0.54285714285714282</v>
      </c>
      <c r="H26" s="8">
        <f>Table4[[#This Row],[2]]/SUM(Table4[2])</f>
        <v>3.6049026676279738E-3</v>
      </c>
      <c r="I26" s="8">
        <f>Table4[[#This Row],[3]]/SUM(Table4[3])</f>
        <v>7.3431241655540717E-3</v>
      </c>
      <c r="J26" s="8">
        <f>Table4[[#This Row],[4]]/SUM(Table4[4])</f>
        <v>1.9250253292806486E-2</v>
      </c>
    </row>
    <row r="27" spans="1:10" x14ac:dyDescent="0.25">
      <c r="A27" s="2" t="s">
        <v>871</v>
      </c>
      <c r="B27" s="4">
        <v>7</v>
      </c>
      <c r="C27" s="4">
        <v>6</v>
      </c>
      <c r="D27" s="4">
        <v>14</v>
      </c>
      <c r="E27" s="8">
        <f>Table4[[#This Row],[2]]/SUM(Table4[[#This Row],[2]:[4]])</f>
        <v>0.25925925925925924</v>
      </c>
      <c r="F27" s="8">
        <f>Table4[[#This Row],[3]]/SUM(Table4[[#This Row],[2]:[4]])</f>
        <v>0.22222222222222221</v>
      </c>
      <c r="G27" s="8">
        <f>Table4[[#This Row],[4]]/SUM(Table4[[#This Row],[2]:[4]])</f>
        <v>0.51851851851851849</v>
      </c>
      <c r="H27" s="8">
        <f>Table4[[#This Row],[2]]/SUM(Table4[2])</f>
        <v>5.0468637346791634E-3</v>
      </c>
      <c r="I27" s="8">
        <f>Table4[[#This Row],[3]]/SUM(Table4[3])</f>
        <v>4.0053404539385851E-3</v>
      </c>
      <c r="J27" s="8">
        <f>Table4[[#This Row],[4]]/SUM(Table4[4])</f>
        <v>1.4184397163120567E-2</v>
      </c>
    </row>
    <row r="28" spans="1:10" x14ac:dyDescent="0.25">
      <c r="A28" s="2" t="s">
        <v>883</v>
      </c>
      <c r="B28" s="4">
        <v>2</v>
      </c>
      <c r="C28" s="4">
        <v>3</v>
      </c>
      <c r="D28" s="4">
        <v>5</v>
      </c>
      <c r="E28" s="8">
        <f>Table4[[#This Row],[2]]/SUM(Table4[[#This Row],[2]:[4]])</f>
        <v>0.2</v>
      </c>
      <c r="F28" s="8">
        <f>Table4[[#This Row],[3]]/SUM(Table4[[#This Row],[2]:[4]])</f>
        <v>0.3</v>
      </c>
      <c r="G28" s="8">
        <f>Table4[[#This Row],[4]]/SUM(Table4[[#This Row],[2]:[4]])</f>
        <v>0.5</v>
      </c>
      <c r="H28" s="8">
        <f>Table4[[#This Row],[2]]/SUM(Table4[2])</f>
        <v>1.4419610670511895E-3</v>
      </c>
      <c r="I28" s="8">
        <f>Table4[[#This Row],[3]]/SUM(Table4[3])</f>
        <v>2.0026702269692926E-3</v>
      </c>
      <c r="J28" s="8">
        <f>Table4[[#This Row],[4]]/SUM(Table4[4])</f>
        <v>5.065856129685917E-3</v>
      </c>
    </row>
    <row r="29" spans="1:10" hidden="1" x14ac:dyDescent="0.25">
      <c r="A29" s="2" t="s">
        <v>851</v>
      </c>
      <c r="B29" s="4">
        <v>1</v>
      </c>
      <c r="C29" s="4">
        <v>3</v>
      </c>
      <c r="D29" s="4">
        <v>4</v>
      </c>
      <c r="E29" s="8">
        <f>Table4[[#This Row],[2]]/SUM(Table4[[#This Row],[2]:[4]])</f>
        <v>0.125</v>
      </c>
      <c r="F29" s="8">
        <f>Table4[[#This Row],[3]]/SUM(Table4[[#This Row],[2]:[4]])</f>
        <v>0.375</v>
      </c>
      <c r="G29" s="8">
        <f>Table4[[#This Row],[4]]/SUM(Table4[[#This Row],[2]:[4]])</f>
        <v>0.5</v>
      </c>
      <c r="H29" s="8">
        <f>Table4[[#This Row],[2]]/SUM(Table4[2])</f>
        <v>7.2098053352559477E-4</v>
      </c>
      <c r="I29" s="8">
        <f>Table4[[#This Row],[3]]/SUM(Table4[3])</f>
        <v>2.0026702269692926E-3</v>
      </c>
      <c r="J29" s="8">
        <f>Table4[[#This Row],[4]]/SUM(Table4[4])</f>
        <v>4.0526849037487338E-3</v>
      </c>
    </row>
    <row r="30" spans="1:10" hidden="1" x14ac:dyDescent="0.25">
      <c r="A30" s="2" t="s">
        <v>899</v>
      </c>
      <c r="B30" s="4">
        <v>2</v>
      </c>
      <c r="C30" s="4">
        <v>2</v>
      </c>
      <c r="D30" s="4">
        <v>4</v>
      </c>
      <c r="E30" s="8">
        <f>Table4[[#This Row],[2]]/SUM(Table4[[#This Row],[2]:[4]])</f>
        <v>0.25</v>
      </c>
      <c r="F30" s="8">
        <f>Table4[[#This Row],[3]]/SUM(Table4[[#This Row],[2]:[4]])</f>
        <v>0.25</v>
      </c>
      <c r="G30" s="8">
        <f>Table4[[#This Row],[4]]/SUM(Table4[[#This Row],[2]:[4]])</f>
        <v>0.5</v>
      </c>
      <c r="H30" s="8">
        <f>Table4[[#This Row],[2]]/SUM(Table4[2])</f>
        <v>1.4419610670511895E-3</v>
      </c>
      <c r="I30" s="8">
        <f>Table4[[#This Row],[3]]/SUM(Table4[3])</f>
        <v>1.3351134846461949E-3</v>
      </c>
      <c r="J30" s="8">
        <f>Table4[[#This Row],[4]]/SUM(Table4[4])</f>
        <v>4.0526849037487338E-3</v>
      </c>
    </row>
    <row r="31" spans="1:10" hidden="1" x14ac:dyDescent="0.25">
      <c r="A31" s="2" t="s">
        <v>901</v>
      </c>
      <c r="B31" s="4">
        <v>3</v>
      </c>
      <c r="C31" s="4"/>
      <c r="D31" s="4">
        <v>3</v>
      </c>
      <c r="E31" s="8">
        <f>Table4[[#This Row],[2]]/SUM(Table4[[#This Row],[2]:[4]])</f>
        <v>0.5</v>
      </c>
      <c r="F31" s="8">
        <f>Table4[[#This Row],[3]]/SUM(Table4[[#This Row],[2]:[4]])</f>
        <v>0</v>
      </c>
      <c r="G31" s="8">
        <f>Table4[[#This Row],[4]]/SUM(Table4[[#This Row],[2]:[4]])</f>
        <v>0.5</v>
      </c>
      <c r="H31" s="8">
        <f>Table4[[#This Row],[2]]/SUM(Table4[2])</f>
        <v>2.1629416005767843E-3</v>
      </c>
      <c r="I31" s="8">
        <f>Table4[[#This Row],[3]]/SUM(Table4[3])</f>
        <v>0</v>
      </c>
      <c r="J31" s="8">
        <f>Table4[[#This Row],[4]]/SUM(Table4[4])</f>
        <v>3.0395136778115501E-3</v>
      </c>
    </row>
    <row r="32" spans="1:10" hidden="1" x14ac:dyDescent="0.25">
      <c r="A32" s="2" t="s">
        <v>936</v>
      </c>
      <c r="B32" s="4">
        <v>1</v>
      </c>
      <c r="C32" s="4">
        <v>1</v>
      </c>
      <c r="D32" s="4">
        <v>2</v>
      </c>
      <c r="E32" s="8">
        <f>Table4[[#This Row],[2]]/SUM(Table4[[#This Row],[2]:[4]])</f>
        <v>0.25</v>
      </c>
      <c r="F32" s="8">
        <f>Table4[[#This Row],[3]]/SUM(Table4[[#This Row],[2]:[4]])</f>
        <v>0.25</v>
      </c>
      <c r="G32" s="8">
        <f>Table4[[#This Row],[4]]/SUM(Table4[[#This Row],[2]:[4]])</f>
        <v>0.5</v>
      </c>
      <c r="H32" s="8">
        <f>Table4[[#This Row],[2]]/SUM(Table4[2])</f>
        <v>7.2098053352559477E-4</v>
      </c>
      <c r="I32" s="8">
        <f>Table4[[#This Row],[3]]/SUM(Table4[3])</f>
        <v>6.6755674232309744E-4</v>
      </c>
      <c r="J32" s="8">
        <f>Table4[[#This Row],[4]]/SUM(Table4[4])</f>
        <v>2.0263424518743669E-3</v>
      </c>
    </row>
    <row r="33" spans="1:10" hidden="1" x14ac:dyDescent="0.25">
      <c r="A33" s="2" t="s">
        <v>904</v>
      </c>
      <c r="B33" s="4"/>
      <c r="C33" s="4">
        <v>1</v>
      </c>
      <c r="D33" s="4">
        <v>1</v>
      </c>
      <c r="E33" s="8">
        <f>Table4[[#This Row],[2]]/SUM(Table4[[#This Row],[2]:[4]])</f>
        <v>0</v>
      </c>
      <c r="F33" s="8">
        <f>Table4[[#This Row],[3]]/SUM(Table4[[#This Row],[2]:[4]])</f>
        <v>0.5</v>
      </c>
      <c r="G33" s="8">
        <f>Table4[[#This Row],[4]]/SUM(Table4[[#This Row],[2]:[4]])</f>
        <v>0.5</v>
      </c>
      <c r="H33" s="8">
        <f>Table4[[#This Row],[2]]/SUM(Table4[2])</f>
        <v>0</v>
      </c>
      <c r="I33" s="8">
        <f>Table4[[#This Row],[3]]/SUM(Table4[3])</f>
        <v>6.6755674232309744E-4</v>
      </c>
      <c r="J33" s="8">
        <f>Table4[[#This Row],[4]]/SUM(Table4[4])</f>
        <v>1.0131712259371835E-3</v>
      </c>
    </row>
    <row r="34" spans="1:10" hidden="1" x14ac:dyDescent="0.25">
      <c r="A34" s="2" t="s">
        <v>881</v>
      </c>
      <c r="B34" s="4">
        <v>1</v>
      </c>
      <c r="C34" s="4"/>
      <c r="D34" s="4">
        <v>1</v>
      </c>
      <c r="E34" s="8">
        <f>Table4[[#This Row],[2]]/SUM(Table4[[#This Row],[2]:[4]])</f>
        <v>0.5</v>
      </c>
      <c r="F34" s="8">
        <f>Table4[[#This Row],[3]]/SUM(Table4[[#This Row],[2]:[4]])</f>
        <v>0</v>
      </c>
      <c r="G34" s="8">
        <f>Table4[[#This Row],[4]]/SUM(Table4[[#This Row],[2]:[4]])</f>
        <v>0.5</v>
      </c>
      <c r="H34" s="8">
        <f>Table4[[#This Row],[2]]/SUM(Table4[2])</f>
        <v>7.2098053352559477E-4</v>
      </c>
      <c r="I34" s="8">
        <f>Table4[[#This Row],[3]]/SUM(Table4[3])</f>
        <v>0</v>
      </c>
      <c r="J34" s="8">
        <f>Table4[[#This Row],[4]]/SUM(Table4[4])</f>
        <v>1.0131712259371835E-3</v>
      </c>
    </row>
    <row r="35" spans="1:10" hidden="1" x14ac:dyDescent="0.25">
      <c r="A35" s="2" t="s">
        <v>843</v>
      </c>
      <c r="B35" s="4">
        <v>1</v>
      </c>
      <c r="C35" s="4"/>
      <c r="D35" s="4">
        <v>1</v>
      </c>
      <c r="E35" s="8">
        <f>Table4[[#This Row],[2]]/SUM(Table4[[#This Row],[2]:[4]])</f>
        <v>0.5</v>
      </c>
      <c r="F35" s="8">
        <f>Table4[[#This Row],[3]]/SUM(Table4[[#This Row],[2]:[4]])</f>
        <v>0</v>
      </c>
      <c r="G35" s="8">
        <f>Table4[[#This Row],[4]]/SUM(Table4[[#This Row],[2]:[4]])</f>
        <v>0.5</v>
      </c>
      <c r="H35" s="8">
        <f>Table4[[#This Row],[2]]/SUM(Table4[2])</f>
        <v>7.2098053352559477E-4</v>
      </c>
      <c r="I35" s="8">
        <f>Table4[[#This Row],[3]]/SUM(Table4[3])</f>
        <v>0</v>
      </c>
      <c r="J35" s="8">
        <f>Table4[[#This Row],[4]]/SUM(Table4[4])</f>
        <v>1.0131712259371835E-3</v>
      </c>
    </row>
    <row r="36" spans="1:10" x14ac:dyDescent="0.25">
      <c r="A36" s="2" t="s">
        <v>870</v>
      </c>
      <c r="B36" s="4">
        <v>8</v>
      </c>
      <c r="C36" s="4">
        <v>6</v>
      </c>
      <c r="D36" s="4">
        <v>13</v>
      </c>
      <c r="E36" s="8">
        <f>Table4[[#This Row],[2]]/SUM(Table4[[#This Row],[2]:[4]])</f>
        <v>0.29629629629629628</v>
      </c>
      <c r="F36" s="8">
        <f>Table4[[#This Row],[3]]/SUM(Table4[[#This Row],[2]:[4]])</f>
        <v>0.22222222222222221</v>
      </c>
      <c r="G36" s="8">
        <f>Table4[[#This Row],[4]]/SUM(Table4[[#This Row],[2]:[4]])</f>
        <v>0.48148148148148145</v>
      </c>
      <c r="H36" s="8">
        <f>Table4[[#This Row],[2]]/SUM(Table4[2])</f>
        <v>5.7678442682047582E-3</v>
      </c>
      <c r="I36" s="8">
        <f>Table4[[#This Row],[3]]/SUM(Table4[3])</f>
        <v>4.0053404539385851E-3</v>
      </c>
      <c r="J36" s="8">
        <f>Table4[[#This Row],[4]]/SUM(Table4[4])</f>
        <v>1.3171225937183385E-2</v>
      </c>
    </row>
    <row r="37" spans="1:10" hidden="1" x14ac:dyDescent="0.25">
      <c r="A37" s="2" t="s">
        <v>926</v>
      </c>
      <c r="B37" s="4">
        <v>1</v>
      </c>
      <c r="C37" s="4">
        <v>3</v>
      </c>
      <c r="D37" s="4">
        <v>3</v>
      </c>
      <c r="E37" s="8">
        <f>Table4[[#This Row],[2]]/SUM(Table4[[#This Row],[2]:[4]])</f>
        <v>0.14285714285714285</v>
      </c>
      <c r="F37" s="8">
        <f>Table4[[#This Row],[3]]/SUM(Table4[[#This Row],[2]:[4]])</f>
        <v>0.42857142857142855</v>
      </c>
      <c r="G37" s="8">
        <f>Table4[[#This Row],[4]]/SUM(Table4[[#This Row],[2]:[4]])</f>
        <v>0.42857142857142855</v>
      </c>
      <c r="H37" s="8">
        <f>Table4[[#This Row],[2]]/SUM(Table4[2])</f>
        <v>7.2098053352559477E-4</v>
      </c>
      <c r="I37" s="8">
        <f>Table4[[#This Row],[3]]/SUM(Table4[3])</f>
        <v>2.0026702269692926E-3</v>
      </c>
      <c r="J37" s="8">
        <f>Table4[[#This Row],[4]]/SUM(Table4[4])</f>
        <v>3.0395136778115501E-3</v>
      </c>
    </row>
    <row r="38" spans="1:10" hidden="1" x14ac:dyDescent="0.25">
      <c r="A38" s="2" t="s">
        <v>858</v>
      </c>
      <c r="B38" s="4">
        <v>4</v>
      </c>
      <c r="C38" s="4"/>
      <c r="D38" s="4">
        <v>3</v>
      </c>
      <c r="E38" s="8">
        <f>Table4[[#This Row],[2]]/SUM(Table4[[#This Row],[2]:[4]])</f>
        <v>0.5714285714285714</v>
      </c>
      <c r="F38" s="8">
        <f>Table4[[#This Row],[3]]/SUM(Table4[[#This Row],[2]:[4]])</f>
        <v>0</v>
      </c>
      <c r="G38" s="8">
        <f>Table4[[#This Row],[4]]/SUM(Table4[[#This Row],[2]:[4]])</f>
        <v>0.42857142857142855</v>
      </c>
      <c r="H38" s="8">
        <f>Table4[[#This Row],[2]]/SUM(Table4[2])</f>
        <v>2.8839221341023791E-3</v>
      </c>
      <c r="I38" s="8">
        <f>Table4[[#This Row],[3]]/SUM(Table4[3])</f>
        <v>0</v>
      </c>
      <c r="J38" s="8">
        <f>Table4[[#This Row],[4]]/SUM(Table4[4])</f>
        <v>3.0395136778115501E-3</v>
      </c>
    </row>
    <row r="39" spans="1:10" hidden="1" x14ac:dyDescent="0.25">
      <c r="A39" s="2" t="s">
        <v>866</v>
      </c>
      <c r="B39" s="4">
        <v>1</v>
      </c>
      <c r="C39" s="4">
        <v>2</v>
      </c>
      <c r="D39" s="4">
        <v>2</v>
      </c>
      <c r="E39" s="8">
        <f>Table4[[#This Row],[2]]/SUM(Table4[[#This Row],[2]:[4]])</f>
        <v>0.2</v>
      </c>
      <c r="F39" s="8">
        <f>Table4[[#This Row],[3]]/SUM(Table4[[#This Row],[2]:[4]])</f>
        <v>0.4</v>
      </c>
      <c r="G39" s="8">
        <f>Table4[[#This Row],[4]]/SUM(Table4[[#This Row],[2]:[4]])</f>
        <v>0.4</v>
      </c>
      <c r="H39" s="8">
        <f>Table4[[#This Row],[2]]/SUM(Table4[2])</f>
        <v>7.2098053352559477E-4</v>
      </c>
      <c r="I39" s="8">
        <f>Table4[[#This Row],[3]]/SUM(Table4[3])</f>
        <v>1.3351134846461949E-3</v>
      </c>
      <c r="J39" s="8">
        <f>Table4[[#This Row],[4]]/SUM(Table4[4])</f>
        <v>2.0263424518743669E-3</v>
      </c>
    </row>
    <row r="40" spans="1:10" hidden="1" x14ac:dyDescent="0.25">
      <c r="A40" s="2" t="s">
        <v>859</v>
      </c>
      <c r="B40" s="4">
        <v>2</v>
      </c>
      <c r="C40" s="4">
        <v>1</v>
      </c>
      <c r="D40" s="4">
        <v>2</v>
      </c>
      <c r="E40" s="8">
        <f>Table4[[#This Row],[2]]/SUM(Table4[[#This Row],[2]:[4]])</f>
        <v>0.4</v>
      </c>
      <c r="F40" s="8">
        <f>Table4[[#This Row],[3]]/SUM(Table4[[#This Row],[2]:[4]])</f>
        <v>0.2</v>
      </c>
      <c r="G40" s="8">
        <f>Table4[[#This Row],[4]]/SUM(Table4[[#This Row],[2]:[4]])</f>
        <v>0.4</v>
      </c>
      <c r="H40" s="8">
        <f>Table4[[#This Row],[2]]/SUM(Table4[2])</f>
        <v>1.4419610670511895E-3</v>
      </c>
      <c r="I40" s="8">
        <f>Table4[[#This Row],[3]]/SUM(Table4[3])</f>
        <v>6.6755674232309744E-4</v>
      </c>
      <c r="J40" s="8">
        <f>Table4[[#This Row],[4]]/SUM(Table4[4])</f>
        <v>2.0263424518743669E-3</v>
      </c>
    </row>
    <row r="41" spans="1:10" x14ac:dyDescent="0.25">
      <c r="A41" s="2" t="s">
        <v>874</v>
      </c>
      <c r="B41" s="4">
        <v>7</v>
      </c>
      <c r="C41" s="4">
        <v>10</v>
      </c>
      <c r="D41" s="4">
        <v>11</v>
      </c>
      <c r="E41" s="8">
        <f>Table4[[#This Row],[2]]/SUM(Table4[[#This Row],[2]:[4]])</f>
        <v>0.25</v>
      </c>
      <c r="F41" s="8">
        <f>Table4[[#This Row],[3]]/SUM(Table4[[#This Row],[2]:[4]])</f>
        <v>0.35714285714285715</v>
      </c>
      <c r="G41" s="8">
        <f>Table4[[#This Row],[4]]/SUM(Table4[[#This Row],[2]:[4]])</f>
        <v>0.39285714285714285</v>
      </c>
      <c r="H41" s="8">
        <f>Table4[[#This Row],[2]]/SUM(Table4[2])</f>
        <v>5.0468637346791634E-3</v>
      </c>
      <c r="I41" s="8">
        <f>Table4[[#This Row],[3]]/SUM(Table4[3])</f>
        <v>6.6755674232309749E-3</v>
      </c>
      <c r="J41" s="8">
        <f>Table4[[#This Row],[4]]/SUM(Table4[4])</f>
        <v>1.1144883485309016E-2</v>
      </c>
    </row>
    <row r="42" spans="1:10" x14ac:dyDescent="0.25">
      <c r="A42" s="2" t="s">
        <v>910</v>
      </c>
      <c r="B42" s="4">
        <v>14</v>
      </c>
      <c r="C42" s="4">
        <v>5</v>
      </c>
      <c r="D42" s="4">
        <v>12</v>
      </c>
      <c r="E42" s="8">
        <f>Table4[[#This Row],[2]]/SUM(Table4[[#This Row],[2]:[4]])</f>
        <v>0.45161290322580644</v>
      </c>
      <c r="F42" s="8">
        <f>Table4[[#This Row],[3]]/SUM(Table4[[#This Row],[2]:[4]])</f>
        <v>0.16129032258064516</v>
      </c>
      <c r="G42" s="8">
        <f>Table4[[#This Row],[4]]/SUM(Table4[[#This Row],[2]:[4]])</f>
        <v>0.38709677419354838</v>
      </c>
      <c r="H42" s="8">
        <f>Table4[[#This Row],[2]]/SUM(Table4[2])</f>
        <v>1.0093727469358327E-2</v>
      </c>
      <c r="I42" s="8">
        <f>Table4[[#This Row],[3]]/SUM(Table4[3])</f>
        <v>3.3377837116154874E-3</v>
      </c>
      <c r="J42" s="8">
        <f>Table4[[#This Row],[4]]/SUM(Table4[4])</f>
        <v>1.2158054711246201E-2</v>
      </c>
    </row>
    <row r="43" spans="1:10" x14ac:dyDescent="0.25">
      <c r="A43" s="2" t="s">
        <v>869</v>
      </c>
      <c r="B43" s="4">
        <v>23</v>
      </c>
      <c r="C43" s="4">
        <v>28</v>
      </c>
      <c r="D43" s="4">
        <v>29</v>
      </c>
      <c r="E43" s="8">
        <f>Table4[[#This Row],[2]]/SUM(Table4[[#This Row],[2]:[4]])</f>
        <v>0.28749999999999998</v>
      </c>
      <c r="F43" s="8">
        <f>Table4[[#This Row],[3]]/SUM(Table4[[#This Row],[2]:[4]])</f>
        <v>0.35</v>
      </c>
      <c r="G43" s="8">
        <f>Table4[[#This Row],[4]]/SUM(Table4[[#This Row],[2]:[4]])</f>
        <v>0.36249999999999999</v>
      </c>
      <c r="H43" s="8">
        <f>Table4[[#This Row],[2]]/SUM(Table4[2])</f>
        <v>1.658255227108868E-2</v>
      </c>
      <c r="I43" s="8">
        <f>Table4[[#This Row],[3]]/SUM(Table4[3])</f>
        <v>1.8691588785046728E-2</v>
      </c>
      <c r="J43" s="8">
        <f>Table4[[#This Row],[4]]/SUM(Table4[4])</f>
        <v>2.9381965552178316E-2</v>
      </c>
    </row>
    <row r="44" spans="1:10" x14ac:dyDescent="0.25">
      <c r="A44" s="2" t="s">
        <v>863</v>
      </c>
      <c r="B44" s="4">
        <v>6</v>
      </c>
      <c r="C44" s="4">
        <v>9</v>
      </c>
      <c r="D44" s="4">
        <v>8</v>
      </c>
      <c r="E44" s="8">
        <f>Table4[[#This Row],[2]]/SUM(Table4[[#This Row],[2]:[4]])</f>
        <v>0.2608695652173913</v>
      </c>
      <c r="F44" s="8">
        <f>Table4[[#This Row],[3]]/SUM(Table4[[#This Row],[2]:[4]])</f>
        <v>0.39130434782608697</v>
      </c>
      <c r="G44" s="8">
        <f>Table4[[#This Row],[4]]/SUM(Table4[[#This Row],[2]:[4]])</f>
        <v>0.34782608695652173</v>
      </c>
      <c r="H44" s="8">
        <f>Table4[[#This Row],[2]]/SUM(Table4[2])</f>
        <v>4.3258832011535686E-3</v>
      </c>
      <c r="I44" s="8">
        <f>Table4[[#This Row],[3]]/SUM(Table4[3])</f>
        <v>6.0080106809078772E-3</v>
      </c>
      <c r="J44" s="8">
        <f>Table4[[#This Row],[4]]/SUM(Table4[4])</f>
        <v>8.1053698074974676E-3</v>
      </c>
    </row>
    <row r="45" spans="1:10" x14ac:dyDescent="0.25">
      <c r="A45" s="2" t="s">
        <v>900</v>
      </c>
      <c r="B45" s="4">
        <v>9</v>
      </c>
      <c r="C45" s="4">
        <v>10</v>
      </c>
      <c r="D45" s="4">
        <v>10</v>
      </c>
      <c r="E45" s="8">
        <f>Table4[[#This Row],[2]]/SUM(Table4[[#This Row],[2]:[4]])</f>
        <v>0.31034482758620691</v>
      </c>
      <c r="F45" s="8">
        <f>Table4[[#This Row],[3]]/SUM(Table4[[#This Row],[2]:[4]])</f>
        <v>0.34482758620689657</v>
      </c>
      <c r="G45" s="8">
        <f>Table4[[#This Row],[4]]/SUM(Table4[[#This Row],[2]:[4]])</f>
        <v>0.34482758620689657</v>
      </c>
      <c r="H45" s="8">
        <f>Table4[[#This Row],[2]]/SUM(Table4[2])</f>
        <v>6.4888248017303529E-3</v>
      </c>
      <c r="I45" s="8">
        <f>Table4[[#This Row],[3]]/SUM(Table4[3])</f>
        <v>6.6755674232309749E-3</v>
      </c>
      <c r="J45" s="8">
        <f>Table4[[#This Row],[4]]/SUM(Table4[4])</f>
        <v>1.0131712259371834E-2</v>
      </c>
    </row>
    <row r="46" spans="1:10" hidden="1" x14ac:dyDescent="0.25">
      <c r="A46" s="2" t="s">
        <v>908</v>
      </c>
      <c r="B46" s="4">
        <v>2</v>
      </c>
      <c r="C46" s="4">
        <v>4</v>
      </c>
      <c r="D46" s="4">
        <v>3</v>
      </c>
      <c r="E46" s="8">
        <f>Table4[[#This Row],[2]]/SUM(Table4[[#This Row],[2]:[4]])</f>
        <v>0.22222222222222221</v>
      </c>
      <c r="F46" s="8">
        <f>Table4[[#This Row],[3]]/SUM(Table4[[#This Row],[2]:[4]])</f>
        <v>0.44444444444444442</v>
      </c>
      <c r="G46" s="8">
        <f>Table4[[#This Row],[4]]/SUM(Table4[[#This Row],[2]:[4]])</f>
        <v>0.33333333333333331</v>
      </c>
      <c r="H46" s="8">
        <f>Table4[[#This Row],[2]]/SUM(Table4[2])</f>
        <v>1.4419610670511895E-3</v>
      </c>
      <c r="I46" s="8">
        <f>Table4[[#This Row],[3]]/SUM(Table4[3])</f>
        <v>2.6702269692923898E-3</v>
      </c>
      <c r="J46" s="8">
        <f>Table4[[#This Row],[4]]/SUM(Table4[4])</f>
        <v>3.0395136778115501E-3</v>
      </c>
    </row>
    <row r="47" spans="1:10" hidden="1" x14ac:dyDescent="0.25">
      <c r="A47" s="2" t="s">
        <v>893</v>
      </c>
      <c r="B47" s="4">
        <v>2</v>
      </c>
      <c r="C47" s="4">
        <v>4</v>
      </c>
      <c r="D47" s="4">
        <v>3</v>
      </c>
      <c r="E47" s="8">
        <f>Table4[[#This Row],[2]]/SUM(Table4[[#This Row],[2]:[4]])</f>
        <v>0.22222222222222221</v>
      </c>
      <c r="F47" s="8">
        <f>Table4[[#This Row],[3]]/SUM(Table4[[#This Row],[2]:[4]])</f>
        <v>0.44444444444444442</v>
      </c>
      <c r="G47" s="8">
        <f>Table4[[#This Row],[4]]/SUM(Table4[[#This Row],[2]:[4]])</f>
        <v>0.33333333333333331</v>
      </c>
      <c r="H47" s="8">
        <f>Table4[[#This Row],[2]]/SUM(Table4[2])</f>
        <v>1.4419610670511895E-3</v>
      </c>
      <c r="I47" s="8">
        <f>Table4[[#This Row],[3]]/SUM(Table4[3])</f>
        <v>2.6702269692923898E-3</v>
      </c>
      <c r="J47" s="8">
        <f>Table4[[#This Row],[4]]/SUM(Table4[4])</f>
        <v>3.0395136778115501E-3</v>
      </c>
    </row>
    <row r="48" spans="1:10" hidden="1" x14ac:dyDescent="0.25">
      <c r="A48" s="2" t="s">
        <v>923</v>
      </c>
      <c r="B48" s="4">
        <v>1</v>
      </c>
      <c r="C48" s="4">
        <v>1</v>
      </c>
      <c r="D48" s="4">
        <v>1</v>
      </c>
      <c r="E48" s="8">
        <f>Table4[[#This Row],[2]]/SUM(Table4[[#This Row],[2]:[4]])</f>
        <v>0.33333333333333331</v>
      </c>
      <c r="F48" s="8">
        <f>Table4[[#This Row],[3]]/SUM(Table4[[#This Row],[2]:[4]])</f>
        <v>0.33333333333333331</v>
      </c>
      <c r="G48" s="8">
        <f>Table4[[#This Row],[4]]/SUM(Table4[[#This Row],[2]:[4]])</f>
        <v>0.33333333333333331</v>
      </c>
      <c r="H48" s="8">
        <f>Table4[[#This Row],[2]]/SUM(Table4[2])</f>
        <v>7.2098053352559477E-4</v>
      </c>
      <c r="I48" s="8">
        <f>Table4[[#This Row],[3]]/SUM(Table4[3])</f>
        <v>6.6755674232309744E-4</v>
      </c>
      <c r="J48" s="8">
        <f>Table4[[#This Row],[4]]/SUM(Table4[4])</f>
        <v>1.0131712259371835E-3</v>
      </c>
    </row>
    <row r="49" spans="1:10" hidden="1" x14ac:dyDescent="0.25">
      <c r="A49" s="2" t="s">
        <v>924</v>
      </c>
      <c r="B49" s="4">
        <v>1</v>
      </c>
      <c r="C49" s="4">
        <v>1</v>
      </c>
      <c r="D49" s="4">
        <v>1</v>
      </c>
      <c r="E49" s="8">
        <f>Table4[[#This Row],[2]]/SUM(Table4[[#This Row],[2]:[4]])</f>
        <v>0.33333333333333331</v>
      </c>
      <c r="F49" s="8">
        <f>Table4[[#This Row],[3]]/SUM(Table4[[#This Row],[2]:[4]])</f>
        <v>0.33333333333333331</v>
      </c>
      <c r="G49" s="8">
        <f>Table4[[#This Row],[4]]/SUM(Table4[[#This Row],[2]:[4]])</f>
        <v>0.33333333333333331</v>
      </c>
      <c r="H49" s="8">
        <f>Table4[[#This Row],[2]]/SUM(Table4[2])</f>
        <v>7.2098053352559477E-4</v>
      </c>
      <c r="I49" s="8">
        <f>Table4[[#This Row],[3]]/SUM(Table4[3])</f>
        <v>6.6755674232309744E-4</v>
      </c>
      <c r="J49" s="8">
        <f>Table4[[#This Row],[4]]/SUM(Table4[4])</f>
        <v>1.0131712259371835E-3</v>
      </c>
    </row>
    <row r="50" spans="1:10" hidden="1" x14ac:dyDescent="0.25">
      <c r="A50" s="2" t="s">
        <v>865</v>
      </c>
      <c r="B50" s="4">
        <v>2</v>
      </c>
      <c r="C50" s="4"/>
      <c r="D50" s="4">
        <v>1</v>
      </c>
      <c r="E50" s="8">
        <f>Table4[[#This Row],[2]]/SUM(Table4[[#This Row],[2]:[4]])</f>
        <v>0.66666666666666663</v>
      </c>
      <c r="F50" s="8">
        <f>Table4[[#This Row],[3]]/SUM(Table4[[#This Row],[2]:[4]])</f>
        <v>0</v>
      </c>
      <c r="G50" s="8">
        <f>Table4[[#This Row],[4]]/SUM(Table4[[#This Row],[2]:[4]])</f>
        <v>0.33333333333333331</v>
      </c>
      <c r="H50" s="8">
        <f>Table4[[#This Row],[2]]/SUM(Table4[2])</f>
        <v>1.4419610670511895E-3</v>
      </c>
      <c r="I50" s="8">
        <f>Table4[[#This Row],[3]]/SUM(Table4[3])</f>
        <v>0</v>
      </c>
      <c r="J50" s="8">
        <f>Table4[[#This Row],[4]]/SUM(Table4[4])</f>
        <v>1.0131712259371835E-3</v>
      </c>
    </row>
    <row r="51" spans="1:10" hidden="1" x14ac:dyDescent="0.25">
      <c r="A51" s="2" t="s">
        <v>933</v>
      </c>
      <c r="B51" s="4">
        <v>2</v>
      </c>
      <c r="C51" s="4"/>
      <c r="D51" s="4">
        <v>1</v>
      </c>
      <c r="E51" s="8">
        <f>Table4[[#This Row],[2]]/SUM(Table4[[#This Row],[2]:[4]])</f>
        <v>0.66666666666666663</v>
      </c>
      <c r="F51" s="8">
        <f>Table4[[#This Row],[3]]/SUM(Table4[[#This Row],[2]:[4]])</f>
        <v>0</v>
      </c>
      <c r="G51" s="8">
        <f>Table4[[#This Row],[4]]/SUM(Table4[[#This Row],[2]:[4]])</f>
        <v>0.33333333333333331</v>
      </c>
      <c r="H51" s="8">
        <f>Table4[[#This Row],[2]]/SUM(Table4[2])</f>
        <v>1.4419610670511895E-3</v>
      </c>
      <c r="I51" s="8">
        <f>Table4[[#This Row],[3]]/SUM(Table4[3])</f>
        <v>0</v>
      </c>
      <c r="J51" s="8">
        <f>Table4[[#This Row],[4]]/SUM(Table4[4])</f>
        <v>1.0131712259371835E-3</v>
      </c>
    </row>
    <row r="52" spans="1:10" x14ac:dyDescent="0.25">
      <c r="A52" s="2" t="s">
        <v>868</v>
      </c>
      <c r="B52" s="4">
        <v>18</v>
      </c>
      <c r="C52" s="4">
        <v>22</v>
      </c>
      <c r="D52" s="4">
        <v>19</v>
      </c>
      <c r="E52" s="8">
        <f>Table4[[#This Row],[2]]/SUM(Table4[[#This Row],[2]:[4]])</f>
        <v>0.30508474576271188</v>
      </c>
      <c r="F52" s="8">
        <f>Table4[[#This Row],[3]]/SUM(Table4[[#This Row],[2]:[4]])</f>
        <v>0.3728813559322034</v>
      </c>
      <c r="G52" s="8">
        <f>Table4[[#This Row],[4]]/SUM(Table4[[#This Row],[2]:[4]])</f>
        <v>0.32203389830508472</v>
      </c>
      <c r="H52" s="8">
        <f>Table4[[#This Row],[2]]/SUM(Table4[2])</f>
        <v>1.2977649603460706E-2</v>
      </c>
      <c r="I52" s="8">
        <f>Table4[[#This Row],[3]]/SUM(Table4[3])</f>
        <v>1.4686248331108143E-2</v>
      </c>
      <c r="J52" s="8">
        <f>Table4[[#This Row],[4]]/SUM(Table4[4])</f>
        <v>1.9250253292806486E-2</v>
      </c>
    </row>
    <row r="53" spans="1:10" x14ac:dyDescent="0.25">
      <c r="A53" s="2" t="s">
        <v>855</v>
      </c>
      <c r="B53" s="4">
        <v>21</v>
      </c>
      <c r="C53" s="4">
        <v>40</v>
      </c>
      <c r="D53" s="4">
        <v>28</v>
      </c>
      <c r="E53" s="8">
        <f>Table4[[#This Row],[2]]/SUM(Table4[[#This Row],[2]:[4]])</f>
        <v>0.23595505617977527</v>
      </c>
      <c r="F53" s="8">
        <f>Table4[[#This Row],[3]]/SUM(Table4[[#This Row],[2]:[4]])</f>
        <v>0.449438202247191</v>
      </c>
      <c r="G53" s="8">
        <f>Table4[[#This Row],[4]]/SUM(Table4[[#This Row],[2]:[4]])</f>
        <v>0.3146067415730337</v>
      </c>
      <c r="H53" s="8">
        <f>Table4[[#This Row],[2]]/SUM(Table4[2])</f>
        <v>1.514059120403749E-2</v>
      </c>
      <c r="I53" s="8">
        <f>Table4[[#This Row],[3]]/SUM(Table4[3])</f>
        <v>2.67022696929239E-2</v>
      </c>
      <c r="J53" s="8">
        <f>Table4[[#This Row],[4]]/SUM(Table4[4])</f>
        <v>2.8368794326241134E-2</v>
      </c>
    </row>
    <row r="54" spans="1:10" x14ac:dyDescent="0.25">
      <c r="A54" s="2" t="s">
        <v>835</v>
      </c>
      <c r="B54" s="4">
        <v>9</v>
      </c>
      <c r="C54" s="4">
        <v>2</v>
      </c>
      <c r="D54" s="4">
        <v>5</v>
      </c>
      <c r="E54" s="8">
        <f>Table4[[#This Row],[2]]/SUM(Table4[[#This Row],[2]:[4]])</f>
        <v>0.5625</v>
      </c>
      <c r="F54" s="8">
        <f>Table4[[#This Row],[3]]/SUM(Table4[[#This Row],[2]:[4]])</f>
        <v>0.125</v>
      </c>
      <c r="G54" s="8">
        <f>Table4[[#This Row],[4]]/SUM(Table4[[#This Row],[2]:[4]])</f>
        <v>0.3125</v>
      </c>
      <c r="H54" s="8">
        <f>Table4[[#This Row],[2]]/SUM(Table4[2])</f>
        <v>6.4888248017303529E-3</v>
      </c>
      <c r="I54" s="8">
        <f>Table4[[#This Row],[3]]/SUM(Table4[3])</f>
        <v>1.3351134846461949E-3</v>
      </c>
      <c r="J54" s="8">
        <f>Table4[[#This Row],[4]]/SUM(Table4[4])</f>
        <v>5.065856129685917E-3</v>
      </c>
    </row>
    <row r="55" spans="1:10" hidden="1" x14ac:dyDescent="0.25">
      <c r="A55" s="2" t="s">
        <v>833</v>
      </c>
      <c r="B55" s="4">
        <v>5</v>
      </c>
      <c r="C55" s="4">
        <v>4</v>
      </c>
      <c r="D55" s="4">
        <v>4</v>
      </c>
      <c r="E55" s="8">
        <f>Table4[[#This Row],[2]]/SUM(Table4[[#This Row],[2]:[4]])</f>
        <v>0.38461538461538464</v>
      </c>
      <c r="F55" s="8">
        <f>Table4[[#This Row],[3]]/SUM(Table4[[#This Row],[2]:[4]])</f>
        <v>0.30769230769230771</v>
      </c>
      <c r="G55" s="8">
        <f>Table4[[#This Row],[4]]/SUM(Table4[[#This Row],[2]:[4]])</f>
        <v>0.30769230769230771</v>
      </c>
      <c r="H55" s="8">
        <f>Table4[[#This Row],[2]]/SUM(Table4[2])</f>
        <v>3.6049026676279738E-3</v>
      </c>
      <c r="I55" s="8">
        <f>Table4[[#This Row],[3]]/SUM(Table4[3])</f>
        <v>2.6702269692923898E-3</v>
      </c>
      <c r="J55" s="8">
        <f>Table4[[#This Row],[4]]/SUM(Table4[4])</f>
        <v>4.0526849037487338E-3</v>
      </c>
    </row>
    <row r="56" spans="1:10" x14ac:dyDescent="0.25">
      <c r="A56" s="2" t="s">
        <v>867</v>
      </c>
      <c r="B56" s="4">
        <v>17</v>
      </c>
      <c r="C56" s="4">
        <v>22</v>
      </c>
      <c r="D56" s="4">
        <v>17</v>
      </c>
      <c r="E56" s="8">
        <f>Table4[[#This Row],[2]]/SUM(Table4[[#This Row],[2]:[4]])</f>
        <v>0.30357142857142855</v>
      </c>
      <c r="F56" s="8">
        <f>Table4[[#This Row],[3]]/SUM(Table4[[#This Row],[2]:[4]])</f>
        <v>0.39285714285714285</v>
      </c>
      <c r="G56" s="8">
        <f>Table4[[#This Row],[4]]/SUM(Table4[[#This Row],[2]:[4]])</f>
        <v>0.30357142857142855</v>
      </c>
      <c r="H56" s="8">
        <f>Table4[[#This Row],[2]]/SUM(Table4[2])</f>
        <v>1.2256669069935111E-2</v>
      </c>
      <c r="I56" s="8">
        <f>Table4[[#This Row],[3]]/SUM(Table4[3])</f>
        <v>1.4686248331108143E-2</v>
      </c>
      <c r="J56" s="8">
        <f>Table4[[#This Row],[4]]/SUM(Table4[4])</f>
        <v>1.7223910840932118E-2</v>
      </c>
    </row>
    <row r="57" spans="1:10" x14ac:dyDescent="0.25">
      <c r="A57" s="2" t="s">
        <v>877</v>
      </c>
      <c r="B57" s="4">
        <v>19</v>
      </c>
      <c r="C57" s="4">
        <v>20</v>
      </c>
      <c r="D57" s="4">
        <v>17</v>
      </c>
      <c r="E57" s="8">
        <f>Table4[[#This Row],[2]]/SUM(Table4[[#This Row],[2]:[4]])</f>
        <v>0.3392857142857143</v>
      </c>
      <c r="F57" s="8">
        <f>Table4[[#This Row],[3]]/SUM(Table4[[#This Row],[2]:[4]])</f>
        <v>0.35714285714285715</v>
      </c>
      <c r="G57" s="8">
        <f>Table4[[#This Row],[4]]/SUM(Table4[[#This Row],[2]:[4]])</f>
        <v>0.30357142857142855</v>
      </c>
      <c r="H57" s="8">
        <f>Table4[[#This Row],[2]]/SUM(Table4[2])</f>
        <v>1.3698630136986301E-2</v>
      </c>
      <c r="I57" s="8">
        <f>Table4[[#This Row],[3]]/SUM(Table4[3])</f>
        <v>1.335113484646195E-2</v>
      </c>
      <c r="J57" s="8">
        <f>Table4[[#This Row],[4]]/SUM(Table4[4])</f>
        <v>1.7223910840932118E-2</v>
      </c>
    </row>
    <row r="58" spans="1:10" hidden="1" x14ac:dyDescent="0.25">
      <c r="A58" s="2" t="s">
        <v>875</v>
      </c>
      <c r="B58" s="4"/>
      <c r="C58" s="4">
        <v>5</v>
      </c>
      <c r="D58" s="4">
        <v>2</v>
      </c>
      <c r="E58" s="8">
        <f>Table4[[#This Row],[2]]/SUM(Table4[[#This Row],[2]:[4]])</f>
        <v>0</v>
      </c>
      <c r="F58" s="8">
        <f>Table4[[#This Row],[3]]/SUM(Table4[[#This Row],[2]:[4]])</f>
        <v>0.7142857142857143</v>
      </c>
      <c r="G58" s="8">
        <f>Table4[[#This Row],[4]]/SUM(Table4[[#This Row],[2]:[4]])</f>
        <v>0.2857142857142857</v>
      </c>
      <c r="H58" s="8">
        <f>Table4[[#This Row],[2]]/SUM(Table4[2])</f>
        <v>0</v>
      </c>
      <c r="I58" s="8">
        <f>Table4[[#This Row],[3]]/SUM(Table4[3])</f>
        <v>3.3377837116154874E-3</v>
      </c>
      <c r="J58" s="8">
        <f>Table4[[#This Row],[4]]/SUM(Table4[4])</f>
        <v>2.0263424518743669E-3</v>
      </c>
    </row>
    <row r="59" spans="1:10" hidden="1" x14ac:dyDescent="0.25">
      <c r="A59" s="2" t="s">
        <v>889</v>
      </c>
      <c r="B59" s="4">
        <v>5</v>
      </c>
      <c r="C59" s="4"/>
      <c r="D59" s="4">
        <v>2</v>
      </c>
      <c r="E59" s="8">
        <f>Table4[[#This Row],[2]]/SUM(Table4[[#This Row],[2]:[4]])</f>
        <v>0.7142857142857143</v>
      </c>
      <c r="F59" s="8">
        <f>Table4[[#This Row],[3]]/SUM(Table4[[#This Row],[2]:[4]])</f>
        <v>0</v>
      </c>
      <c r="G59" s="8">
        <f>Table4[[#This Row],[4]]/SUM(Table4[[#This Row],[2]:[4]])</f>
        <v>0.2857142857142857</v>
      </c>
      <c r="H59" s="8">
        <f>Table4[[#This Row],[2]]/SUM(Table4[2])</f>
        <v>3.6049026676279738E-3</v>
      </c>
      <c r="I59" s="8">
        <f>Table4[[#This Row],[3]]/SUM(Table4[3])</f>
        <v>0</v>
      </c>
      <c r="J59" s="8">
        <f>Table4[[#This Row],[4]]/SUM(Table4[4])</f>
        <v>2.0263424518743669E-3</v>
      </c>
    </row>
    <row r="60" spans="1:10" x14ac:dyDescent="0.25">
      <c r="A60" s="2" t="s">
        <v>878</v>
      </c>
      <c r="B60" s="4">
        <v>7</v>
      </c>
      <c r="C60" s="4">
        <v>26</v>
      </c>
      <c r="D60" s="4">
        <v>13</v>
      </c>
      <c r="E60" s="8">
        <f>Table4[[#This Row],[2]]/SUM(Table4[[#This Row],[2]:[4]])</f>
        <v>0.15217391304347827</v>
      </c>
      <c r="F60" s="8">
        <f>Table4[[#This Row],[3]]/SUM(Table4[[#This Row],[2]:[4]])</f>
        <v>0.56521739130434778</v>
      </c>
      <c r="G60" s="8">
        <f>Table4[[#This Row],[4]]/SUM(Table4[[#This Row],[2]:[4]])</f>
        <v>0.28260869565217389</v>
      </c>
      <c r="H60" s="8">
        <f>Table4[[#This Row],[2]]/SUM(Table4[2])</f>
        <v>5.0468637346791634E-3</v>
      </c>
      <c r="I60" s="8">
        <f>Table4[[#This Row],[3]]/SUM(Table4[3])</f>
        <v>1.7356475300400534E-2</v>
      </c>
      <c r="J60" s="8">
        <f>Table4[[#This Row],[4]]/SUM(Table4[4])</f>
        <v>1.3171225937183385E-2</v>
      </c>
    </row>
    <row r="61" spans="1:10" x14ac:dyDescent="0.25">
      <c r="A61" s="2" t="s">
        <v>873</v>
      </c>
      <c r="B61" s="4">
        <v>18</v>
      </c>
      <c r="C61" s="4">
        <v>38</v>
      </c>
      <c r="D61" s="4">
        <v>22</v>
      </c>
      <c r="E61" s="8">
        <f>Table4[[#This Row],[2]]/SUM(Table4[[#This Row],[2]:[4]])</f>
        <v>0.23076923076923078</v>
      </c>
      <c r="F61" s="8">
        <f>Table4[[#This Row],[3]]/SUM(Table4[[#This Row],[2]:[4]])</f>
        <v>0.48717948717948717</v>
      </c>
      <c r="G61" s="8">
        <f>Table4[[#This Row],[4]]/SUM(Table4[[#This Row],[2]:[4]])</f>
        <v>0.28205128205128205</v>
      </c>
      <c r="H61" s="8">
        <f>Table4[[#This Row],[2]]/SUM(Table4[2])</f>
        <v>1.2977649603460706E-2</v>
      </c>
      <c r="I61" s="8">
        <f>Table4[[#This Row],[3]]/SUM(Table4[3])</f>
        <v>2.5367156208277702E-2</v>
      </c>
      <c r="J61" s="8">
        <f>Table4[[#This Row],[4]]/SUM(Table4[4])</f>
        <v>2.2289766970618033E-2</v>
      </c>
    </row>
    <row r="62" spans="1:10" hidden="1" x14ac:dyDescent="0.25">
      <c r="A62" s="2" t="s">
        <v>882</v>
      </c>
      <c r="B62" s="4">
        <v>7</v>
      </c>
      <c r="C62" s="4">
        <v>4</v>
      </c>
      <c r="D62" s="4">
        <v>4</v>
      </c>
      <c r="E62" s="8">
        <f>Table4[[#This Row],[2]]/SUM(Table4[[#This Row],[2]:[4]])</f>
        <v>0.46666666666666667</v>
      </c>
      <c r="F62" s="8">
        <f>Table4[[#This Row],[3]]/SUM(Table4[[#This Row],[2]:[4]])</f>
        <v>0.26666666666666666</v>
      </c>
      <c r="G62" s="8">
        <f>Table4[[#This Row],[4]]/SUM(Table4[[#This Row],[2]:[4]])</f>
        <v>0.26666666666666666</v>
      </c>
      <c r="H62" s="8">
        <f>Table4[[#This Row],[2]]/SUM(Table4[2])</f>
        <v>5.0468637346791634E-3</v>
      </c>
      <c r="I62" s="8">
        <f>Table4[[#This Row],[3]]/SUM(Table4[3])</f>
        <v>2.6702269692923898E-3</v>
      </c>
      <c r="J62" s="8">
        <f>Table4[[#This Row],[4]]/SUM(Table4[4])</f>
        <v>4.0526849037487338E-3</v>
      </c>
    </row>
    <row r="63" spans="1:10" x14ac:dyDescent="0.25">
      <c r="A63" s="2" t="s">
        <v>864</v>
      </c>
      <c r="B63" s="4">
        <v>71</v>
      </c>
      <c r="C63" s="4">
        <v>96</v>
      </c>
      <c r="D63" s="4">
        <v>58</v>
      </c>
      <c r="E63" s="8">
        <f>Table4[[#This Row],[2]]/SUM(Table4[[#This Row],[2]:[4]])</f>
        <v>0.31555555555555553</v>
      </c>
      <c r="F63" s="8">
        <f>Table4[[#This Row],[3]]/SUM(Table4[[#This Row],[2]:[4]])</f>
        <v>0.42666666666666669</v>
      </c>
      <c r="G63" s="8">
        <f>Table4[[#This Row],[4]]/SUM(Table4[[#This Row],[2]:[4]])</f>
        <v>0.25777777777777777</v>
      </c>
      <c r="H63" s="8">
        <f>Table4[[#This Row],[2]]/SUM(Table4[2])</f>
        <v>5.1189617880317229E-2</v>
      </c>
      <c r="I63" s="8">
        <f>Table4[[#This Row],[3]]/SUM(Table4[3])</f>
        <v>6.4085447263017362E-2</v>
      </c>
      <c r="J63" s="8">
        <f>Table4[[#This Row],[4]]/SUM(Table4[4])</f>
        <v>5.8763931104356633E-2</v>
      </c>
    </row>
    <row r="64" spans="1:10" x14ac:dyDescent="0.25">
      <c r="A64" s="2" t="s">
        <v>840</v>
      </c>
      <c r="B64" s="4">
        <v>78</v>
      </c>
      <c r="C64" s="4">
        <v>54</v>
      </c>
      <c r="D64" s="4">
        <v>45</v>
      </c>
      <c r="E64" s="8">
        <f>Table4[[#This Row],[2]]/SUM(Table4[[#This Row],[2]:[4]])</f>
        <v>0.44067796610169491</v>
      </c>
      <c r="F64" s="8">
        <f>Table4[[#This Row],[3]]/SUM(Table4[[#This Row],[2]:[4]])</f>
        <v>0.30508474576271188</v>
      </c>
      <c r="G64" s="8">
        <f>Table4[[#This Row],[4]]/SUM(Table4[[#This Row],[2]:[4]])</f>
        <v>0.25423728813559321</v>
      </c>
      <c r="H64" s="8">
        <f>Table4[[#This Row],[2]]/SUM(Table4[2])</f>
        <v>5.6236481614996392E-2</v>
      </c>
      <c r="I64" s="8">
        <f>Table4[[#This Row],[3]]/SUM(Table4[3])</f>
        <v>3.6048064085447265E-2</v>
      </c>
      <c r="J64" s="8">
        <f>Table4[[#This Row],[4]]/SUM(Table4[4])</f>
        <v>4.5592705167173252E-2</v>
      </c>
    </row>
    <row r="65" spans="1:10" x14ac:dyDescent="0.25">
      <c r="A65" s="2" t="s">
        <v>829</v>
      </c>
      <c r="B65" s="4">
        <v>29</v>
      </c>
      <c r="C65" s="4">
        <v>13</v>
      </c>
      <c r="D65" s="4">
        <v>14</v>
      </c>
      <c r="E65" s="8">
        <f>Table4[[#This Row],[2]]/SUM(Table4[[#This Row],[2]:[4]])</f>
        <v>0.5178571428571429</v>
      </c>
      <c r="F65" s="8">
        <f>Table4[[#This Row],[3]]/SUM(Table4[[#This Row],[2]:[4]])</f>
        <v>0.23214285714285715</v>
      </c>
      <c r="G65" s="8">
        <f>Table4[[#This Row],[4]]/SUM(Table4[[#This Row],[2]:[4]])</f>
        <v>0.25</v>
      </c>
      <c r="H65" s="8">
        <f>Table4[[#This Row],[2]]/SUM(Table4[2])</f>
        <v>2.0908435472242248E-2</v>
      </c>
      <c r="I65" s="8">
        <f>Table4[[#This Row],[3]]/SUM(Table4[3])</f>
        <v>8.678237650200267E-3</v>
      </c>
      <c r="J65" s="8">
        <f>Table4[[#This Row],[4]]/SUM(Table4[4])</f>
        <v>1.4184397163120567E-2</v>
      </c>
    </row>
    <row r="66" spans="1:10" x14ac:dyDescent="0.25">
      <c r="A66" s="2" t="s">
        <v>884</v>
      </c>
      <c r="B66" s="4">
        <v>13</v>
      </c>
      <c r="C66" s="4">
        <v>8</v>
      </c>
      <c r="D66" s="4">
        <v>7</v>
      </c>
      <c r="E66" s="8">
        <f>Table4[[#This Row],[2]]/SUM(Table4[[#This Row],[2]:[4]])</f>
        <v>0.4642857142857143</v>
      </c>
      <c r="F66" s="8">
        <f>Table4[[#This Row],[3]]/SUM(Table4[[#This Row],[2]:[4]])</f>
        <v>0.2857142857142857</v>
      </c>
      <c r="G66" s="8">
        <f>Table4[[#This Row],[4]]/SUM(Table4[[#This Row],[2]:[4]])</f>
        <v>0.25</v>
      </c>
      <c r="H66" s="8">
        <f>Table4[[#This Row],[2]]/SUM(Table4[2])</f>
        <v>9.372746935832732E-3</v>
      </c>
      <c r="I66" s="8">
        <f>Table4[[#This Row],[3]]/SUM(Table4[3])</f>
        <v>5.3404539385847796E-3</v>
      </c>
      <c r="J66" s="8">
        <f>Table4[[#This Row],[4]]/SUM(Table4[4])</f>
        <v>7.0921985815602835E-3</v>
      </c>
    </row>
    <row r="67" spans="1:10" hidden="1" x14ac:dyDescent="0.25">
      <c r="A67" s="2" t="s">
        <v>894</v>
      </c>
      <c r="B67" s="4">
        <v>8</v>
      </c>
      <c r="C67" s="4">
        <v>1</v>
      </c>
      <c r="D67" s="4">
        <v>3</v>
      </c>
      <c r="E67" s="8">
        <f>Table4[[#This Row],[2]]/SUM(Table4[[#This Row],[2]:[4]])</f>
        <v>0.66666666666666663</v>
      </c>
      <c r="F67" s="8">
        <f>Table4[[#This Row],[3]]/SUM(Table4[[#This Row],[2]:[4]])</f>
        <v>8.3333333333333329E-2</v>
      </c>
      <c r="G67" s="8">
        <f>Table4[[#This Row],[4]]/SUM(Table4[[#This Row],[2]:[4]])</f>
        <v>0.25</v>
      </c>
      <c r="H67" s="8">
        <f>Table4[[#This Row],[2]]/SUM(Table4[2])</f>
        <v>5.7678442682047582E-3</v>
      </c>
      <c r="I67" s="8">
        <f>Table4[[#This Row],[3]]/SUM(Table4[3])</f>
        <v>6.6755674232309744E-4</v>
      </c>
      <c r="J67" s="8">
        <f>Table4[[#This Row],[4]]/SUM(Table4[4])</f>
        <v>3.0395136778115501E-3</v>
      </c>
    </row>
    <row r="68" spans="1:10" hidden="1" x14ac:dyDescent="0.25">
      <c r="A68" s="2" t="s">
        <v>850</v>
      </c>
      <c r="B68" s="4">
        <v>1</v>
      </c>
      <c r="C68" s="4">
        <v>2</v>
      </c>
      <c r="D68" s="4">
        <v>1</v>
      </c>
      <c r="E68" s="8">
        <f>Table4[[#This Row],[2]]/SUM(Table4[[#This Row],[2]:[4]])</f>
        <v>0.25</v>
      </c>
      <c r="F68" s="8">
        <f>Table4[[#This Row],[3]]/SUM(Table4[[#This Row],[2]:[4]])</f>
        <v>0.5</v>
      </c>
      <c r="G68" s="8">
        <f>Table4[[#This Row],[4]]/SUM(Table4[[#This Row],[2]:[4]])</f>
        <v>0.25</v>
      </c>
      <c r="H68" s="8">
        <f>Table4[[#This Row],[2]]/SUM(Table4[2])</f>
        <v>7.2098053352559477E-4</v>
      </c>
      <c r="I68" s="8">
        <f>Table4[[#This Row],[3]]/SUM(Table4[3])</f>
        <v>1.3351134846461949E-3</v>
      </c>
      <c r="J68" s="8">
        <f>Table4[[#This Row],[4]]/SUM(Table4[4])</f>
        <v>1.0131712259371835E-3</v>
      </c>
    </row>
    <row r="69" spans="1:10" hidden="1" x14ac:dyDescent="0.25">
      <c r="A69" s="2" t="s">
        <v>885</v>
      </c>
      <c r="B69" s="4">
        <v>2</v>
      </c>
      <c r="C69" s="4">
        <v>1</v>
      </c>
      <c r="D69" s="4">
        <v>1</v>
      </c>
      <c r="E69" s="8">
        <f>Table4[[#This Row],[2]]/SUM(Table4[[#This Row],[2]:[4]])</f>
        <v>0.5</v>
      </c>
      <c r="F69" s="8">
        <f>Table4[[#This Row],[3]]/SUM(Table4[[#This Row],[2]:[4]])</f>
        <v>0.25</v>
      </c>
      <c r="G69" s="8">
        <f>Table4[[#This Row],[4]]/SUM(Table4[[#This Row],[2]:[4]])</f>
        <v>0.25</v>
      </c>
      <c r="H69" s="8">
        <f>Table4[[#This Row],[2]]/SUM(Table4[2])</f>
        <v>1.4419610670511895E-3</v>
      </c>
      <c r="I69" s="8">
        <f>Table4[[#This Row],[3]]/SUM(Table4[3])</f>
        <v>6.6755674232309744E-4</v>
      </c>
      <c r="J69" s="8">
        <f>Table4[[#This Row],[4]]/SUM(Table4[4])</f>
        <v>1.0131712259371835E-3</v>
      </c>
    </row>
    <row r="70" spans="1:10" hidden="1" x14ac:dyDescent="0.25">
      <c r="A70" s="2" t="s">
        <v>925</v>
      </c>
      <c r="B70" s="4">
        <v>2</v>
      </c>
      <c r="C70" s="4">
        <v>1</v>
      </c>
      <c r="D70" s="4">
        <v>1</v>
      </c>
      <c r="E70" s="8">
        <f>Table4[[#This Row],[2]]/SUM(Table4[[#This Row],[2]:[4]])</f>
        <v>0.5</v>
      </c>
      <c r="F70" s="8">
        <f>Table4[[#This Row],[3]]/SUM(Table4[[#This Row],[2]:[4]])</f>
        <v>0.25</v>
      </c>
      <c r="G70" s="8">
        <f>Table4[[#This Row],[4]]/SUM(Table4[[#This Row],[2]:[4]])</f>
        <v>0.25</v>
      </c>
      <c r="H70" s="8">
        <f>Table4[[#This Row],[2]]/SUM(Table4[2])</f>
        <v>1.4419610670511895E-3</v>
      </c>
      <c r="I70" s="8">
        <f>Table4[[#This Row],[3]]/SUM(Table4[3])</f>
        <v>6.6755674232309744E-4</v>
      </c>
      <c r="J70" s="8">
        <f>Table4[[#This Row],[4]]/SUM(Table4[4])</f>
        <v>1.0131712259371835E-3</v>
      </c>
    </row>
    <row r="71" spans="1:10" hidden="1" x14ac:dyDescent="0.25">
      <c r="A71" s="2" t="s">
        <v>922</v>
      </c>
      <c r="B71" s="4">
        <v>2</v>
      </c>
      <c r="C71" s="4">
        <v>1</v>
      </c>
      <c r="D71" s="4">
        <v>1</v>
      </c>
      <c r="E71" s="8">
        <f>Table4[[#This Row],[2]]/SUM(Table4[[#This Row],[2]:[4]])</f>
        <v>0.5</v>
      </c>
      <c r="F71" s="8">
        <f>Table4[[#This Row],[3]]/SUM(Table4[[#This Row],[2]:[4]])</f>
        <v>0.25</v>
      </c>
      <c r="G71" s="8">
        <f>Table4[[#This Row],[4]]/SUM(Table4[[#This Row],[2]:[4]])</f>
        <v>0.25</v>
      </c>
      <c r="H71" s="8">
        <f>Table4[[#This Row],[2]]/SUM(Table4[2])</f>
        <v>1.4419610670511895E-3</v>
      </c>
      <c r="I71" s="8">
        <f>Table4[[#This Row],[3]]/SUM(Table4[3])</f>
        <v>6.6755674232309744E-4</v>
      </c>
      <c r="J71" s="8">
        <f>Table4[[#This Row],[4]]/SUM(Table4[4])</f>
        <v>1.0131712259371835E-3</v>
      </c>
    </row>
    <row r="72" spans="1:10" x14ac:dyDescent="0.25">
      <c r="A72" s="2" t="s">
        <v>862</v>
      </c>
      <c r="B72" s="4">
        <v>69</v>
      </c>
      <c r="C72" s="4">
        <v>157</v>
      </c>
      <c r="D72" s="4">
        <v>73</v>
      </c>
      <c r="E72" s="8">
        <f>Table4[[#This Row],[2]]/SUM(Table4[[#This Row],[2]:[4]])</f>
        <v>0.23076923076923078</v>
      </c>
      <c r="F72" s="8">
        <f>Table4[[#This Row],[3]]/SUM(Table4[[#This Row],[2]:[4]])</f>
        <v>0.52508361204013376</v>
      </c>
      <c r="G72" s="8">
        <f>Table4[[#This Row],[4]]/SUM(Table4[[#This Row],[2]:[4]])</f>
        <v>0.24414715719063546</v>
      </c>
      <c r="H72" s="8">
        <f>Table4[[#This Row],[2]]/SUM(Table4[2])</f>
        <v>4.9747656813266039E-2</v>
      </c>
      <c r="I72" s="8">
        <f>Table4[[#This Row],[3]]/SUM(Table4[3])</f>
        <v>0.1048064085447263</v>
      </c>
      <c r="J72" s="8">
        <f>Table4[[#This Row],[4]]/SUM(Table4[4])</f>
        <v>7.3961499493414393E-2</v>
      </c>
    </row>
    <row r="73" spans="1:10" hidden="1" x14ac:dyDescent="0.25">
      <c r="A73" s="2" t="s">
        <v>834</v>
      </c>
      <c r="B73" s="4">
        <v>9</v>
      </c>
      <c r="C73" s="4">
        <v>4</v>
      </c>
      <c r="D73" s="4">
        <v>4</v>
      </c>
      <c r="E73" s="8">
        <f>Table4[[#This Row],[2]]/SUM(Table4[[#This Row],[2]:[4]])</f>
        <v>0.52941176470588236</v>
      </c>
      <c r="F73" s="8">
        <f>Table4[[#This Row],[3]]/SUM(Table4[[#This Row],[2]:[4]])</f>
        <v>0.23529411764705882</v>
      </c>
      <c r="G73" s="8">
        <f>Table4[[#This Row],[4]]/SUM(Table4[[#This Row],[2]:[4]])</f>
        <v>0.23529411764705882</v>
      </c>
      <c r="H73" s="8">
        <f>Table4[[#This Row],[2]]/SUM(Table4[2])</f>
        <v>6.4888248017303529E-3</v>
      </c>
      <c r="I73" s="8">
        <f>Table4[[#This Row],[3]]/SUM(Table4[3])</f>
        <v>2.6702269692923898E-3</v>
      </c>
      <c r="J73" s="8">
        <f>Table4[[#This Row],[4]]/SUM(Table4[4])</f>
        <v>4.0526849037487338E-3</v>
      </c>
    </row>
    <row r="74" spans="1:10" x14ac:dyDescent="0.25">
      <c r="A74" s="2" t="s">
        <v>886</v>
      </c>
      <c r="B74" s="4">
        <v>27</v>
      </c>
      <c r="C74" s="4">
        <v>30</v>
      </c>
      <c r="D74" s="4">
        <v>17</v>
      </c>
      <c r="E74" s="8">
        <f>Table4[[#This Row],[2]]/SUM(Table4[[#This Row],[2]:[4]])</f>
        <v>0.36486486486486486</v>
      </c>
      <c r="F74" s="8">
        <f>Table4[[#This Row],[3]]/SUM(Table4[[#This Row],[2]:[4]])</f>
        <v>0.40540540540540543</v>
      </c>
      <c r="G74" s="8">
        <f>Table4[[#This Row],[4]]/SUM(Table4[[#This Row],[2]:[4]])</f>
        <v>0.22972972972972974</v>
      </c>
      <c r="H74" s="8">
        <f>Table4[[#This Row],[2]]/SUM(Table4[2])</f>
        <v>1.9466474405191059E-2</v>
      </c>
      <c r="I74" s="8">
        <f>Table4[[#This Row],[3]]/SUM(Table4[3])</f>
        <v>2.0026702269692925E-2</v>
      </c>
      <c r="J74" s="8">
        <f>Table4[[#This Row],[4]]/SUM(Table4[4])</f>
        <v>1.7223910840932118E-2</v>
      </c>
    </row>
    <row r="75" spans="1:10" x14ac:dyDescent="0.25">
      <c r="A75" s="2" t="s">
        <v>861</v>
      </c>
      <c r="B75" s="4">
        <v>68</v>
      </c>
      <c r="C75" s="4">
        <v>110</v>
      </c>
      <c r="D75" s="4">
        <v>51</v>
      </c>
      <c r="E75" s="8">
        <f>Table4[[#This Row],[2]]/SUM(Table4[[#This Row],[2]:[4]])</f>
        <v>0.29694323144104806</v>
      </c>
      <c r="F75" s="8">
        <f>Table4[[#This Row],[3]]/SUM(Table4[[#This Row],[2]:[4]])</f>
        <v>0.48034934497816595</v>
      </c>
      <c r="G75" s="8">
        <f>Table4[[#This Row],[4]]/SUM(Table4[[#This Row],[2]:[4]])</f>
        <v>0.22270742358078602</v>
      </c>
      <c r="H75" s="8">
        <f>Table4[[#This Row],[2]]/SUM(Table4[2])</f>
        <v>4.9026676279740444E-2</v>
      </c>
      <c r="I75" s="8">
        <f>Table4[[#This Row],[3]]/SUM(Table4[3])</f>
        <v>7.3431241655540727E-2</v>
      </c>
      <c r="J75" s="8">
        <f>Table4[[#This Row],[4]]/SUM(Table4[4])</f>
        <v>5.1671732522796353E-2</v>
      </c>
    </row>
    <row r="76" spans="1:10" x14ac:dyDescent="0.25">
      <c r="A76" s="2" t="s">
        <v>846</v>
      </c>
      <c r="B76" s="4">
        <v>44</v>
      </c>
      <c r="C76" s="4">
        <v>59</v>
      </c>
      <c r="D76" s="4">
        <v>29</v>
      </c>
      <c r="E76" s="8">
        <f>Table4[[#This Row],[2]]/SUM(Table4[[#This Row],[2]:[4]])</f>
        <v>0.33333333333333331</v>
      </c>
      <c r="F76" s="8">
        <f>Table4[[#This Row],[3]]/SUM(Table4[[#This Row],[2]:[4]])</f>
        <v>0.44696969696969696</v>
      </c>
      <c r="G76" s="8">
        <f>Table4[[#This Row],[4]]/SUM(Table4[[#This Row],[2]:[4]])</f>
        <v>0.2196969696969697</v>
      </c>
      <c r="H76" s="8">
        <f>Table4[[#This Row],[2]]/SUM(Table4[2])</f>
        <v>3.172314347512617E-2</v>
      </c>
      <c r="I76" s="8">
        <f>Table4[[#This Row],[3]]/SUM(Table4[3])</f>
        <v>3.9385847797062751E-2</v>
      </c>
      <c r="J76" s="8">
        <f>Table4[[#This Row],[4]]/SUM(Table4[4])</f>
        <v>2.9381965552178316E-2</v>
      </c>
    </row>
    <row r="77" spans="1:10" x14ac:dyDescent="0.25">
      <c r="A77" s="2" t="s">
        <v>856</v>
      </c>
      <c r="B77" s="4">
        <v>42</v>
      </c>
      <c r="C77" s="4">
        <v>39</v>
      </c>
      <c r="D77" s="4">
        <v>21</v>
      </c>
      <c r="E77" s="8">
        <f>Table4[[#This Row],[2]]/SUM(Table4[[#This Row],[2]:[4]])</f>
        <v>0.41176470588235292</v>
      </c>
      <c r="F77" s="8">
        <f>Table4[[#This Row],[3]]/SUM(Table4[[#This Row],[2]:[4]])</f>
        <v>0.38235294117647056</v>
      </c>
      <c r="G77" s="8">
        <f>Table4[[#This Row],[4]]/SUM(Table4[[#This Row],[2]:[4]])</f>
        <v>0.20588235294117646</v>
      </c>
      <c r="H77" s="8">
        <f>Table4[[#This Row],[2]]/SUM(Table4[2])</f>
        <v>3.028118240807498E-2</v>
      </c>
      <c r="I77" s="8">
        <f>Table4[[#This Row],[3]]/SUM(Table4[3])</f>
        <v>2.6034712950600801E-2</v>
      </c>
      <c r="J77" s="8">
        <f>Table4[[#This Row],[4]]/SUM(Table4[4])</f>
        <v>2.1276595744680851E-2</v>
      </c>
    </row>
    <row r="78" spans="1:10" hidden="1" x14ac:dyDescent="0.25">
      <c r="A78" s="2" t="s">
        <v>890</v>
      </c>
      <c r="B78" s="4">
        <v>3</v>
      </c>
      <c r="C78" s="4">
        <v>1</v>
      </c>
      <c r="D78" s="4">
        <v>1</v>
      </c>
      <c r="E78" s="8">
        <f>Table4[[#This Row],[2]]/SUM(Table4[[#This Row],[2]:[4]])</f>
        <v>0.6</v>
      </c>
      <c r="F78" s="8">
        <f>Table4[[#This Row],[3]]/SUM(Table4[[#This Row],[2]:[4]])</f>
        <v>0.2</v>
      </c>
      <c r="G78" s="8">
        <f>Table4[[#This Row],[4]]/SUM(Table4[[#This Row],[2]:[4]])</f>
        <v>0.2</v>
      </c>
      <c r="H78" s="8">
        <f>Table4[[#This Row],[2]]/SUM(Table4[2])</f>
        <v>2.1629416005767843E-3</v>
      </c>
      <c r="I78" s="8">
        <f>Table4[[#This Row],[3]]/SUM(Table4[3])</f>
        <v>6.6755674232309744E-4</v>
      </c>
      <c r="J78" s="8">
        <f>Table4[[#This Row],[4]]/SUM(Table4[4])</f>
        <v>1.0131712259371835E-3</v>
      </c>
    </row>
    <row r="79" spans="1:10" x14ac:dyDescent="0.25">
      <c r="A79" s="2" t="s">
        <v>832</v>
      </c>
      <c r="B79" s="4">
        <v>22</v>
      </c>
      <c r="C79" s="4">
        <v>7</v>
      </c>
      <c r="D79" s="4">
        <v>7</v>
      </c>
      <c r="E79" s="8">
        <f>Table4[[#This Row],[2]]/SUM(Table4[[#This Row],[2]:[4]])</f>
        <v>0.61111111111111116</v>
      </c>
      <c r="F79" s="8">
        <f>Table4[[#This Row],[3]]/SUM(Table4[[#This Row],[2]:[4]])</f>
        <v>0.19444444444444445</v>
      </c>
      <c r="G79" s="8">
        <f>Table4[[#This Row],[4]]/SUM(Table4[[#This Row],[2]:[4]])</f>
        <v>0.19444444444444445</v>
      </c>
      <c r="H79" s="8">
        <f>Table4[[#This Row],[2]]/SUM(Table4[2])</f>
        <v>1.5861571737563085E-2</v>
      </c>
      <c r="I79" s="8">
        <f>Table4[[#This Row],[3]]/SUM(Table4[3])</f>
        <v>4.6728971962616819E-3</v>
      </c>
      <c r="J79" s="8">
        <f>Table4[[#This Row],[4]]/SUM(Table4[4])</f>
        <v>7.0921985815602835E-3</v>
      </c>
    </row>
    <row r="80" spans="1:10" x14ac:dyDescent="0.25">
      <c r="A80" s="2" t="s">
        <v>830</v>
      </c>
      <c r="B80" s="4">
        <v>135</v>
      </c>
      <c r="C80" s="4">
        <v>112</v>
      </c>
      <c r="D80" s="4">
        <v>59</v>
      </c>
      <c r="E80" s="8">
        <f>Table4[[#This Row],[2]]/SUM(Table4[[#This Row],[2]:[4]])</f>
        <v>0.44117647058823528</v>
      </c>
      <c r="F80" s="8">
        <f>Table4[[#This Row],[3]]/SUM(Table4[[#This Row],[2]:[4]])</f>
        <v>0.36601307189542481</v>
      </c>
      <c r="G80" s="8">
        <f>Table4[[#This Row],[4]]/SUM(Table4[[#This Row],[2]:[4]])</f>
        <v>0.19281045751633988</v>
      </c>
      <c r="H80" s="8">
        <f>Table4[[#This Row],[2]]/SUM(Table4[2])</f>
        <v>9.7332372025955294E-2</v>
      </c>
      <c r="I80" s="8">
        <f>Table4[[#This Row],[3]]/SUM(Table4[3])</f>
        <v>7.476635514018691E-2</v>
      </c>
      <c r="J80" s="8">
        <f>Table4[[#This Row],[4]]/SUM(Table4[4])</f>
        <v>5.9777102330293819E-2</v>
      </c>
    </row>
    <row r="81" spans="1:10" x14ac:dyDescent="0.25">
      <c r="A81" s="2" t="s">
        <v>848</v>
      </c>
      <c r="B81" s="4">
        <v>90</v>
      </c>
      <c r="C81" s="4">
        <v>101</v>
      </c>
      <c r="D81" s="4">
        <v>43</v>
      </c>
      <c r="E81" s="8">
        <f>Table4[[#This Row],[2]]/SUM(Table4[[#This Row],[2]:[4]])</f>
        <v>0.38461538461538464</v>
      </c>
      <c r="F81" s="8">
        <f>Table4[[#This Row],[3]]/SUM(Table4[[#This Row],[2]:[4]])</f>
        <v>0.43162393162393164</v>
      </c>
      <c r="G81" s="8">
        <f>Table4[[#This Row],[4]]/SUM(Table4[[#This Row],[2]:[4]])</f>
        <v>0.18376068376068377</v>
      </c>
      <c r="H81" s="8">
        <f>Table4[[#This Row],[2]]/SUM(Table4[2])</f>
        <v>6.4888248017303529E-2</v>
      </c>
      <c r="I81" s="8">
        <f>Table4[[#This Row],[3]]/SUM(Table4[3])</f>
        <v>6.7423230974632847E-2</v>
      </c>
      <c r="J81" s="8">
        <f>Table4[[#This Row],[4]]/SUM(Table4[4])</f>
        <v>4.3566362715298887E-2</v>
      </c>
    </row>
    <row r="82" spans="1:10" x14ac:dyDescent="0.25">
      <c r="A82" s="2" t="s">
        <v>831</v>
      </c>
      <c r="B82" s="4">
        <v>120</v>
      </c>
      <c r="C82" s="4">
        <v>135</v>
      </c>
      <c r="D82" s="4">
        <v>51</v>
      </c>
      <c r="E82" s="8">
        <f>Table4[[#This Row],[2]]/SUM(Table4[[#This Row],[2]:[4]])</f>
        <v>0.39215686274509803</v>
      </c>
      <c r="F82" s="8">
        <f>Table4[[#This Row],[3]]/SUM(Table4[[#This Row],[2]:[4]])</f>
        <v>0.44117647058823528</v>
      </c>
      <c r="G82" s="8">
        <f>Table4[[#This Row],[4]]/SUM(Table4[[#This Row],[2]:[4]])</f>
        <v>0.16666666666666666</v>
      </c>
      <c r="H82" s="8">
        <f>Table4[[#This Row],[2]]/SUM(Table4[2])</f>
        <v>8.6517664023071372E-2</v>
      </c>
      <c r="I82" s="8">
        <f>Table4[[#This Row],[3]]/SUM(Table4[3])</f>
        <v>9.0120160213618156E-2</v>
      </c>
      <c r="J82" s="8">
        <f>Table4[[#This Row],[4]]/SUM(Table4[4])</f>
        <v>5.1671732522796353E-2</v>
      </c>
    </row>
    <row r="83" spans="1:10" hidden="1" x14ac:dyDescent="0.25">
      <c r="A83" s="2" t="s">
        <v>906</v>
      </c>
      <c r="B83" s="4">
        <v>6</v>
      </c>
      <c r="C83" s="4">
        <v>6</v>
      </c>
      <c r="D83" s="4">
        <v>2</v>
      </c>
      <c r="E83" s="8">
        <f>Table4[[#This Row],[2]]/SUM(Table4[[#This Row],[2]:[4]])</f>
        <v>0.42857142857142855</v>
      </c>
      <c r="F83" s="8">
        <f>Table4[[#This Row],[3]]/SUM(Table4[[#This Row],[2]:[4]])</f>
        <v>0.42857142857142855</v>
      </c>
      <c r="G83" s="8">
        <f>Table4[[#This Row],[4]]/SUM(Table4[[#This Row],[2]:[4]])</f>
        <v>0.14285714285714285</v>
      </c>
      <c r="H83" s="8">
        <f>Table4[[#This Row],[2]]/SUM(Table4[2])</f>
        <v>4.3258832011535686E-3</v>
      </c>
      <c r="I83" s="8">
        <f>Table4[[#This Row],[3]]/SUM(Table4[3])</f>
        <v>4.0053404539385851E-3</v>
      </c>
      <c r="J83" s="8">
        <f>Table4[[#This Row],[4]]/SUM(Table4[4])</f>
        <v>2.0263424518743669E-3</v>
      </c>
    </row>
    <row r="84" spans="1:10" hidden="1" x14ac:dyDescent="0.25">
      <c r="A84" s="2" t="s">
        <v>917</v>
      </c>
      <c r="B84" s="4">
        <v>3</v>
      </c>
      <c r="C84" s="4">
        <v>3</v>
      </c>
      <c r="D84" s="4">
        <v>1</v>
      </c>
      <c r="E84" s="8">
        <f>Table4[[#This Row],[2]]/SUM(Table4[[#This Row],[2]:[4]])</f>
        <v>0.42857142857142855</v>
      </c>
      <c r="F84" s="8">
        <f>Table4[[#This Row],[3]]/SUM(Table4[[#This Row],[2]:[4]])</f>
        <v>0.42857142857142855</v>
      </c>
      <c r="G84" s="8">
        <f>Table4[[#This Row],[4]]/SUM(Table4[[#This Row],[2]:[4]])</f>
        <v>0.14285714285714285</v>
      </c>
      <c r="H84" s="8">
        <f>Table4[[#This Row],[2]]/SUM(Table4[2])</f>
        <v>2.1629416005767843E-3</v>
      </c>
      <c r="I84" s="8">
        <f>Table4[[#This Row],[3]]/SUM(Table4[3])</f>
        <v>2.0026702269692926E-3</v>
      </c>
      <c r="J84" s="8">
        <f>Table4[[#This Row],[4]]/SUM(Table4[4])</f>
        <v>1.0131712259371835E-3</v>
      </c>
    </row>
    <row r="85" spans="1:10" hidden="1" x14ac:dyDescent="0.25">
      <c r="A85" s="2" t="s">
        <v>847</v>
      </c>
      <c r="B85" s="4">
        <v>5</v>
      </c>
      <c r="C85" s="4">
        <v>1</v>
      </c>
      <c r="D85" s="4">
        <v>1</v>
      </c>
      <c r="E85" s="8">
        <f>Table4[[#This Row],[2]]/SUM(Table4[[#This Row],[2]:[4]])</f>
        <v>0.7142857142857143</v>
      </c>
      <c r="F85" s="8">
        <f>Table4[[#This Row],[3]]/SUM(Table4[[#This Row],[2]:[4]])</f>
        <v>0.14285714285714285</v>
      </c>
      <c r="G85" s="8">
        <f>Table4[[#This Row],[4]]/SUM(Table4[[#This Row],[2]:[4]])</f>
        <v>0.14285714285714285</v>
      </c>
      <c r="H85" s="8">
        <f>Table4[[#This Row],[2]]/SUM(Table4[2])</f>
        <v>3.6049026676279738E-3</v>
      </c>
      <c r="I85" s="8">
        <f>Table4[[#This Row],[3]]/SUM(Table4[3])</f>
        <v>6.6755674232309744E-4</v>
      </c>
      <c r="J85" s="8">
        <f>Table4[[#This Row],[4]]/SUM(Table4[4])</f>
        <v>1.0131712259371835E-3</v>
      </c>
    </row>
    <row r="86" spans="1:10" hidden="1" x14ac:dyDescent="0.25">
      <c r="A86" s="2" t="s">
        <v>853</v>
      </c>
      <c r="B86" s="4">
        <v>6</v>
      </c>
      <c r="C86" s="4"/>
      <c r="D86" s="4">
        <v>1</v>
      </c>
      <c r="E86" s="8">
        <f>Table4[[#This Row],[2]]/SUM(Table4[[#This Row],[2]:[4]])</f>
        <v>0.8571428571428571</v>
      </c>
      <c r="F86" s="8">
        <f>Table4[[#This Row],[3]]/SUM(Table4[[#This Row],[2]:[4]])</f>
        <v>0</v>
      </c>
      <c r="G86" s="8">
        <f>Table4[[#This Row],[4]]/SUM(Table4[[#This Row],[2]:[4]])</f>
        <v>0.14285714285714285</v>
      </c>
      <c r="H86" s="8">
        <f>Table4[[#This Row],[2]]/SUM(Table4[2])</f>
        <v>4.3258832011535686E-3</v>
      </c>
      <c r="I86" s="8">
        <f>Table4[[#This Row],[3]]/SUM(Table4[3])</f>
        <v>0</v>
      </c>
      <c r="J86" s="8">
        <f>Table4[[#This Row],[4]]/SUM(Table4[4])</f>
        <v>1.0131712259371835E-3</v>
      </c>
    </row>
    <row r="87" spans="1:10" x14ac:dyDescent="0.25">
      <c r="A87" s="2" t="s">
        <v>854</v>
      </c>
      <c r="B87" s="4">
        <v>96</v>
      </c>
      <c r="C87" s="4">
        <v>100</v>
      </c>
      <c r="D87" s="4">
        <v>32</v>
      </c>
      <c r="E87" s="8">
        <f>Table4[[#This Row],[2]]/SUM(Table4[[#This Row],[2]:[4]])</f>
        <v>0.42105263157894735</v>
      </c>
      <c r="F87" s="8">
        <f>Table4[[#This Row],[3]]/SUM(Table4[[#This Row],[2]:[4]])</f>
        <v>0.43859649122807015</v>
      </c>
      <c r="G87" s="8">
        <f>Table4[[#This Row],[4]]/SUM(Table4[[#This Row],[2]:[4]])</f>
        <v>0.14035087719298245</v>
      </c>
      <c r="H87" s="8">
        <f>Table4[[#This Row],[2]]/SUM(Table4[2])</f>
        <v>6.9214131218457098E-2</v>
      </c>
      <c r="I87" s="8">
        <f>Table4[[#This Row],[3]]/SUM(Table4[3])</f>
        <v>6.6755674232309742E-2</v>
      </c>
      <c r="J87" s="8">
        <f>Table4[[#This Row],[4]]/SUM(Table4[4])</f>
        <v>3.242147922998987E-2</v>
      </c>
    </row>
    <row r="88" spans="1:10" x14ac:dyDescent="0.25">
      <c r="A88" s="2" t="s">
        <v>891</v>
      </c>
      <c r="B88" s="4">
        <v>23</v>
      </c>
      <c r="C88" s="4">
        <v>8</v>
      </c>
      <c r="D88" s="4">
        <v>5</v>
      </c>
      <c r="E88" s="8">
        <f>Table4[[#This Row],[2]]/SUM(Table4[[#This Row],[2]:[4]])</f>
        <v>0.63888888888888884</v>
      </c>
      <c r="F88" s="8">
        <f>Table4[[#This Row],[3]]/SUM(Table4[[#This Row],[2]:[4]])</f>
        <v>0.22222222222222221</v>
      </c>
      <c r="G88" s="8">
        <f>Table4[[#This Row],[4]]/SUM(Table4[[#This Row],[2]:[4]])</f>
        <v>0.1388888888888889</v>
      </c>
      <c r="H88" s="8">
        <f>Table4[[#This Row],[2]]/SUM(Table4[2])</f>
        <v>1.658255227108868E-2</v>
      </c>
      <c r="I88" s="8">
        <f>Table4[[#This Row],[3]]/SUM(Table4[3])</f>
        <v>5.3404539385847796E-3</v>
      </c>
      <c r="J88" s="8">
        <f>Table4[[#This Row],[4]]/SUM(Table4[4])</f>
        <v>5.065856129685917E-3</v>
      </c>
    </row>
    <row r="89" spans="1:10" hidden="1" x14ac:dyDescent="0.25">
      <c r="A89" s="2" t="s">
        <v>849</v>
      </c>
      <c r="B89" s="4">
        <v>23</v>
      </c>
      <c r="C89" s="4">
        <v>5</v>
      </c>
      <c r="D89" s="4">
        <v>4</v>
      </c>
      <c r="E89" s="8">
        <f>Table4[[#This Row],[2]]/SUM(Table4[[#This Row],[2]:[4]])</f>
        <v>0.71875</v>
      </c>
      <c r="F89" s="8">
        <f>Table4[[#This Row],[3]]/SUM(Table4[[#This Row],[2]:[4]])</f>
        <v>0.15625</v>
      </c>
      <c r="G89" s="8">
        <f>Table4[[#This Row],[4]]/SUM(Table4[[#This Row],[2]:[4]])</f>
        <v>0.125</v>
      </c>
      <c r="H89" s="8">
        <f>Table4[[#This Row],[2]]/SUM(Table4[2])</f>
        <v>1.658255227108868E-2</v>
      </c>
      <c r="I89" s="8">
        <f>Table4[[#This Row],[3]]/SUM(Table4[3])</f>
        <v>3.3377837116154874E-3</v>
      </c>
      <c r="J89" s="8">
        <f>Table4[[#This Row],[4]]/SUM(Table4[4])</f>
        <v>4.0526849037487338E-3</v>
      </c>
    </row>
    <row r="90" spans="1:10" x14ac:dyDescent="0.25">
      <c r="A90" s="2" t="s">
        <v>860</v>
      </c>
      <c r="B90" s="4">
        <v>50</v>
      </c>
      <c r="C90" s="4">
        <v>65</v>
      </c>
      <c r="D90" s="4">
        <v>14</v>
      </c>
      <c r="E90" s="8">
        <f>Table4[[#This Row],[2]]/SUM(Table4[[#This Row],[2]:[4]])</f>
        <v>0.38759689922480622</v>
      </c>
      <c r="F90" s="8">
        <f>Table4[[#This Row],[3]]/SUM(Table4[[#This Row],[2]:[4]])</f>
        <v>0.50387596899224807</v>
      </c>
      <c r="G90" s="8">
        <f>Table4[[#This Row],[4]]/SUM(Table4[[#This Row],[2]:[4]])</f>
        <v>0.10852713178294573</v>
      </c>
      <c r="H90" s="8">
        <f>Table4[[#This Row],[2]]/SUM(Table4[2])</f>
        <v>3.6049026676279738E-2</v>
      </c>
      <c r="I90" s="8">
        <f>Table4[[#This Row],[3]]/SUM(Table4[3])</f>
        <v>4.3391188251001335E-2</v>
      </c>
      <c r="J90" s="8">
        <f>Table4[[#This Row],[4]]/SUM(Table4[4])</f>
        <v>1.4184397163120567E-2</v>
      </c>
    </row>
    <row r="91" spans="1:10" hidden="1" x14ac:dyDescent="0.25">
      <c r="A91" s="2" t="s">
        <v>905</v>
      </c>
      <c r="B91" s="4">
        <v>7</v>
      </c>
      <c r="C91" s="4">
        <v>2</v>
      </c>
      <c r="D91" s="4">
        <v>1</v>
      </c>
      <c r="E91" s="8">
        <f>Table4[[#This Row],[2]]/SUM(Table4[[#This Row],[2]:[4]])</f>
        <v>0.7</v>
      </c>
      <c r="F91" s="8">
        <f>Table4[[#This Row],[3]]/SUM(Table4[[#This Row],[2]:[4]])</f>
        <v>0.2</v>
      </c>
      <c r="G91" s="8">
        <f>Table4[[#This Row],[4]]/SUM(Table4[[#This Row],[2]:[4]])</f>
        <v>0.1</v>
      </c>
      <c r="H91" s="8">
        <f>Table4[[#This Row],[2]]/SUM(Table4[2])</f>
        <v>5.0468637346791634E-3</v>
      </c>
      <c r="I91" s="8">
        <f>Table4[[#This Row],[3]]/SUM(Table4[3])</f>
        <v>1.3351134846461949E-3</v>
      </c>
      <c r="J91" s="8">
        <f>Table4[[#This Row],[4]]/SUM(Table4[4])</f>
        <v>1.0131712259371835E-3</v>
      </c>
    </row>
    <row r="92" spans="1:10" hidden="1" x14ac:dyDescent="0.25">
      <c r="A92" s="2" t="s">
        <v>892</v>
      </c>
      <c r="B92" s="4">
        <v>10</v>
      </c>
      <c r="C92" s="4">
        <v>9</v>
      </c>
      <c r="D92" s="4">
        <v>2</v>
      </c>
      <c r="E92" s="8">
        <f>Table4[[#This Row],[2]]/SUM(Table4[[#This Row],[2]:[4]])</f>
        <v>0.47619047619047616</v>
      </c>
      <c r="F92" s="8">
        <f>Table4[[#This Row],[3]]/SUM(Table4[[#This Row],[2]:[4]])</f>
        <v>0.42857142857142855</v>
      </c>
      <c r="G92" s="8">
        <f>Table4[[#This Row],[4]]/SUM(Table4[[#This Row],[2]:[4]])</f>
        <v>9.5238095238095233E-2</v>
      </c>
      <c r="H92" s="8">
        <f>Table4[[#This Row],[2]]/SUM(Table4[2])</f>
        <v>7.2098053352559477E-3</v>
      </c>
      <c r="I92" s="8">
        <f>Table4[[#This Row],[3]]/SUM(Table4[3])</f>
        <v>6.0080106809078772E-3</v>
      </c>
      <c r="J92" s="8">
        <f>Table4[[#This Row],[4]]/SUM(Table4[4])</f>
        <v>2.0263424518743669E-3</v>
      </c>
    </row>
    <row r="93" spans="1:10" hidden="1" x14ac:dyDescent="0.25">
      <c r="A93" s="2" t="s">
        <v>852</v>
      </c>
      <c r="B93" s="4">
        <v>9</v>
      </c>
      <c r="C93" s="4">
        <v>1</v>
      </c>
      <c r="D93" s="4">
        <v>1</v>
      </c>
      <c r="E93" s="8">
        <f>Table4[[#This Row],[2]]/SUM(Table4[[#This Row],[2]:[4]])</f>
        <v>0.81818181818181823</v>
      </c>
      <c r="F93" s="8">
        <f>Table4[[#This Row],[3]]/SUM(Table4[[#This Row],[2]:[4]])</f>
        <v>9.0909090909090912E-2</v>
      </c>
      <c r="G93" s="8">
        <f>Table4[[#This Row],[4]]/SUM(Table4[[#This Row],[2]:[4]])</f>
        <v>9.0909090909090912E-2</v>
      </c>
      <c r="H93" s="8">
        <f>Table4[[#This Row],[2]]/SUM(Table4[2])</f>
        <v>6.4888248017303529E-3</v>
      </c>
      <c r="I93" s="8">
        <f>Table4[[#This Row],[3]]/SUM(Table4[3])</f>
        <v>6.6755674232309744E-4</v>
      </c>
      <c r="J93" s="8">
        <f>Table4[[#This Row],[4]]/SUM(Table4[4])</f>
        <v>1.0131712259371835E-3</v>
      </c>
    </row>
    <row r="94" spans="1:10" hidden="1" x14ac:dyDescent="0.25">
      <c r="A94" s="2" t="s">
        <v>913</v>
      </c>
      <c r="B94" s="4">
        <v>20</v>
      </c>
      <c r="C94" s="4">
        <v>2</v>
      </c>
      <c r="D94" s="4">
        <v>2</v>
      </c>
      <c r="E94" s="8">
        <f>Table4[[#This Row],[2]]/SUM(Table4[[#This Row],[2]:[4]])</f>
        <v>0.83333333333333337</v>
      </c>
      <c r="F94" s="8">
        <f>Table4[[#This Row],[3]]/SUM(Table4[[#This Row],[2]:[4]])</f>
        <v>8.3333333333333329E-2</v>
      </c>
      <c r="G94" s="8">
        <f>Table4[[#This Row],[4]]/SUM(Table4[[#This Row],[2]:[4]])</f>
        <v>8.3333333333333329E-2</v>
      </c>
      <c r="H94" s="8">
        <f>Table4[[#This Row],[2]]/SUM(Table4[2])</f>
        <v>1.4419610670511895E-2</v>
      </c>
      <c r="I94" s="8">
        <f>Table4[[#This Row],[3]]/SUM(Table4[3])</f>
        <v>1.3351134846461949E-3</v>
      </c>
      <c r="J94" s="8">
        <f>Table4[[#This Row],[4]]/SUM(Table4[4])</f>
        <v>2.0263424518743669E-3</v>
      </c>
    </row>
    <row r="95" spans="1:10" hidden="1" x14ac:dyDescent="0.25">
      <c r="A95" s="2" t="s">
        <v>842</v>
      </c>
      <c r="B95" s="4">
        <v>13</v>
      </c>
      <c r="C95" s="4">
        <v>3</v>
      </c>
      <c r="D95" s="4">
        <v>1</v>
      </c>
      <c r="E95" s="8">
        <f>Table4[[#This Row],[2]]/SUM(Table4[[#This Row],[2]:[4]])</f>
        <v>0.76470588235294112</v>
      </c>
      <c r="F95" s="8">
        <f>Table4[[#This Row],[3]]/SUM(Table4[[#This Row],[2]:[4]])</f>
        <v>0.17647058823529413</v>
      </c>
      <c r="G95" s="8">
        <f>Table4[[#This Row],[4]]/SUM(Table4[[#This Row],[2]:[4]])</f>
        <v>5.8823529411764705E-2</v>
      </c>
      <c r="H95" s="8">
        <f>Table4[[#This Row],[2]]/SUM(Table4[2])</f>
        <v>9.372746935832732E-3</v>
      </c>
      <c r="I95" s="8">
        <f>Table4[[#This Row],[3]]/SUM(Table4[3])</f>
        <v>2.0026702269692926E-3</v>
      </c>
      <c r="J95" s="8">
        <f>Table4[[#This Row],[4]]/SUM(Table4[4])</f>
        <v>1.0131712259371835E-3</v>
      </c>
    </row>
    <row r="96" spans="1:10" x14ac:dyDescent="0.25">
      <c r="A96" s="2" t="s">
        <v>916</v>
      </c>
      <c r="B96" s="4"/>
      <c r="C96" s="4">
        <v>1</v>
      </c>
      <c r="D96" s="4"/>
      <c r="E96" s="8">
        <f>Table4[[#This Row],[2]]/SUM(Table4[[#This Row],[2]:[4]])</f>
        <v>0</v>
      </c>
      <c r="F96" s="8">
        <f>Table4[[#This Row],[3]]/SUM(Table4[[#This Row],[2]:[4]])</f>
        <v>1</v>
      </c>
      <c r="G96" s="8">
        <f>Table4[[#This Row],[4]]/SUM(Table4[[#This Row],[2]:[4]])</f>
        <v>0</v>
      </c>
      <c r="H96" s="8">
        <f>Table4[[#This Row],[2]]/SUM(Table4[2])</f>
        <v>0</v>
      </c>
      <c r="I96" s="8">
        <f>Table4[[#This Row],[3]]/SUM(Table4[3])</f>
        <v>6.6755674232309744E-4</v>
      </c>
      <c r="J96" s="8">
        <f>Table4[[#This Row],[4]]/SUM(Table4[4])</f>
        <v>0</v>
      </c>
    </row>
    <row r="97" spans="1:10" x14ac:dyDescent="0.25">
      <c r="A97" s="2" t="s">
        <v>907</v>
      </c>
      <c r="B97" s="4"/>
      <c r="C97" s="4">
        <v>3</v>
      </c>
      <c r="D97" s="4"/>
      <c r="E97" s="8">
        <f>Table4[[#This Row],[2]]/SUM(Table4[[#This Row],[2]:[4]])</f>
        <v>0</v>
      </c>
      <c r="F97" s="8">
        <f>Table4[[#This Row],[3]]/SUM(Table4[[#This Row],[2]:[4]])</f>
        <v>1</v>
      </c>
      <c r="G97" s="8">
        <f>Table4[[#This Row],[4]]/SUM(Table4[[#This Row],[2]:[4]])</f>
        <v>0</v>
      </c>
      <c r="H97" s="8">
        <f>Table4[[#This Row],[2]]/SUM(Table4[2])</f>
        <v>0</v>
      </c>
      <c r="I97" s="8">
        <f>Table4[[#This Row],[3]]/SUM(Table4[3])</f>
        <v>2.0026702269692926E-3</v>
      </c>
      <c r="J97" s="8">
        <f>Table4[[#This Row],[4]]/SUM(Table4[4])</f>
        <v>0</v>
      </c>
    </row>
    <row r="98" spans="1:10" x14ac:dyDescent="0.25">
      <c r="A98" s="2" t="s">
        <v>920</v>
      </c>
      <c r="B98" s="4"/>
      <c r="C98" s="4">
        <v>1</v>
      </c>
      <c r="D98" s="4"/>
      <c r="E98" s="8">
        <f>Table4[[#This Row],[2]]/SUM(Table4[[#This Row],[2]:[4]])</f>
        <v>0</v>
      </c>
      <c r="F98" s="8">
        <f>Table4[[#This Row],[3]]/SUM(Table4[[#This Row],[2]:[4]])</f>
        <v>1</v>
      </c>
      <c r="G98" s="8">
        <f>Table4[[#This Row],[4]]/SUM(Table4[[#This Row],[2]:[4]])</f>
        <v>0</v>
      </c>
      <c r="H98" s="8">
        <f>Table4[[#This Row],[2]]/SUM(Table4[2])</f>
        <v>0</v>
      </c>
      <c r="I98" s="8">
        <f>Table4[[#This Row],[3]]/SUM(Table4[3])</f>
        <v>6.6755674232309744E-4</v>
      </c>
      <c r="J98" s="8">
        <f>Table4[[#This Row],[4]]/SUM(Table4[4])</f>
        <v>0</v>
      </c>
    </row>
    <row r="99" spans="1:10" x14ac:dyDescent="0.25">
      <c r="A99" s="2" t="s">
        <v>929</v>
      </c>
      <c r="B99" s="4"/>
      <c r="C99" s="4">
        <v>1</v>
      </c>
      <c r="D99" s="4"/>
      <c r="E99" s="8">
        <f>Table4[[#This Row],[2]]/SUM(Table4[[#This Row],[2]:[4]])</f>
        <v>0</v>
      </c>
      <c r="F99" s="8">
        <f>Table4[[#This Row],[3]]/SUM(Table4[[#This Row],[2]:[4]])</f>
        <v>1</v>
      </c>
      <c r="G99" s="8">
        <f>Table4[[#This Row],[4]]/SUM(Table4[[#This Row],[2]:[4]])</f>
        <v>0</v>
      </c>
      <c r="H99" s="8">
        <f>Table4[[#This Row],[2]]/SUM(Table4[2])</f>
        <v>0</v>
      </c>
      <c r="I99" s="8">
        <f>Table4[[#This Row],[3]]/SUM(Table4[3])</f>
        <v>6.6755674232309744E-4</v>
      </c>
      <c r="J99" s="8">
        <f>Table4[[#This Row],[4]]/SUM(Table4[4])</f>
        <v>0</v>
      </c>
    </row>
    <row r="100" spans="1:10" x14ac:dyDescent="0.25">
      <c r="A100" s="2" t="s">
        <v>919</v>
      </c>
      <c r="B100" s="4"/>
      <c r="C100" s="4">
        <v>1</v>
      </c>
      <c r="D100" s="4"/>
      <c r="E100" s="8">
        <f>Table4[[#This Row],[2]]/SUM(Table4[[#This Row],[2]:[4]])</f>
        <v>0</v>
      </c>
      <c r="F100" s="8">
        <f>Table4[[#This Row],[3]]/SUM(Table4[[#This Row],[2]:[4]])</f>
        <v>1</v>
      </c>
      <c r="G100" s="8">
        <f>Table4[[#This Row],[4]]/SUM(Table4[[#This Row],[2]:[4]])</f>
        <v>0</v>
      </c>
      <c r="H100" s="8">
        <f>Table4[[#This Row],[2]]/SUM(Table4[2])</f>
        <v>0</v>
      </c>
      <c r="I100" s="8">
        <f>Table4[[#This Row],[3]]/SUM(Table4[3])</f>
        <v>6.6755674232309744E-4</v>
      </c>
      <c r="J100" s="8">
        <f>Table4[[#This Row],[4]]/SUM(Table4[4])</f>
        <v>0</v>
      </c>
    </row>
    <row r="101" spans="1:10" x14ac:dyDescent="0.25">
      <c r="A101" s="2" t="s">
        <v>921</v>
      </c>
      <c r="B101" s="4">
        <v>1</v>
      </c>
      <c r="C101" s="4">
        <v>2</v>
      </c>
      <c r="D101" s="4"/>
      <c r="E101" s="8">
        <f>Table4[[#This Row],[2]]/SUM(Table4[[#This Row],[2]:[4]])</f>
        <v>0.33333333333333331</v>
      </c>
      <c r="F101" s="8">
        <f>Table4[[#This Row],[3]]/SUM(Table4[[#This Row],[2]:[4]])</f>
        <v>0.66666666666666663</v>
      </c>
      <c r="G101" s="8">
        <f>Table4[[#This Row],[4]]/SUM(Table4[[#This Row],[2]:[4]])</f>
        <v>0</v>
      </c>
      <c r="H101" s="8">
        <f>Table4[[#This Row],[2]]/SUM(Table4[2])</f>
        <v>7.2098053352559477E-4</v>
      </c>
      <c r="I101" s="8">
        <f>Table4[[#This Row],[3]]/SUM(Table4[3])</f>
        <v>1.3351134846461949E-3</v>
      </c>
      <c r="J101" s="8">
        <f>Table4[[#This Row],[4]]/SUM(Table4[4])</f>
        <v>0</v>
      </c>
    </row>
    <row r="102" spans="1:10" x14ac:dyDescent="0.25">
      <c r="A102" s="2" t="s">
        <v>876</v>
      </c>
      <c r="B102" s="4">
        <v>3</v>
      </c>
      <c r="C102" s="4">
        <v>5</v>
      </c>
      <c r="D102" s="4"/>
      <c r="E102" s="8">
        <f>Table4[[#This Row],[2]]/SUM(Table4[[#This Row],[2]:[4]])</f>
        <v>0.375</v>
      </c>
      <c r="F102" s="8">
        <f>Table4[[#This Row],[3]]/SUM(Table4[[#This Row],[2]:[4]])</f>
        <v>0.625</v>
      </c>
      <c r="G102" s="8">
        <f>Table4[[#This Row],[4]]/SUM(Table4[[#This Row],[2]:[4]])</f>
        <v>0</v>
      </c>
      <c r="H102" s="8">
        <f>Table4[[#This Row],[2]]/SUM(Table4[2])</f>
        <v>2.1629416005767843E-3</v>
      </c>
      <c r="I102" s="8">
        <f>Table4[[#This Row],[3]]/SUM(Table4[3])</f>
        <v>3.3377837116154874E-3</v>
      </c>
      <c r="J102" s="8">
        <f>Table4[[#This Row],[4]]/SUM(Table4[4])</f>
        <v>0</v>
      </c>
    </row>
    <row r="103" spans="1:10" x14ac:dyDescent="0.25">
      <c r="A103" s="2" t="s">
        <v>927</v>
      </c>
      <c r="B103" s="4">
        <v>3</v>
      </c>
      <c r="C103" s="4">
        <v>1</v>
      </c>
      <c r="D103" s="4"/>
      <c r="E103" s="8">
        <f>Table4[[#This Row],[2]]/SUM(Table4[[#This Row],[2]:[4]])</f>
        <v>0.75</v>
      </c>
      <c r="F103" s="8">
        <f>Table4[[#This Row],[3]]/SUM(Table4[[#This Row],[2]:[4]])</f>
        <v>0.25</v>
      </c>
      <c r="G103" s="8">
        <f>Table4[[#This Row],[4]]/SUM(Table4[[#This Row],[2]:[4]])</f>
        <v>0</v>
      </c>
      <c r="H103" s="8">
        <f>Table4[[#This Row],[2]]/SUM(Table4[2])</f>
        <v>2.1629416005767843E-3</v>
      </c>
      <c r="I103" s="8">
        <f>Table4[[#This Row],[3]]/SUM(Table4[3])</f>
        <v>6.6755674232309744E-4</v>
      </c>
      <c r="J103" s="8">
        <f>Table4[[#This Row],[4]]/SUM(Table4[4])</f>
        <v>0</v>
      </c>
    </row>
    <row r="104" spans="1:10" x14ac:dyDescent="0.25">
      <c r="A104" s="2" t="s">
        <v>857</v>
      </c>
      <c r="B104" s="4">
        <v>4</v>
      </c>
      <c r="C104" s="4">
        <v>1</v>
      </c>
      <c r="D104" s="4"/>
      <c r="E104" s="8">
        <f>Table4[[#This Row],[2]]/SUM(Table4[[#This Row],[2]:[4]])</f>
        <v>0.8</v>
      </c>
      <c r="F104" s="8">
        <f>Table4[[#This Row],[3]]/SUM(Table4[[#This Row],[2]:[4]])</f>
        <v>0.2</v>
      </c>
      <c r="G104" s="8">
        <f>Table4[[#This Row],[4]]/SUM(Table4[[#This Row],[2]:[4]])</f>
        <v>0</v>
      </c>
      <c r="H104" s="8">
        <f>Table4[[#This Row],[2]]/SUM(Table4[2])</f>
        <v>2.8839221341023791E-3</v>
      </c>
      <c r="I104" s="8">
        <f>Table4[[#This Row],[3]]/SUM(Table4[3])</f>
        <v>6.6755674232309744E-4</v>
      </c>
      <c r="J104" s="8">
        <f>Table4[[#This Row],[4]]/SUM(Table4[4])</f>
        <v>0</v>
      </c>
    </row>
    <row r="105" spans="1:10" x14ac:dyDescent="0.25">
      <c r="A105" s="2" t="s">
        <v>930</v>
      </c>
      <c r="B105" s="4">
        <v>5</v>
      </c>
      <c r="C105" s="4">
        <v>1</v>
      </c>
      <c r="D105" s="4"/>
      <c r="E105" s="8">
        <f>Table4[[#This Row],[2]]/SUM(Table4[[#This Row],[2]:[4]])</f>
        <v>0.83333333333333337</v>
      </c>
      <c r="F105" s="8">
        <f>Table4[[#This Row],[3]]/SUM(Table4[[#This Row],[2]:[4]])</f>
        <v>0.16666666666666666</v>
      </c>
      <c r="G105" s="8">
        <f>Table4[[#This Row],[4]]/SUM(Table4[[#This Row],[2]:[4]])</f>
        <v>0</v>
      </c>
      <c r="H105" s="8">
        <f>Table4[[#This Row],[2]]/SUM(Table4[2])</f>
        <v>3.6049026676279738E-3</v>
      </c>
      <c r="I105" s="8">
        <f>Table4[[#This Row],[3]]/SUM(Table4[3])</f>
        <v>6.6755674232309744E-4</v>
      </c>
      <c r="J105" s="8">
        <f>Table4[[#This Row],[4]]/SUM(Table4[4])</f>
        <v>0</v>
      </c>
    </row>
    <row r="106" spans="1:10" x14ac:dyDescent="0.25">
      <c r="A106" s="2" t="s">
        <v>935</v>
      </c>
      <c r="B106" s="4">
        <v>1</v>
      </c>
      <c r="C106" s="4"/>
      <c r="D106" s="4"/>
      <c r="E106" s="8">
        <f>Table4[[#This Row],[2]]/SUM(Table4[[#This Row],[2]:[4]])</f>
        <v>1</v>
      </c>
      <c r="F106" s="8">
        <f>Table4[[#This Row],[3]]/SUM(Table4[[#This Row],[2]:[4]])</f>
        <v>0</v>
      </c>
      <c r="G106" s="8">
        <f>Table4[[#This Row],[4]]/SUM(Table4[[#This Row],[2]:[4]])</f>
        <v>0</v>
      </c>
      <c r="H106" s="8">
        <f>Table4[[#This Row],[2]]/SUM(Table4[2])</f>
        <v>7.2098053352559477E-4</v>
      </c>
      <c r="I106" s="8">
        <f>Table4[[#This Row],[3]]/SUM(Table4[3])</f>
        <v>0</v>
      </c>
      <c r="J106" s="8">
        <f>Table4[[#This Row],[4]]/SUM(Table4[4])</f>
        <v>0</v>
      </c>
    </row>
    <row r="107" spans="1:10" x14ac:dyDescent="0.25">
      <c r="A107" s="2" t="s">
        <v>844</v>
      </c>
      <c r="B107" s="4">
        <v>1</v>
      </c>
      <c r="C107" s="4"/>
      <c r="D107" s="4"/>
      <c r="E107" s="8">
        <f>Table4[[#This Row],[2]]/SUM(Table4[[#This Row],[2]:[4]])</f>
        <v>1</v>
      </c>
      <c r="F107" s="8">
        <f>Table4[[#This Row],[3]]/SUM(Table4[[#This Row],[2]:[4]])</f>
        <v>0</v>
      </c>
      <c r="G107" s="8">
        <f>Table4[[#This Row],[4]]/SUM(Table4[[#This Row],[2]:[4]])</f>
        <v>0</v>
      </c>
      <c r="H107" s="8">
        <f>Table4[[#This Row],[2]]/SUM(Table4[2])</f>
        <v>7.2098053352559477E-4</v>
      </c>
      <c r="I107" s="8">
        <f>Table4[[#This Row],[3]]/SUM(Table4[3])</f>
        <v>0</v>
      </c>
      <c r="J107" s="8">
        <f>Table4[[#This Row],[4]]/SUM(Table4[4])</f>
        <v>0</v>
      </c>
    </row>
    <row r="108" spans="1:10" x14ac:dyDescent="0.25">
      <c r="A108" s="2" t="s">
        <v>943</v>
      </c>
      <c r="B108" s="4">
        <v>1</v>
      </c>
      <c r="C108" s="4"/>
      <c r="D108" s="4"/>
      <c r="E108" s="8">
        <f>Table4[[#This Row],[2]]/SUM(Table4[[#This Row],[2]:[4]])</f>
        <v>1</v>
      </c>
      <c r="F108" s="8">
        <f>Table4[[#This Row],[3]]/SUM(Table4[[#This Row],[2]:[4]])</f>
        <v>0</v>
      </c>
      <c r="G108" s="8">
        <f>Table4[[#This Row],[4]]/SUM(Table4[[#This Row],[2]:[4]])</f>
        <v>0</v>
      </c>
      <c r="H108" s="8">
        <f>Table4[[#This Row],[2]]/SUM(Table4[2])</f>
        <v>7.2098053352559477E-4</v>
      </c>
      <c r="I108" s="8">
        <f>Table4[[#This Row],[3]]/SUM(Table4[3])</f>
        <v>0</v>
      </c>
      <c r="J108" s="8">
        <f>Table4[[#This Row],[4]]/SUM(Table4[4])</f>
        <v>0</v>
      </c>
    </row>
    <row r="109" spans="1:10" x14ac:dyDescent="0.25">
      <c r="A109" s="2" t="s">
        <v>938</v>
      </c>
      <c r="B109" s="4">
        <v>1</v>
      </c>
      <c r="C109" s="4"/>
      <c r="D109" s="4"/>
      <c r="E109" s="8">
        <f>Table4[[#This Row],[2]]/SUM(Table4[[#This Row],[2]:[4]])</f>
        <v>1</v>
      </c>
      <c r="F109" s="8">
        <f>Table4[[#This Row],[3]]/SUM(Table4[[#This Row],[2]:[4]])</f>
        <v>0</v>
      </c>
      <c r="G109" s="8">
        <f>Table4[[#This Row],[4]]/SUM(Table4[[#This Row],[2]:[4]])</f>
        <v>0</v>
      </c>
      <c r="H109" s="8">
        <f>Table4[[#This Row],[2]]/SUM(Table4[2])</f>
        <v>7.2098053352559477E-4</v>
      </c>
      <c r="I109" s="8">
        <f>Table4[[#This Row],[3]]/SUM(Table4[3])</f>
        <v>0</v>
      </c>
      <c r="J109" s="8">
        <f>Table4[[#This Row],[4]]/SUM(Table4[4])</f>
        <v>0</v>
      </c>
    </row>
    <row r="110" spans="1:10" x14ac:dyDescent="0.25">
      <c r="A110" s="2" t="s">
        <v>942</v>
      </c>
      <c r="B110" s="4">
        <v>3</v>
      </c>
      <c r="C110" s="4"/>
      <c r="D110" s="4"/>
      <c r="E110" s="8">
        <f>Table4[[#This Row],[2]]/SUM(Table4[[#This Row],[2]:[4]])</f>
        <v>1</v>
      </c>
      <c r="F110" s="8">
        <f>Table4[[#This Row],[3]]/SUM(Table4[[#This Row],[2]:[4]])</f>
        <v>0</v>
      </c>
      <c r="G110" s="8">
        <f>Table4[[#This Row],[4]]/SUM(Table4[[#This Row],[2]:[4]])</f>
        <v>0</v>
      </c>
      <c r="H110" s="8">
        <f>Table4[[#This Row],[2]]/SUM(Table4[2])</f>
        <v>2.1629416005767843E-3</v>
      </c>
      <c r="I110" s="8">
        <f>Table4[[#This Row],[3]]/SUM(Table4[3])</f>
        <v>0</v>
      </c>
      <c r="J110" s="8">
        <f>Table4[[#This Row],[4]]/SUM(Table4[4])</f>
        <v>0</v>
      </c>
    </row>
    <row r="111" spans="1:10" x14ac:dyDescent="0.25">
      <c r="A111" s="2" t="s">
        <v>937</v>
      </c>
      <c r="B111" s="4">
        <v>1</v>
      </c>
      <c r="C111" s="4"/>
      <c r="D111" s="4"/>
      <c r="E111" s="8">
        <f>Table4[[#This Row],[2]]/SUM(Table4[[#This Row],[2]:[4]])</f>
        <v>1</v>
      </c>
      <c r="F111" s="8">
        <f>Table4[[#This Row],[3]]/SUM(Table4[[#This Row],[2]:[4]])</f>
        <v>0</v>
      </c>
      <c r="G111" s="8">
        <f>Table4[[#This Row],[4]]/SUM(Table4[[#This Row],[2]:[4]])</f>
        <v>0</v>
      </c>
      <c r="H111" s="8">
        <f>Table4[[#This Row],[2]]/SUM(Table4[2])</f>
        <v>7.2098053352559477E-4</v>
      </c>
      <c r="I111" s="8">
        <f>Table4[[#This Row],[3]]/SUM(Table4[3])</f>
        <v>0</v>
      </c>
      <c r="J111" s="8">
        <f>Table4[[#This Row],[4]]/SUM(Table4[4])</f>
        <v>0</v>
      </c>
    </row>
    <row r="112" spans="1:10" x14ac:dyDescent="0.25">
      <c r="A112" s="2" t="s">
        <v>928</v>
      </c>
      <c r="B112" s="4">
        <v>1</v>
      </c>
      <c r="C112" s="4"/>
      <c r="D112" s="4"/>
      <c r="E112" s="8">
        <f>Table4[[#This Row],[2]]/SUM(Table4[[#This Row],[2]:[4]])</f>
        <v>1</v>
      </c>
      <c r="F112" s="8">
        <f>Table4[[#This Row],[3]]/SUM(Table4[[#This Row],[2]:[4]])</f>
        <v>0</v>
      </c>
      <c r="G112" s="8">
        <f>Table4[[#This Row],[4]]/SUM(Table4[[#This Row],[2]:[4]])</f>
        <v>0</v>
      </c>
      <c r="H112" s="8">
        <f>Table4[[#This Row],[2]]/SUM(Table4[2])</f>
        <v>7.2098053352559477E-4</v>
      </c>
      <c r="I112" s="8">
        <f>Table4[[#This Row],[3]]/SUM(Table4[3])</f>
        <v>0</v>
      </c>
      <c r="J112" s="8">
        <f>Table4[[#This Row],[4]]/SUM(Table4[4])</f>
        <v>0</v>
      </c>
    </row>
    <row r="113" spans="1:10" x14ac:dyDescent="0.25">
      <c r="A113" s="2" t="s">
        <v>845</v>
      </c>
      <c r="B113" s="4">
        <v>1</v>
      </c>
      <c r="C113" s="4"/>
      <c r="D113" s="4"/>
      <c r="E113" s="8">
        <f>Table4[[#This Row],[2]]/SUM(Table4[[#This Row],[2]:[4]])</f>
        <v>1</v>
      </c>
      <c r="F113" s="8">
        <f>Table4[[#This Row],[3]]/SUM(Table4[[#This Row],[2]:[4]])</f>
        <v>0</v>
      </c>
      <c r="G113" s="8">
        <f>Table4[[#This Row],[4]]/SUM(Table4[[#This Row],[2]:[4]])</f>
        <v>0</v>
      </c>
      <c r="H113" s="8">
        <f>Table4[[#This Row],[2]]/SUM(Table4[2])</f>
        <v>7.2098053352559477E-4</v>
      </c>
      <c r="I113" s="8">
        <f>Table4[[#This Row],[3]]/SUM(Table4[3])</f>
        <v>0</v>
      </c>
      <c r="J113" s="8">
        <f>Table4[[#This Row],[4]]/SUM(Table4[4])</f>
        <v>0</v>
      </c>
    </row>
    <row r="114" spans="1:10" x14ac:dyDescent="0.25">
      <c r="A114" s="2" t="s">
        <v>841</v>
      </c>
      <c r="B114" s="4">
        <v>1</v>
      </c>
      <c r="C114" s="4"/>
      <c r="D114" s="4"/>
      <c r="E114" s="8">
        <f>Table4[[#This Row],[2]]/SUM(Table4[[#This Row],[2]:[4]])</f>
        <v>1</v>
      </c>
      <c r="F114" s="8">
        <f>Table4[[#This Row],[3]]/SUM(Table4[[#This Row],[2]:[4]])</f>
        <v>0</v>
      </c>
      <c r="G114" s="8">
        <f>Table4[[#This Row],[4]]/SUM(Table4[[#This Row],[2]:[4]])</f>
        <v>0</v>
      </c>
      <c r="H114" s="8">
        <f>Table4[[#This Row],[2]]/SUM(Table4[2])</f>
        <v>7.2098053352559477E-4</v>
      </c>
      <c r="I114" s="8">
        <f>Table4[[#This Row],[3]]/SUM(Table4[3])</f>
        <v>0</v>
      </c>
      <c r="J114" s="8">
        <f>Table4[[#This Row],[4]]/SUM(Table4[4])</f>
        <v>0</v>
      </c>
    </row>
    <row r="115" spans="1:10" x14ac:dyDescent="0.25">
      <c r="A115" s="2" t="s">
        <v>931</v>
      </c>
      <c r="B115" s="4">
        <v>2</v>
      </c>
      <c r="C115" s="4"/>
      <c r="D115" s="4"/>
      <c r="E115" s="8">
        <f>Table4[[#This Row],[2]]/SUM(Table4[[#This Row],[2]:[4]])</f>
        <v>1</v>
      </c>
      <c r="F115" s="8">
        <f>Table4[[#This Row],[3]]/SUM(Table4[[#This Row],[2]:[4]])</f>
        <v>0</v>
      </c>
      <c r="G115" s="8">
        <f>Table4[[#This Row],[4]]/SUM(Table4[[#This Row],[2]:[4]])</f>
        <v>0</v>
      </c>
      <c r="H115" s="8">
        <f>Table4[[#This Row],[2]]/SUM(Table4[2])</f>
        <v>1.4419610670511895E-3</v>
      </c>
      <c r="I115" s="8">
        <f>Table4[[#This Row],[3]]/SUM(Table4[3])</f>
        <v>0</v>
      </c>
      <c r="J115" s="8">
        <f>Table4[[#This Row],[4]]/SUM(Table4[4])</f>
        <v>0</v>
      </c>
    </row>
    <row r="116" spans="1:10" x14ac:dyDescent="0.25">
      <c r="A116" s="2"/>
      <c r="B116" s="4"/>
      <c r="C116" s="4"/>
      <c r="D116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M11" sqref="M11"/>
    </sheetView>
  </sheetViews>
  <sheetFormatPr defaultRowHeight="15" x14ac:dyDescent="0.25"/>
  <cols>
    <col min="1" max="1" width="4.85546875" bestFit="1" customWidth="1"/>
    <col min="2" max="2" width="16.42578125" bestFit="1" customWidth="1"/>
    <col min="3" max="3" width="5.5703125" bestFit="1" customWidth="1"/>
    <col min="4" max="4" width="7.5703125" bestFit="1" customWidth="1"/>
    <col min="5" max="5" width="24.5703125" bestFit="1" customWidth="1"/>
    <col min="6" max="6" width="5.5703125" bestFit="1" customWidth="1"/>
    <col min="7" max="7" width="7.5703125" bestFit="1" customWidth="1"/>
    <col min="8" max="8" width="16.42578125" bestFit="1" customWidth="1"/>
    <col min="9" max="9" width="5.5703125" bestFit="1" customWidth="1"/>
    <col min="10" max="10" width="7.5703125" bestFit="1" customWidth="1"/>
  </cols>
  <sheetData>
    <row r="1" spans="1:10" x14ac:dyDescent="0.25">
      <c r="B1" t="s">
        <v>964</v>
      </c>
      <c r="E1" t="s">
        <v>967</v>
      </c>
      <c r="H1" t="s">
        <v>968</v>
      </c>
    </row>
    <row r="2" spans="1:10" x14ac:dyDescent="0.25">
      <c r="A2" t="s">
        <v>1</v>
      </c>
      <c r="B2" t="s">
        <v>2</v>
      </c>
      <c r="C2" t="s">
        <v>965</v>
      </c>
      <c r="D2" t="s">
        <v>966</v>
      </c>
      <c r="E2" t="s">
        <v>2</v>
      </c>
      <c r="F2" t="s">
        <v>965</v>
      </c>
      <c r="G2" t="s">
        <v>966</v>
      </c>
      <c r="H2" t="s">
        <v>2</v>
      </c>
      <c r="I2" t="s">
        <v>965</v>
      </c>
      <c r="J2" t="s">
        <v>966</v>
      </c>
    </row>
    <row r="3" spans="1:10" x14ac:dyDescent="0.25">
      <c r="A3">
        <v>1</v>
      </c>
      <c r="B3" t="s">
        <v>853</v>
      </c>
      <c r="C3" s="10">
        <v>0.8571428571428571</v>
      </c>
      <c r="D3" s="9">
        <v>4.3258832011535686E-3</v>
      </c>
      <c r="E3" t="s">
        <v>875</v>
      </c>
      <c r="F3" s="10">
        <v>0.7142857142857143</v>
      </c>
      <c r="G3" s="9">
        <v>3.3377837116154874E-3</v>
      </c>
      <c r="H3" t="s">
        <v>897</v>
      </c>
      <c r="I3" s="10">
        <v>0.8571428571428571</v>
      </c>
      <c r="J3" s="9">
        <v>6.0790273556231003E-3</v>
      </c>
    </row>
    <row r="4" spans="1:10" x14ac:dyDescent="0.25">
      <c r="A4">
        <v>2</v>
      </c>
      <c r="B4" t="s">
        <v>930</v>
      </c>
      <c r="C4" s="10">
        <v>0.83333333333333337</v>
      </c>
      <c r="D4" s="9">
        <v>3.6049026676279738E-3</v>
      </c>
      <c r="E4" t="s">
        <v>876</v>
      </c>
      <c r="F4" s="10">
        <v>0.625</v>
      </c>
      <c r="G4" s="9">
        <v>3.3377837116154874E-3</v>
      </c>
      <c r="H4" t="s">
        <v>898</v>
      </c>
      <c r="I4" s="10">
        <v>0.75</v>
      </c>
      <c r="J4" s="9">
        <v>6.0790273556231003E-3</v>
      </c>
    </row>
    <row r="5" spans="1:10" x14ac:dyDescent="0.25">
      <c r="A5">
        <v>3</v>
      </c>
      <c r="B5" t="s">
        <v>913</v>
      </c>
      <c r="C5" s="10">
        <v>0.83333333333333337</v>
      </c>
      <c r="D5" s="9">
        <v>1.4419610670511895E-2</v>
      </c>
      <c r="E5" t="s">
        <v>878</v>
      </c>
      <c r="F5" s="10">
        <v>0.56521739130434778</v>
      </c>
      <c r="G5" s="9">
        <v>1.7356475300400534E-2</v>
      </c>
      <c r="H5" t="s">
        <v>839</v>
      </c>
      <c r="I5" s="10">
        <v>0.73076923076923073</v>
      </c>
      <c r="J5" s="9">
        <v>1.9250253292806486E-2</v>
      </c>
    </row>
    <row r="6" spans="1:10" x14ac:dyDescent="0.25">
      <c r="A6">
        <v>4</v>
      </c>
      <c r="B6" t="s">
        <v>852</v>
      </c>
      <c r="C6" s="10">
        <v>0.81818181818181823</v>
      </c>
      <c r="D6" s="9">
        <v>6.4888248017303529E-3</v>
      </c>
      <c r="E6" t="s">
        <v>862</v>
      </c>
      <c r="F6" s="10">
        <v>0.52508361204013376</v>
      </c>
      <c r="G6" s="9">
        <v>0.1048064085447263</v>
      </c>
      <c r="H6" t="s">
        <v>895</v>
      </c>
      <c r="I6" s="10">
        <v>0.72727272727272729</v>
      </c>
      <c r="J6" s="9">
        <v>8.1053698074974676E-3</v>
      </c>
    </row>
    <row r="7" spans="1:10" x14ac:dyDescent="0.25">
      <c r="A7">
        <v>5</v>
      </c>
      <c r="B7" t="s">
        <v>842</v>
      </c>
      <c r="C7" s="10">
        <v>0.76470588235294112</v>
      </c>
      <c r="D7" s="9">
        <v>9.372746935832732E-3</v>
      </c>
      <c r="E7" t="s">
        <v>860</v>
      </c>
      <c r="F7" s="10">
        <v>0.50387596899224807</v>
      </c>
      <c r="G7" s="9">
        <v>4.3391188251001335E-2</v>
      </c>
      <c r="H7" t="s">
        <v>887</v>
      </c>
      <c r="I7" s="10">
        <v>0.70588235294117652</v>
      </c>
      <c r="J7" s="9">
        <v>1.2158054711246201E-2</v>
      </c>
    </row>
    <row r="8" spans="1:10" x14ac:dyDescent="0.25">
      <c r="A8">
        <v>6</v>
      </c>
      <c r="B8" t="s">
        <v>849</v>
      </c>
      <c r="C8" s="10">
        <v>0.71875</v>
      </c>
      <c r="D8" s="9">
        <v>1.658255227108868E-2</v>
      </c>
      <c r="E8" t="s">
        <v>873</v>
      </c>
      <c r="F8" s="10">
        <v>0.48717948717948717</v>
      </c>
      <c r="G8" s="9">
        <v>2.5367156208277702E-2</v>
      </c>
      <c r="H8" t="s">
        <v>838</v>
      </c>
      <c r="I8" s="10">
        <v>0.68421052631578949</v>
      </c>
      <c r="J8" s="9">
        <v>1.3171225937183385E-2</v>
      </c>
    </row>
    <row r="9" spans="1:10" x14ac:dyDescent="0.25">
      <c r="A9">
        <v>7</v>
      </c>
      <c r="B9" t="s">
        <v>889</v>
      </c>
      <c r="C9" s="10">
        <v>0.7142857142857143</v>
      </c>
      <c r="D9" s="9">
        <v>3.6049026676279738E-3</v>
      </c>
      <c r="E9" t="s">
        <v>861</v>
      </c>
      <c r="F9" s="10">
        <v>0.48034934497816595</v>
      </c>
      <c r="G9" s="9">
        <v>7.3431241655540727E-2</v>
      </c>
      <c r="H9" t="s">
        <v>836</v>
      </c>
      <c r="I9" s="10">
        <v>0.65</v>
      </c>
      <c r="J9" s="9">
        <v>1.3171225937183385E-2</v>
      </c>
    </row>
    <row r="10" spans="1:10" x14ac:dyDescent="0.25">
      <c r="A10">
        <v>8</v>
      </c>
      <c r="B10" t="s">
        <v>847</v>
      </c>
      <c r="C10" s="10">
        <v>0.7142857142857143</v>
      </c>
      <c r="D10" s="9">
        <v>3.6049026676279738E-3</v>
      </c>
      <c r="E10" t="s">
        <v>912</v>
      </c>
      <c r="F10" s="10">
        <v>0.45454545454545453</v>
      </c>
      <c r="G10" s="9">
        <v>3.3377837116154874E-3</v>
      </c>
      <c r="H10" t="s">
        <v>888</v>
      </c>
      <c r="I10" s="10">
        <v>0.6470588235294118</v>
      </c>
      <c r="J10" s="9">
        <v>1.1144883485309016E-2</v>
      </c>
    </row>
    <row r="11" spans="1:10" x14ac:dyDescent="0.25">
      <c r="A11">
        <v>9</v>
      </c>
      <c r="B11" t="s">
        <v>905</v>
      </c>
      <c r="C11" s="10">
        <v>0.7</v>
      </c>
      <c r="D11" s="9">
        <v>5.0468637346791634E-3</v>
      </c>
      <c r="E11" t="s">
        <v>855</v>
      </c>
      <c r="F11" s="10">
        <v>0.449438202247191</v>
      </c>
      <c r="G11" s="9">
        <v>2.67022696929239E-2</v>
      </c>
      <c r="H11" t="s">
        <v>837</v>
      </c>
      <c r="I11" s="10">
        <v>0.56521739130434778</v>
      </c>
      <c r="J11" s="9">
        <v>1.3171225937183385E-2</v>
      </c>
    </row>
    <row r="12" spans="1:10" x14ac:dyDescent="0.25">
      <c r="A12">
        <v>10</v>
      </c>
      <c r="B12" t="s">
        <v>894</v>
      </c>
      <c r="C12" s="10">
        <v>0.66666666666666663</v>
      </c>
      <c r="D12" s="9">
        <v>5.7678442682047582E-3</v>
      </c>
      <c r="E12" t="s">
        <v>846</v>
      </c>
      <c r="F12" s="10">
        <v>0.44696969696969696</v>
      </c>
      <c r="G12" s="9">
        <v>3.9385847797062751E-2</v>
      </c>
      <c r="H12" t="s">
        <v>915</v>
      </c>
      <c r="I12" s="10">
        <v>0.55555555555555558</v>
      </c>
      <c r="J12" s="9">
        <v>5.065856129685917E-3</v>
      </c>
    </row>
    <row r="13" spans="1:10" x14ac:dyDescent="0.25">
      <c r="A13">
        <v>11</v>
      </c>
      <c r="B13" t="s">
        <v>891</v>
      </c>
      <c r="C13" s="10">
        <v>0.63888888888888884</v>
      </c>
      <c r="D13" s="9">
        <v>1.658255227108868E-2</v>
      </c>
      <c r="E13" t="s">
        <v>831</v>
      </c>
      <c r="F13" s="10">
        <v>0.44117647058823528</v>
      </c>
      <c r="G13" s="9">
        <v>9.0120160213618156E-2</v>
      </c>
      <c r="H13" t="s">
        <v>879</v>
      </c>
      <c r="I13" s="10">
        <v>0.55555555555555558</v>
      </c>
      <c r="J13" s="9">
        <v>5.065856129685917E-3</v>
      </c>
    </row>
    <row r="14" spans="1:10" x14ac:dyDescent="0.25">
      <c r="A14">
        <v>12</v>
      </c>
      <c r="B14" t="s">
        <v>832</v>
      </c>
      <c r="C14" s="10">
        <v>0.61111111111111116</v>
      </c>
      <c r="D14" s="9">
        <v>1.5861571737563085E-2</v>
      </c>
      <c r="E14" t="s">
        <v>854</v>
      </c>
      <c r="F14" s="10">
        <v>0.43859649122807015</v>
      </c>
      <c r="G14" s="9">
        <v>6.6755674232309742E-2</v>
      </c>
      <c r="H14" t="s">
        <v>909</v>
      </c>
      <c r="I14" s="10">
        <v>0.55555555555555558</v>
      </c>
      <c r="J14" s="9">
        <v>5.065856129685917E-3</v>
      </c>
    </row>
    <row r="15" spans="1:10" x14ac:dyDescent="0.25">
      <c r="A15">
        <v>13</v>
      </c>
      <c r="B15" t="s">
        <v>835</v>
      </c>
      <c r="C15" s="10">
        <v>0.5625</v>
      </c>
      <c r="D15" s="9">
        <v>6.4888248017303529E-3</v>
      </c>
      <c r="E15" t="s">
        <v>848</v>
      </c>
      <c r="F15" s="10">
        <v>0.43162393162393164</v>
      </c>
      <c r="G15" s="9">
        <v>6.7423230974632847E-2</v>
      </c>
      <c r="H15" t="s">
        <v>912</v>
      </c>
      <c r="I15" s="10">
        <v>0.54545454545454541</v>
      </c>
      <c r="J15" s="9">
        <v>6.0790273556231003E-3</v>
      </c>
    </row>
    <row r="16" spans="1:10" x14ac:dyDescent="0.25">
      <c r="A16">
        <v>14</v>
      </c>
      <c r="B16" t="s">
        <v>834</v>
      </c>
      <c r="C16" s="10">
        <v>0.52941176470588236</v>
      </c>
      <c r="D16" s="9">
        <v>6.4888248017303529E-3</v>
      </c>
      <c r="E16" t="s">
        <v>892</v>
      </c>
      <c r="F16" s="10">
        <v>0.42857142857142855</v>
      </c>
      <c r="G16" s="9">
        <v>6.0080106809078772E-3</v>
      </c>
      <c r="H16" t="s">
        <v>880</v>
      </c>
      <c r="I16" s="10">
        <v>0.54285714285714282</v>
      </c>
      <c r="J16" s="9">
        <v>1.9250253292806486E-2</v>
      </c>
    </row>
    <row r="17" spans="1:10" x14ac:dyDescent="0.25">
      <c r="A17">
        <v>15</v>
      </c>
      <c r="B17" t="s">
        <v>829</v>
      </c>
      <c r="C17" s="10">
        <v>0.5178571428571429</v>
      </c>
      <c r="D17" s="9">
        <v>2.0908435472242248E-2</v>
      </c>
      <c r="E17" t="s">
        <v>906</v>
      </c>
      <c r="F17" s="10">
        <v>0.42857142857142855</v>
      </c>
      <c r="G17" s="9">
        <v>4.0053404539385851E-3</v>
      </c>
      <c r="H17" t="s">
        <v>871</v>
      </c>
      <c r="I17" s="10">
        <v>0.51851851851851849</v>
      </c>
      <c r="J17" s="9">
        <v>1.4184397163120567E-2</v>
      </c>
    </row>
    <row r="18" spans="1:10" x14ac:dyDescent="0.25">
      <c r="A18">
        <v>16</v>
      </c>
      <c r="B18" t="s">
        <v>892</v>
      </c>
      <c r="C18" s="10">
        <v>0.47619047619047616</v>
      </c>
      <c r="D18" s="9">
        <v>7.2098053352559477E-3</v>
      </c>
      <c r="E18" t="s">
        <v>864</v>
      </c>
      <c r="F18" s="10">
        <v>0.42666666666666669</v>
      </c>
      <c r="G18" s="9">
        <v>6.4085447263017362E-2</v>
      </c>
      <c r="H18" t="s">
        <v>883</v>
      </c>
      <c r="I18" s="10">
        <v>0.5</v>
      </c>
      <c r="J18" s="9">
        <v>5.065856129685917E-3</v>
      </c>
    </row>
    <row r="19" spans="1:10" x14ac:dyDescent="0.25">
      <c r="A19">
        <v>17</v>
      </c>
      <c r="B19" t="s">
        <v>882</v>
      </c>
      <c r="C19" s="10">
        <v>0.46666666666666667</v>
      </c>
      <c r="D19" s="9">
        <v>5.0468637346791634E-3</v>
      </c>
      <c r="E19" t="s">
        <v>886</v>
      </c>
      <c r="F19" s="10">
        <v>0.40540540540540543</v>
      </c>
      <c r="G19" s="9">
        <v>2.0026702269692925E-2</v>
      </c>
      <c r="H19" t="s">
        <v>870</v>
      </c>
      <c r="I19" s="10">
        <v>0.48148148148148145</v>
      </c>
      <c r="J19" s="9">
        <v>1.3171225937183385E-2</v>
      </c>
    </row>
    <row r="20" spans="1:10" x14ac:dyDescent="0.25">
      <c r="A20">
        <v>18</v>
      </c>
      <c r="B20" t="s">
        <v>884</v>
      </c>
      <c r="C20" s="10">
        <v>0.4642857142857143</v>
      </c>
      <c r="D20" s="9">
        <v>9.372746935832732E-3</v>
      </c>
      <c r="E20" t="s">
        <v>867</v>
      </c>
      <c r="F20" s="10">
        <v>0.39285714285714285</v>
      </c>
      <c r="G20" s="9">
        <v>1.4686248331108143E-2</v>
      </c>
      <c r="H20" t="s">
        <v>874</v>
      </c>
      <c r="I20" s="10">
        <v>0.39285714285714285</v>
      </c>
      <c r="J20" s="9">
        <v>1.1144883485309016E-2</v>
      </c>
    </row>
    <row r="21" spans="1:10" x14ac:dyDescent="0.25">
      <c r="A21">
        <v>19</v>
      </c>
      <c r="B21" t="s">
        <v>910</v>
      </c>
      <c r="C21" s="10">
        <v>0.45161290322580644</v>
      </c>
      <c r="D21" s="9">
        <v>1.0093727469358327E-2</v>
      </c>
      <c r="E21" t="s">
        <v>863</v>
      </c>
      <c r="F21" s="10">
        <v>0.39130434782608697</v>
      </c>
      <c r="G21" s="9">
        <v>6.0080106809078772E-3</v>
      </c>
      <c r="H21" t="s">
        <v>910</v>
      </c>
      <c r="I21" s="10">
        <v>0.38709677419354838</v>
      </c>
      <c r="J21" s="9">
        <v>1.2158054711246201E-2</v>
      </c>
    </row>
    <row r="22" spans="1:10" x14ac:dyDescent="0.25">
      <c r="A22">
        <v>20</v>
      </c>
      <c r="B22" t="s">
        <v>830</v>
      </c>
      <c r="C22" s="10">
        <v>0.44117647058823528</v>
      </c>
      <c r="D22" s="9">
        <v>9.7332372025955294E-2</v>
      </c>
      <c r="E22" t="s">
        <v>856</v>
      </c>
      <c r="F22" s="10">
        <v>0.38235294117647056</v>
      </c>
      <c r="G22" s="9">
        <v>2.6034712950600801E-2</v>
      </c>
      <c r="H22" t="s">
        <v>869</v>
      </c>
      <c r="I22" s="10">
        <v>0.36249999999999999</v>
      </c>
      <c r="J22" s="9">
        <v>2.9381965552178316E-2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PIVOT</vt:lpstr>
      <vt:lpstr>summary</vt:lpstr>
      <vt:lpstr>selected</vt:lpstr>
      <vt:lpstr>3class_cluster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H2cX</dc:creator>
  <cp:lastModifiedBy>H2cX</cp:lastModifiedBy>
  <dcterms:created xsi:type="dcterms:W3CDTF">2017-08-18T13:31:53Z</dcterms:created>
  <dcterms:modified xsi:type="dcterms:W3CDTF">2017-08-18T15:44:55Z</dcterms:modified>
</cp:coreProperties>
</file>