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Data\"/>
    </mc:Choice>
  </mc:AlternateContent>
  <bookViews>
    <workbookView xWindow="0" yWindow="0" windowWidth="20490" windowHeight="7530" activeTab="6"/>
  </bookViews>
  <sheets>
    <sheet name="Sheet1" sheetId="2" r:id="rId1"/>
    <sheet name="SceneFeatures" sheetId="1" r:id="rId2"/>
    <sheet name="Sheet4" sheetId="5" r:id="rId3"/>
    <sheet name="Scene Statistics" sheetId="3" r:id="rId4"/>
    <sheet name="rank_scene" sheetId="4" r:id="rId5"/>
    <sheet name="cloud" sheetId="6" r:id="rId6"/>
    <sheet name="rank_scene_binary" sheetId="8" r:id="rId7"/>
    <sheet name="top3" sheetId="9" r:id="rId8"/>
  </sheets>
  <calcPr calcId="171027"/>
  <pivotCaches>
    <pivotCache cacheId="7" r:id="rId9"/>
    <pivotCache cacheId="8" r:id="rId10"/>
  </pivotCaches>
</workbook>
</file>

<file path=xl/calcChain.xml><?xml version="1.0" encoding="utf-8"?>
<calcChain xmlns="http://schemas.openxmlformats.org/spreadsheetml/2006/main">
  <c r="F2" i="3" l="1"/>
  <c r="G2" i="3" s="1"/>
  <c r="L61" i="8"/>
  <c r="L19" i="8"/>
  <c r="L14" i="8"/>
  <c r="L13" i="8"/>
  <c r="L15" i="8"/>
  <c r="L18" i="8"/>
  <c r="L74" i="8"/>
  <c r="L20" i="8"/>
  <c r="L54" i="8"/>
  <c r="L22" i="8"/>
  <c r="L57" i="8"/>
  <c r="L89" i="8"/>
  <c r="L96" i="8"/>
  <c r="L46" i="8"/>
  <c r="L94" i="8"/>
  <c r="L78" i="8"/>
  <c r="L48" i="8"/>
  <c r="L91" i="8"/>
  <c r="L52" i="8"/>
  <c r="L35" i="8"/>
  <c r="L60" i="8"/>
  <c r="L70" i="8"/>
  <c r="L65" i="8"/>
  <c r="L90" i="8"/>
  <c r="L86" i="8"/>
  <c r="L82" i="8"/>
  <c r="L68" i="8"/>
  <c r="L87" i="8"/>
  <c r="L23" i="8"/>
  <c r="L53" i="8"/>
  <c r="L59" i="8"/>
  <c r="L83" i="8"/>
  <c r="L84" i="8"/>
  <c r="L31" i="8"/>
  <c r="L36" i="8"/>
  <c r="L56" i="8"/>
  <c r="L77" i="8"/>
  <c r="L37" i="8"/>
  <c r="L33" i="8"/>
  <c r="L93" i="8"/>
  <c r="L97" i="8"/>
  <c r="L81" i="8"/>
  <c r="L66" i="8"/>
  <c r="L67" i="8"/>
  <c r="L38" i="8"/>
  <c r="L71" i="8"/>
  <c r="L12" i="8"/>
  <c r="L11" i="8"/>
  <c r="L49" i="8"/>
  <c r="L85" i="8"/>
  <c r="L88" i="8"/>
  <c r="L17" i="8"/>
  <c r="L50" i="8"/>
  <c r="L47" i="8"/>
  <c r="L45" i="8"/>
  <c r="L51" i="8"/>
  <c r="L27" i="8"/>
  <c r="L21" i="8"/>
  <c r="L32" i="8"/>
  <c r="L95" i="8"/>
  <c r="L55" i="8"/>
  <c r="L58" i="8"/>
  <c r="L39" i="8"/>
  <c r="L34" i="8"/>
  <c r="L41" i="8"/>
  <c r="L42" i="8"/>
  <c r="L79" i="8"/>
  <c r="L43" i="8"/>
  <c r="L80" i="8"/>
  <c r="L25" i="8"/>
  <c r="L63" i="8"/>
  <c r="L30" i="8"/>
  <c r="L72" i="8"/>
  <c r="L40" i="8"/>
  <c r="L24" i="8"/>
  <c r="L69" i="8"/>
  <c r="L28" i="8"/>
  <c r="L16" i="8"/>
  <c r="L29" i="8"/>
  <c r="L44" i="8"/>
  <c r="L10" i="8"/>
  <c r="L75" i="8"/>
  <c r="L73" i="8"/>
  <c r="L64" i="8"/>
  <c r="L26" i="8"/>
  <c r="L92" i="8"/>
  <c r="L102" i="8"/>
  <c r="L103" i="8"/>
  <c r="L8" i="8"/>
  <c r="L105" i="8"/>
  <c r="L106" i="8"/>
  <c r="L107" i="8"/>
  <c r="L108" i="8"/>
  <c r="L109" i="8"/>
  <c r="L110" i="8"/>
  <c r="L111" i="8"/>
  <c r="L98" i="8"/>
  <c r="L76" i="8"/>
  <c r="L9" i="8"/>
  <c r="L62" i="8"/>
  <c r="L99" i="8"/>
  <c r="L100" i="8"/>
  <c r="L101" i="8"/>
  <c r="L7" i="8"/>
  <c r="L104" i="8"/>
  <c r="L112" i="8"/>
  <c r="L113" i="8"/>
  <c r="L114" i="8"/>
  <c r="L115" i="8"/>
  <c r="L116" i="8"/>
  <c r="L2" i="8"/>
  <c r="L3" i="8"/>
  <c r="L4" i="8"/>
  <c r="L5" i="8"/>
  <c r="L6" i="8"/>
  <c r="K61" i="8"/>
  <c r="K19" i="8"/>
  <c r="K14" i="8"/>
  <c r="K13" i="8"/>
  <c r="K15" i="8"/>
  <c r="K18" i="8"/>
  <c r="K74" i="8"/>
  <c r="K20" i="8"/>
  <c r="K54" i="8"/>
  <c r="K22" i="8"/>
  <c r="K57" i="8"/>
  <c r="K89" i="8"/>
  <c r="K96" i="8"/>
  <c r="K46" i="8"/>
  <c r="K94" i="8"/>
  <c r="K78" i="8"/>
  <c r="K48" i="8"/>
  <c r="K91" i="8"/>
  <c r="K52" i="8"/>
  <c r="K35" i="8"/>
  <c r="K60" i="8"/>
  <c r="K70" i="8"/>
  <c r="K65" i="8"/>
  <c r="K90" i="8"/>
  <c r="K86" i="8"/>
  <c r="K82" i="8"/>
  <c r="K68" i="8"/>
  <c r="K87" i="8"/>
  <c r="K23" i="8"/>
  <c r="K53" i="8"/>
  <c r="K59" i="8"/>
  <c r="K83" i="8"/>
  <c r="K84" i="8"/>
  <c r="K31" i="8"/>
  <c r="K36" i="8"/>
  <c r="K56" i="8"/>
  <c r="K77" i="8"/>
  <c r="K37" i="8"/>
  <c r="K33" i="8"/>
  <c r="K93" i="8"/>
  <c r="K97" i="8"/>
  <c r="K81" i="8"/>
  <c r="K66" i="8"/>
  <c r="K67" i="8"/>
  <c r="K38" i="8"/>
  <c r="K71" i="8"/>
  <c r="K12" i="8"/>
  <c r="K11" i="8"/>
  <c r="K49" i="8"/>
  <c r="K85" i="8"/>
  <c r="K88" i="8"/>
  <c r="K17" i="8"/>
  <c r="K50" i="8"/>
  <c r="K47" i="8"/>
  <c r="K45" i="8"/>
  <c r="K51" i="8"/>
  <c r="K27" i="8"/>
  <c r="K21" i="8"/>
  <c r="K32" i="8"/>
  <c r="K95" i="8"/>
  <c r="K55" i="8"/>
  <c r="K58" i="8"/>
  <c r="K39" i="8"/>
  <c r="K34" i="8"/>
  <c r="K41" i="8"/>
  <c r="K42" i="8"/>
  <c r="K79" i="8"/>
  <c r="K43" i="8"/>
  <c r="K80" i="8"/>
  <c r="K25" i="8"/>
  <c r="K63" i="8"/>
  <c r="K30" i="8"/>
  <c r="K72" i="8"/>
  <c r="K40" i="8"/>
  <c r="K24" i="8"/>
  <c r="K69" i="8"/>
  <c r="K28" i="8"/>
  <c r="K16" i="8"/>
  <c r="K29" i="8"/>
  <c r="K44" i="8"/>
  <c r="K10" i="8"/>
  <c r="K75" i="8"/>
  <c r="K73" i="8"/>
  <c r="K64" i="8"/>
  <c r="K26" i="8"/>
  <c r="K92" i="8"/>
  <c r="K102" i="8"/>
  <c r="K103" i="8"/>
  <c r="K8" i="8"/>
  <c r="K105" i="8"/>
  <c r="K106" i="8"/>
  <c r="K107" i="8"/>
  <c r="K108" i="8"/>
  <c r="K109" i="8"/>
  <c r="K110" i="8"/>
  <c r="K111" i="8"/>
  <c r="K98" i="8"/>
  <c r="K76" i="8"/>
  <c r="K9" i="8"/>
  <c r="K62" i="8"/>
  <c r="K99" i="8"/>
  <c r="K100" i="8"/>
  <c r="K101" i="8"/>
  <c r="K7" i="8"/>
  <c r="K104" i="8"/>
  <c r="K112" i="8"/>
  <c r="K113" i="8"/>
  <c r="K114" i="8"/>
  <c r="K115" i="8"/>
  <c r="K116" i="8"/>
  <c r="K2" i="8"/>
  <c r="K3" i="8"/>
  <c r="K4" i="8"/>
  <c r="K5" i="8"/>
  <c r="K6" i="8"/>
  <c r="J61" i="8"/>
  <c r="J19" i="8"/>
  <c r="J14" i="8"/>
  <c r="J13" i="8"/>
  <c r="J15" i="8"/>
  <c r="J18" i="8"/>
  <c r="J74" i="8"/>
  <c r="J20" i="8"/>
  <c r="J54" i="8"/>
  <c r="J22" i="8"/>
  <c r="J57" i="8"/>
  <c r="J89" i="8"/>
  <c r="J96" i="8"/>
  <c r="J46" i="8"/>
  <c r="J94" i="8"/>
  <c r="J78" i="8"/>
  <c r="J48" i="8"/>
  <c r="J91" i="8"/>
  <c r="J52" i="8"/>
  <c r="J35" i="8"/>
  <c r="J60" i="8"/>
  <c r="J70" i="8"/>
  <c r="J65" i="8"/>
  <c r="J90" i="8"/>
  <c r="J86" i="8"/>
  <c r="J82" i="8"/>
  <c r="J68" i="8"/>
  <c r="J87" i="8"/>
  <c r="J23" i="8"/>
  <c r="J53" i="8"/>
  <c r="J59" i="8"/>
  <c r="J83" i="8"/>
  <c r="J84" i="8"/>
  <c r="J31" i="8"/>
  <c r="J36" i="8"/>
  <c r="J56" i="8"/>
  <c r="J77" i="8"/>
  <c r="J37" i="8"/>
  <c r="J33" i="8"/>
  <c r="J93" i="8"/>
  <c r="J97" i="8"/>
  <c r="J81" i="8"/>
  <c r="J66" i="8"/>
  <c r="J67" i="8"/>
  <c r="J38" i="8"/>
  <c r="J71" i="8"/>
  <c r="J12" i="8"/>
  <c r="J11" i="8"/>
  <c r="J49" i="8"/>
  <c r="J85" i="8"/>
  <c r="J88" i="8"/>
  <c r="J17" i="8"/>
  <c r="J50" i="8"/>
  <c r="J47" i="8"/>
  <c r="J45" i="8"/>
  <c r="J51" i="8"/>
  <c r="J27" i="8"/>
  <c r="J21" i="8"/>
  <c r="J32" i="8"/>
  <c r="J95" i="8"/>
  <c r="J55" i="8"/>
  <c r="J58" i="8"/>
  <c r="J39" i="8"/>
  <c r="J34" i="8"/>
  <c r="J41" i="8"/>
  <c r="J42" i="8"/>
  <c r="J79" i="8"/>
  <c r="J43" i="8"/>
  <c r="J80" i="8"/>
  <c r="J25" i="8"/>
  <c r="J63" i="8"/>
  <c r="J30" i="8"/>
  <c r="J72" i="8"/>
  <c r="J40" i="8"/>
  <c r="J24" i="8"/>
  <c r="J69" i="8"/>
  <c r="J28" i="8"/>
  <c r="J16" i="8"/>
  <c r="J29" i="8"/>
  <c r="J44" i="8"/>
  <c r="J10" i="8"/>
  <c r="J75" i="8"/>
  <c r="J73" i="8"/>
  <c r="J64" i="8"/>
  <c r="J26" i="8"/>
  <c r="J92" i="8"/>
  <c r="J102" i="8"/>
  <c r="J103" i="8"/>
  <c r="J8" i="8"/>
  <c r="J105" i="8"/>
  <c r="J106" i="8"/>
  <c r="J107" i="8"/>
  <c r="J108" i="8"/>
  <c r="J109" i="8"/>
  <c r="J110" i="8"/>
  <c r="J111" i="8"/>
  <c r="J98" i="8"/>
  <c r="J76" i="8"/>
  <c r="J9" i="8"/>
  <c r="J62" i="8"/>
  <c r="J99" i="8"/>
  <c r="J100" i="8"/>
  <c r="J101" i="8"/>
  <c r="J7" i="8"/>
  <c r="J104" i="8"/>
  <c r="J112" i="8"/>
  <c r="J113" i="8"/>
  <c r="J114" i="8"/>
  <c r="J115" i="8"/>
  <c r="J116" i="8"/>
  <c r="J2" i="8"/>
  <c r="J3" i="8"/>
  <c r="J4" i="8"/>
  <c r="J5" i="8"/>
  <c r="J6" i="8"/>
  <c r="H61" i="8" l="1"/>
  <c r="H19" i="8"/>
  <c r="H14" i="8"/>
  <c r="H13" i="8"/>
  <c r="H15" i="8"/>
  <c r="H18" i="8"/>
  <c r="H74" i="8"/>
  <c r="H20" i="8"/>
  <c r="H54" i="8"/>
  <c r="H22" i="8"/>
  <c r="H57" i="8"/>
  <c r="H35" i="8"/>
  <c r="H89" i="8"/>
  <c r="H96" i="8"/>
  <c r="H46" i="8"/>
  <c r="H94" i="8"/>
  <c r="H78" i="8"/>
  <c r="H48" i="8"/>
  <c r="H91" i="8"/>
  <c r="H52" i="8"/>
  <c r="H60" i="8"/>
  <c r="H23" i="8"/>
  <c r="H70" i="8"/>
  <c r="H90" i="8"/>
  <c r="H86" i="8"/>
  <c r="H65" i="8"/>
  <c r="H82" i="8"/>
  <c r="H87" i="8"/>
  <c r="H68" i="8"/>
  <c r="H53" i="8"/>
  <c r="H59" i="8"/>
  <c r="H83" i="8"/>
  <c r="H84" i="8"/>
  <c r="H31" i="8"/>
  <c r="H36" i="8"/>
  <c r="H56" i="8"/>
  <c r="H77" i="8"/>
  <c r="H33" i="8"/>
  <c r="H37" i="8"/>
  <c r="H93" i="8"/>
  <c r="H97" i="8"/>
  <c r="H81" i="8"/>
  <c r="H66" i="8"/>
  <c r="H67" i="8"/>
  <c r="H38" i="8"/>
  <c r="H71" i="8"/>
  <c r="H12" i="8"/>
  <c r="H11" i="8"/>
  <c r="H49" i="8"/>
  <c r="H85" i="8"/>
  <c r="H88" i="8"/>
  <c r="H17" i="8"/>
  <c r="H50" i="8"/>
  <c r="H47" i="8"/>
  <c r="H45" i="8"/>
  <c r="H51" i="8"/>
  <c r="H27" i="8"/>
  <c r="H21" i="8"/>
  <c r="H32" i="8"/>
  <c r="H95" i="8"/>
  <c r="H55" i="8"/>
  <c r="H58" i="8"/>
  <c r="H39" i="8"/>
  <c r="H34" i="8"/>
  <c r="H41" i="8"/>
  <c r="H42" i="8"/>
  <c r="H79" i="8"/>
  <c r="H43" i="8"/>
  <c r="H80" i="8"/>
  <c r="H25" i="8"/>
  <c r="H63" i="8"/>
  <c r="H30" i="8"/>
  <c r="H72" i="8"/>
  <c r="H40" i="8"/>
  <c r="H24" i="8"/>
  <c r="H69" i="8"/>
  <c r="H28" i="8"/>
  <c r="H16" i="8"/>
  <c r="H29" i="8"/>
  <c r="H44" i="8"/>
  <c r="H10" i="8"/>
  <c r="H75" i="8"/>
  <c r="H73" i="8"/>
  <c r="H64" i="8"/>
  <c r="H26" i="8"/>
  <c r="H92" i="8"/>
  <c r="H102" i="8"/>
  <c r="H103" i="8"/>
  <c r="H8" i="8"/>
  <c r="H105" i="8"/>
  <c r="H106" i="8"/>
  <c r="H107" i="8"/>
  <c r="H108" i="8"/>
  <c r="H109" i="8"/>
  <c r="H110" i="8"/>
  <c r="H111" i="8"/>
  <c r="H98" i="8"/>
  <c r="H76" i="8"/>
  <c r="H9" i="8"/>
  <c r="H62" i="8"/>
  <c r="H99" i="8"/>
  <c r="H100" i="8"/>
  <c r="H101" i="8"/>
  <c r="H7" i="8"/>
  <c r="H104" i="8"/>
  <c r="H112" i="8"/>
  <c r="H113" i="8"/>
  <c r="H114" i="8"/>
  <c r="H115" i="8"/>
  <c r="H116" i="8"/>
  <c r="H2" i="8"/>
  <c r="H3" i="8"/>
  <c r="H4" i="8"/>
  <c r="H5" i="8"/>
  <c r="H6" i="8"/>
  <c r="G61" i="8"/>
  <c r="G19" i="8"/>
  <c r="G14" i="8"/>
  <c r="G13" i="8"/>
  <c r="G15" i="8"/>
  <c r="G18" i="8"/>
  <c r="G74" i="8"/>
  <c r="G20" i="8"/>
  <c r="G54" i="8"/>
  <c r="G22" i="8"/>
  <c r="G57" i="8"/>
  <c r="G35" i="8"/>
  <c r="G89" i="8"/>
  <c r="G96" i="8"/>
  <c r="G46" i="8"/>
  <c r="G94" i="8"/>
  <c r="G78" i="8"/>
  <c r="G48" i="8"/>
  <c r="G91" i="8"/>
  <c r="G52" i="8"/>
  <c r="G60" i="8"/>
  <c r="G23" i="8"/>
  <c r="G70" i="8"/>
  <c r="G90" i="8"/>
  <c r="G86" i="8"/>
  <c r="G65" i="8"/>
  <c r="G82" i="8"/>
  <c r="G87" i="8"/>
  <c r="G68" i="8"/>
  <c r="G53" i="8"/>
  <c r="G59" i="8"/>
  <c r="G83" i="8"/>
  <c r="G84" i="8"/>
  <c r="G31" i="8"/>
  <c r="G36" i="8"/>
  <c r="G56" i="8"/>
  <c r="G77" i="8"/>
  <c r="G33" i="8"/>
  <c r="G37" i="8"/>
  <c r="G93" i="8"/>
  <c r="G97" i="8"/>
  <c r="G81" i="8"/>
  <c r="G66" i="8"/>
  <c r="G67" i="8"/>
  <c r="G38" i="8"/>
  <c r="G71" i="8"/>
  <c r="G12" i="8"/>
  <c r="G11" i="8"/>
  <c r="G49" i="8"/>
  <c r="G85" i="8"/>
  <c r="G88" i="8"/>
  <c r="G17" i="8"/>
  <c r="G50" i="8"/>
  <c r="G47" i="8"/>
  <c r="G45" i="8"/>
  <c r="G51" i="8"/>
  <c r="G27" i="8"/>
  <c r="G21" i="8"/>
  <c r="G32" i="8"/>
  <c r="G95" i="8"/>
  <c r="G55" i="8"/>
  <c r="G58" i="8"/>
  <c r="G39" i="8"/>
  <c r="G34" i="8"/>
  <c r="G41" i="8"/>
  <c r="G42" i="8"/>
  <c r="G79" i="8"/>
  <c r="G43" i="8"/>
  <c r="G80" i="8"/>
  <c r="G25" i="8"/>
  <c r="G63" i="8"/>
  <c r="G30" i="8"/>
  <c r="G72" i="8"/>
  <c r="G40" i="8"/>
  <c r="G24" i="8"/>
  <c r="G69" i="8"/>
  <c r="G28" i="8"/>
  <c r="G16" i="8"/>
  <c r="G29" i="8"/>
  <c r="G44" i="8"/>
  <c r="G10" i="8"/>
  <c r="G75" i="8"/>
  <c r="G73" i="8"/>
  <c r="G64" i="8"/>
  <c r="G26" i="8"/>
  <c r="G92" i="8"/>
  <c r="G102" i="8"/>
  <c r="G103" i="8"/>
  <c r="G8" i="8"/>
  <c r="G105" i="8"/>
  <c r="G106" i="8"/>
  <c r="G107" i="8"/>
  <c r="G108" i="8"/>
  <c r="G109" i="8"/>
  <c r="G110" i="8"/>
  <c r="G111" i="8"/>
  <c r="G98" i="8"/>
  <c r="G76" i="8"/>
  <c r="G9" i="8"/>
  <c r="G62" i="8"/>
  <c r="G99" i="8"/>
  <c r="G100" i="8"/>
  <c r="G101" i="8"/>
  <c r="G7" i="8"/>
  <c r="G104" i="8"/>
  <c r="G112" i="8"/>
  <c r="G113" i="8"/>
  <c r="G114" i="8"/>
  <c r="G115" i="8"/>
  <c r="G116" i="8"/>
  <c r="G2" i="8"/>
  <c r="G3" i="8"/>
  <c r="G4" i="8"/>
  <c r="G5" i="8"/>
  <c r="G6" i="8"/>
  <c r="E61" i="8"/>
  <c r="E54" i="8"/>
  <c r="E22" i="8"/>
  <c r="E102" i="8"/>
  <c r="E103" i="8"/>
  <c r="E8" i="8"/>
  <c r="E105" i="8"/>
  <c r="E106" i="8"/>
  <c r="E107" i="8"/>
  <c r="E108" i="8"/>
  <c r="E109" i="8"/>
  <c r="E110" i="8"/>
  <c r="E111" i="8"/>
  <c r="E57" i="8"/>
  <c r="E89" i="8"/>
  <c r="E96" i="8"/>
  <c r="E46" i="8"/>
  <c r="E94" i="8"/>
  <c r="E78" i="8"/>
  <c r="E48" i="8"/>
  <c r="E91" i="8"/>
  <c r="E52" i="8"/>
  <c r="E60" i="8"/>
  <c r="E90" i="8"/>
  <c r="E86" i="8"/>
  <c r="E70" i="8"/>
  <c r="E65" i="8"/>
  <c r="E87" i="8"/>
  <c r="E82" i="8"/>
  <c r="E68" i="8"/>
  <c r="E53" i="8"/>
  <c r="E83" i="8"/>
  <c r="E84" i="8"/>
  <c r="E59" i="8"/>
  <c r="E36" i="8"/>
  <c r="E56" i="8"/>
  <c r="E33" i="8"/>
  <c r="E38" i="8"/>
  <c r="E71" i="8"/>
  <c r="E93" i="8"/>
  <c r="E97" i="8"/>
  <c r="E81" i="8"/>
  <c r="E66" i="8"/>
  <c r="E67" i="8"/>
  <c r="E12" i="8"/>
  <c r="E11" i="8"/>
  <c r="E49" i="8"/>
  <c r="E17" i="8"/>
  <c r="E50" i="8"/>
  <c r="E85" i="8"/>
  <c r="E88" i="8"/>
  <c r="E47" i="8"/>
  <c r="E45" i="8"/>
  <c r="E27" i="8"/>
  <c r="E51" i="8"/>
  <c r="E21" i="8"/>
  <c r="E32" i="8"/>
  <c r="E95" i="8"/>
  <c r="E55" i="8"/>
  <c r="E58" i="8"/>
  <c r="E39" i="8"/>
  <c r="E25" i="8"/>
  <c r="E63" i="8"/>
  <c r="E34" i="8"/>
  <c r="E41" i="8"/>
  <c r="E42" i="8"/>
  <c r="E79" i="8"/>
  <c r="E43" i="8"/>
  <c r="E80" i="8"/>
  <c r="E30" i="8"/>
  <c r="E72" i="8"/>
  <c r="E37" i="8"/>
  <c r="E77" i="8"/>
  <c r="E40" i="8"/>
  <c r="E31" i="8"/>
  <c r="E24" i="8"/>
  <c r="E69" i="8"/>
  <c r="E23" i="8"/>
  <c r="E29" i="8"/>
  <c r="E44" i="8"/>
  <c r="E10" i="8"/>
  <c r="E75" i="8"/>
  <c r="E28" i="8"/>
  <c r="E35" i="8"/>
  <c r="E26" i="8"/>
  <c r="E16" i="8"/>
  <c r="E73" i="8"/>
  <c r="E64" i="8"/>
  <c r="E20" i="8"/>
  <c r="E74" i="8"/>
  <c r="E18" i="8"/>
  <c r="E13" i="8"/>
  <c r="E15" i="8"/>
  <c r="E14" i="8"/>
  <c r="E19" i="8"/>
  <c r="E92" i="8"/>
  <c r="E98" i="8"/>
  <c r="E76" i="8"/>
  <c r="E9" i="8"/>
  <c r="E62" i="8"/>
  <c r="E99" i="8"/>
  <c r="E100" i="8"/>
  <c r="E101" i="8"/>
  <c r="E7" i="8"/>
  <c r="E104" i="8"/>
  <c r="E112" i="8"/>
  <c r="E113" i="8"/>
  <c r="E114" i="8"/>
  <c r="E115" i="8"/>
  <c r="E116" i="8"/>
  <c r="E2" i="8"/>
  <c r="E3" i="8"/>
  <c r="E4" i="8"/>
  <c r="E5" i="8"/>
  <c r="E6" i="8"/>
  <c r="F61" i="8"/>
  <c r="F54" i="8"/>
  <c r="F22" i="8"/>
  <c r="F102" i="8"/>
  <c r="F103" i="8"/>
  <c r="F8" i="8"/>
  <c r="F105" i="8"/>
  <c r="F106" i="8"/>
  <c r="F107" i="8"/>
  <c r="F108" i="8"/>
  <c r="F109" i="8"/>
  <c r="F110" i="8"/>
  <c r="F111" i="8"/>
  <c r="F57" i="8"/>
  <c r="F89" i="8"/>
  <c r="F96" i="8"/>
  <c r="F46" i="8"/>
  <c r="F94" i="8"/>
  <c r="F78" i="8"/>
  <c r="F48" i="8"/>
  <c r="F91" i="8"/>
  <c r="F52" i="8"/>
  <c r="F60" i="8"/>
  <c r="F90" i="8"/>
  <c r="F86" i="8"/>
  <c r="F70" i="8"/>
  <c r="F65" i="8"/>
  <c r="F87" i="8"/>
  <c r="F82" i="8"/>
  <c r="F68" i="8"/>
  <c r="F53" i="8"/>
  <c r="F83" i="8"/>
  <c r="F84" i="8"/>
  <c r="F59" i="8"/>
  <c r="F36" i="8"/>
  <c r="F56" i="8"/>
  <c r="F33" i="8"/>
  <c r="F38" i="8"/>
  <c r="F71" i="8"/>
  <c r="F93" i="8"/>
  <c r="F97" i="8"/>
  <c r="F81" i="8"/>
  <c r="F66" i="8"/>
  <c r="F67" i="8"/>
  <c r="F12" i="8"/>
  <c r="F11" i="8"/>
  <c r="F49" i="8"/>
  <c r="F17" i="8"/>
  <c r="F50" i="8"/>
  <c r="F85" i="8"/>
  <c r="F88" i="8"/>
  <c r="F47" i="8"/>
  <c r="F45" i="8"/>
  <c r="F27" i="8"/>
  <c r="F51" i="8"/>
  <c r="F21" i="8"/>
  <c r="F32" i="8"/>
  <c r="F95" i="8"/>
  <c r="F55" i="8"/>
  <c r="F58" i="8"/>
  <c r="F39" i="8"/>
  <c r="F25" i="8"/>
  <c r="F63" i="8"/>
  <c r="F34" i="8"/>
  <c r="F41" i="8"/>
  <c r="F42" i="8"/>
  <c r="F79" i="8"/>
  <c r="F43" i="8"/>
  <c r="F80" i="8"/>
  <c r="F30" i="8"/>
  <c r="F72" i="8"/>
  <c r="F37" i="8"/>
  <c r="F77" i="8"/>
  <c r="F40" i="8"/>
  <c r="F31" i="8"/>
  <c r="F24" i="8"/>
  <c r="F69" i="8"/>
  <c r="F23" i="8"/>
  <c r="F29" i="8"/>
  <c r="F44" i="8"/>
  <c r="F10" i="8"/>
  <c r="F75" i="8"/>
  <c r="F28" i="8"/>
  <c r="F35" i="8"/>
  <c r="F26" i="8"/>
  <c r="F16" i="8"/>
  <c r="F73" i="8"/>
  <c r="F64" i="8"/>
  <c r="F20" i="8"/>
  <c r="F74" i="8"/>
  <c r="F18" i="8"/>
  <c r="F13" i="8"/>
  <c r="F15" i="8"/>
  <c r="F14" i="8"/>
  <c r="F19" i="8"/>
  <c r="F92" i="8"/>
  <c r="F98" i="8"/>
  <c r="F76" i="8"/>
  <c r="F9" i="8"/>
  <c r="F62" i="8"/>
  <c r="F99" i="8"/>
  <c r="F100" i="8"/>
  <c r="F101" i="8"/>
  <c r="F7" i="8"/>
  <c r="F104" i="8"/>
  <c r="F112" i="8"/>
  <c r="F113" i="8"/>
  <c r="F114" i="8"/>
  <c r="F115" i="8"/>
  <c r="F116" i="8"/>
  <c r="F2" i="8"/>
  <c r="F3" i="8"/>
  <c r="F4" i="8"/>
  <c r="F5" i="8"/>
  <c r="F6" i="8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G3" i="3" l="1"/>
  <c r="G10" i="3"/>
  <c r="G20" i="3"/>
  <c r="G24" i="3"/>
  <c r="G25" i="3"/>
  <c r="G27" i="3"/>
  <c r="G33" i="3"/>
  <c r="G57" i="3"/>
  <c r="G58" i="3"/>
  <c r="G61" i="3"/>
  <c r="G71" i="3"/>
  <c r="G75" i="3"/>
  <c r="G81" i="3"/>
  <c r="G82" i="3"/>
  <c r="G85" i="3"/>
  <c r="G91" i="3"/>
  <c r="G96" i="3"/>
  <c r="G99" i="3"/>
  <c r="G107" i="3"/>
  <c r="G117" i="3"/>
  <c r="G119" i="3"/>
  <c r="G120" i="3"/>
  <c r="G123" i="3"/>
  <c r="G131" i="3"/>
  <c r="G135" i="3"/>
  <c r="G141" i="3"/>
  <c r="G144" i="3"/>
  <c r="G146" i="3"/>
  <c r="G147" i="3"/>
  <c r="G148" i="3"/>
  <c r="G156" i="3"/>
  <c r="G157" i="3"/>
  <c r="G163" i="3"/>
  <c r="G164" i="3"/>
  <c r="G169" i="3"/>
  <c r="G173" i="3"/>
  <c r="G178" i="3"/>
  <c r="G180" i="3"/>
  <c r="G184" i="3"/>
  <c r="G187" i="3"/>
  <c r="G193" i="3"/>
  <c r="G196" i="3"/>
  <c r="G202" i="3"/>
  <c r="G203" i="3"/>
  <c r="G208" i="3"/>
  <c r="G226" i="3"/>
  <c r="G232" i="3"/>
  <c r="G233" i="3"/>
  <c r="G235" i="3"/>
  <c r="G236" i="3"/>
  <c r="G249" i="3"/>
  <c r="G250" i="3"/>
  <c r="G255" i="3"/>
  <c r="G257" i="3"/>
  <c r="G259" i="3"/>
  <c r="G266" i="3"/>
  <c r="G299" i="3"/>
  <c r="G303" i="3"/>
  <c r="G304" i="3"/>
  <c r="G305" i="3"/>
  <c r="G307" i="3"/>
  <c r="G309" i="3"/>
  <c r="G311" i="3"/>
  <c r="G313" i="3"/>
  <c r="G319" i="3"/>
  <c r="G321" i="3"/>
  <c r="G324" i="3"/>
  <c r="G328" i="3"/>
  <c r="G329" i="3"/>
  <c r="G330" i="3"/>
  <c r="G331" i="3"/>
  <c r="G336" i="3"/>
  <c r="F148" i="3"/>
  <c r="F156" i="3"/>
  <c r="F89" i="3"/>
  <c r="G89" i="3" s="1"/>
  <c r="F94" i="3"/>
  <c r="G94" i="3" s="1"/>
  <c r="F172" i="3"/>
  <c r="G172" i="3" s="1"/>
  <c r="F154" i="3"/>
  <c r="G154" i="3" s="1"/>
  <c r="F161" i="3"/>
  <c r="G161" i="3" s="1"/>
  <c r="F160" i="3"/>
  <c r="G160" i="3" s="1"/>
  <c r="F163" i="3"/>
  <c r="F91" i="3"/>
  <c r="F95" i="3"/>
  <c r="G95" i="3" s="1"/>
  <c r="F121" i="3"/>
  <c r="G121" i="3" s="1"/>
  <c r="F88" i="3"/>
  <c r="G88" i="3" s="1"/>
  <c r="F108" i="3"/>
  <c r="G108" i="3" s="1"/>
  <c r="F109" i="3"/>
  <c r="G109" i="3" s="1"/>
  <c r="F152" i="3"/>
  <c r="G152" i="3" s="1"/>
  <c r="F299" i="3"/>
  <c r="F157" i="3"/>
  <c r="F186" i="3"/>
  <c r="G186" i="3" s="1"/>
  <c r="F306" i="3"/>
  <c r="G306" i="3" s="1"/>
  <c r="F92" i="3"/>
  <c r="G92" i="3" s="1"/>
  <c r="F294" i="3"/>
  <c r="G294" i="3" s="1"/>
  <c r="F300" i="3"/>
  <c r="G300" i="3" s="1"/>
  <c r="F100" i="3"/>
  <c r="G100" i="3" s="1"/>
  <c r="F309" i="3"/>
  <c r="F305" i="3"/>
  <c r="F149" i="3"/>
  <c r="G149" i="3" s="1"/>
  <c r="F291" i="3"/>
  <c r="G291" i="3" s="1"/>
  <c r="F93" i="3"/>
  <c r="G93" i="3" s="1"/>
  <c r="F171" i="3"/>
  <c r="G171" i="3" s="1"/>
  <c r="F165" i="3"/>
  <c r="G165" i="3" s="1"/>
  <c r="F312" i="3"/>
  <c r="G312" i="3" s="1"/>
  <c r="F164" i="3"/>
  <c r="F175" i="3"/>
  <c r="G175" i="3" s="1"/>
  <c r="F101" i="3"/>
  <c r="G101" i="3" s="1"/>
  <c r="F73" i="3"/>
  <c r="G73" i="3" s="1"/>
  <c r="F272" i="3"/>
  <c r="G272" i="3" s="1"/>
  <c r="F98" i="3"/>
  <c r="G98" i="3" s="1"/>
  <c r="F153" i="3"/>
  <c r="G153" i="3" s="1"/>
  <c r="F115" i="3"/>
  <c r="G115" i="3" s="1"/>
  <c r="F303" i="3"/>
  <c r="F173" i="3"/>
  <c r="F282" i="3"/>
  <c r="G282" i="3" s="1"/>
  <c r="F297" i="3"/>
  <c r="G297" i="3" s="1"/>
  <c r="F118" i="3"/>
  <c r="G118" i="3" s="1"/>
  <c r="F170" i="3"/>
  <c r="G170" i="3" s="1"/>
  <c r="F176" i="3"/>
  <c r="G176" i="3" s="1"/>
  <c r="F68" i="3"/>
  <c r="G68" i="3" s="1"/>
  <c r="F236" i="3"/>
  <c r="F107" i="3"/>
  <c r="F106" i="3"/>
  <c r="G106" i="3" s="1"/>
  <c r="F248" i="3"/>
  <c r="G248" i="3" s="1"/>
  <c r="F296" i="3"/>
  <c r="G296" i="3" s="1"/>
  <c r="F70" i="3"/>
  <c r="G70" i="3" s="1"/>
  <c r="F274" i="3"/>
  <c r="G274" i="3" s="1"/>
  <c r="F273" i="3"/>
  <c r="G273" i="3" s="1"/>
  <c r="F71" i="3"/>
  <c r="F85" i="3"/>
  <c r="F283" i="3"/>
  <c r="G283" i="3" s="1"/>
  <c r="F111" i="3"/>
  <c r="G111" i="3" s="1"/>
  <c r="F56" i="3"/>
  <c r="G56" i="3" s="1"/>
  <c r="F301" i="3"/>
  <c r="G301" i="3" s="1"/>
  <c r="F113" i="3"/>
  <c r="G113" i="3" s="1"/>
  <c r="F290" i="3"/>
  <c r="G290" i="3" s="1"/>
  <c r="F202" i="3"/>
  <c r="F257" i="3"/>
  <c r="F239" i="3"/>
  <c r="G239" i="3" s="1"/>
  <c r="F316" i="3"/>
  <c r="G316" i="3" s="1"/>
  <c r="F242" i="3"/>
  <c r="G242" i="3" s="1"/>
  <c r="F84" i="3"/>
  <c r="G84" i="3" s="1"/>
  <c r="F246" i="3"/>
  <c r="G246" i="3" s="1"/>
  <c r="F293" i="3"/>
  <c r="G293" i="3" s="1"/>
  <c r="F96" i="3"/>
  <c r="F178" i="3"/>
  <c r="F150" i="3"/>
  <c r="G150" i="3" s="1"/>
  <c r="F260" i="3"/>
  <c r="G260" i="3" s="1"/>
  <c r="F261" i="3"/>
  <c r="G261" i="3" s="1"/>
  <c r="F62" i="3"/>
  <c r="G62" i="3" s="1"/>
  <c r="F243" i="3"/>
  <c r="G243" i="3" s="1"/>
  <c r="F177" i="3"/>
  <c r="G177" i="3" s="1"/>
  <c r="F249" i="3"/>
  <c r="F27" i="3"/>
  <c r="F90" i="3"/>
  <c r="G90" i="3" s="1"/>
  <c r="F53" i="3"/>
  <c r="G53" i="3" s="1"/>
  <c r="F179" i="3"/>
  <c r="G179" i="3" s="1"/>
  <c r="F281" i="3"/>
  <c r="G281" i="3" s="1"/>
  <c r="F72" i="3"/>
  <c r="G72" i="3" s="1"/>
  <c r="F69" i="3"/>
  <c r="G69" i="3" s="1"/>
  <c r="F169" i="3"/>
  <c r="F238" i="3"/>
  <c r="G238" i="3" s="1"/>
  <c r="F284" i="3"/>
  <c r="G284" i="3" s="1"/>
  <c r="F205" i="3"/>
  <c r="G205" i="3" s="1"/>
  <c r="F54" i="3"/>
  <c r="G54" i="3" s="1"/>
  <c r="F116" i="3"/>
  <c r="G116" i="3" s="1"/>
  <c r="F174" i="3"/>
  <c r="G174" i="3" s="1"/>
  <c r="F264" i="3"/>
  <c r="G264" i="3" s="1"/>
  <c r="F190" i="3"/>
  <c r="G190" i="3" s="1"/>
  <c r="F193" i="3"/>
  <c r="F114" i="3"/>
  <c r="G114" i="3" s="1"/>
  <c r="F195" i="3"/>
  <c r="G195" i="3" s="1"/>
  <c r="F122" i="3"/>
  <c r="G122" i="3" s="1"/>
  <c r="F7" i="3"/>
  <c r="G7" i="3" s="1"/>
  <c r="F212" i="3"/>
  <c r="G212" i="3" s="1"/>
  <c r="F285" i="3"/>
  <c r="G285" i="3" s="1"/>
  <c r="F304" i="3"/>
  <c r="F235" i="3"/>
  <c r="F247" i="3"/>
  <c r="G247" i="3" s="1"/>
  <c r="F207" i="3"/>
  <c r="G207" i="3" s="1"/>
  <c r="F213" i="3"/>
  <c r="G213" i="3" s="1"/>
  <c r="F166" i="3"/>
  <c r="G166" i="3" s="1"/>
  <c r="F86" i="3"/>
  <c r="G86" i="3" s="1"/>
  <c r="F188" i="3"/>
  <c r="G188" i="3" s="1"/>
  <c r="F117" i="3"/>
  <c r="F57" i="3"/>
  <c r="F256" i="3"/>
  <c r="G256" i="3" s="1"/>
  <c r="F30" i="3"/>
  <c r="G30" i="3" s="1"/>
  <c r="F185" i="3"/>
  <c r="G185" i="3" s="1"/>
  <c r="F240" i="3"/>
  <c r="G240" i="3" s="1"/>
  <c r="F237" i="3"/>
  <c r="G237" i="3" s="1"/>
  <c r="F271" i="3"/>
  <c r="G271" i="3" s="1"/>
  <c r="F99" i="3"/>
  <c r="F144" i="3"/>
  <c r="F132" i="3"/>
  <c r="G132" i="3" s="1"/>
  <c r="F194" i="3"/>
  <c r="G194" i="3" s="1"/>
  <c r="F155" i="3"/>
  <c r="G155" i="3" s="1"/>
  <c r="F32" i="3"/>
  <c r="G32" i="3" s="1"/>
  <c r="F11" i="3"/>
  <c r="G11" i="3" s="1"/>
  <c r="F37" i="3"/>
  <c r="G37" i="3" s="1"/>
  <c r="F313" i="3"/>
  <c r="F250" i="3"/>
  <c r="F55" i="3"/>
  <c r="G55" i="3" s="1"/>
  <c r="F308" i="3"/>
  <c r="G308" i="3" s="1"/>
  <c r="F220" i="3"/>
  <c r="G220" i="3" s="1"/>
  <c r="F251" i="3"/>
  <c r="G251" i="3" s="1"/>
  <c r="F38" i="3"/>
  <c r="G38" i="3" s="1"/>
  <c r="F252" i="3"/>
  <c r="G252" i="3" s="1"/>
  <c r="F146" i="3"/>
  <c r="F147" i="3"/>
  <c r="F102" i="3"/>
  <c r="G102" i="3" s="1"/>
  <c r="F64" i="3"/>
  <c r="G64" i="3" s="1"/>
  <c r="F292" i="3"/>
  <c r="G292" i="3" s="1"/>
  <c r="F36" i="3"/>
  <c r="G36" i="3" s="1"/>
  <c r="F191" i="3"/>
  <c r="G191" i="3" s="1"/>
  <c r="F201" i="3"/>
  <c r="G201" i="3" s="1"/>
  <c r="F158" i="3"/>
  <c r="G158" i="3" s="1"/>
  <c r="F203" i="3"/>
  <c r="F8" i="3"/>
  <c r="G8" i="3" s="1"/>
  <c r="F112" i="3"/>
  <c r="G112" i="3" s="1"/>
  <c r="F159" i="3"/>
  <c r="G159" i="3" s="1"/>
  <c r="F275" i="3"/>
  <c r="G275" i="3" s="1"/>
  <c r="F276" i="3"/>
  <c r="G276" i="3" s="1"/>
  <c r="F65" i="3"/>
  <c r="G65" i="3" s="1"/>
  <c r="F58" i="3"/>
  <c r="F187" i="3"/>
  <c r="F66" i="3"/>
  <c r="G66" i="3" s="1"/>
  <c r="F67" i="3"/>
  <c r="G67" i="3" s="1"/>
  <c r="F167" i="3"/>
  <c r="G167" i="3" s="1"/>
  <c r="F192" i="3"/>
  <c r="G192" i="3" s="1"/>
  <c r="F110" i="3"/>
  <c r="G110" i="3" s="1"/>
  <c r="F244" i="3"/>
  <c r="G244" i="3" s="1"/>
  <c r="F123" i="3"/>
  <c r="F206" i="3"/>
  <c r="G206" i="3" s="1"/>
  <c r="F41" i="3"/>
  <c r="G41" i="3" s="1"/>
  <c r="F87" i="3"/>
  <c r="G87" i="3" s="1"/>
  <c r="F263" i="3"/>
  <c r="G263" i="3" s="1"/>
  <c r="F162" i="3"/>
  <c r="G162" i="3" s="1"/>
  <c r="F258" i="3"/>
  <c r="G258" i="3" s="1"/>
  <c r="F189" i="3"/>
  <c r="G189" i="3" s="1"/>
  <c r="F259" i="3"/>
  <c r="F63" i="3"/>
  <c r="G63" i="3" s="1"/>
  <c r="F97" i="3"/>
  <c r="G97" i="3" s="1"/>
  <c r="F298" i="3"/>
  <c r="G298" i="3" s="1"/>
  <c r="F265" i="3"/>
  <c r="G265" i="3" s="1"/>
  <c r="F6" i="3"/>
  <c r="G6" i="3" s="1"/>
  <c r="F44" i="3"/>
  <c r="G44" i="3" s="1"/>
  <c r="F74" i="3"/>
  <c r="G74" i="3" s="1"/>
  <c r="F266" i="3"/>
  <c r="F75" i="3"/>
  <c r="F245" i="3"/>
  <c r="G245" i="3" s="1"/>
  <c r="F23" i="3"/>
  <c r="G23" i="3" s="1"/>
  <c r="F35" i="3"/>
  <c r="G35" i="3" s="1"/>
  <c r="F216" i="3"/>
  <c r="G216" i="3" s="1"/>
  <c r="F130" i="3"/>
  <c r="G130" i="3" s="1"/>
  <c r="F314" i="3"/>
  <c r="G314" i="3" s="1"/>
  <c r="F33" i="3"/>
  <c r="F3" i="3"/>
  <c r="F277" i="3"/>
  <c r="G277" i="3" s="1"/>
  <c r="F168" i="3"/>
  <c r="G168" i="3" s="1"/>
  <c r="F295" i="3"/>
  <c r="G295" i="3" s="1"/>
  <c r="F262" i="3"/>
  <c r="G262" i="3" s="1"/>
  <c r="F21" i="3"/>
  <c r="G21" i="3" s="1"/>
  <c r="F124" i="3"/>
  <c r="G124" i="3" s="1"/>
  <c r="F119" i="3"/>
  <c r="F214" i="3"/>
  <c r="G214" i="3" s="1"/>
  <c r="F204" i="3"/>
  <c r="G204" i="3" s="1"/>
  <c r="F228" i="3"/>
  <c r="G228" i="3" s="1"/>
  <c r="F125" i="3"/>
  <c r="G125" i="3" s="1"/>
  <c r="F76" i="3"/>
  <c r="G76" i="3" s="1"/>
  <c r="F136" i="3"/>
  <c r="G136" i="3" s="1"/>
  <c r="F151" i="3"/>
  <c r="G151" i="3" s="1"/>
  <c r="F14" i="3"/>
  <c r="G14" i="3" s="1"/>
  <c r="F215" i="3"/>
  <c r="G215" i="3" s="1"/>
  <c r="F59" i="3"/>
  <c r="G59" i="3" s="1"/>
  <c r="F241" i="3"/>
  <c r="G241" i="3" s="1"/>
  <c r="F223" i="3"/>
  <c r="G223" i="3" s="1"/>
  <c r="F318" i="3"/>
  <c r="G318" i="3" s="1"/>
  <c r="F77" i="3"/>
  <c r="G77" i="3" s="1"/>
  <c r="F278" i="3"/>
  <c r="G278" i="3" s="1"/>
  <c r="F180" i="3"/>
  <c r="F208" i="3"/>
  <c r="F279" i="3"/>
  <c r="G279" i="3" s="1"/>
  <c r="F78" i="3"/>
  <c r="G78" i="3" s="1"/>
  <c r="F60" i="3"/>
  <c r="G60" i="3" s="1"/>
  <c r="F219" i="3"/>
  <c r="G219" i="3" s="1"/>
  <c r="F39" i="3"/>
  <c r="G39" i="3" s="1"/>
  <c r="F79" i="3"/>
  <c r="G79" i="3" s="1"/>
  <c r="F135" i="3"/>
  <c r="F31" i="3"/>
  <c r="G31" i="3" s="1"/>
  <c r="F253" i="3"/>
  <c r="G253" i="3" s="1"/>
  <c r="F80" i="3"/>
  <c r="G80" i="3" s="1"/>
  <c r="F16" i="3"/>
  <c r="G16" i="3" s="1"/>
  <c r="F280" i="3"/>
  <c r="G280" i="3" s="1"/>
  <c r="F145" i="3"/>
  <c r="G145" i="3" s="1"/>
  <c r="F126" i="3"/>
  <c r="G126" i="3" s="1"/>
  <c r="F61" i="3"/>
  <c r="F127" i="3"/>
  <c r="G127" i="3" s="1"/>
  <c r="F26" i="3"/>
  <c r="G26" i="3" s="1"/>
  <c r="F103" i="3"/>
  <c r="G103" i="3" s="1"/>
  <c r="F224" i="3"/>
  <c r="G224" i="3" s="1"/>
  <c r="F138" i="3"/>
  <c r="G138" i="3" s="1"/>
  <c r="F339" i="3"/>
  <c r="G339" i="3" s="1"/>
  <c r="F181" i="3"/>
  <c r="G181" i="3" s="1"/>
  <c r="F331" i="3"/>
  <c r="F321" i="3"/>
  <c r="F320" i="3"/>
  <c r="G320" i="3" s="1"/>
  <c r="F229" i="3"/>
  <c r="G229" i="3" s="1"/>
  <c r="F34" i="3"/>
  <c r="G34" i="3" s="1"/>
  <c r="F17" i="3"/>
  <c r="G17" i="3" s="1"/>
  <c r="F230" i="3"/>
  <c r="G230" i="3" s="1"/>
  <c r="F12" i="3"/>
  <c r="G12" i="3" s="1"/>
  <c r="F319" i="3"/>
  <c r="F196" i="3"/>
  <c r="F4" i="3"/>
  <c r="G4" i="3" s="1"/>
  <c r="F197" i="3"/>
  <c r="G197" i="3" s="1"/>
  <c r="F45" i="3"/>
  <c r="G45" i="3" s="1"/>
  <c r="F225" i="3"/>
  <c r="G225" i="3" s="1"/>
  <c r="F267" i="3"/>
  <c r="G267" i="3" s="1"/>
  <c r="F217" i="3"/>
  <c r="G217" i="3" s="1"/>
  <c r="F22" i="3"/>
  <c r="G22" i="3" s="1"/>
  <c r="F226" i="3"/>
  <c r="F182" i="3"/>
  <c r="G182" i="3" s="1"/>
  <c r="F139" i="3"/>
  <c r="G139" i="3" s="1"/>
  <c r="F9" i="3"/>
  <c r="G9" i="3" s="1"/>
  <c r="F40" i="3"/>
  <c r="G40" i="3" s="1"/>
  <c r="F134" i="3"/>
  <c r="G134" i="3" s="1"/>
  <c r="F137" i="3"/>
  <c r="G137" i="3" s="1"/>
  <c r="F10" i="3"/>
  <c r="F336" i="3"/>
  <c r="F183" i="3"/>
  <c r="G183" i="3" s="1"/>
  <c r="F209" i="3"/>
  <c r="G209" i="3" s="1"/>
  <c r="F337" i="3"/>
  <c r="G337" i="3" s="1"/>
  <c r="F46" i="3"/>
  <c r="G46" i="3" s="1"/>
  <c r="F268" i="3"/>
  <c r="G268" i="3" s="1"/>
  <c r="F231" i="3"/>
  <c r="G231" i="3" s="1"/>
  <c r="F81" i="3"/>
  <c r="F184" i="3"/>
  <c r="F104" i="3"/>
  <c r="G104" i="3" s="1"/>
  <c r="F315" i="3"/>
  <c r="G315" i="3" s="1"/>
  <c r="F327" i="3"/>
  <c r="G327" i="3" s="1"/>
  <c r="F326" i="3"/>
  <c r="G326" i="3" s="1"/>
  <c r="F105" i="3"/>
  <c r="G105" i="3" s="1"/>
  <c r="F47" i="3"/>
  <c r="G47" i="3" s="1"/>
  <c r="F82" i="3"/>
  <c r="F330" i="3"/>
  <c r="F254" i="3"/>
  <c r="G254" i="3" s="1"/>
  <c r="F48" i="3"/>
  <c r="G48" i="3" s="1"/>
  <c r="F198" i="3"/>
  <c r="G198" i="3" s="1"/>
  <c r="F133" i="3"/>
  <c r="G133" i="3" s="1"/>
  <c r="F332" i="3"/>
  <c r="G332" i="3" s="1"/>
  <c r="F199" i="3"/>
  <c r="G199" i="3" s="1"/>
  <c r="F324" i="3"/>
  <c r="F15" i="3"/>
  <c r="G15" i="3" s="1"/>
  <c r="F18" i="3"/>
  <c r="G18" i="3" s="1"/>
  <c r="F128" i="3"/>
  <c r="G128" i="3" s="1"/>
  <c r="F19" i="3"/>
  <c r="G19" i="3" s="1"/>
  <c r="F322" i="3"/>
  <c r="G322" i="3" s="1"/>
  <c r="F210" i="3"/>
  <c r="G210" i="3" s="1"/>
  <c r="F25" i="3"/>
  <c r="F310" i="3"/>
  <c r="G310" i="3" s="1"/>
  <c r="F338" i="3"/>
  <c r="G338" i="3" s="1"/>
  <c r="F227" i="3"/>
  <c r="G227" i="3" s="1"/>
  <c r="F140" i="3"/>
  <c r="G140" i="3" s="1"/>
  <c r="F29" i="3"/>
  <c r="G29" i="3" s="1"/>
  <c r="F302" i="3"/>
  <c r="G302" i="3" s="1"/>
  <c r="F13" i="3"/>
  <c r="G13" i="3" s="1"/>
  <c r="F329" i="3"/>
  <c r="F120" i="3"/>
  <c r="F43" i="3"/>
  <c r="G43" i="3" s="1"/>
  <c r="F334" i="3"/>
  <c r="G334" i="3" s="1"/>
  <c r="F49" i="3"/>
  <c r="G49" i="3" s="1"/>
  <c r="F323" i="3"/>
  <c r="G323" i="3" s="1"/>
  <c r="F286" i="3"/>
  <c r="G286" i="3" s="1"/>
  <c r="F42" i="3"/>
  <c r="G42" i="3" s="1"/>
  <c r="F141" i="3"/>
  <c r="F232" i="3"/>
  <c r="F50" i="3"/>
  <c r="G50" i="3" s="1"/>
  <c r="F218" i="3"/>
  <c r="G218" i="3" s="1"/>
  <c r="F28" i="3"/>
  <c r="G28" i="3" s="1"/>
  <c r="F269" i="3"/>
  <c r="G269" i="3" s="1"/>
  <c r="F51" i="3"/>
  <c r="G51" i="3" s="1"/>
  <c r="F317" i="3"/>
  <c r="G317" i="3" s="1"/>
  <c r="F233" i="3"/>
  <c r="F131" i="3"/>
  <c r="F287" i="3"/>
  <c r="G287" i="3" s="1"/>
  <c r="F221" i="3"/>
  <c r="G221" i="3" s="1"/>
  <c r="F341" i="3"/>
  <c r="G341" i="3" s="1"/>
  <c r="F83" i="3"/>
  <c r="G83" i="3" s="1"/>
  <c r="F333" i="3"/>
  <c r="G333" i="3" s="1"/>
  <c r="F288" i="3"/>
  <c r="G288" i="3" s="1"/>
  <c r="F311" i="3"/>
  <c r="F24" i="3"/>
  <c r="F142" i="3"/>
  <c r="G142" i="3" s="1"/>
  <c r="F129" i="3"/>
  <c r="G129" i="3" s="1"/>
  <c r="F335" i="3"/>
  <c r="G335" i="3" s="1"/>
  <c r="F325" i="3"/>
  <c r="G325" i="3" s="1"/>
  <c r="F222" i="3"/>
  <c r="G222" i="3" s="1"/>
  <c r="F200" i="3"/>
  <c r="G200" i="3" s="1"/>
  <c r="F255" i="3"/>
  <c r="F328" i="3"/>
  <c r="F5" i="3"/>
  <c r="G5" i="3" s="1"/>
  <c r="F234" i="3"/>
  <c r="G234" i="3" s="1"/>
  <c r="F143" i="3"/>
  <c r="G143" i="3" s="1"/>
  <c r="F289" i="3"/>
  <c r="G289" i="3" s="1"/>
  <c r="F270" i="3"/>
  <c r="G270" i="3" s="1"/>
  <c r="F211" i="3"/>
  <c r="G211" i="3" s="1"/>
  <c r="F20" i="3"/>
  <c r="F307" i="3"/>
  <c r="F340" i="3"/>
  <c r="G340" i="3" s="1"/>
  <c r="F52" i="3"/>
  <c r="G52" i="3" s="1"/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H44" i="6" l="1"/>
  <c r="I44" i="6" s="1"/>
  <c r="H41" i="6"/>
  <c r="I41" i="6" s="1"/>
  <c r="H65" i="6"/>
  <c r="I65" i="6" s="1"/>
  <c r="H49" i="6"/>
  <c r="I49" i="6" s="1"/>
  <c r="H39" i="6"/>
  <c r="H61" i="6"/>
  <c r="H60" i="6"/>
  <c r="H51" i="6"/>
  <c r="H40" i="6"/>
  <c r="I40" i="6" s="1"/>
  <c r="H54" i="6"/>
  <c r="I54" i="6" s="1"/>
  <c r="H52" i="6"/>
  <c r="H80" i="6"/>
  <c r="I80" i="6" s="1"/>
  <c r="H67" i="6"/>
  <c r="H62" i="6"/>
  <c r="H56" i="6"/>
  <c r="H57" i="6"/>
  <c r="I57" i="6" s="1"/>
  <c r="H63" i="6"/>
  <c r="I63" i="6" s="1"/>
  <c r="H68" i="6"/>
  <c r="H50" i="6"/>
  <c r="I50" i="6" s="1"/>
  <c r="H66" i="6"/>
  <c r="I66" i="6" s="1"/>
  <c r="H21" i="6"/>
  <c r="H33" i="6"/>
  <c r="I33" i="6" s="1"/>
  <c r="H96" i="6"/>
  <c r="H22" i="6"/>
  <c r="I22" i="6" s="1"/>
  <c r="H34" i="6"/>
  <c r="I34" i="6" s="1"/>
  <c r="H64" i="6"/>
  <c r="I64" i="6" s="1"/>
  <c r="H85" i="6"/>
  <c r="H82" i="6"/>
  <c r="I82" i="6" s="1"/>
  <c r="H86" i="6"/>
  <c r="H53" i="6"/>
  <c r="H109" i="6"/>
  <c r="H30" i="6"/>
  <c r="H15" i="6"/>
  <c r="I15" i="6" s="1"/>
  <c r="H81" i="6"/>
  <c r="I81" i="6" s="1"/>
  <c r="H99" i="6"/>
  <c r="H104" i="6"/>
  <c r="I104" i="6" s="1"/>
  <c r="H98" i="6"/>
  <c r="I98" i="6" s="1"/>
  <c r="H108" i="6"/>
  <c r="H103" i="6"/>
  <c r="H17" i="6"/>
  <c r="H42" i="6"/>
  <c r="I42" i="6" s="1"/>
  <c r="H48" i="6"/>
  <c r="I48" i="6" s="1"/>
  <c r="H29" i="6"/>
  <c r="H58" i="6"/>
  <c r="I58" i="6" s="1"/>
  <c r="H78" i="6"/>
  <c r="H27" i="6"/>
  <c r="H89" i="6"/>
  <c r="H23" i="6"/>
  <c r="H100" i="6"/>
  <c r="I100" i="6" s="1"/>
  <c r="H106" i="6"/>
  <c r="I106" i="6" s="1"/>
  <c r="H26" i="6"/>
  <c r="I26" i="6" s="1"/>
  <c r="H95" i="6"/>
  <c r="I95" i="6" s="1"/>
  <c r="H88" i="6"/>
  <c r="I88" i="6" s="1"/>
  <c r="H94" i="6"/>
  <c r="H101" i="6"/>
  <c r="H102" i="6"/>
  <c r="I102" i="6" s="1"/>
  <c r="H35" i="6"/>
  <c r="H83" i="6"/>
  <c r="H84" i="6"/>
  <c r="H31" i="6"/>
  <c r="I31" i="6" s="1"/>
  <c r="H90" i="6"/>
  <c r="I90" i="6" s="1"/>
  <c r="H105" i="6"/>
  <c r="I105" i="6" s="1"/>
  <c r="H28" i="6"/>
  <c r="H59" i="6"/>
  <c r="H43" i="6"/>
  <c r="H79" i="6"/>
  <c r="I79" i="6" s="1"/>
  <c r="H19" i="6"/>
  <c r="H92" i="6"/>
  <c r="H93" i="6"/>
  <c r="H20" i="6"/>
  <c r="H16" i="6"/>
  <c r="H55" i="6"/>
  <c r="H24" i="6"/>
  <c r="I24" i="6" s="1"/>
  <c r="H5" i="6"/>
  <c r="I5" i="6" s="1"/>
  <c r="H32" i="6"/>
  <c r="I32" i="6" s="1"/>
  <c r="H87" i="6"/>
  <c r="I87" i="6" s="1"/>
  <c r="H116" i="6"/>
  <c r="H97" i="6"/>
  <c r="I97" i="6" s="1"/>
  <c r="H45" i="6"/>
  <c r="H91" i="6"/>
  <c r="H4" i="6"/>
  <c r="I4" i="6" s="1"/>
  <c r="H117" i="6"/>
  <c r="I117" i="6" s="1"/>
  <c r="H46" i="6"/>
  <c r="I46" i="6" s="1"/>
  <c r="H47" i="6"/>
  <c r="I47" i="6" s="1"/>
  <c r="H18" i="6"/>
  <c r="I18" i="6" s="1"/>
  <c r="H6" i="6"/>
  <c r="H25" i="6"/>
  <c r="H74" i="6"/>
  <c r="I74" i="6" s="1"/>
  <c r="H36" i="6"/>
  <c r="I36" i="6" s="1"/>
  <c r="H37" i="6"/>
  <c r="I37" i="6" s="1"/>
  <c r="H38" i="6"/>
  <c r="I38" i="6" s="1"/>
  <c r="H75" i="6"/>
  <c r="H107" i="6"/>
  <c r="H76" i="6"/>
  <c r="H77" i="6"/>
  <c r="H3" i="6"/>
  <c r="H69" i="6"/>
  <c r="I69" i="6" s="1"/>
  <c r="H7" i="6"/>
  <c r="I7" i="6" s="1"/>
  <c r="H70" i="6"/>
  <c r="I70" i="6" s="1"/>
  <c r="H71" i="6"/>
  <c r="I71" i="6" s="1"/>
  <c r="H8" i="6"/>
  <c r="I8" i="6" s="1"/>
  <c r="H110" i="6"/>
  <c r="H72" i="6"/>
  <c r="H111" i="6"/>
  <c r="H112" i="6"/>
  <c r="I112" i="6" s="1"/>
  <c r="H9" i="6"/>
  <c r="I9" i="6" s="1"/>
  <c r="H73" i="6"/>
  <c r="I73" i="6" s="1"/>
  <c r="H10" i="6"/>
  <c r="I10" i="6" s="1"/>
  <c r="H11" i="6"/>
  <c r="H12" i="6"/>
  <c r="H113" i="6"/>
  <c r="H13" i="6"/>
  <c r="H114" i="6"/>
  <c r="I114" i="6" s="1"/>
  <c r="H14" i="6"/>
  <c r="I14" i="6" s="1"/>
  <c r="H115" i="6"/>
  <c r="E27" i="3"/>
  <c r="E90" i="3"/>
  <c r="E53" i="3"/>
  <c r="E179" i="3"/>
  <c r="E281" i="3"/>
  <c r="E72" i="3"/>
  <c r="E69" i="3"/>
  <c r="E169" i="3"/>
  <c r="E238" i="3"/>
  <c r="E284" i="3"/>
  <c r="E205" i="3"/>
  <c r="E54" i="3"/>
  <c r="E116" i="3"/>
  <c r="E174" i="3"/>
  <c r="E264" i="3"/>
  <c r="E190" i="3"/>
  <c r="E193" i="3"/>
  <c r="E114" i="3"/>
  <c r="E195" i="3"/>
  <c r="E122" i="3"/>
  <c r="E7" i="3"/>
  <c r="E212" i="3"/>
  <c r="E285" i="3"/>
  <c r="E304" i="3"/>
  <c r="E235" i="3"/>
  <c r="E247" i="3"/>
  <c r="E207" i="3"/>
  <c r="E213" i="3"/>
  <c r="E166" i="3"/>
  <c r="E86" i="3"/>
  <c r="E188" i="3"/>
  <c r="E117" i="3"/>
  <c r="E57" i="3"/>
  <c r="E256" i="3"/>
  <c r="E30" i="3"/>
  <c r="E185" i="3"/>
  <c r="E240" i="3"/>
  <c r="E237" i="3"/>
  <c r="E271" i="3"/>
  <c r="E99" i="3"/>
  <c r="E144" i="3"/>
  <c r="E132" i="3"/>
  <c r="E194" i="3"/>
  <c r="E155" i="3"/>
  <c r="E32" i="3"/>
  <c r="E11" i="3"/>
  <c r="E37" i="3"/>
  <c r="E313" i="3"/>
  <c r="E250" i="3"/>
  <c r="E55" i="3"/>
  <c r="E308" i="3"/>
  <c r="E220" i="3"/>
  <c r="E251" i="3"/>
  <c r="E38" i="3"/>
  <c r="E252" i="3"/>
  <c r="E146" i="3"/>
  <c r="E147" i="3"/>
  <c r="E102" i="3"/>
  <c r="E64" i="3"/>
  <c r="E292" i="3"/>
  <c r="E36" i="3"/>
  <c r="E191" i="3"/>
  <c r="E201" i="3"/>
  <c r="E158" i="3"/>
  <c r="E203" i="3"/>
  <c r="E8" i="3"/>
  <c r="E112" i="3"/>
  <c r="E159" i="3"/>
  <c r="E275" i="3"/>
  <c r="E276" i="3"/>
  <c r="E65" i="3"/>
  <c r="E58" i="3"/>
  <c r="E187" i="3"/>
  <c r="E66" i="3"/>
  <c r="E67" i="3"/>
  <c r="E167" i="3"/>
  <c r="E192" i="3"/>
  <c r="E110" i="3"/>
  <c r="E244" i="3"/>
  <c r="E123" i="3"/>
  <c r="E206" i="3"/>
  <c r="E41" i="3"/>
  <c r="E87" i="3"/>
  <c r="E263" i="3"/>
  <c r="E162" i="3"/>
  <c r="E258" i="3"/>
  <c r="E189" i="3"/>
  <c r="E259" i="3"/>
  <c r="E63" i="3"/>
  <c r="E97" i="3"/>
  <c r="E298" i="3"/>
  <c r="E265" i="3"/>
  <c r="E6" i="3"/>
  <c r="E44" i="3"/>
  <c r="E74" i="3"/>
  <c r="E266" i="3"/>
  <c r="E75" i="3"/>
  <c r="E245" i="3"/>
  <c r="E23" i="3"/>
  <c r="E35" i="3"/>
  <c r="E216" i="3"/>
  <c r="E130" i="3"/>
  <c r="E314" i="3"/>
  <c r="E33" i="3"/>
  <c r="E3" i="3"/>
  <c r="E277" i="3"/>
  <c r="E168" i="3"/>
  <c r="E295" i="3"/>
  <c r="E262" i="3"/>
  <c r="E21" i="3"/>
  <c r="E124" i="3"/>
  <c r="E119" i="3"/>
  <c r="E214" i="3"/>
  <c r="E204" i="3"/>
  <c r="E228" i="3"/>
  <c r="E125" i="3"/>
  <c r="E76" i="3"/>
  <c r="E136" i="3"/>
  <c r="E151" i="3"/>
  <c r="E14" i="3"/>
  <c r="E215" i="3"/>
  <c r="E59" i="3"/>
  <c r="E241" i="3"/>
  <c r="E223" i="3"/>
  <c r="E318" i="3"/>
  <c r="E77" i="3"/>
  <c r="E278" i="3"/>
  <c r="E180" i="3"/>
  <c r="E208" i="3"/>
  <c r="E279" i="3"/>
  <c r="E78" i="3"/>
  <c r="E60" i="3"/>
  <c r="E219" i="3"/>
  <c r="E39" i="3"/>
  <c r="E79" i="3"/>
  <c r="E135" i="3"/>
  <c r="E31" i="3"/>
  <c r="E253" i="3"/>
  <c r="E80" i="3"/>
  <c r="E16" i="3"/>
  <c r="E280" i="3"/>
  <c r="E145" i="3"/>
  <c r="E126" i="3"/>
  <c r="E61" i="3"/>
  <c r="E127" i="3"/>
  <c r="E26" i="3"/>
  <c r="E103" i="3"/>
  <c r="E224" i="3"/>
  <c r="E138" i="3"/>
  <c r="E339" i="3"/>
  <c r="E181" i="3"/>
  <c r="E331" i="3"/>
  <c r="E321" i="3"/>
  <c r="E320" i="3"/>
  <c r="E229" i="3"/>
  <c r="E34" i="3"/>
  <c r="E17" i="3"/>
  <c r="E230" i="3"/>
  <c r="E12" i="3"/>
  <c r="E319" i="3"/>
  <c r="E196" i="3"/>
  <c r="E4" i="3"/>
  <c r="E197" i="3"/>
  <c r="E45" i="3"/>
  <c r="E225" i="3"/>
  <c r="E267" i="3"/>
  <c r="E217" i="3"/>
  <c r="E22" i="3"/>
  <c r="E226" i="3"/>
  <c r="E182" i="3"/>
  <c r="E139" i="3"/>
  <c r="E9" i="3"/>
  <c r="E40" i="3"/>
  <c r="E134" i="3"/>
  <c r="E137" i="3"/>
  <c r="E10" i="3"/>
  <c r="E336" i="3"/>
  <c r="E183" i="3"/>
  <c r="E209" i="3"/>
  <c r="E337" i="3"/>
  <c r="E46" i="3"/>
  <c r="E268" i="3"/>
  <c r="E231" i="3"/>
  <c r="E81" i="3"/>
  <c r="E184" i="3"/>
  <c r="E104" i="3"/>
  <c r="E315" i="3"/>
  <c r="E327" i="3"/>
  <c r="E326" i="3"/>
  <c r="E105" i="3"/>
  <c r="E47" i="3"/>
  <c r="E82" i="3"/>
  <c r="E330" i="3"/>
  <c r="E254" i="3"/>
  <c r="E48" i="3"/>
  <c r="E198" i="3"/>
  <c r="E133" i="3"/>
  <c r="E332" i="3"/>
  <c r="E199" i="3"/>
  <c r="E324" i="3"/>
  <c r="E15" i="3"/>
  <c r="E18" i="3"/>
  <c r="E128" i="3"/>
  <c r="E19" i="3"/>
  <c r="E322" i="3"/>
  <c r="E2" i="3"/>
  <c r="E210" i="3"/>
  <c r="E25" i="3"/>
  <c r="E310" i="3"/>
  <c r="E338" i="3"/>
  <c r="E227" i="3"/>
  <c r="E140" i="3"/>
  <c r="E29" i="3"/>
  <c r="E302" i="3"/>
  <c r="E13" i="3"/>
  <c r="E329" i="3"/>
  <c r="E120" i="3"/>
  <c r="E43" i="3"/>
  <c r="E334" i="3"/>
  <c r="E49" i="3"/>
  <c r="E323" i="3"/>
  <c r="E286" i="3"/>
  <c r="E42" i="3"/>
  <c r="E141" i="3"/>
  <c r="E232" i="3"/>
  <c r="E50" i="3"/>
  <c r="E218" i="3"/>
  <c r="E28" i="3"/>
  <c r="E269" i="3"/>
  <c r="E51" i="3"/>
  <c r="E317" i="3"/>
  <c r="E233" i="3"/>
  <c r="E131" i="3"/>
  <c r="E287" i="3"/>
  <c r="E221" i="3"/>
  <c r="E341" i="3"/>
  <c r="E83" i="3"/>
  <c r="E333" i="3"/>
  <c r="E288" i="3"/>
  <c r="E311" i="3"/>
  <c r="E24" i="3"/>
  <c r="E142" i="3"/>
  <c r="E129" i="3"/>
  <c r="E335" i="3"/>
  <c r="E325" i="3"/>
  <c r="E222" i="3"/>
  <c r="E200" i="3"/>
  <c r="E255" i="3"/>
  <c r="E328" i="3"/>
  <c r="E5" i="3"/>
  <c r="E234" i="3"/>
  <c r="E143" i="3"/>
  <c r="E289" i="3"/>
  <c r="E270" i="3"/>
  <c r="E211" i="3"/>
  <c r="E20" i="3"/>
  <c r="E307" i="3"/>
  <c r="E340" i="3"/>
  <c r="E52" i="3"/>
  <c r="E156" i="3"/>
  <c r="E89" i="3"/>
  <c r="E94" i="3"/>
  <c r="E172" i="3"/>
  <c r="E154" i="3"/>
  <c r="E161" i="3"/>
  <c r="E160" i="3"/>
  <c r="E163" i="3"/>
  <c r="E91" i="3"/>
  <c r="E95" i="3"/>
  <c r="E121" i="3"/>
  <c r="E88" i="3"/>
  <c r="E108" i="3"/>
  <c r="E109" i="3"/>
  <c r="E152" i="3"/>
  <c r="E299" i="3"/>
  <c r="E157" i="3"/>
  <c r="E186" i="3"/>
  <c r="E306" i="3"/>
  <c r="E92" i="3"/>
  <c r="E294" i="3"/>
  <c r="E300" i="3"/>
  <c r="E100" i="3"/>
  <c r="E309" i="3"/>
  <c r="E305" i="3"/>
  <c r="E149" i="3"/>
  <c r="E291" i="3"/>
  <c r="E93" i="3"/>
  <c r="E171" i="3"/>
  <c r="E165" i="3"/>
  <c r="E312" i="3"/>
  <c r="E164" i="3"/>
  <c r="E175" i="3"/>
  <c r="E101" i="3"/>
  <c r="E73" i="3"/>
  <c r="E272" i="3"/>
  <c r="E98" i="3"/>
  <c r="E153" i="3"/>
  <c r="E115" i="3"/>
  <c r="E303" i="3"/>
  <c r="E173" i="3"/>
  <c r="E282" i="3"/>
  <c r="E297" i="3"/>
  <c r="E118" i="3"/>
  <c r="E170" i="3"/>
  <c r="E176" i="3"/>
  <c r="E68" i="3"/>
  <c r="E236" i="3"/>
  <c r="E107" i="3"/>
  <c r="E106" i="3"/>
  <c r="E248" i="3"/>
  <c r="E296" i="3"/>
  <c r="E70" i="3"/>
  <c r="E274" i="3"/>
  <c r="E273" i="3"/>
  <c r="E71" i="3"/>
  <c r="E85" i="3"/>
  <c r="E283" i="3"/>
  <c r="E111" i="3"/>
  <c r="E56" i="3"/>
  <c r="E301" i="3"/>
  <c r="E113" i="3"/>
  <c r="E290" i="3"/>
  <c r="E202" i="3"/>
  <c r="E257" i="3"/>
  <c r="E239" i="3"/>
  <c r="E316" i="3"/>
  <c r="E242" i="3"/>
  <c r="E84" i="3"/>
  <c r="E246" i="3"/>
  <c r="E293" i="3"/>
  <c r="E96" i="3"/>
  <c r="E178" i="3"/>
  <c r="E150" i="3"/>
  <c r="E260" i="3"/>
  <c r="E261" i="3"/>
  <c r="E62" i="3"/>
  <c r="E243" i="3"/>
  <c r="E177" i="3"/>
  <c r="E249" i="3"/>
  <c r="E148" i="3"/>
  <c r="D342" i="3"/>
  <c r="I113" i="6" l="1"/>
  <c r="K113" i="6" s="1"/>
  <c r="L113" i="6" s="1"/>
  <c r="I89" i="6"/>
  <c r="I25" i="6"/>
  <c r="K25" i="6" s="1"/>
  <c r="L25" i="6" s="1"/>
  <c r="I17" i="6"/>
  <c r="K17" i="6" s="1"/>
  <c r="L17" i="6" s="1"/>
  <c r="K57" i="6"/>
  <c r="K97" i="6"/>
  <c r="L97" i="6" s="1"/>
  <c r="K105" i="6"/>
  <c r="L105" i="6" s="1"/>
  <c r="K33" i="6"/>
  <c r="L33" i="6" s="1"/>
  <c r="I96" i="6"/>
  <c r="K96" i="6" s="1"/>
  <c r="L96" i="6" s="1"/>
  <c r="I72" i="6"/>
  <c r="K72" i="6" s="1"/>
  <c r="L72" i="6" s="1"/>
  <c r="I56" i="6"/>
  <c r="K56" i="6" s="1"/>
  <c r="L56" i="6" s="1"/>
  <c r="I16" i="6"/>
  <c r="K16" i="6" s="1"/>
  <c r="L16" i="6" s="1"/>
  <c r="K8" i="6"/>
  <c r="K18" i="6"/>
  <c r="L18" i="6" s="1"/>
  <c r="K90" i="6"/>
  <c r="L90" i="6" s="1"/>
  <c r="K88" i="6"/>
  <c r="L88" i="6" s="1"/>
  <c r="K98" i="6"/>
  <c r="L98" i="6" s="1"/>
  <c r="I111" i="6"/>
  <c r="K111" i="6" s="1"/>
  <c r="L111" i="6" s="1"/>
  <c r="I103" i="6"/>
  <c r="K103" i="6" s="1"/>
  <c r="I55" i="6"/>
  <c r="K55" i="6" s="1"/>
  <c r="L55" i="6" s="1"/>
  <c r="I39" i="6"/>
  <c r="K39" i="6" s="1"/>
  <c r="L39" i="6" s="1"/>
  <c r="I23" i="6"/>
  <c r="K23" i="6" s="1"/>
  <c r="L23" i="6" s="1"/>
  <c r="K74" i="6"/>
  <c r="L74" i="6" s="1"/>
  <c r="K10" i="6"/>
  <c r="L10" i="6" s="1"/>
  <c r="K71" i="6"/>
  <c r="K47" i="6"/>
  <c r="K87" i="6"/>
  <c r="K31" i="6"/>
  <c r="K95" i="6"/>
  <c r="K58" i="6"/>
  <c r="L58" i="6" s="1"/>
  <c r="K104" i="6"/>
  <c r="L104" i="6" s="1"/>
  <c r="K82" i="6"/>
  <c r="L82" i="6" s="1"/>
  <c r="K66" i="6"/>
  <c r="K80" i="6"/>
  <c r="K49" i="6"/>
  <c r="I110" i="6"/>
  <c r="K110" i="6" s="1"/>
  <c r="L110" i="6" s="1"/>
  <c r="I94" i="6"/>
  <c r="K94" i="6" s="1"/>
  <c r="L94" i="6" s="1"/>
  <c r="I86" i="6"/>
  <c r="K86" i="6" s="1"/>
  <c r="L86" i="6" s="1"/>
  <c r="I78" i="6"/>
  <c r="K78" i="6" s="1"/>
  <c r="L78" i="6" s="1"/>
  <c r="I62" i="6"/>
  <c r="I30" i="6"/>
  <c r="K30" i="6" s="1"/>
  <c r="L30" i="6" s="1"/>
  <c r="I6" i="6"/>
  <c r="K6" i="6" s="1"/>
  <c r="L6" i="6" s="1"/>
  <c r="K102" i="6"/>
  <c r="K73" i="6"/>
  <c r="K70" i="6"/>
  <c r="K38" i="6"/>
  <c r="L38" i="6" s="1"/>
  <c r="K46" i="6"/>
  <c r="L46" i="6" s="1"/>
  <c r="K32" i="6"/>
  <c r="K26" i="6"/>
  <c r="L26" i="6" s="1"/>
  <c r="K50" i="6"/>
  <c r="L50" i="6" s="1"/>
  <c r="K65" i="6"/>
  <c r="I109" i="6"/>
  <c r="K109" i="6" s="1"/>
  <c r="L109" i="6" s="1"/>
  <c r="I101" i="6"/>
  <c r="K101" i="6" s="1"/>
  <c r="L101" i="6" s="1"/>
  <c r="I93" i="6"/>
  <c r="K93" i="6" s="1"/>
  <c r="L93" i="6" s="1"/>
  <c r="I85" i="6"/>
  <c r="K85" i="6" s="1"/>
  <c r="L85" i="6" s="1"/>
  <c r="I77" i="6"/>
  <c r="K77" i="6" s="1"/>
  <c r="I61" i="6"/>
  <c r="K61" i="6" s="1"/>
  <c r="L61" i="6" s="1"/>
  <c r="I53" i="6"/>
  <c r="K53" i="6" s="1"/>
  <c r="L53" i="6" s="1"/>
  <c r="I45" i="6"/>
  <c r="K45" i="6" s="1"/>
  <c r="L45" i="6" s="1"/>
  <c r="I29" i="6"/>
  <c r="K29" i="6" s="1"/>
  <c r="L29" i="6" s="1"/>
  <c r="I21" i="6"/>
  <c r="K21" i="6" s="1"/>
  <c r="L21" i="6" s="1"/>
  <c r="I13" i="6"/>
  <c r="K13" i="6" s="1"/>
  <c r="L13" i="6" s="1"/>
  <c r="K14" i="6"/>
  <c r="L14" i="6" s="1"/>
  <c r="K9" i="6"/>
  <c r="L9" i="6" s="1"/>
  <c r="K7" i="6"/>
  <c r="K37" i="6"/>
  <c r="K117" i="6"/>
  <c r="K5" i="6"/>
  <c r="K79" i="6"/>
  <c r="K106" i="6"/>
  <c r="L106" i="6" s="1"/>
  <c r="K48" i="6"/>
  <c r="L48" i="6" s="1"/>
  <c r="K81" i="6"/>
  <c r="L81" i="6" s="1"/>
  <c r="K64" i="6"/>
  <c r="K54" i="6"/>
  <c r="K41" i="6"/>
  <c r="I116" i="6"/>
  <c r="K116" i="6" s="1"/>
  <c r="I108" i="6"/>
  <c r="K108" i="6" s="1"/>
  <c r="L108" i="6" s="1"/>
  <c r="I92" i="6"/>
  <c r="K92" i="6" s="1"/>
  <c r="I84" i="6"/>
  <c r="K84" i="6" s="1"/>
  <c r="I76" i="6"/>
  <c r="K76" i="6" s="1"/>
  <c r="L76" i="6" s="1"/>
  <c r="I68" i="6"/>
  <c r="I60" i="6"/>
  <c r="I52" i="6"/>
  <c r="I28" i="6"/>
  <c r="K28" i="6" s="1"/>
  <c r="I20" i="6"/>
  <c r="K20" i="6" s="1"/>
  <c r="L20" i="6" s="1"/>
  <c r="I12" i="6"/>
  <c r="K12" i="6" s="1"/>
  <c r="L12" i="6" s="1"/>
  <c r="K22" i="6"/>
  <c r="L22" i="6" s="1"/>
  <c r="K114" i="6"/>
  <c r="L114" i="6" s="1"/>
  <c r="K112" i="6"/>
  <c r="K69" i="6"/>
  <c r="K36" i="6"/>
  <c r="L36" i="6" s="1"/>
  <c r="K4" i="6"/>
  <c r="L4" i="6" s="1"/>
  <c r="K24" i="6"/>
  <c r="K100" i="6"/>
  <c r="L100" i="6" s="1"/>
  <c r="K42" i="6"/>
  <c r="L42" i="6" s="1"/>
  <c r="K15" i="6"/>
  <c r="L15" i="6" s="1"/>
  <c r="K34" i="6"/>
  <c r="L34" i="6" s="1"/>
  <c r="K63" i="6"/>
  <c r="L63" i="6" s="1"/>
  <c r="K40" i="6"/>
  <c r="K44" i="6"/>
  <c r="L44" i="6" s="1"/>
  <c r="I115" i="6"/>
  <c r="K115" i="6" s="1"/>
  <c r="L115" i="6" s="1"/>
  <c r="I107" i="6"/>
  <c r="K107" i="6" s="1"/>
  <c r="L107" i="6" s="1"/>
  <c r="I99" i="6"/>
  <c r="K99" i="6" s="1"/>
  <c r="L99" i="6" s="1"/>
  <c r="I91" i="6"/>
  <c r="K91" i="6" s="1"/>
  <c r="L91" i="6" s="1"/>
  <c r="I83" i="6"/>
  <c r="K83" i="6" s="1"/>
  <c r="I75" i="6"/>
  <c r="K75" i="6" s="1"/>
  <c r="I67" i="6"/>
  <c r="K67" i="6" s="1"/>
  <c r="L67" i="6" s="1"/>
  <c r="I59" i="6"/>
  <c r="K59" i="6" s="1"/>
  <c r="L59" i="6" s="1"/>
  <c r="I51" i="6"/>
  <c r="K51" i="6" s="1"/>
  <c r="L51" i="6" s="1"/>
  <c r="I43" i="6"/>
  <c r="K43" i="6" s="1"/>
  <c r="L43" i="6" s="1"/>
  <c r="I35" i="6"/>
  <c r="K35" i="6" s="1"/>
  <c r="L35" i="6" s="1"/>
  <c r="I27" i="6"/>
  <c r="K27" i="6" s="1"/>
  <c r="L27" i="6" s="1"/>
  <c r="I19" i="6"/>
  <c r="I11" i="6"/>
  <c r="I3" i="6"/>
  <c r="K3" i="6" s="1"/>
  <c r="L3" i="6" s="1"/>
  <c r="L73" i="6"/>
  <c r="L65" i="6"/>
  <c r="L57" i="6"/>
  <c r="L49" i="6"/>
  <c r="L41" i="6"/>
  <c r="L66" i="6"/>
  <c r="L112" i="6"/>
  <c r="L80" i="6"/>
  <c r="L64" i="6"/>
  <c r="L40" i="6"/>
  <c r="L32" i="6"/>
  <c r="L24" i="6"/>
  <c r="L8" i="6"/>
  <c r="L95" i="6"/>
  <c r="L87" i="6"/>
  <c r="L79" i="6"/>
  <c r="L71" i="6"/>
  <c r="L47" i="6"/>
  <c r="L31" i="6"/>
  <c r="L7" i="6"/>
  <c r="L102" i="6"/>
  <c r="L70" i="6"/>
  <c r="L54" i="6"/>
  <c r="L117" i="6"/>
  <c r="L69" i="6"/>
  <c r="L37" i="6"/>
  <c r="L5" i="6"/>
  <c r="M48" i="6" l="1"/>
  <c r="M22" i="6"/>
  <c r="M104" i="6"/>
  <c r="M14" i="6"/>
  <c r="M46" i="6"/>
  <c r="M105" i="6"/>
  <c r="M65" i="6"/>
  <c r="M90" i="6"/>
  <c r="M54" i="6"/>
  <c r="M37" i="6"/>
  <c r="M70" i="6"/>
  <c r="M79" i="6"/>
  <c r="M64" i="6"/>
  <c r="M57" i="6"/>
  <c r="M27" i="6"/>
  <c r="M91" i="6"/>
  <c r="M114" i="6"/>
  <c r="M76" i="6"/>
  <c r="M88" i="6"/>
  <c r="M33" i="6"/>
  <c r="M87" i="6"/>
  <c r="M85" i="6"/>
  <c r="M43" i="6"/>
  <c r="M107" i="6"/>
  <c r="M100" i="6"/>
  <c r="M12" i="6"/>
  <c r="M106" i="6"/>
  <c r="M13" i="6"/>
  <c r="M93" i="6"/>
  <c r="M38" i="6"/>
  <c r="M86" i="6"/>
  <c r="M58" i="6"/>
  <c r="M23" i="6"/>
  <c r="M18" i="6"/>
  <c r="M97" i="6"/>
  <c r="M69" i="6"/>
  <c r="M42" i="6"/>
  <c r="M117" i="6"/>
  <c r="M7" i="6"/>
  <c r="M8" i="6"/>
  <c r="M112" i="6"/>
  <c r="M81" i="6"/>
  <c r="M51" i="6"/>
  <c r="M115" i="6"/>
  <c r="M20" i="6"/>
  <c r="M108" i="6"/>
  <c r="M21" i="6"/>
  <c r="M101" i="6"/>
  <c r="M94" i="6"/>
  <c r="M39" i="6"/>
  <c r="M35" i="6"/>
  <c r="M74" i="6"/>
  <c r="M73" i="6"/>
  <c r="M15" i="6"/>
  <c r="M66" i="6"/>
  <c r="M59" i="6"/>
  <c r="M44" i="6"/>
  <c r="M4" i="6"/>
  <c r="M29" i="6"/>
  <c r="M109" i="6"/>
  <c r="M110" i="6"/>
  <c r="M55" i="6"/>
  <c r="M16" i="6"/>
  <c r="M17" i="6"/>
  <c r="M99" i="6"/>
  <c r="M95" i="6"/>
  <c r="M32" i="6"/>
  <c r="M3" i="6"/>
  <c r="M67" i="6"/>
  <c r="M36" i="6"/>
  <c r="M45" i="6"/>
  <c r="M56" i="6"/>
  <c r="M25" i="6"/>
  <c r="M80" i="6"/>
  <c r="M10" i="6"/>
  <c r="M24" i="6"/>
  <c r="M31" i="6"/>
  <c r="M9" i="6"/>
  <c r="M47" i="6"/>
  <c r="M40" i="6"/>
  <c r="M41" i="6"/>
  <c r="M63" i="6"/>
  <c r="M53" i="6"/>
  <c r="M50" i="6"/>
  <c r="M6" i="6"/>
  <c r="M111" i="6"/>
  <c r="M72" i="6"/>
  <c r="M102" i="6"/>
  <c r="M78" i="6"/>
  <c r="M82" i="6"/>
  <c r="M5" i="6"/>
  <c r="M71" i="6"/>
  <c r="M49" i="6"/>
  <c r="M34" i="6"/>
  <c r="M61" i="6"/>
  <c r="M26" i="6"/>
  <c r="M30" i="6"/>
  <c r="M98" i="6"/>
  <c r="M96" i="6"/>
  <c r="M113" i="6"/>
  <c r="K11" i="6"/>
  <c r="L11" i="6" s="1"/>
  <c r="K62" i="6"/>
  <c r="L62" i="6" s="1"/>
  <c r="K89" i="6"/>
  <c r="L89" i="6" s="1"/>
  <c r="L75" i="6"/>
  <c r="L83" i="6"/>
  <c r="K60" i="6"/>
  <c r="L60" i="6" s="1"/>
  <c r="L28" i="6"/>
  <c r="L77" i="6"/>
  <c r="K68" i="6"/>
  <c r="L68" i="6" s="1"/>
  <c r="L84" i="6"/>
  <c r="K19" i="6"/>
  <c r="L19" i="6" s="1"/>
  <c r="L116" i="6"/>
  <c r="L103" i="6"/>
  <c r="L92" i="6"/>
  <c r="K52" i="6"/>
  <c r="L52" i="6" s="1"/>
  <c r="M62" i="6" l="1"/>
  <c r="M52" i="6"/>
  <c r="M28" i="6"/>
  <c r="M60" i="6"/>
  <c r="M103" i="6"/>
  <c r="M83" i="6"/>
  <c r="M116" i="6"/>
  <c r="M75" i="6"/>
  <c r="M92" i="6"/>
  <c r="M19" i="6"/>
  <c r="M89" i="6"/>
  <c r="M68" i="6"/>
  <c r="M84" i="6"/>
  <c r="M11" i="6"/>
  <c r="M77" i="6"/>
</calcChain>
</file>

<file path=xl/sharedStrings.xml><?xml version="1.0" encoding="utf-8"?>
<sst xmlns="http://schemas.openxmlformats.org/spreadsheetml/2006/main" count="5163" uniqueCount="381">
  <si>
    <t>img_id</t>
  </si>
  <si>
    <t>scene1</t>
  </si>
  <si>
    <t>scene2</t>
  </si>
  <si>
    <t>scene3</t>
  </si>
  <si>
    <t>scene4</t>
  </si>
  <si>
    <t>scene5</t>
  </si>
  <si>
    <t>'runway'</t>
  </si>
  <si>
    <t>'highway'</t>
  </si>
  <si>
    <t>'parking_lot'</t>
  </si>
  <si>
    <t>'sky'</t>
  </si>
  <si>
    <t>'racecourse'</t>
  </si>
  <si>
    <t>'wind_farm'</t>
  </si>
  <si>
    <t>'windmill'</t>
  </si>
  <si>
    <t>'bayou'</t>
  </si>
  <si>
    <t>'marsh'</t>
  </si>
  <si>
    <t>'pond'</t>
  </si>
  <si>
    <t>'river'</t>
  </si>
  <si>
    <t>'forest_road'</t>
  </si>
  <si>
    <t>'supermarket'</t>
  </si>
  <si>
    <t>'railroad_track'</t>
  </si>
  <si>
    <t>'boardwalk'</t>
  </si>
  <si>
    <t>'candy_store'</t>
  </si>
  <si>
    <t>'staircase'</t>
  </si>
  <si>
    <t>'crosswalk'</t>
  </si>
  <si>
    <t>'skyscraper'</t>
  </si>
  <si>
    <t>'office_building'</t>
  </si>
  <si>
    <t>'bridge'</t>
  </si>
  <si>
    <t>'mausoleum'</t>
  </si>
  <si>
    <t>'palace'</t>
  </si>
  <si>
    <t>'train_railway'</t>
  </si>
  <si>
    <t>'train_station'</t>
  </si>
  <si>
    <t>'hospital'</t>
  </si>
  <si>
    <t>'plaza'</t>
  </si>
  <si>
    <t>'building_facade'</t>
  </si>
  <si>
    <t>'stadium'</t>
  </si>
  <si>
    <t>'airport_terminal'</t>
  </si>
  <si>
    <t>'baseball_field'</t>
  </si>
  <si>
    <t>'motel'</t>
  </si>
  <si>
    <t>'apartment_building'</t>
  </si>
  <si>
    <t>'residential_neighborhood'</t>
  </si>
  <si>
    <t>'forest_path'</t>
  </si>
  <si>
    <t>'rainforest'</t>
  </si>
  <si>
    <t>'driveway'</t>
  </si>
  <si>
    <t>'swamp'</t>
  </si>
  <si>
    <t>'orchard'</t>
  </si>
  <si>
    <t>'field'</t>
  </si>
  <si>
    <t>'tree_farm'</t>
  </si>
  <si>
    <t>'botanical_garden'</t>
  </si>
  <si>
    <t>'chalet'</t>
  </si>
  <si>
    <t>'church'</t>
  </si>
  <si>
    <t>'inn'</t>
  </si>
  <si>
    <t>'alley'</t>
  </si>
  <si>
    <t>'restaurant_patio'</t>
  </si>
  <si>
    <t>'fire_escape'</t>
  </si>
  <si>
    <t>'yard'</t>
  </si>
  <si>
    <t>'mansion'</t>
  </si>
  <si>
    <t>'pavilion'</t>
  </si>
  <si>
    <t>'picnic_area'</t>
  </si>
  <si>
    <t>'amphitheater'</t>
  </si>
  <si>
    <t>'gas_station'</t>
  </si>
  <si>
    <t>'playground'</t>
  </si>
  <si>
    <t>'hotel'</t>
  </si>
  <si>
    <t>'boat_deck'</t>
  </si>
  <si>
    <t>'courtyard'</t>
  </si>
  <si>
    <t>'formal_garden'</t>
  </si>
  <si>
    <t>'cottage_garden'</t>
  </si>
  <si>
    <t>'dam'</t>
  </si>
  <si>
    <t>'campsite'</t>
  </si>
  <si>
    <t>'construction_site'</t>
  </si>
  <si>
    <t>'fire_station'</t>
  </si>
  <si>
    <t>'veranda'</t>
  </si>
  <si>
    <t>'shed'</t>
  </si>
  <si>
    <t>'dock'</t>
  </si>
  <si>
    <t>'watering_hole'</t>
  </si>
  <si>
    <t>'harbor'</t>
  </si>
  <si>
    <t>'fairway'</t>
  </si>
  <si>
    <t>'golf_course'</t>
  </si>
  <si>
    <t>'pasture'</t>
  </si>
  <si>
    <t>'cemetery'</t>
  </si>
  <si>
    <t>'fountain'</t>
  </si>
  <si>
    <t>'coast'</t>
  </si>
  <si>
    <t>'ocean'</t>
  </si>
  <si>
    <t>'water_tower'</t>
  </si>
  <si>
    <t>'doorway'</t>
  </si>
  <si>
    <t>'arch'</t>
  </si>
  <si>
    <t>'shopfront'</t>
  </si>
  <si>
    <t>'wheat_field'</t>
  </si>
  <si>
    <t>'corn_field'</t>
  </si>
  <si>
    <t>'castle'</t>
  </si>
  <si>
    <t>'courthouse'</t>
  </si>
  <si>
    <t>'viaduct'</t>
  </si>
  <si>
    <t>'market'</t>
  </si>
  <si>
    <t>'schoolhouse'</t>
  </si>
  <si>
    <t>'tower'</t>
  </si>
  <si>
    <t>'abbey'</t>
  </si>
  <si>
    <t>'patio'</t>
  </si>
  <si>
    <t>'topiary_garden'</t>
  </si>
  <si>
    <t>'coffee_shop'</t>
  </si>
  <si>
    <t>'bakery'</t>
  </si>
  <si>
    <t>'garbage_dump'</t>
  </si>
  <si>
    <t>'phone_booth'</t>
  </si>
  <si>
    <t>'creek'</t>
  </si>
  <si>
    <t>'vegetable_garden'</t>
  </si>
  <si>
    <t>'herb_garden'</t>
  </si>
  <si>
    <t>'rice_paddy'</t>
  </si>
  <si>
    <t>'excavation'</t>
  </si>
  <si>
    <t>'pagoda'</t>
  </si>
  <si>
    <t>'basilica'</t>
  </si>
  <si>
    <t>'valley'</t>
  </si>
  <si>
    <t>'trench'</t>
  </si>
  <si>
    <t>'lighthouse'</t>
  </si>
  <si>
    <t>'raft'</t>
  </si>
  <si>
    <t>'badlands'</t>
  </si>
  <si>
    <t>'track'</t>
  </si>
  <si>
    <t>'mountain_snowy'</t>
  </si>
  <si>
    <t>'mountain'</t>
  </si>
  <si>
    <t>'subway_station'</t>
  </si>
  <si>
    <t>Grand Total</t>
  </si>
  <si>
    <t>Row Labels</t>
  </si>
  <si>
    <t>Count of img_id</t>
  </si>
  <si>
    <t>'swimming_pool'</t>
  </si>
  <si>
    <t>'ice_skating_rink'</t>
  </si>
  <si>
    <t>'aqueduct'</t>
  </si>
  <si>
    <t>'locker_room'</t>
  </si>
  <si>
    <t>creek</t>
  </si>
  <si>
    <t>coast</t>
  </si>
  <si>
    <t>bayou</t>
  </si>
  <si>
    <t>residential_neighborhood</t>
  </si>
  <si>
    <t>doorway</t>
  </si>
  <si>
    <t>windmill</t>
  </si>
  <si>
    <t>pasture</t>
  </si>
  <si>
    <t>river</t>
  </si>
  <si>
    <t>dock</t>
  </si>
  <si>
    <t>vegetable_garden</t>
  </si>
  <si>
    <t>botanical_garden</t>
  </si>
  <si>
    <t>building_facade</t>
  </si>
  <si>
    <t>fire_station</t>
  </si>
  <si>
    <t>baseball_field</t>
  </si>
  <si>
    <t>pavilion</t>
  </si>
  <si>
    <t>topiary_garden</t>
  </si>
  <si>
    <t>shed</t>
  </si>
  <si>
    <t>corn_field</t>
  </si>
  <si>
    <t>motel</t>
  </si>
  <si>
    <t>railroad_track</t>
  </si>
  <si>
    <t>subway_station</t>
  </si>
  <si>
    <t>field</t>
  </si>
  <si>
    <t>wind_farm</t>
  </si>
  <si>
    <t>orchard</t>
  </si>
  <si>
    <t>hospital</t>
  </si>
  <si>
    <t>harbor</t>
  </si>
  <si>
    <t>ice_skating_rink</t>
  </si>
  <si>
    <t>crosswalk</t>
  </si>
  <si>
    <t>inn</t>
  </si>
  <si>
    <t>office_building</t>
  </si>
  <si>
    <t>dam</t>
  </si>
  <si>
    <t>skyscraper</t>
  </si>
  <si>
    <t>train_railway</t>
  </si>
  <si>
    <t>highway</t>
  </si>
  <si>
    <t>cottage_garden</t>
  </si>
  <si>
    <t>bridge</t>
  </si>
  <si>
    <t>restaurant_patio</t>
  </si>
  <si>
    <t>playground</t>
  </si>
  <si>
    <t>chalet</t>
  </si>
  <si>
    <t>boat_deck</t>
  </si>
  <si>
    <t>gas_station</t>
  </si>
  <si>
    <t>tower</t>
  </si>
  <si>
    <t>phone_booth</t>
  </si>
  <si>
    <t>swamp</t>
  </si>
  <si>
    <t>supermarket</t>
  </si>
  <si>
    <t>apartment_building</t>
  </si>
  <si>
    <t>wheat_field</t>
  </si>
  <si>
    <t>fairway</t>
  </si>
  <si>
    <t>parking_lot</t>
  </si>
  <si>
    <t>picnic_area</t>
  </si>
  <si>
    <t>courthouse</t>
  </si>
  <si>
    <t>stadium</t>
  </si>
  <si>
    <t>yard</t>
  </si>
  <si>
    <t>watering_hole</t>
  </si>
  <si>
    <t>abbey</t>
  </si>
  <si>
    <t>veranda</t>
  </si>
  <si>
    <t>tree_farm</t>
  </si>
  <si>
    <t>valley</t>
  </si>
  <si>
    <t>courtyard</t>
  </si>
  <si>
    <t>palace</t>
  </si>
  <si>
    <t>shopfront</t>
  </si>
  <si>
    <t>fire_escape</t>
  </si>
  <si>
    <t>arch</t>
  </si>
  <si>
    <t>plaza</t>
  </si>
  <si>
    <t>pagoda</t>
  </si>
  <si>
    <t>rice_paddy</t>
  </si>
  <si>
    <t>rainforest</t>
  </si>
  <si>
    <t>raft</t>
  </si>
  <si>
    <t>construction_site</t>
  </si>
  <si>
    <t>viaduct</t>
  </si>
  <si>
    <t>amphitheater</t>
  </si>
  <si>
    <t>garbage_dump</t>
  </si>
  <si>
    <t>racecourse</t>
  </si>
  <si>
    <t>marsh</t>
  </si>
  <si>
    <t>patio</t>
  </si>
  <si>
    <t>mansion</t>
  </si>
  <si>
    <t>golf_course</t>
  </si>
  <si>
    <t>runway</t>
  </si>
  <si>
    <t>cemetery</t>
  </si>
  <si>
    <t>airport_terminal</t>
  </si>
  <si>
    <t>candy_store</t>
  </si>
  <si>
    <t>church</t>
  </si>
  <si>
    <t>trench</t>
  </si>
  <si>
    <t>water_tower</t>
  </si>
  <si>
    <t>ocean</t>
  </si>
  <si>
    <t>boardwalk</t>
  </si>
  <si>
    <t>locker_room</t>
  </si>
  <si>
    <t>excavation</t>
  </si>
  <si>
    <t>forest_road</t>
  </si>
  <si>
    <t>alley</t>
  </si>
  <si>
    <t>fountain</t>
  </si>
  <si>
    <t>train_station</t>
  </si>
  <si>
    <t>campsite</t>
  </si>
  <si>
    <t>sky</t>
  </si>
  <si>
    <t>track</t>
  </si>
  <si>
    <t>schoolhouse</t>
  </si>
  <si>
    <t>mausoleum</t>
  </si>
  <si>
    <t>pond</t>
  </si>
  <si>
    <t>driveway</t>
  </si>
  <si>
    <t>coffee_shop</t>
  </si>
  <si>
    <t>herb_garden</t>
  </si>
  <si>
    <t>formal_garden</t>
  </si>
  <si>
    <t>forest_path</t>
  </si>
  <si>
    <t>aqueduct</t>
  </si>
  <si>
    <t>badlands</t>
  </si>
  <si>
    <t>hotel</t>
  </si>
  <si>
    <t>bakery</t>
  </si>
  <si>
    <t>swimming_pool</t>
  </si>
  <si>
    <t>staircase</t>
  </si>
  <si>
    <t>mountain_snowy</t>
  </si>
  <si>
    <t>lighthouse</t>
  </si>
  <si>
    <t>basilica</t>
  </si>
  <si>
    <t>castle</t>
  </si>
  <si>
    <t>market</t>
  </si>
  <si>
    <t>mountain</t>
  </si>
  <si>
    <t>class</t>
  </si>
  <si>
    <t>scene</t>
  </si>
  <si>
    <t>freq</t>
  </si>
  <si>
    <t>Class</t>
  </si>
  <si>
    <t>Rank</t>
  </si>
  <si>
    <t>concat</t>
  </si>
  <si>
    <t>highway (10)</t>
  </si>
  <si>
    <t>construction_site (7)</t>
  </si>
  <si>
    <t>driveway (6)</t>
  </si>
  <si>
    <t>hospital (5)</t>
  </si>
  <si>
    <t>bridge (5)</t>
  </si>
  <si>
    <t>residential_neighborhood (5)</t>
  </si>
  <si>
    <t>parking_lot (5)</t>
  </si>
  <si>
    <t>office_building (4)</t>
  </si>
  <si>
    <t>viaduct (4)</t>
  </si>
  <si>
    <t>apartment_building (3)</t>
  </si>
  <si>
    <t>highway (133)</t>
  </si>
  <si>
    <t>parking_lot (124)</t>
  </si>
  <si>
    <t>hospital (96)</t>
  </si>
  <si>
    <t>office_building (91)</t>
  </si>
  <si>
    <t>residential_neighborhood (76)</t>
  </si>
  <si>
    <t>forest_road (76)</t>
  </si>
  <si>
    <t>apartment_building (72)</t>
  </si>
  <si>
    <t>driveway (72)</t>
  </si>
  <si>
    <t>motel (53)</t>
  </si>
  <si>
    <t>crosswalk (46)</t>
  </si>
  <si>
    <t>residential_neighborhood (162)</t>
  </si>
  <si>
    <t>parking_lot (145)</t>
  </si>
  <si>
    <t>highway (115)</t>
  </si>
  <si>
    <t>apartment_building (108)</t>
  </si>
  <si>
    <t>hospital (101)</t>
  </si>
  <si>
    <t>driveway (100)</t>
  </si>
  <si>
    <t>office_building (100)</t>
  </si>
  <si>
    <t>motel (66)</t>
  </si>
  <si>
    <t>crosswalk (59)</t>
  </si>
  <si>
    <t>forest_road (56)</t>
  </si>
  <si>
    <t>residential_neighborhood (66)</t>
  </si>
  <si>
    <t>highway (54)</t>
  </si>
  <si>
    <t>driveway (52)</t>
  </si>
  <si>
    <t>apartment_building (47)</t>
  </si>
  <si>
    <t>parking_lot (46)</t>
  </si>
  <si>
    <t>office_building (44)</t>
  </si>
  <si>
    <t>forest_road (43)</t>
  </si>
  <si>
    <t>hospital (32)</t>
  </si>
  <si>
    <t>plaza (29)</t>
  </si>
  <si>
    <t>crosswalk (25)</t>
  </si>
  <si>
    <t>chalet (1)</t>
  </si>
  <si>
    <t>driveway (1)</t>
  </si>
  <si>
    <t>runway (1)</t>
  </si>
  <si>
    <t>plaza (1)</t>
  </si>
  <si>
    <t>parking_lot (1)</t>
  </si>
  <si>
    <t>formal_garden (1)</t>
  </si>
  <si>
    <t>racecourse (1)</t>
  </si>
  <si>
    <t>cemetery (1)</t>
  </si>
  <si>
    <t>coast (1)</t>
  </si>
  <si>
    <t>courtyard (1)</t>
  </si>
  <si>
    <t>shed (3)</t>
  </si>
  <si>
    <t>yard (3)</t>
  </si>
  <si>
    <t>forest_road (3)</t>
  </si>
  <si>
    <t>building_facade (2)</t>
  </si>
  <si>
    <t>dam (2)</t>
  </si>
  <si>
    <t>chalet (2)</t>
  </si>
  <si>
    <t>doorway (2)</t>
  </si>
  <si>
    <t>crosswalk (2)</t>
  </si>
  <si>
    <t>field (2)</t>
  </si>
  <si>
    <t>railroad_track (2)</t>
  </si>
  <si>
    <t>building_facade (42)</t>
  </si>
  <si>
    <t>field (29)</t>
  </si>
  <si>
    <t>runway (29)</t>
  </si>
  <si>
    <t>courtyard (27)</t>
  </si>
  <si>
    <t>plaza (25)</t>
  </si>
  <si>
    <t>inn (22)</t>
  </si>
  <si>
    <t>sky (21)</t>
  </si>
  <si>
    <t>yard (20)</t>
  </si>
  <si>
    <t>tree_farm (20)</t>
  </si>
  <si>
    <t>bridge (18)</t>
  </si>
  <si>
    <t>inn (43)</t>
  </si>
  <si>
    <t>building_facade (39)</t>
  </si>
  <si>
    <t>plaza (38)</t>
  </si>
  <si>
    <t>courtyard (31)</t>
  </si>
  <si>
    <t>field (30)</t>
  </si>
  <si>
    <t>mansion (26)</t>
  </si>
  <si>
    <t>yard (23)</t>
  </si>
  <si>
    <t>orchard (22)</t>
  </si>
  <si>
    <t>tree_farm (22)</t>
  </si>
  <si>
    <t>runway (13)</t>
  </si>
  <si>
    <t>field (23)</t>
  </si>
  <si>
    <t>building_facade (23)</t>
  </si>
  <si>
    <t>river (21)</t>
  </si>
  <si>
    <t>picnic_area (19)</t>
  </si>
  <si>
    <t>inn (19)</t>
  </si>
  <si>
    <t>tree_farm (18)</t>
  </si>
  <si>
    <t>orchard (18)</t>
  </si>
  <si>
    <t>yard (17)</t>
  </si>
  <si>
    <t>courtyard (15)</t>
  </si>
  <si>
    <t>runway (14)</t>
  </si>
  <si>
    <t>residential_neighborhood (1)</t>
  </si>
  <si>
    <t>botanical_garden (1)</t>
  </si>
  <si>
    <t>inn (1)</t>
  </si>
  <si>
    <t>cottage_garden (1)</t>
  </si>
  <si>
    <t>topiary_garden (1)</t>
  </si>
  <si>
    <t>fountain (1)</t>
  </si>
  <si>
    <t>church (1)</t>
  </si>
  <si>
    <t>sky (1)</t>
  </si>
  <si>
    <t>mausoleum (1)</t>
  </si>
  <si>
    <t>highway (1)</t>
  </si>
  <si>
    <t>Column Labels</t>
  </si>
  <si>
    <t>Sum of freq</t>
  </si>
  <si>
    <t>Scene</t>
  </si>
  <si>
    <t>Total</t>
  </si>
  <si>
    <t>1</t>
  </si>
  <si>
    <t>2</t>
  </si>
  <si>
    <t>3</t>
  </si>
  <si>
    <t>4</t>
  </si>
  <si>
    <t>5</t>
  </si>
  <si>
    <t>mean</t>
  </si>
  <si>
    <t>R</t>
  </si>
  <si>
    <t>G</t>
  </si>
  <si>
    <t>B</t>
  </si>
  <si>
    <t>RGB</t>
  </si>
  <si>
    <t>code</t>
  </si>
  <si>
    <t>Column1</t>
  </si>
  <si>
    <t>total_freq</t>
  </si>
  <si>
    <t>freq_ratio</t>
  </si>
  <si>
    <t>is attractive</t>
  </si>
  <si>
    <t>no</t>
  </si>
  <si>
    <t>mid</t>
  </si>
  <si>
    <t>yes</t>
  </si>
  <si>
    <t>ratio_no</t>
  </si>
  <si>
    <t>ratio_yes</t>
  </si>
  <si>
    <t>doc_ratio_no</t>
  </si>
  <si>
    <t>doc_ratio_yes</t>
  </si>
  <si>
    <t>unattractive scenes</t>
  </si>
  <si>
    <t>attractive scenes</t>
  </si>
  <si>
    <t>ratio</t>
  </si>
  <si>
    <t>portion</t>
  </si>
  <si>
    <t>rank</t>
  </si>
  <si>
    <t>skip</t>
  </si>
  <si>
    <t>rat_no</t>
  </si>
  <si>
    <t>rat_mid</t>
  </si>
  <si>
    <t>rat_yes</t>
  </si>
  <si>
    <t>neutral scenes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</si>
</sst>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0" borderId="10" xfId="0" applyFont="1" applyFill="1" applyBorder="1"/>
    <xf numFmtId="0" fontId="16" fillId="0" borderId="10" xfId="0" applyFont="1" applyFill="1" applyBorder="1"/>
    <xf numFmtId="0" fontId="16" fillId="33" borderId="11" xfId="0" applyFont="1" applyFill="1" applyBorder="1"/>
    <xf numFmtId="2" fontId="0" fillId="0" borderId="0" xfId="0" applyNumberFormat="1"/>
    <xf numFmtId="0" fontId="16" fillId="33" borderId="0" xfId="0" applyFont="1" applyFill="1"/>
    <xf numFmtId="0" fontId="16" fillId="33" borderId="0" xfId="0" applyFont="1" applyFill="1" applyBorder="1"/>
    <xf numFmtId="0" fontId="0" fillId="0" borderId="0" xfId="0" applyFont="1"/>
    <xf numFmtId="164" fontId="0" fillId="0" borderId="0" xfId="0" applyNumberFormat="1" applyFont="1"/>
    <xf numFmtId="10" fontId="0" fillId="0" borderId="0" xfId="42" applyNumberFormat="1" applyFon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2cX" refreshedDate="42870.63650104167" createdVersion="6" refreshedVersion="6" minRefreshableVersion="3" recordCount="565">
  <cacheSource type="worksheet">
    <worksheetSource name="Table1"/>
  </cacheSource>
  <cacheFields count="6">
    <cacheField name="img_id" numFmtId="0">
      <sharedItems containsSemiMixedTypes="0" containsString="0" containsNumber="1" containsInteger="1" minValue="1" maxValue="10005"/>
    </cacheField>
    <cacheField name="scene1" numFmtId="0">
      <sharedItems count="62">
        <s v="'runway'"/>
        <s v="'wind_farm'"/>
        <s v="'highway'"/>
        <s v="'supermarket'"/>
        <s v="'office_building'"/>
        <s v="'hospital'"/>
        <s v="'parking_lot'"/>
        <s v="'stadium'"/>
        <s v="'forest_road'"/>
        <s v="'orchard'"/>
        <s v="'field'"/>
        <s v="'chalet'"/>
        <s v="'alley'"/>
        <s v="'residential_neighborhood'"/>
        <s v="'crosswalk'"/>
        <s v="'fire_escape'"/>
        <s v="'driveway'"/>
        <s v="'pavilion'"/>
        <s v="'picnic_area'"/>
        <s v="'yard'"/>
        <s v="'campsite'"/>
        <s v="'motel'"/>
        <s v="'fire_station'"/>
        <s v="'apartment_building'"/>
        <s v="'dock'"/>
        <s v="'harbor'"/>
        <s v="'mansion'"/>
        <s v="'pond'"/>
        <s v="'cemetery'"/>
        <s v="'playground'"/>
        <s v="'doorway'"/>
        <s v="'shopfront'"/>
        <s v="'wheat_field'"/>
        <s v="'corn_field'"/>
        <s v="'building_facade'"/>
        <s v="'palace'"/>
        <s v="'mausoleum'"/>
        <s v="'plaza'"/>
        <s v="'inn'"/>
        <s v="'windmill'"/>
        <s v="'shed'"/>
        <s v="'patio'"/>
        <s v="'water_tower'"/>
        <s v="'cottage_garden'"/>
        <s v="'veranda'"/>
        <s v="'schoolhouse'"/>
        <s v="'gas_station'"/>
        <s v="'courtyard'"/>
        <s v="'marsh'"/>
        <s v="'tree_farm'"/>
        <s v="'dam'"/>
        <s v="'bayou'"/>
        <s v="'train_railway'"/>
        <s v="'construction_site'"/>
        <s v="'fairway'"/>
        <s v="'pasture'"/>
        <s v="'viaduct'"/>
        <s v="'racecourse'"/>
        <s v="'railroad_track'"/>
        <s v="'botanical_garden'"/>
        <s v="'bridge'"/>
        <s v="'train_station'"/>
      </sharedItems>
    </cacheField>
    <cacheField name="scene2" numFmtId="0">
      <sharedItems count="76">
        <s v="'highway'"/>
        <s v="'bayou'"/>
        <s v="'forest_road'"/>
        <s v="'railroad_track'"/>
        <s v="'crosswalk'"/>
        <s v="'hospital'"/>
        <s v="'office_building'"/>
        <s v="'stadium'"/>
        <s v="'residential_neighborhood'"/>
        <s v="'apartment_building'"/>
        <s v="'forest_path'"/>
        <s v="'parking_lot'"/>
        <s v="'motel'"/>
        <s v="'picnic_area'"/>
        <s v="'pavilion'"/>
        <s v="'driveway'"/>
        <s v="'courtyard'"/>
        <s v="'river'"/>
        <s v="'chalet'"/>
        <s v="'cottage_garden'"/>
        <s v="'pond'"/>
        <s v="'dock'"/>
        <s v="'hotel'"/>
        <s v="'yard'"/>
        <s v="'pasture'"/>
        <s v="'fairway'"/>
        <s v="'botanical_garden'"/>
        <s v="'cemetery'"/>
        <s v="'harbor'"/>
        <s v="'construction_site'"/>
        <s v="'plaza'"/>
        <s v="'building_facade'"/>
        <s v="'corn_field'"/>
        <s v="'wheat_field'"/>
        <s v="'church'"/>
        <s v="'shopfront'"/>
        <s v="'arch'"/>
        <s v="'fire_station'"/>
        <s v="'inn'"/>
        <s v="'wind_farm'"/>
        <s v="'water_tower'"/>
        <s v="'doorway'"/>
        <s v="'playground'"/>
        <s v="'mansion'"/>
        <s v="'topiary_garden'"/>
        <s v="'alley'"/>
        <s v="'formal_garden'"/>
        <s v="'sky'"/>
        <s v="'windmill'"/>
        <s v="'veranda'"/>
        <s v="'field'"/>
        <s v="'tree_farm'"/>
        <s v="'coffee_shop'"/>
        <s v="'garbage_dump'"/>
        <s v="'patio'"/>
        <s v="'palace'"/>
        <s v="'shed'"/>
        <s v="'bridge'"/>
        <s v="'airport_terminal'"/>
        <s v="'runway'"/>
        <s v="'train_railway'"/>
        <s v="'baseball_field'"/>
        <s v="'marsh'"/>
        <s v="'racecourse'"/>
        <s v="'orchard'"/>
        <s v="'swamp'"/>
        <s v="'excavation'"/>
        <s v="'lighthouse'"/>
        <s v="'tower'"/>
        <s v="'rice_paddy'"/>
        <s v="'golf_course'"/>
        <s v="'fountain'"/>
        <s v="'fire_escape'"/>
        <s v="'viaduct'"/>
        <s v="'track'"/>
        <s v="'dam'"/>
      </sharedItems>
    </cacheField>
    <cacheField name="scene3" numFmtId="0">
      <sharedItems/>
    </cacheField>
    <cacheField name="scene4" numFmtId="0">
      <sharedItems/>
    </cacheField>
    <cacheField name="scene5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2cX" refreshedDate="42954.711724884262" createdVersion="6" refreshedVersion="6" minRefreshableVersion="3" recordCount="340">
  <cacheSource type="worksheet">
    <worksheetSource name="Table2"/>
  </cacheSource>
  <cacheFields count="7">
    <cacheField name="clas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is attractive" numFmtId="0">
      <sharedItems count="3">
        <s v="no"/>
        <s v="mid"/>
        <s v="yes"/>
      </sharedItems>
    </cacheField>
    <cacheField name="scene" numFmtId="0">
      <sharedItems count="115">
        <s v="trench"/>
        <s v="dam"/>
        <s v="tower"/>
        <s v="excavation"/>
        <s v="shed"/>
        <s v="construction_site"/>
        <s v="viaduct"/>
        <s v="valley"/>
        <s v="stadium"/>
        <s v="bridge"/>
        <s v="skyscraper"/>
        <s v="train_station"/>
        <s v="doorway"/>
        <s v="fire_escape"/>
        <s v="railroad_track"/>
        <s v="harbor"/>
        <s v="patio"/>
        <s v="schoolhouse"/>
        <s v="racecourse"/>
        <s v="chalet"/>
        <s v="cottage_garden"/>
        <s v="yard"/>
        <s v="fire_station"/>
        <s v="botanical_garden"/>
        <s v="tree_farm"/>
        <s v="highway"/>
        <s v="corn_field"/>
        <s v="sky"/>
        <s v="driveway"/>
        <s v="field"/>
        <s v="hospital"/>
        <s v="building_facade"/>
        <s v="orchard"/>
        <s v="forest_road"/>
        <s v="office_building"/>
        <s v="residential_neighborhood"/>
        <s v="parking_lot"/>
        <s v="crosswalk"/>
        <s v="courtyard"/>
        <s v="apartment_building"/>
        <s v="inn"/>
        <s v="motel"/>
        <s v="aqueduct"/>
        <s v="supermarket"/>
        <s v="pagoda"/>
        <s v="candy_store"/>
        <s v="locker_room"/>
        <s v="badlands"/>
        <s v="staircase"/>
        <s v="mountain_snowy"/>
        <s v="mountain"/>
        <s v="train_railway"/>
        <s v="water_tower"/>
        <s v="wheat_field"/>
        <s v="ocean"/>
        <s v="arch"/>
        <s v="rainforest"/>
        <s v="campsite"/>
        <s v="baseball_field"/>
        <s v="cemetery"/>
        <s v="airport_terminal"/>
        <s v="windmill"/>
        <s v="wind_farm"/>
        <s v="runway"/>
        <s v="mausoleum"/>
        <s v="herb_garden"/>
        <s v="boat_deck"/>
        <s v="phone_booth"/>
        <s v="amphitheater"/>
        <s v="boardwalk"/>
        <s v="hotel"/>
        <s v="gas_station"/>
        <s v="pasture"/>
        <s v="coast"/>
        <s v="creek"/>
        <s v="garbage_dump"/>
        <s v="vegetable_garden"/>
        <s v="pavilion"/>
        <s v="mansion"/>
        <s v="plaza"/>
        <s v="alley"/>
        <s v="forest_path"/>
        <s v="church"/>
        <s v="playground"/>
        <s v="veranda"/>
        <s v="shopfront"/>
        <s v="golf_course"/>
        <s v="track"/>
        <s v="swamp"/>
        <s v="formal_garden"/>
        <s v="rice_paddy"/>
        <s v="picnic_area"/>
        <s v="fairway"/>
        <s v="palace"/>
        <s v="marsh"/>
        <s v="dock"/>
        <s v="bayou"/>
        <s v="abbey"/>
        <s v="coffee_shop"/>
        <s v="bakery"/>
        <s v="basilica"/>
        <s v="market"/>
        <s v="restaurant_patio"/>
        <s v="courthouse"/>
        <s v="watering_hole"/>
        <s v="pond"/>
        <s v="river"/>
        <s v="fountain"/>
        <s v="topiary_garden"/>
        <s v="subway_station"/>
        <s v="ice_skating_rink"/>
        <s v="raft"/>
        <s v="swimming_pool"/>
        <s v="lighthouse"/>
        <s v="castle"/>
      </sharedItems>
    </cacheField>
    <cacheField name="freq" numFmtId="0">
      <sharedItems containsSemiMixedTypes="0" containsString="0" containsNumber="1" containsInteger="1" minValue="1" maxValue="162"/>
    </cacheField>
    <cacheField name="concat" numFmtId="0">
      <sharedItems/>
    </cacheField>
    <cacheField name="total_freq" numFmtId="0">
      <sharedItems containsSemiMixedTypes="0" containsString="0" containsNumber="1" containsInteger="1" minValue="1" maxValue="321"/>
    </cacheField>
    <cacheField name="freq_ratio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5">
  <r>
    <n v="1"/>
    <x v="0"/>
    <x v="0"/>
    <s v="'parking_lot'"/>
    <s v="'sky'"/>
    <s v="'racecourse'"/>
  </r>
  <r>
    <n v="2"/>
    <x v="0"/>
    <x v="0"/>
    <s v="'wind_farm'"/>
    <s v="'windmill'"/>
    <s v="'sky'"/>
  </r>
  <r>
    <n v="3"/>
    <x v="1"/>
    <x v="1"/>
    <s v="'marsh'"/>
    <s v="'pond'"/>
    <s v="'river'"/>
  </r>
  <r>
    <n v="4"/>
    <x v="2"/>
    <x v="2"/>
    <s v="'runway'"/>
    <s v="'sky'"/>
    <s v="'wind_farm'"/>
  </r>
  <r>
    <n v="5"/>
    <x v="3"/>
    <x v="3"/>
    <s v="'boardwalk'"/>
    <s v="'candy_store'"/>
    <s v="'staircase'"/>
  </r>
  <r>
    <n v="6"/>
    <x v="2"/>
    <x v="4"/>
    <s v="'skyscraper'"/>
    <s v="'office_building'"/>
    <s v="'bridge'"/>
  </r>
  <r>
    <n v="7"/>
    <x v="0"/>
    <x v="4"/>
    <s v="'mausoleum'"/>
    <s v="'palace'"/>
    <s v="'office_building'"/>
  </r>
  <r>
    <n v="8"/>
    <x v="2"/>
    <x v="3"/>
    <s v="'crosswalk'"/>
    <s v="'train_railway'"/>
    <s v="'train_station'"/>
  </r>
  <r>
    <n v="9"/>
    <x v="4"/>
    <x v="5"/>
    <s v="'crosswalk'"/>
    <s v="'highway'"/>
    <s v="'plaza'"/>
  </r>
  <r>
    <n v="10"/>
    <x v="5"/>
    <x v="6"/>
    <s v="'parking_lot'"/>
    <s v="'building_facade'"/>
    <s v="'plaza'"/>
  </r>
  <r>
    <n v="11"/>
    <x v="6"/>
    <x v="0"/>
    <s v="'hospital'"/>
    <s v="'office_building'"/>
    <s v="'crosswalk'"/>
  </r>
  <r>
    <n v="12"/>
    <x v="7"/>
    <x v="7"/>
    <s v="'airport_terminal'"/>
    <s v="'baseball_field'"/>
    <s v="'plaza'"/>
  </r>
  <r>
    <n v="13"/>
    <x v="6"/>
    <x v="5"/>
    <s v="'motel'"/>
    <s v="'office_building'"/>
    <s v="'apartment_building'"/>
  </r>
  <r>
    <n v="14"/>
    <x v="6"/>
    <x v="8"/>
    <s v="'apartment_building'"/>
    <s v="'hospital'"/>
    <s v="'office_building'"/>
  </r>
  <r>
    <n v="15"/>
    <x v="6"/>
    <x v="9"/>
    <s v="'motel'"/>
    <s v="'residential_neighborhood'"/>
    <s v="'office_building'"/>
  </r>
  <r>
    <n v="16"/>
    <x v="6"/>
    <x v="6"/>
    <s v="'residential_neighborhood'"/>
    <s v="'hospital'"/>
    <s v="'apartment_building'"/>
  </r>
  <r>
    <n v="17"/>
    <x v="8"/>
    <x v="10"/>
    <s v="'rainforest'"/>
    <s v="'driveway'"/>
    <s v="'swamp'"/>
  </r>
  <r>
    <n v="18"/>
    <x v="9"/>
    <x v="10"/>
    <s v="'field'"/>
    <s v="'tree_farm'"/>
    <s v="'botanical_garden'"/>
  </r>
  <r>
    <n v="19"/>
    <x v="8"/>
    <x v="10"/>
    <s v="'driveway'"/>
    <s v="'highway'"/>
    <s v="'field'"/>
  </r>
  <r>
    <n v="20"/>
    <x v="10"/>
    <x v="10"/>
    <s v="'forest_road'"/>
    <s v="'orchard'"/>
    <s v="'field'"/>
  </r>
  <r>
    <n v="21"/>
    <x v="11"/>
    <x v="11"/>
    <s v="'residential_neighborhood'"/>
    <s v="'church'"/>
    <s v="'inn'"/>
  </r>
  <r>
    <n v="22"/>
    <x v="12"/>
    <x v="8"/>
    <s v="'crosswalk'"/>
    <s v="'apartment_building'"/>
    <s v="'office_building'"/>
  </r>
  <r>
    <n v="23"/>
    <x v="13"/>
    <x v="9"/>
    <s v="'crosswalk'"/>
    <s v="'office_building'"/>
    <s v="'plaza'"/>
  </r>
  <r>
    <n v="24"/>
    <x v="14"/>
    <x v="11"/>
    <s v="'residential_neighborhood'"/>
    <s v="'restaurant_patio'"/>
    <s v="'plaza'"/>
  </r>
  <r>
    <n v="25"/>
    <x v="15"/>
    <x v="12"/>
    <s v="'yard'"/>
    <s v="'building_facade'"/>
    <s v="'mansion'"/>
  </r>
  <r>
    <n v="26"/>
    <x v="13"/>
    <x v="11"/>
    <s v="'apartment_building'"/>
    <s v="'office_building'"/>
    <s v="'building_facade'"/>
  </r>
  <r>
    <n v="27"/>
    <x v="16"/>
    <x v="11"/>
    <s v="'apartment_building'"/>
    <s v="'motel'"/>
    <s v="'residential_neighborhood'"/>
  </r>
  <r>
    <n v="28"/>
    <x v="6"/>
    <x v="5"/>
    <s v="'office_building'"/>
    <s v="'plaza'"/>
    <s v="'highway'"/>
  </r>
  <r>
    <n v="29"/>
    <x v="17"/>
    <x v="13"/>
    <s v="'amphitheater'"/>
    <s v="'gas_station'"/>
    <s v="'playground'"/>
  </r>
  <r>
    <n v="30"/>
    <x v="16"/>
    <x v="2"/>
    <s v="'highway'"/>
    <s v="'tree_farm'"/>
    <s v="'botanical_garden'"/>
  </r>
  <r>
    <n v="31"/>
    <x v="18"/>
    <x v="14"/>
    <s v="'forest_road'"/>
    <s v="'forest_path'"/>
    <s v="'botanical_garden'"/>
  </r>
  <r>
    <n v="32"/>
    <x v="8"/>
    <x v="15"/>
    <s v="'picnic_area'"/>
    <s v="'forest_path'"/>
    <s v="'highway'"/>
  </r>
  <r>
    <n v="33"/>
    <x v="6"/>
    <x v="0"/>
    <s v="'residential_neighborhood'"/>
    <s v="'crosswalk'"/>
    <s v="'driveway'"/>
  </r>
  <r>
    <n v="34"/>
    <x v="13"/>
    <x v="9"/>
    <s v="'fire_escape'"/>
    <s v="'motel'"/>
    <s v="'parking_lot'"/>
  </r>
  <r>
    <n v="35"/>
    <x v="13"/>
    <x v="9"/>
    <s v="'alley'"/>
    <s v="'hotel'"/>
    <s v="'inn'"/>
  </r>
  <r>
    <n v="36"/>
    <x v="6"/>
    <x v="15"/>
    <s v="'highway'"/>
    <s v="'boat_deck'"/>
    <s v="'gas_station'"/>
  </r>
  <r>
    <n v="37"/>
    <x v="19"/>
    <x v="16"/>
    <s v="'driveway'"/>
    <s v="'formal_garden'"/>
    <s v="'cottage_garden'"/>
  </r>
  <r>
    <n v="38"/>
    <x v="2"/>
    <x v="17"/>
    <s v="'bayou'"/>
    <s v="'bridge'"/>
    <s v="'dam'"/>
  </r>
  <r>
    <n v="39"/>
    <x v="2"/>
    <x v="17"/>
    <s v="'parking_lot'"/>
    <s v="'forest_road'"/>
    <s v="'driveway'"/>
  </r>
  <r>
    <n v="40"/>
    <x v="20"/>
    <x v="18"/>
    <s v="'yard'"/>
    <s v="'forest_road'"/>
    <s v="'residential_neighborhood'"/>
  </r>
  <r>
    <n v="41"/>
    <x v="5"/>
    <x v="9"/>
    <s v="'office_building'"/>
    <s v="'residential_neighborhood'"/>
    <s v="'motel'"/>
  </r>
  <r>
    <n v="42"/>
    <x v="6"/>
    <x v="6"/>
    <s v="'hospital'"/>
    <s v="'residential_neighborhood'"/>
    <s v="'apartment_building'"/>
  </r>
  <r>
    <n v="43"/>
    <x v="4"/>
    <x v="5"/>
    <s v="'apartment_building'"/>
    <s v="'building_facade'"/>
    <s v="'construction_site'"/>
  </r>
  <r>
    <n v="44"/>
    <x v="4"/>
    <x v="5"/>
    <s v="'apartment_building'"/>
    <s v="'parking_lot'"/>
    <s v="'construction_site'"/>
  </r>
  <r>
    <n v="45"/>
    <x v="21"/>
    <x v="9"/>
    <s v="'inn'"/>
    <s v="'hospital'"/>
    <s v="'parking_lot'"/>
  </r>
  <r>
    <n v="46"/>
    <x v="2"/>
    <x v="8"/>
    <s v="'forest_road'"/>
    <s v="'crosswalk'"/>
    <s v="'parking_lot'"/>
  </r>
  <r>
    <n v="47"/>
    <x v="13"/>
    <x v="15"/>
    <s v="'motel'"/>
    <s v="'inn'"/>
    <s v="'mansion'"/>
  </r>
  <r>
    <n v="48"/>
    <x v="13"/>
    <x v="0"/>
    <s v="'driveway'"/>
    <s v="'parking_lot'"/>
    <s v="'crosswalk'"/>
  </r>
  <r>
    <n v="49"/>
    <x v="21"/>
    <x v="11"/>
    <s v="'fire_station'"/>
    <s v="'alley'"/>
    <s v="'hospital'"/>
  </r>
  <r>
    <n v="50"/>
    <x v="22"/>
    <x v="6"/>
    <s v="'building_facade'"/>
    <s v="'hospital'"/>
    <s v="'apartment_building'"/>
  </r>
  <r>
    <n v="51"/>
    <x v="5"/>
    <x v="6"/>
    <s v="'building_facade'"/>
    <s v="'highway'"/>
    <s v="'fire_station'"/>
  </r>
  <r>
    <n v="52"/>
    <x v="23"/>
    <x v="8"/>
    <s v="'hospital'"/>
    <s v="'office_building'"/>
    <s v="'building_facade'"/>
  </r>
  <r>
    <n v="53"/>
    <x v="6"/>
    <x v="5"/>
    <s v="'office_building'"/>
    <s v="'building_facade'"/>
    <s v="'driveway'"/>
  </r>
  <r>
    <n v="54"/>
    <x v="2"/>
    <x v="11"/>
    <s v="'forest_road'"/>
    <s v="'residential_neighborhood'"/>
    <s v="'railroad_track'"/>
  </r>
  <r>
    <n v="55"/>
    <x v="6"/>
    <x v="0"/>
    <s v="'residential_neighborhood'"/>
    <s v="'motel'"/>
    <s v="'driveway'"/>
  </r>
  <r>
    <n v="56"/>
    <x v="2"/>
    <x v="8"/>
    <s v="'crosswalk'"/>
    <s v="'restaurant_patio'"/>
    <s v="'veranda'"/>
  </r>
  <r>
    <n v="57"/>
    <x v="6"/>
    <x v="8"/>
    <s v="'crosswalk'"/>
    <s v="'highway'"/>
    <s v="'plaza'"/>
  </r>
  <r>
    <n v="58"/>
    <x v="6"/>
    <x v="15"/>
    <s v="'residential_neighborhood'"/>
    <s v="'motel'"/>
    <s v="'highway'"/>
  </r>
  <r>
    <n v="59"/>
    <x v="13"/>
    <x v="11"/>
    <s v="'alley'"/>
    <s v="'apartment_building'"/>
    <s v="'driveway'"/>
  </r>
  <r>
    <n v="60"/>
    <x v="14"/>
    <x v="11"/>
    <s v="'runway'"/>
    <s v="'highway'"/>
    <s v="'gas_station'"/>
  </r>
  <r>
    <n v="61"/>
    <x v="13"/>
    <x v="15"/>
    <s v="'mansion'"/>
    <s v="'river'"/>
    <s v="'yard'"/>
  </r>
  <r>
    <n v="62"/>
    <x v="11"/>
    <x v="19"/>
    <s v="'yard'"/>
    <s v="'shed'"/>
    <s v="'pond'"/>
  </r>
  <r>
    <n v="63"/>
    <x v="8"/>
    <x v="0"/>
    <s v="'tree_farm'"/>
    <s v="'driveway'"/>
    <s v="'river'"/>
  </r>
  <r>
    <n v="64"/>
    <x v="24"/>
    <x v="20"/>
    <s v="'marsh'"/>
    <s v="'watering_hole'"/>
    <s v="'river'"/>
  </r>
  <r>
    <n v="65"/>
    <x v="13"/>
    <x v="9"/>
    <s v="'crosswalk'"/>
    <s v="'parking_lot'"/>
    <s v="'office_building'"/>
  </r>
  <r>
    <n v="66"/>
    <x v="6"/>
    <x v="8"/>
    <s v="'motel'"/>
    <s v="'apartment_building'"/>
    <s v="'crosswalk'"/>
  </r>
  <r>
    <n v="67"/>
    <x v="6"/>
    <x v="5"/>
    <s v="'plaza'"/>
    <s v="'office_building'"/>
    <s v="'residential_neighborhood'"/>
  </r>
  <r>
    <n v="68"/>
    <x v="16"/>
    <x v="12"/>
    <s v="'inn'"/>
    <s v="'courtyard'"/>
    <s v="'yard'"/>
  </r>
  <r>
    <n v="69"/>
    <x v="5"/>
    <x v="9"/>
    <s v="'building_facade'"/>
    <s v="'residential_neighborhood'"/>
    <s v="'office_building'"/>
  </r>
  <r>
    <n v="70"/>
    <x v="13"/>
    <x v="6"/>
    <s v="'apartment_building'"/>
    <s v="'crosswalk'"/>
    <s v="'plaza'"/>
  </r>
  <r>
    <n v="71"/>
    <x v="25"/>
    <x v="21"/>
    <s v="'river'"/>
    <s v="'boat_deck'"/>
    <s v="'apartment_building'"/>
  </r>
  <r>
    <n v="72"/>
    <x v="23"/>
    <x v="22"/>
    <s v="'inn'"/>
    <s v="'residential_neighborhood'"/>
    <s v="'mansion'"/>
  </r>
  <r>
    <n v="73"/>
    <x v="6"/>
    <x v="8"/>
    <s v="'crosswalk'"/>
    <s v="'highway'"/>
    <s v="'driveway'"/>
  </r>
  <r>
    <n v="74"/>
    <x v="26"/>
    <x v="16"/>
    <s v="'inn'"/>
    <s v="'apartment_building'"/>
    <s v="'hotel'"/>
  </r>
  <r>
    <n v="75"/>
    <x v="18"/>
    <x v="23"/>
    <s v="'fairway'"/>
    <s v="'golf_course'"/>
    <s v="'pasture'"/>
  </r>
  <r>
    <n v="76"/>
    <x v="6"/>
    <x v="8"/>
    <s v="'inn'"/>
    <s v="'motel'"/>
    <s v="'mansion'"/>
  </r>
  <r>
    <n v="77"/>
    <x v="27"/>
    <x v="24"/>
    <s v="'river'"/>
    <s v="'tree_farm'"/>
    <s v="'watering_hole'"/>
  </r>
  <r>
    <n v="78"/>
    <x v="18"/>
    <x v="25"/>
    <s v="'golf_course'"/>
    <s v="'forest_road'"/>
    <s v="'botanical_garden'"/>
  </r>
  <r>
    <n v="79"/>
    <x v="28"/>
    <x v="26"/>
    <s v="'picnic_area'"/>
    <s v="'fountain'"/>
    <s v="'fairway'"/>
  </r>
  <r>
    <n v="80"/>
    <x v="27"/>
    <x v="27"/>
    <s v="'bayou'"/>
    <s v="'botanical_garden'"/>
    <s v="'picnic_area'"/>
  </r>
  <r>
    <n v="10001"/>
    <x v="13"/>
    <x v="11"/>
    <s v="'alley'"/>
    <s v="'highway'"/>
    <s v="'apartment_building'"/>
  </r>
  <r>
    <n v="10002"/>
    <x v="23"/>
    <x v="6"/>
    <s v="'building_facade'"/>
    <s v="'hospital'"/>
    <s v="'hotel'"/>
  </r>
  <r>
    <n v="10003"/>
    <x v="14"/>
    <x v="5"/>
    <s v="'residential_neighborhood'"/>
    <s v="'apartment_building'"/>
    <s v="'office_building'"/>
  </r>
  <r>
    <n v="10004"/>
    <x v="24"/>
    <x v="28"/>
    <s v="'coast'"/>
    <s v="'river'"/>
    <s v="'ocean'"/>
  </r>
  <r>
    <n v="10005"/>
    <x v="29"/>
    <x v="29"/>
    <s v="'gas_station'"/>
    <s v="'water_tower'"/>
    <s v="'airport_terminal'"/>
  </r>
  <r>
    <n v="81"/>
    <x v="2"/>
    <x v="8"/>
    <s v="'hospital'"/>
    <s v="'office_building'"/>
    <s v="'plaza'"/>
  </r>
  <r>
    <n v="82"/>
    <x v="13"/>
    <x v="11"/>
    <s v="'crosswalk'"/>
    <s v="'hospital'"/>
    <s v="'office_building'"/>
  </r>
  <r>
    <n v="83"/>
    <x v="2"/>
    <x v="6"/>
    <s v="'crosswalk'"/>
    <s v="'apartment_building'"/>
    <s v="'motel'"/>
  </r>
  <r>
    <n v="84"/>
    <x v="6"/>
    <x v="0"/>
    <s v="'crosswalk'"/>
    <s v="'residential_neighborhood'"/>
    <s v="'driveway'"/>
  </r>
  <r>
    <n v="85"/>
    <x v="21"/>
    <x v="30"/>
    <s v="'inn'"/>
    <s v="'residential_neighborhood'"/>
    <s v="'apartment_building'"/>
  </r>
  <r>
    <n v="86"/>
    <x v="12"/>
    <x v="31"/>
    <s v="'residential_neighborhood'"/>
    <s v="'office_building'"/>
    <s v="'apartment_building'"/>
  </r>
  <r>
    <n v="87"/>
    <x v="30"/>
    <x v="31"/>
    <s v="'apartment_building'"/>
    <s v="'arch'"/>
    <s v="'mansion'"/>
  </r>
  <r>
    <n v="88"/>
    <x v="13"/>
    <x v="30"/>
    <s v="'apartment_building'"/>
    <s v="'office_building'"/>
    <s v="'crosswalk'"/>
  </r>
  <r>
    <n v="89"/>
    <x v="4"/>
    <x v="31"/>
    <s v="'motel'"/>
    <s v="'plaza'"/>
    <s v="'apartment_building'"/>
  </r>
  <r>
    <n v="90"/>
    <x v="5"/>
    <x v="16"/>
    <s v="'office_building'"/>
    <s v="'motel'"/>
    <s v="'parking_lot'"/>
  </r>
  <r>
    <n v="91"/>
    <x v="13"/>
    <x v="5"/>
    <s v="'office_building'"/>
    <s v="'apartment_building'"/>
    <s v="'mansion'"/>
  </r>
  <r>
    <n v="92"/>
    <x v="5"/>
    <x v="11"/>
    <s v="'office_building'"/>
    <s v="'motel'"/>
    <s v="'residential_neighborhood'"/>
  </r>
  <r>
    <n v="93"/>
    <x v="31"/>
    <x v="31"/>
    <s v="'crosswalk'"/>
    <s v="'alley'"/>
    <s v="'office_building'"/>
  </r>
  <r>
    <n v="94"/>
    <x v="14"/>
    <x v="6"/>
    <s v="'highway'"/>
    <s v="'building_facade'"/>
    <s v="'construction_site'"/>
  </r>
  <r>
    <n v="95"/>
    <x v="4"/>
    <x v="31"/>
    <s v="'apartment_building'"/>
    <s v="'hospital'"/>
    <s v="'crosswalk'"/>
  </r>
  <r>
    <n v="96"/>
    <x v="4"/>
    <x v="4"/>
    <s v="'building_facade'"/>
    <s v="'palace'"/>
    <s v="'apartment_building'"/>
  </r>
  <r>
    <n v="97"/>
    <x v="32"/>
    <x v="32"/>
    <s v="'field'"/>
    <s v="'field'"/>
    <s v="'pasture'"/>
  </r>
  <r>
    <n v="98"/>
    <x v="8"/>
    <x v="0"/>
    <s v="'driveway'"/>
    <s v="'runway'"/>
    <s v="'corn_field'"/>
  </r>
  <r>
    <n v="99"/>
    <x v="33"/>
    <x v="33"/>
    <s v="'field'"/>
    <s v="'field'"/>
    <s v="'pasture'"/>
  </r>
  <r>
    <n v="100"/>
    <x v="32"/>
    <x v="32"/>
    <s v="'field'"/>
    <s v="'tree_farm'"/>
    <s v="'highway'"/>
  </r>
  <r>
    <n v="101"/>
    <x v="5"/>
    <x v="4"/>
    <s v="'office_building'"/>
    <s v="'residential_neighborhood'"/>
    <s v="'parking_lot'"/>
  </r>
  <r>
    <n v="102"/>
    <x v="2"/>
    <x v="34"/>
    <s v="'residential_neighborhood'"/>
    <s v="'office_building'"/>
    <s v="'parking_lot'"/>
  </r>
  <r>
    <n v="103"/>
    <x v="14"/>
    <x v="6"/>
    <s v="'hospital'"/>
    <s v="'apartment_building'"/>
    <s v="'residential_neighborhood'"/>
  </r>
  <r>
    <n v="104"/>
    <x v="14"/>
    <x v="8"/>
    <s v="'parking_lot'"/>
    <s v="'apartment_building'"/>
    <s v="'hospital'"/>
  </r>
  <r>
    <n v="105"/>
    <x v="14"/>
    <x v="8"/>
    <s v="'apartment_building'"/>
    <s v="'office_building'"/>
    <s v="'highway'"/>
  </r>
  <r>
    <n v="106"/>
    <x v="31"/>
    <x v="31"/>
    <s v="'office_building'"/>
    <s v="'apartment_building'"/>
    <s v="'plaza'"/>
  </r>
  <r>
    <n v="107"/>
    <x v="34"/>
    <x v="35"/>
    <s v="'office_building'"/>
    <s v="'alley'"/>
    <s v="'apartment_building'"/>
  </r>
  <r>
    <n v="108"/>
    <x v="35"/>
    <x v="30"/>
    <s v="'mansion'"/>
    <s v="'castle'"/>
    <s v="'building_facade'"/>
  </r>
  <r>
    <n v="109"/>
    <x v="6"/>
    <x v="30"/>
    <s v="'courtyard'"/>
    <s v="'motel'"/>
    <s v="'crosswalk'"/>
  </r>
  <r>
    <n v="110"/>
    <x v="36"/>
    <x v="36"/>
    <s v="'pavilion'"/>
    <s v="'water_tower'"/>
    <s v="'parking_lot'"/>
  </r>
  <r>
    <n v="111"/>
    <x v="6"/>
    <x v="37"/>
    <s v="'courthouse'"/>
    <s v="'office_building'"/>
    <s v="'hospital'"/>
  </r>
  <r>
    <n v="112"/>
    <x v="14"/>
    <x v="8"/>
    <s v="'office_building'"/>
    <s v="'highway'"/>
    <s v="'plaza'"/>
  </r>
  <r>
    <n v="113"/>
    <x v="4"/>
    <x v="5"/>
    <s v="'courthouse'"/>
    <s v="'plaza'"/>
    <s v="'building_facade'"/>
  </r>
  <r>
    <n v="114"/>
    <x v="2"/>
    <x v="8"/>
    <s v="'motel'"/>
    <s v="'crosswalk'"/>
    <s v="'forest_road'"/>
  </r>
  <r>
    <n v="115"/>
    <x v="6"/>
    <x v="0"/>
    <s v="'residential_neighborhood'"/>
    <s v="'motel'"/>
    <s v="'office_building'"/>
  </r>
  <r>
    <n v="116"/>
    <x v="2"/>
    <x v="4"/>
    <s v="'residential_neighborhood'"/>
    <s v="'office_building'"/>
    <s v="'viaduct'"/>
  </r>
  <r>
    <n v="117"/>
    <x v="13"/>
    <x v="9"/>
    <s v="'building_facade'"/>
    <s v="'office_building'"/>
    <s v="'mansion'"/>
  </r>
  <r>
    <n v="118"/>
    <x v="37"/>
    <x v="16"/>
    <s v="'church'"/>
    <s v="'courthouse'"/>
    <s v="'fire_station'"/>
  </r>
  <r>
    <n v="119"/>
    <x v="13"/>
    <x v="30"/>
    <s v="'parking_lot'"/>
    <s v="'market'"/>
    <s v="'apartment_building'"/>
  </r>
  <r>
    <n v="120"/>
    <x v="13"/>
    <x v="11"/>
    <s v="'apartment_building'"/>
    <s v="'driveway'"/>
    <s v="'crosswalk'"/>
  </r>
  <r>
    <n v="121"/>
    <x v="2"/>
    <x v="11"/>
    <s v="'hospital'"/>
    <s v="'crosswalk'"/>
    <s v="'fire_station'"/>
  </r>
  <r>
    <n v="122"/>
    <x v="5"/>
    <x v="15"/>
    <s v="'parking_lot'"/>
    <s v="'office_building'"/>
    <s v="'apartment_building'"/>
  </r>
  <r>
    <n v="123"/>
    <x v="2"/>
    <x v="8"/>
    <s v="'parking_lot'"/>
    <s v="'crosswalk'"/>
    <s v="'forest_road'"/>
  </r>
  <r>
    <n v="124"/>
    <x v="2"/>
    <x v="11"/>
    <s v="'runway'"/>
    <s v="'forest_road'"/>
    <s v="'coast'"/>
  </r>
  <r>
    <n v="125"/>
    <x v="38"/>
    <x v="19"/>
    <s v="'courtyard'"/>
    <s v="'motel'"/>
    <s v="'chalet'"/>
  </r>
  <r>
    <n v="126"/>
    <x v="13"/>
    <x v="38"/>
    <s v="'driveway'"/>
    <s v="'chalet'"/>
    <s v="'parking_lot'"/>
  </r>
  <r>
    <n v="127"/>
    <x v="16"/>
    <x v="8"/>
    <s v="'yard'"/>
    <s v="'mansion'"/>
    <s v="'schoolhouse'"/>
  </r>
  <r>
    <n v="128"/>
    <x v="13"/>
    <x v="18"/>
    <s v="'driveway'"/>
    <s v="'motel'"/>
    <s v="'mansion'"/>
  </r>
  <r>
    <n v="129"/>
    <x v="21"/>
    <x v="8"/>
    <s v="'parking_lot'"/>
    <s v="'apartment_building'"/>
    <s v="'office_building'"/>
  </r>
  <r>
    <n v="130"/>
    <x v="21"/>
    <x v="38"/>
    <s v="'driveway'"/>
    <s v="'hospital'"/>
    <s v="'parking_lot'"/>
  </r>
  <r>
    <n v="131"/>
    <x v="2"/>
    <x v="8"/>
    <s v="'office_building'"/>
    <s v="'apartment_building'"/>
    <s v="'hospital'"/>
  </r>
  <r>
    <n v="132"/>
    <x v="21"/>
    <x v="38"/>
    <s v="'hospital'"/>
    <s v="'building_facade'"/>
    <s v="'mansion'"/>
  </r>
  <r>
    <n v="133"/>
    <x v="2"/>
    <x v="6"/>
    <s v="'alley'"/>
    <s v="'building_facade'"/>
    <s v="'hospital'"/>
  </r>
  <r>
    <n v="134"/>
    <x v="39"/>
    <x v="39"/>
    <s v="'highway'"/>
    <s v="'water_tower'"/>
    <s v="'tower'"/>
  </r>
  <r>
    <n v="135"/>
    <x v="2"/>
    <x v="40"/>
    <s v="'coast'"/>
    <s v="'ocean'"/>
    <s v="'parking_lot'"/>
  </r>
  <r>
    <n v="136"/>
    <x v="40"/>
    <x v="41"/>
    <s v="'chalet'"/>
    <s v="'driveway'"/>
    <s v="'schoolhouse'"/>
  </r>
  <r>
    <n v="137"/>
    <x v="13"/>
    <x v="9"/>
    <s v="'hospital'"/>
    <s v="'parking_lot'"/>
    <s v="'highway'"/>
  </r>
  <r>
    <n v="138"/>
    <x v="13"/>
    <x v="15"/>
    <s v="'plaza'"/>
    <s v="'mansion'"/>
    <s v="'inn'"/>
  </r>
  <r>
    <n v="139"/>
    <x v="13"/>
    <x v="9"/>
    <s v="'hospital'"/>
    <s v="'office_building'"/>
    <s v="'highway'"/>
  </r>
  <r>
    <n v="140"/>
    <x v="14"/>
    <x v="8"/>
    <s v="'hospital'"/>
    <s v="'apartment_building'"/>
    <s v="'office_building'"/>
  </r>
  <r>
    <n v="141"/>
    <x v="13"/>
    <x v="11"/>
    <s v="'apartment_building'"/>
    <s v="'office_building'"/>
    <s v="'hospital'"/>
  </r>
  <r>
    <n v="142"/>
    <x v="6"/>
    <x v="8"/>
    <s v="'driveway'"/>
    <s v="'highway'"/>
    <s v="'alley'"/>
  </r>
  <r>
    <n v="143"/>
    <x v="21"/>
    <x v="8"/>
    <s v="'inn'"/>
    <s v="'mansion'"/>
    <s v="'driveway'"/>
  </r>
  <r>
    <n v="144"/>
    <x v="13"/>
    <x v="11"/>
    <s v="'abbey'"/>
    <s v="'mansion'"/>
    <s v="'highway'"/>
  </r>
  <r>
    <n v="145"/>
    <x v="41"/>
    <x v="12"/>
    <s v="'restaurant_patio'"/>
    <s v="'courtyard'"/>
    <s v="'inn'"/>
  </r>
  <r>
    <n v="146"/>
    <x v="6"/>
    <x v="12"/>
    <s v="'apartment_building'"/>
    <s v="'residential_neighborhood'"/>
    <s v="'inn'"/>
  </r>
  <r>
    <n v="147"/>
    <x v="42"/>
    <x v="23"/>
    <s v="'shed'"/>
    <s v="'office_building'"/>
    <s v="'mausoleum'"/>
  </r>
  <r>
    <n v="148"/>
    <x v="13"/>
    <x v="9"/>
    <s v="'motel'"/>
    <s v="'hospital'"/>
    <s v="'alley'"/>
  </r>
  <r>
    <n v="149"/>
    <x v="11"/>
    <x v="38"/>
    <s v="'residential_neighborhood'"/>
    <s v="'hotel'"/>
    <s v="'mansion'"/>
  </r>
  <r>
    <n v="150"/>
    <x v="21"/>
    <x v="31"/>
    <s v="'hospital'"/>
    <s v="'office_building'"/>
    <s v="'apartment_building'"/>
  </r>
  <r>
    <n v="151"/>
    <x v="6"/>
    <x v="15"/>
    <s v="'motel'"/>
    <s v="'hospital'"/>
    <s v="'courtyard'"/>
  </r>
  <r>
    <n v="152"/>
    <x v="13"/>
    <x v="42"/>
    <s v="'yard'"/>
    <s v="'motel'"/>
    <s v="'driveway'"/>
  </r>
  <r>
    <n v="153"/>
    <x v="13"/>
    <x v="43"/>
    <s v="'driveway'"/>
    <s v="'inn'"/>
    <s v="'church'"/>
  </r>
  <r>
    <n v="154"/>
    <x v="16"/>
    <x v="8"/>
    <s v="'yard'"/>
    <s v="'inn'"/>
    <s v="'mansion'"/>
  </r>
  <r>
    <n v="155"/>
    <x v="13"/>
    <x v="15"/>
    <s v="'parking_lot'"/>
    <s v="'motel'"/>
    <s v="'hospital'"/>
  </r>
  <r>
    <n v="156"/>
    <x v="26"/>
    <x v="9"/>
    <s v="'driveway'"/>
    <s v="'hospital'"/>
    <s v="'residential_neighborhood'"/>
  </r>
  <r>
    <n v="157"/>
    <x v="4"/>
    <x v="30"/>
    <s v="'building_facade'"/>
    <s v="'courtyard'"/>
    <s v="'apartment_building'"/>
  </r>
  <r>
    <n v="158"/>
    <x v="4"/>
    <x v="30"/>
    <s v="'building_facade'"/>
    <s v="'skyscraper'"/>
    <s v="'hospital'"/>
  </r>
  <r>
    <n v="159"/>
    <x v="4"/>
    <x v="30"/>
    <s v="'building_facade'"/>
    <s v="'apartment_building'"/>
    <s v="'palace'"/>
  </r>
  <r>
    <n v="160"/>
    <x v="4"/>
    <x v="30"/>
    <s v="'shopfront'"/>
    <s v="'building_facade'"/>
    <s v="'apartment_building'"/>
  </r>
  <r>
    <n v="161"/>
    <x v="29"/>
    <x v="30"/>
    <s v="'picnic_area'"/>
    <s v="'pavilion'"/>
    <s v="'driveway'"/>
  </r>
  <r>
    <n v="162"/>
    <x v="5"/>
    <x v="6"/>
    <s v="'apartment_building'"/>
    <s v="'residential_neighborhood'"/>
    <s v="'driveway'"/>
  </r>
  <r>
    <n v="163"/>
    <x v="6"/>
    <x v="5"/>
    <s v="'restaurant_patio'"/>
    <s v="'plaza'"/>
    <s v="'harbor'"/>
  </r>
  <r>
    <n v="164"/>
    <x v="18"/>
    <x v="14"/>
    <s v="'parking_lot'"/>
    <s v="'highway'"/>
    <s v="'forest_road'"/>
  </r>
  <r>
    <n v="165"/>
    <x v="11"/>
    <x v="38"/>
    <s v="'residential_neighborhood'"/>
    <s v="'veranda'"/>
    <s v="'patio'"/>
  </r>
  <r>
    <n v="166"/>
    <x v="26"/>
    <x v="15"/>
    <s v="'inn'"/>
    <s v="'residential_neighborhood'"/>
    <s v="'chalet'"/>
  </r>
  <r>
    <n v="167"/>
    <x v="43"/>
    <x v="44"/>
    <s v="'formal_garden'"/>
    <s v="'inn'"/>
    <s v="'mansion'"/>
  </r>
  <r>
    <n v="168"/>
    <x v="9"/>
    <x v="15"/>
    <s v="'tree_farm'"/>
    <s v="'yard'"/>
    <s v="'botanical_garden'"/>
  </r>
  <r>
    <n v="169"/>
    <x v="35"/>
    <x v="6"/>
    <s v="'courthouse'"/>
    <s v="'residential_neighborhood'"/>
    <s v="'mansion'"/>
  </r>
  <r>
    <n v="170"/>
    <x v="34"/>
    <x v="16"/>
    <s v="'alley'"/>
    <s v="'crosswalk'"/>
    <s v="'plaza'"/>
  </r>
  <r>
    <n v="171"/>
    <x v="13"/>
    <x v="4"/>
    <s v="'apartment_building'"/>
    <s v="'office_building'"/>
    <s v="'highway'"/>
  </r>
  <r>
    <n v="172"/>
    <x v="4"/>
    <x v="9"/>
    <s v="'hospital'"/>
    <s v="'residential_neighborhood'"/>
    <s v="'courtyard'"/>
  </r>
  <r>
    <n v="173"/>
    <x v="13"/>
    <x v="15"/>
    <s v="'apartment_building'"/>
    <s v="'hospital'"/>
    <s v="'office_building'"/>
  </r>
  <r>
    <n v="174"/>
    <x v="13"/>
    <x v="45"/>
    <s v="'driveway'"/>
    <s v="'apartment_building'"/>
    <s v="'crosswalk'"/>
  </r>
  <r>
    <n v="175"/>
    <x v="23"/>
    <x v="38"/>
    <s v="'residential_neighborhood'"/>
    <s v="'alley'"/>
    <s v="'plaza'"/>
  </r>
  <r>
    <n v="176"/>
    <x v="13"/>
    <x v="9"/>
    <s v="'alley'"/>
    <s v="'inn'"/>
    <s v="'office_building'"/>
  </r>
  <r>
    <n v="177"/>
    <x v="5"/>
    <x v="11"/>
    <s v="'office_building'"/>
    <s v="'fire_station'"/>
    <s v="'highway'"/>
  </r>
  <r>
    <n v="178"/>
    <x v="37"/>
    <x v="14"/>
    <s v="'parking_lot'"/>
    <s v="'office_building'"/>
    <s v="'hospital'"/>
  </r>
  <r>
    <n v="179"/>
    <x v="16"/>
    <x v="46"/>
    <s v="'residential_neighborhood'"/>
    <s v="'yard'"/>
    <s v="'cottage_garden'"/>
  </r>
  <r>
    <n v="180"/>
    <x v="16"/>
    <x v="46"/>
    <s v="'residential_neighborhood'"/>
    <s v="'yard'"/>
    <s v="'cottage_garden'"/>
  </r>
  <r>
    <n v="181"/>
    <x v="2"/>
    <x v="2"/>
    <s v="'windmill'"/>
    <s v="'wind_farm'"/>
    <s v="'crosswalk'"/>
  </r>
  <r>
    <n v="182"/>
    <x v="0"/>
    <x v="0"/>
    <s v="'parking_lot'"/>
    <s v="'campsite'"/>
    <s v="'racecourse'"/>
  </r>
  <r>
    <n v="183"/>
    <x v="2"/>
    <x v="47"/>
    <s v="'runway'"/>
    <s v="'forest_road'"/>
    <s v="'parking_lot'"/>
  </r>
  <r>
    <n v="184"/>
    <x v="1"/>
    <x v="48"/>
    <s v="'highway'"/>
    <s v="'forest_road'"/>
    <s v="'orchard'"/>
  </r>
  <r>
    <n v="185"/>
    <x v="13"/>
    <x v="15"/>
    <s v="'hospital'"/>
    <s v="'apartment_building'"/>
    <s v="'office_building'"/>
  </r>
  <r>
    <n v="186"/>
    <x v="21"/>
    <x v="8"/>
    <s v="'inn'"/>
    <s v="'hospital'"/>
    <s v="'office_building'"/>
  </r>
  <r>
    <n v="187"/>
    <x v="6"/>
    <x v="6"/>
    <s v="'apartment_building'"/>
    <s v="'residential_neighborhood'"/>
    <s v="'hospital'"/>
  </r>
  <r>
    <n v="188"/>
    <x v="13"/>
    <x v="15"/>
    <s v="'apartment_building'"/>
    <s v="'parking_lot'"/>
    <s v="'hospital'"/>
  </r>
  <r>
    <n v="189"/>
    <x v="12"/>
    <x v="9"/>
    <s v="'office_building'"/>
    <s v="'residential_neighborhood'"/>
    <s v="'building_facade'"/>
  </r>
  <r>
    <n v="190"/>
    <x v="21"/>
    <x v="49"/>
    <s v="'inn'"/>
    <s v="'hotel'"/>
    <s v="'doorway'"/>
  </r>
  <r>
    <n v="191"/>
    <x v="44"/>
    <x v="16"/>
    <s v="'apartment_building'"/>
    <s v="'inn'"/>
    <s v="'hotel'"/>
  </r>
  <r>
    <n v="192"/>
    <x v="5"/>
    <x v="16"/>
    <s v="'office_building'"/>
    <s v="'apartment_building'"/>
    <s v="'hotel'"/>
  </r>
  <r>
    <n v="193"/>
    <x v="43"/>
    <x v="18"/>
    <s v="'inn'"/>
    <s v="'schoolhouse'"/>
    <s v="'mansion'"/>
  </r>
  <r>
    <n v="194"/>
    <x v="8"/>
    <x v="10"/>
    <s v="'formal_garden'"/>
    <s v="'driveway'"/>
    <s v="'field'"/>
  </r>
  <r>
    <n v="195"/>
    <x v="10"/>
    <x v="50"/>
    <s v="'cottage_garden'"/>
    <s v="'botanical_garden'"/>
    <s v="'tree_farm'"/>
  </r>
  <r>
    <n v="196"/>
    <x v="16"/>
    <x v="46"/>
    <s v="'cottage_garden'"/>
    <s v="'topiary_garden'"/>
    <s v="'botanical_garden'"/>
  </r>
  <r>
    <n v="197"/>
    <x v="2"/>
    <x v="39"/>
    <s v="'windmill'"/>
    <s v="'forest_road'"/>
    <s v="'water_tower'"/>
  </r>
  <r>
    <n v="198"/>
    <x v="21"/>
    <x v="15"/>
    <s v="'schoolhouse'"/>
    <s v="'residential_neighborhood'"/>
    <s v="'inn'"/>
  </r>
  <r>
    <n v="199"/>
    <x v="45"/>
    <x v="51"/>
    <s v="'driveway'"/>
    <s v="'forest_road'"/>
    <s v="'orchard'"/>
  </r>
  <r>
    <n v="200"/>
    <x v="46"/>
    <x v="11"/>
    <s v="'hospital'"/>
    <s v="'fire_station'"/>
    <s v="'crosswalk'"/>
  </r>
  <r>
    <n v="201"/>
    <x v="14"/>
    <x v="0"/>
    <s v="'residential_neighborhood'"/>
    <s v="'office_building'"/>
    <s v="'apartment_building'"/>
  </r>
  <r>
    <n v="202"/>
    <x v="4"/>
    <x v="9"/>
    <s v="'crosswalk'"/>
    <s v="'building_facade'"/>
    <s v="'residential_neighborhood'"/>
  </r>
  <r>
    <n v="203"/>
    <x v="2"/>
    <x v="4"/>
    <s v="'residential_neighborhood'"/>
    <s v="'office_building'"/>
    <s v="'hospital'"/>
  </r>
  <r>
    <n v="204"/>
    <x v="31"/>
    <x v="52"/>
    <s v="'building_facade'"/>
    <s v="'bakery'"/>
    <s v="'inn'"/>
  </r>
  <r>
    <n v="205"/>
    <x v="6"/>
    <x v="21"/>
    <s v="'inn'"/>
    <s v="'harbor'"/>
    <s v="'motel'"/>
  </r>
  <r>
    <n v="206"/>
    <x v="5"/>
    <x v="8"/>
    <s v="'apartment_building'"/>
    <s v="'motel'"/>
    <s v="'office_building'"/>
  </r>
  <r>
    <n v="207"/>
    <x v="47"/>
    <x v="5"/>
    <s v="'office_building'"/>
    <s v="'building_facade'"/>
    <s v="'apartment_building'"/>
  </r>
  <r>
    <n v="208"/>
    <x v="6"/>
    <x v="53"/>
    <s v="'residential_neighborhood'"/>
    <s v="'phone_booth'"/>
    <s v="'alley'"/>
  </r>
  <r>
    <n v="209"/>
    <x v="13"/>
    <x v="11"/>
    <s v="'apartment_building'"/>
    <s v="'crosswalk'"/>
    <s v="'office_building'"/>
  </r>
  <r>
    <n v="210"/>
    <x v="47"/>
    <x v="54"/>
    <s v="'yard'"/>
    <s v="'apartment_building'"/>
    <s v="'hospital'"/>
  </r>
  <r>
    <n v="211"/>
    <x v="13"/>
    <x v="45"/>
    <s v="'apartment_building'"/>
    <s v="'inn'"/>
    <s v="'hotel'"/>
  </r>
  <r>
    <n v="212"/>
    <x v="47"/>
    <x v="38"/>
    <s v="'hospital'"/>
    <s v="'building_facade'"/>
    <s v="'apartment_building'"/>
  </r>
  <r>
    <n v="213"/>
    <x v="14"/>
    <x v="8"/>
    <s v="'inn'"/>
    <s v="'motel'"/>
    <s v="'apartment_building'"/>
  </r>
  <r>
    <n v="214"/>
    <x v="13"/>
    <x v="6"/>
    <s v="'building_facade'"/>
    <s v="'plaza'"/>
    <s v="'courtyard'"/>
  </r>
  <r>
    <n v="215"/>
    <x v="23"/>
    <x v="6"/>
    <s v="'building_facade'"/>
    <s v="'hospital'"/>
    <s v="'plaza'"/>
  </r>
  <r>
    <n v="216"/>
    <x v="12"/>
    <x v="12"/>
    <s v="'shopfront'"/>
    <s v="'inn'"/>
    <s v="'hospital'"/>
  </r>
  <r>
    <n v="217"/>
    <x v="37"/>
    <x v="26"/>
    <s v="'driveway'"/>
    <s v="'parking_lot'"/>
    <s v="'orchard'"/>
  </r>
  <r>
    <n v="218"/>
    <x v="37"/>
    <x v="55"/>
    <s v="'courtyard'"/>
    <s v="'office_building'"/>
    <s v="'courthouse'"/>
  </r>
  <r>
    <n v="219"/>
    <x v="38"/>
    <x v="56"/>
    <s v="'chalet'"/>
    <s v="'fire_station'"/>
    <s v="'mansion'"/>
  </r>
  <r>
    <n v="220"/>
    <x v="37"/>
    <x v="9"/>
    <s v="'hotel'"/>
    <s v="'residential_neighborhood'"/>
    <s v="'office_building'"/>
  </r>
  <r>
    <n v="221"/>
    <x v="19"/>
    <x v="46"/>
    <s v="'botanical_garden'"/>
    <s v="'cottage_garden'"/>
    <s v="'courtyard'"/>
  </r>
  <r>
    <n v="222"/>
    <x v="13"/>
    <x v="12"/>
    <s v="'driveway'"/>
    <s v="'apartment_building'"/>
    <s v="'mansion'"/>
  </r>
  <r>
    <n v="223"/>
    <x v="23"/>
    <x v="6"/>
    <s v="'building_facade'"/>
    <s v="'parking_lot'"/>
    <s v="'residential_neighborhood'"/>
  </r>
  <r>
    <n v="224"/>
    <x v="6"/>
    <x v="8"/>
    <s v="'driveway'"/>
    <s v="'apartment_building'"/>
    <s v="'hospital'"/>
  </r>
  <r>
    <n v="225"/>
    <x v="4"/>
    <x v="31"/>
    <s v="'hospital'"/>
    <s v="'hotel'"/>
    <s v="'courtyard'"/>
  </r>
  <r>
    <n v="226"/>
    <x v="4"/>
    <x v="16"/>
    <s v="'building_facade'"/>
    <s v="'plaza'"/>
    <s v="'apartment_building'"/>
  </r>
  <r>
    <n v="227"/>
    <x v="2"/>
    <x v="6"/>
    <s v="'residential_neighborhood'"/>
    <s v="'crosswalk'"/>
    <s v="'hospital'"/>
  </r>
  <r>
    <n v="228"/>
    <x v="5"/>
    <x v="6"/>
    <s v="'pavilion'"/>
    <s v="'building_facade'"/>
    <s v="'courthouse'"/>
  </r>
  <r>
    <n v="229"/>
    <x v="38"/>
    <x v="9"/>
    <s v="'courtyard'"/>
    <s v="'restaurant_patio'"/>
    <s v="'hospital'"/>
  </r>
  <r>
    <n v="230"/>
    <x v="13"/>
    <x v="4"/>
    <s v="'apartment_building'"/>
    <s v="'highway'"/>
    <s v="'parking_lot'"/>
  </r>
  <r>
    <n v="231"/>
    <x v="6"/>
    <x v="5"/>
    <s v="'residential_neighborhood'"/>
    <s v="'apartment_building'"/>
    <s v="'office_building'"/>
  </r>
  <r>
    <n v="232"/>
    <x v="5"/>
    <x v="6"/>
    <s v="'building_facade'"/>
    <s v="'parking_lot'"/>
    <s v="'palace'"/>
  </r>
  <r>
    <n v="233"/>
    <x v="48"/>
    <x v="1"/>
    <s v="'swamp'"/>
    <s v="'creek'"/>
    <s v="'river'"/>
  </r>
  <r>
    <n v="234"/>
    <x v="48"/>
    <x v="32"/>
    <s v="'forest_road'"/>
    <s v="'river'"/>
    <s v="'bayou'"/>
  </r>
  <r>
    <n v="235"/>
    <x v="32"/>
    <x v="50"/>
    <s v="'pasture'"/>
    <s v="'field'"/>
    <s v="'corn_field'"/>
  </r>
  <r>
    <n v="236"/>
    <x v="32"/>
    <x v="24"/>
    <s v="'tree_farm'"/>
    <s v="'schoolhouse'"/>
    <s v="'driveway'"/>
  </r>
  <r>
    <n v="237"/>
    <x v="49"/>
    <x v="47"/>
    <s v="'botanical_garden'"/>
    <s v="'driveway'"/>
    <s v="'highway'"/>
  </r>
  <r>
    <n v="238"/>
    <x v="19"/>
    <x v="13"/>
    <s v="'driveway'"/>
    <s v="'playground'"/>
    <s v="'parking_lot'"/>
  </r>
  <r>
    <n v="239"/>
    <x v="6"/>
    <x v="0"/>
    <s v="'forest_road'"/>
    <s v="'residential_neighborhood'"/>
    <s v="'campsite'"/>
  </r>
  <r>
    <n v="240"/>
    <x v="2"/>
    <x v="11"/>
    <s v="'forest_road'"/>
    <s v="'tree_farm'"/>
    <s v="'botanical_garden'"/>
  </r>
  <r>
    <n v="241"/>
    <x v="8"/>
    <x v="0"/>
    <s v="'driveway'"/>
    <s v="'parking_lot'"/>
    <s v="'tree_farm'"/>
  </r>
  <r>
    <n v="242"/>
    <x v="2"/>
    <x v="57"/>
    <s v="'viaduct'"/>
    <s v="'railroad_track'"/>
    <s v="'crosswalk'"/>
  </r>
  <r>
    <n v="243"/>
    <x v="2"/>
    <x v="2"/>
    <s v="'crosswalk'"/>
    <s v="'parking_lot'"/>
    <s v="'runway'"/>
  </r>
  <r>
    <n v="244"/>
    <x v="2"/>
    <x v="2"/>
    <s v="'bridge'"/>
    <s v="'crosswalk'"/>
    <s v="'residential_neighborhood'"/>
  </r>
  <r>
    <n v="245"/>
    <x v="5"/>
    <x v="6"/>
    <s v="'plaza'"/>
    <s v="'apartment_building'"/>
    <s v="'hotel'"/>
  </r>
  <r>
    <n v="246"/>
    <x v="27"/>
    <x v="17"/>
    <s v="'golf_course'"/>
    <s v="'bayou'"/>
    <s v="'watering_hole'"/>
  </r>
  <r>
    <n v="247"/>
    <x v="2"/>
    <x v="11"/>
    <s v="'driveway'"/>
    <s v="'forest_road'"/>
    <s v="'residential_neighborhood'"/>
  </r>
  <r>
    <n v="248"/>
    <x v="5"/>
    <x v="6"/>
    <s v="'building_facade'"/>
    <s v="'plaza'"/>
    <s v="'courtyard'"/>
  </r>
  <r>
    <n v="249"/>
    <x v="6"/>
    <x v="8"/>
    <s v="'highway'"/>
    <s v="'motel'"/>
    <s v="'driveway'"/>
  </r>
  <r>
    <n v="250"/>
    <x v="6"/>
    <x v="12"/>
    <s v="'apartment_building'"/>
    <s v="'plaza'"/>
    <s v="'courtyard'"/>
  </r>
  <r>
    <n v="251"/>
    <x v="6"/>
    <x v="8"/>
    <s v="'highway'"/>
    <s v="'driveway'"/>
    <s v="'sky'"/>
  </r>
  <r>
    <n v="252"/>
    <x v="47"/>
    <x v="5"/>
    <s v="'plaza'"/>
    <s v="'apartment_building'"/>
    <s v="'parking_lot'"/>
  </r>
  <r>
    <n v="253"/>
    <x v="5"/>
    <x v="6"/>
    <s v="'airport_terminal'"/>
    <s v="'parking_lot'"/>
    <s v="'plaza'"/>
  </r>
  <r>
    <n v="254"/>
    <x v="5"/>
    <x v="12"/>
    <s v="'office_building'"/>
    <s v="'veranda'"/>
    <s v="'construction_site'"/>
  </r>
  <r>
    <n v="255"/>
    <x v="4"/>
    <x v="58"/>
    <s v="'hospital'"/>
    <s v="'train_station'"/>
    <s v="'building_facade'"/>
  </r>
  <r>
    <n v="256"/>
    <x v="47"/>
    <x v="12"/>
    <s v="'hospital'"/>
    <s v="'office_building'"/>
    <s v="'plaza'"/>
  </r>
  <r>
    <n v="257"/>
    <x v="13"/>
    <x v="9"/>
    <s v="'alley'"/>
    <s v="'crosswalk'"/>
    <s v="'office_building'"/>
  </r>
  <r>
    <n v="258"/>
    <x v="26"/>
    <x v="41"/>
    <s v="'inn'"/>
    <s v="'courtyard'"/>
    <s v="'yard'"/>
  </r>
  <r>
    <n v="259"/>
    <x v="38"/>
    <x v="45"/>
    <s v="'apartment_building'"/>
    <s v="'residential_neighborhood'"/>
    <s v="'hotel'"/>
  </r>
  <r>
    <n v="260"/>
    <x v="47"/>
    <x v="54"/>
    <s v="'apartment_building'"/>
    <s v="'doorway'"/>
    <s v="'inn'"/>
  </r>
  <r>
    <n v="261"/>
    <x v="9"/>
    <x v="51"/>
    <s v="'forest_path'"/>
    <s v="'forest_road'"/>
    <s v="'botanical_garden'"/>
  </r>
  <r>
    <n v="262"/>
    <x v="5"/>
    <x v="0"/>
    <s v="'chalet'"/>
    <s v="'motel'"/>
    <s v="'bridge'"/>
  </r>
  <r>
    <n v="263"/>
    <x v="47"/>
    <x v="12"/>
    <s v="'plaza'"/>
    <s v="'apartment_building'"/>
    <s v="'inn'"/>
  </r>
  <r>
    <n v="264"/>
    <x v="16"/>
    <x v="2"/>
    <s v="'orchard'"/>
    <s v="'tree_farm'"/>
    <s v="'parking_lot'"/>
  </r>
  <r>
    <n v="265"/>
    <x v="2"/>
    <x v="47"/>
    <s v="'bridge'"/>
    <s v="'viaduct'"/>
    <s v="'forest_road'"/>
  </r>
  <r>
    <n v="266"/>
    <x v="2"/>
    <x v="11"/>
    <s v="'construction_site'"/>
    <s v="'motel'"/>
    <s v="'hospital'"/>
  </r>
  <r>
    <n v="267"/>
    <x v="2"/>
    <x v="57"/>
    <s v="'viaduct'"/>
    <s v="'sky'"/>
    <s v="'forest_road'"/>
  </r>
  <r>
    <n v="268"/>
    <x v="50"/>
    <x v="29"/>
    <s v="'highway'"/>
    <s v="'parking_lot'"/>
    <s v="'harbor'"/>
  </r>
  <r>
    <n v="269"/>
    <x v="2"/>
    <x v="59"/>
    <s v="'parking_lot'"/>
    <s v="'forest_road'"/>
    <s v="'pasture'"/>
  </r>
  <r>
    <n v="270"/>
    <x v="2"/>
    <x v="59"/>
    <s v="'sky'"/>
    <s v="'parking_lot'"/>
    <s v="'crosswalk'"/>
  </r>
  <r>
    <n v="271"/>
    <x v="2"/>
    <x v="60"/>
    <s v="'railroad_track'"/>
    <s v="'parking_lot'"/>
    <s v="'runway'"/>
  </r>
  <r>
    <n v="272"/>
    <x v="2"/>
    <x v="59"/>
    <s v="'pavilion'"/>
    <s v="'parking_lot'"/>
    <s v="'plaza'"/>
  </r>
  <r>
    <n v="273"/>
    <x v="2"/>
    <x v="8"/>
    <s v="'parking_lot'"/>
    <s v="'crosswalk'"/>
    <s v="'forest_road'"/>
  </r>
  <r>
    <n v="274"/>
    <x v="13"/>
    <x v="9"/>
    <s v="'parking_lot'"/>
    <s v="'crosswalk'"/>
    <s v="'mansion'"/>
  </r>
  <r>
    <n v="275"/>
    <x v="13"/>
    <x v="0"/>
    <s v="'parking_lot'"/>
    <s v="'crosswalk'"/>
    <s v="'plaza'"/>
  </r>
  <r>
    <n v="276"/>
    <x v="37"/>
    <x v="61"/>
    <s v="'construction_site'"/>
    <s v="'stadium'"/>
    <s v="'parking_lot'"/>
  </r>
  <r>
    <n v="277"/>
    <x v="8"/>
    <x v="0"/>
    <s v="'field'"/>
    <s v="'orchard'"/>
    <s v="'pasture'"/>
  </r>
  <r>
    <n v="278"/>
    <x v="8"/>
    <x v="10"/>
    <s v="'botanical_garden'"/>
    <s v="'driveway'"/>
    <s v="'field'"/>
  </r>
  <r>
    <n v="279"/>
    <x v="51"/>
    <x v="17"/>
    <s v="'marsh'"/>
    <s v="'pond'"/>
    <s v="'creek'"/>
  </r>
  <r>
    <n v="280"/>
    <x v="27"/>
    <x v="62"/>
    <s v="'river'"/>
    <s v="'forest_road'"/>
    <s v="'bayou'"/>
  </r>
  <r>
    <n v="281"/>
    <x v="6"/>
    <x v="15"/>
    <s v="'yard'"/>
    <s v="'residential_neighborhood'"/>
    <s v="'orchard'"/>
  </r>
  <r>
    <n v="282"/>
    <x v="14"/>
    <x v="11"/>
    <s v="'residential_neighborhood'"/>
    <s v="'highway'"/>
    <s v="'driveway'"/>
  </r>
  <r>
    <n v="283"/>
    <x v="16"/>
    <x v="23"/>
    <s v="'construction_site'"/>
    <s v="'residential_neighborhood'"/>
    <s v="'orchard'"/>
  </r>
  <r>
    <n v="284"/>
    <x v="13"/>
    <x v="12"/>
    <s v="'parking_lot'"/>
    <s v="'mansion'"/>
    <s v="'inn'"/>
  </r>
  <r>
    <n v="285"/>
    <x v="16"/>
    <x v="49"/>
    <s v="'residential_neighborhood'"/>
    <s v="'cottage_garden'"/>
    <s v="'patio'"/>
  </r>
  <r>
    <n v="286"/>
    <x v="8"/>
    <x v="10"/>
    <s v="'driveway'"/>
    <s v="'highway'"/>
    <s v="'picnic_area'"/>
  </r>
  <r>
    <n v="287"/>
    <x v="18"/>
    <x v="1"/>
    <s v="'dock'"/>
    <s v="'pond'"/>
    <s v="'river'"/>
  </r>
  <r>
    <n v="288"/>
    <x v="2"/>
    <x v="2"/>
    <s v="'river'"/>
    <s v="'marsh'"/>
    <s v="'residential_neighborhood'"/>
  </r>
  <r>
    <n v="289"/>
    <x v="23"/>
    <x v="8"/>
    <s v="'courtyard'"/>
    <s v="'building_facade'"/>
    <s v="'office_building'"/>
  </r>
  <r>
    <n v="290"/>
    <x v="23"/>
    <x v="5"/>
    <s v="'courtyard'"/>
    <s v="'residential_neighborhood'"/>
    <s v="'office_building'"/>
  </r>
  <r>
    <n v="291"/>
    <x v="23"/>
    <x v="5"/>
    <s v="'courtyard'"/>
    <s v="'residential_neighborhood'"/>
    <s v="'office_building'"/>
  </r>
  <r>
    <n v="292"/>
    <x v="13"/>
    <x v="9"/>
    <s v="'hospital'"/>
    <s v="'office_building'"/>
    <s v="'parking_lot'"/>
  </r>
  <r>
    <n v="293"/>
    <x v="2"/>
    <x v="2"/>
    <s v="'sky'"/>
    <s v="'driveway'"/>
    <s v="'parking_lot'"/>
  </r>
  <r>
    <n v="294"/>
    <x v="33"/>
    <x v="50"/>
    <s v="'tree_farm'"/>
    <s v="'field'"/>
    <s v="'orchard'"/>
  </r>
  <r>
    <n v="295"/>
    <x v="2"/>
    <x v="12"/>
    <s v="'forest_road'"/>
    <s v="'viaduct'"/>
    <s v="'bridge'"/>
  </r>
  <r>
    <n v="296"/>
    <x v="6"/>
    <x v="59"/>
    <s v="'highway'"/>
    <s v="'water_tower'"/>
    <s v="'coast'"/>
  </r>
  <r>
    <n v="297"/>
    <x v="16"/>
    <x v="2"/>
    <s v="'orchard'"/>
    <s v="'parking_lot'"/>
    <s v="'picnic_area'"/>
  </r>
  <r>
    <n v="298"/>
    <x v="16"/>
    <x v="2"/>
    <s v="'orchard'"/>
    <s v="'tree_farm'"/>
    <s v="'highway'"/>
  </r>
  <r>
    <n v="299"/>
    <x v="2"/>
    <x v="2"/>
    <s v="'orchard'"/>
    <s v="'parking_lot'"/>
    <s v="'driveway'"/>
  </r>
  <r>
    <n v="300"/>
    <x v="9"/>
    <x v="51"/>
    <s v="'vegetable_garden'"/>
    <s v="'herb_garden'"/>
    <s v="'field'"/>
  </r>
  <r>
    <n v="301"/>
    <x v="8"/>
    <x v="15"/>
    <s v="'tree_farm'"/>
    <s v="'highway'"/>
    <s v="'forest_path'"/>
  </r>
  <r>
    <n v="302"/>
    <x v="51"/>
    <x v="21"/>
    <s v="'marsh'"/>
    <s v="'viaduct'"/>
    <s v="'bridge'"/>
  </r>
  <r>
    <n v="303"/>
    <x v="2"/>
    <x v="59"/>
    <s v="'driveway'"/>
    <s v="'forest_road'"/>
    <s v="'field'"/>
  </r>
  <r>
    <n v="304"/>
    <x v="0"/>
    <x v="32"/>
    <s v="'construction_site'"/>
    <s v="'highway'"/>
    <s v="'parking_lot'"/>
  </r>
  <r>
    <n v="305"/>
    <x v="18"/>
    <x v="11"/>
    <s v="'forest_road'"/>
    <s v="'botanical_garden'"/>
    <s v="'driveway'"/>
  </r>
  <r>
    <n v="306"/>
    <x v="52"/>
    <x v="3"/>
    <s v="'motel'"/>
    <s v="'office_building'"/>
    <s v="'building_facade'"/>
  </r>
  <r>
    <n v="307"/>
    <x v="16"/>
    <x v="8"/>
    <s v="'courtyard'"/>
    <s v="'mansion'"/>
    <s v="'parking_lot'"/>
  </r>
  <r>
    <n v="308"/>
    <x v="18"/>
    <x v="26"/>
    <s v="'orchard'"/>
    <s v="'forest_path'"/>
    <s v="'herb_garden'"/>
  </r>
  <r>
    <n v="309"/>
    <x v="8"/>
    <x v="0"/>
    <s v="'driveway'"/>
    <s v="'field'"/>
    <s v="'orchard'"/>
  </r>
  <r>
    <n v="310"/>
    <x v="48"/>
    <x v="50"/>
    <s v="'orchard'"/>
    <s v="'botanical_garden'"/>
    <s v="'sky'"/>
  </r>
  <r>
    <n v="311"/>
    <x v="16"/>
    <x v="8"/>
    <s v="'highway'"/>
    <s v="'forest_road'"/>
    <s v="'orchard'"/>
  </r>
  <r>
    <n v="312"/>
    <x v="40"/>
    <x v="23"/>
    <s v="'chalet'"/>
    <s v="'driveway'"/>
    <s v="'residential_neighborhood'"/>
  </r>
  <r>
    <n v="313"/>
    <x v="27"/>
    <x v="62"/>
    <s v="'river'"/>
    <s v="'rice_paddy'"/>
    <s v="'field'"/>
  </r>
  <r>
    <n v="314"/>
    <x v="2"/>
    <x v="15"/>
    <s v="'forest_road'"/>
    <s v="'residential_neighborhood'"/>
    <s v="'rice_paddy'"/>
  </r>
  <r>
    <n v="315"/>
    <x v="53"/>
    <x v="63"/>
    <s v="'excavation'"/>
    <s v="'baseball_field'"/>
    <s v="'field'"/>
  </r>
  <r>
    <n v="316"/>
    <x v="2"/>
    <x v="15"/>
    <s v="'forest_road'"/>
    <s v="'sky'"/>
    <s v="'hospital'"/>
  </r>
  <r>
    <n v="317"/>
    <x v="18"/>
    <x v="64"/>
    <s v="'yard'"/>
    <s v="'botanical_garden'"/>
    <s v="'tree_farm'"/>
  </r>
  <r>
    <n v="318"/>
    <x v="4"/>
    <x v="22"/>
    <s v="'building_facade'"/>
    <s v="'motel'"/>
    <s v="'hospital'"/>
  </r>
  <r>
    <n v="319"/>
    <x v="21"/>
    <x v="11"/>
    <s v="'boat_deck'"/>
    <s v="'office_building'"/>
    <s v="'hospital'"/>
  </r>
  <r>
    <n v="320"/>
    <x v="35"/>
    <x v="6"/>
    <s v="'pagoda'"/>
    <s v="'plaza'"/>
    <s v="'courtyard'"/>
  </r>
  <r>
    <n v="321"/>
    <x v="2"/>
    <x v="57"/>
    <s v="'viaduct'"/>
    <s v="'runway'"/>
    <s v="'forest_road'"/>
  </r>
  <r>
    <n v="322"/>
    <x v="1"/>
    <x v="48"/>
    <s v="'highway'"/>
    <s v="'runway'"/>
    <s v="'forest_road'"/>
  </r>
  <r>
    <n v="323"/>
    <x v="2"/>
    <x v="39"/>
    <s v="'runway'"/>
    <s v="'windmill'"/>
    <s v="'sky'"/>
  </r>
  <r>
    <n v="324"/>
    <x v="2"/>
    <x v="11"/>
    <s v="'runway'"/>
    <s v="'train_railway'"/>
    <s v="'railroad_track'"/>
  </r>
  <r>
    <n v="325"/>
    <x v="4"/>
    <x v="12"/>
    <s v="'hospital'"/>
    <s v="'hotel'"/>
    <s v="'apartment_building'"/>
  </r>
  <r>
    <n v="326"/>
    <x v="23"/>
    <x v="16"/>
    <s v="'hotel'"/>
    <s v="'inn'"/>
    <s v="'plaza'"/>
  </r>
  <r>
    <n v="327"/>
    <x v="4"/>
    <x v="38"/>
    <s v="'building_facade'"/>
    <s v="'hospital'"/>
    <s v="'apartment_building'"/>
  </r>
  <r>
    <n v="328"/>
    <x v="17"/>
    <x v="23"/>
    <s v="'picnic_area'"/>
    <s v="'plaza'"/>
    <s v="'playground'"/>
  </r>
  <r>
    <n v="329"/>
    <x v="19"/>
    <x v="15"/>
    <s v="'vegetable_garden'"/>
    <s v="'herb_garden'"/>
    <s v="'patio'"/>
  </r>
  <r>
    <n v="330"/>
    <x v="14"/>
    <x v="8"/>
    <s v="'highway'"/>
    <s v="'office_building'"/>
    <s v="'courthouse'"/>
  </r>
  <r>
    <n v="331"/>
    <x v="34"/>
    <x v="6"/>
    <s v="'crosswalk'"/>
    <s v="'apartment_building'"/>
    <s v="'basilica'"/>
  </r>
  <r>
    <n v="332"/>
    <x v="14"/>
    <x v="0"/>
    <s v="'residential_neighborhood'"/>
    <s v="'parking_lot'"/>
    <s v="'plaza'"/>
  </r>
  <r>
    <n v="333"/>
    <x v="8"/>
    <x v="0"/>
    <s v="'field'"/>
    <s v="'tree_farm'"/>
    <s v="'forest_path'"/>
  </r>
  <r>
    <n v="334"/>
    <x v="10"/>
    <x v="24"/>
    <s v="'marsh'"/>
    <s v="'pond'"/>
    <s v="'field'"/>
  </r>
  <r>
    <n v="335"/>
    <x v="2"/>
    <x v="2"/>
    <s v="'tree_farm'"/>
    <s v="'orchard'"/>
    <s v="'field'"/>
  </r>
  <r>
    <n v="336"/>
    <x v="10"/>
    <x v="32"/>
    <s v="'field'"/>
    <s v="'pasture'"/>
    <s v="'rice_paddy'"/>
  </r>
  <r>
    <n v="337"/>
    <x v="16"/>
    <x v="2"/>
    <s v="'highway'"/>
    <s v="'parking_lot'"/>
    <s v="'yard'"/>
  </r>
  <r>
    <n v="338"/>
    <x v="13"/>
    <x v="9"/>
    <s v="'yard'"/>
    <s v="'driveway'"/>
    <s v="'parking_lot'"/>
  </r>
  <r>
    <n v="339"/>
    <x v="13"/>
    <x v="5"/>
    <s v="'parking_lot'"/>
    <s v="'apartment_building'"/>
    <s v="'office_building'"/>
  </r>
  <r>
    <n v="340"/>
    <x v="2"/>
    <x v="4"/>
    <s v="'residential_neighborhood'"/>
    <s v="'parking_lot'"/>
    <s v="'driveway'"/>
  </r>
  <r>
    <n v="341"/>
    <x v="14"/>
    <x v="0"/>
    <s v="'parking_lot'"/>
    <s v="'office_building'"/>
    <s v="'plaza'"/>
  </r>
  <r>
    <n v="342"/>
    <x v="0"/>
    <x v="0"/>
    <s v="'parking_lot'"/>
    <s v="'crosswalk'"/>
    <s v="'construction_site'"/>
  </r>
  <r>
    <n v="343"/>
    <x v="6"/>
    <x v="5"/>
    <s v="'highway'"/>
    <s v="'motel'"/>
    <s v="'construction_site'"/>
  </r>
  <r>
    <n v="344"/>
    <x v="14"/>
    <x v="0"/>
    <s v="'parking_lot'"/>
    <s v="'gas_station'"/>
    <s v="'skyscraper'"/>
  </r>
  <r>
    <n v="345"/>
    <x v="2"/>
    <x v="15"/>
    <s v="'forest_road'"/>
    <s v="'parking_lot'"/>
    <s v="'tree_farm'"/>
  </r>
  <r>
    <n v="346"/>
    <x v="2"/>
    <x v="2"/>
    <s v="'parking_lot'"/>
    <s v="'driveway'"/>
    <s v="'residential_neighborhood'"/>
  </r>
  <r>
    <n v="347"/>
    <x v="4"/>
    <x v="5"/>
    <s v="'building_facade'"/>
    <s v="'apartment_building'"/>
    <s v="'driveway'"/>
  </r>
  <r>
    <n v="348"/>
    <x v="2"/>
    <x v="4"/>
    <s v="'forest_road'"/>
    <s v="'residential_neighborhood'"/>
    <s v="'parking_lot'"/>
  </r>
  <r>
    <n v="349"/>
    <x v="6"/>
    <x v="8"/>
    <s v="'office_building'"/>
    <s v="'driveway'"/>
    <s v="'hospital'"/>
  </r>
  <r>
    <n v="350"/>
    <x v="16"/>
    <x v="41"/>
    <s v="'yard'"/>
    <s v="'cottage_garden'"/>
    <s v="'inn'"/>
  </r>
  <r>
    <n v="351"/>
    <x v="47"/>
    <x v="43"/>
    <s v="'residential_neighborhood'"/>
    <s v="'inn'"/>
    <s v="'driveway'"/>
  </r>
  <r>
    <n v="352"/>
    <x v="6"/>
    <x v="5"/>
    <s v="'motel'"/>
    <s v="'residential_neighborhood'"/>
    <s v="'apartment_building'"/>
  </r>
  <r>
    <n v="353"/>
    <x v="2"/>
    <x v="2"/>
    <s v="'orchard'"/>
    <s v="'tree_farm'"/>
    <s v="'driveway'"/>
  </r>
  <r>
    <n v="354"/>
    <x v="9"/>
    <x v="39"/>
    <s v="'windmill'"/>
    <s v="'valley'"/>
    <s v="'tree_farm'"/>
  </r>
  <r>
    <n v="355"/>
    <x v="2"/>
    <x v="2"/>
    <s v="'tree_farm'"/>
    <s v="'driveway'"/>
    <s v="'orchard'"/>
  </r>
  <r>
    <n v="356"/>
    <x v="8"/>
    <x v="65"/>
    <s v="'marsh'"/>
    <s v="'corn_field'"/>
    <s v="'creek'"/>
  </r>
  <r>
    <n v="357"/>
    <x v="53"/>
    <x v="66"/>
    <s v="'trench'"/>
    <s v="'parking_lot'"/>
    <s v="'office_building'"/>
  </r>
  <r>
    <n v="358"/>
    <x v="53"/>
    <x v="6"/>
    <s v="'hospital'"/>
    <s v="'apartment_building'"/>
    <s v="'building_facade'"/>
  </r>
  <r>
    <n v="359"/>
    <x v="6"/>
    <x v="8"/>
    <s v="'hospital'"/>
    <s v="'apartment_building'"/>
    <s v="'office_building'"/>
  </r>
  <r>
    <n v="360"/>
    <x v="6"/>
    <x v="12"/>
    <s v="'residential_neighborhood'"/>
    <s v="'driveway'"/>
    <s v="'apartment_building'"/>
  </r>
  <r>
    <n v="361"/>
    <x v="47"/>
    <x v="5"/>
    <s v="'apartment_building'"/>
    <s v="'inn'"/>
    <s v="'mansion'"/>
  </r>
  <r>
    <n v="362"/>
    <x v="6"/>
    <x v="12"/>
    <s v="'hospital'"/>
    <s v="'residential_neighborhood'"/>
    <s v="'inn'"/>
  </r>
  <r>
    <n v="363"/>
    <x v="16"/>
    <x v="38"/>
    <s v="'parking_lot'"/>
    <s v="'motel'"/>
    <s v="'courtyard'"/>
  </r>
  <r>
    <n v="364"/>
    <x v="6"/>
    <x v="0"/>
    <s v="'residential_neighborhood'"/>
    <s v="'driveway'"/>
    <s v="'forest_road'"/>
  </r>
  <r>
    <n v="365"/>
    <x v="54"/>
    <x v="18"/>
    <s v="'golf_course'"/>
    <s v="'mansion'"/>
    <s v="'yard'"/>
  </r>
  <r>
    <n v="366"/>
    <x v="2"/>
    <x v="67"/>
    <s v="'windmill'"/>
    <s v="'forest_road'"/>
    <s v="'schoolhouse'"/>
  </r>
  <r>
    <n v="367"/>
    <x v="33"/>
    <x v="51"/>
    <s v="'chalet'"/>
    <s v="'orchard'"/>
    <s v="'field'"/>
  </r>
  <r>
    <n v="368"/>
    <x v="16"/>
    <x v="24"/>
    <s v="'highway'"/>
    <s v="'forest_road'"/>
    <s v="'tree_farm'"/>
  </r>
  <r>
    <n v="369"/>
    <x v="9"/>
    <x v="2"/>
    <s v="'forest_path'"/>
    <s v="'field'"/>
    <s v="'tree_farm'"/>
  </r>
  <r>
    <n v="370"/>
    <x v="9"/>
    <x v="2"/>
    <s v="'tree_farm'"/>
    <s v="'forest_path'"/>
    <s v="'driveway'"/>
  </r>
  <r>
    <n v="371"/>
    <x v="8"/>
    <x v="50"/>
    <s v="'orchard'"/>
    <s v="'driveway'"/>
    <s v="'highway'"/>
  </r>
  <r>
    <n v="372"/>
    <x v="9"/>
    <x v="13"/>
    <s v="'botanical_garden'"/>
    <s v="'forest_road'"/>
    <s v="'tree_farm'"/>
  </r>
  <r>
    <n v="373"/>
    <x v="16"/>
    <x v="11"/>
    <s v="'orchard'"/>
    <s v="'forest_road'"/>
    <s v="'field'"/>
  </r>
  <r>
    <n v="374"/>
    <x v="53"/>
    <x v="66"/>
    <s v="'trench'"/>
    <s v="'highway'"/>
    <s v="'parking_lot'"/>
  </r>
  <r>
    <n v="375"/>
    <x v="53"/>
    <x v="68"/>
    <s v="'skyscraper'"/>
    <s v="'highway'"/>
    <s v="'hospital'"/>
  </r>
  <r>
    <n v="376"/>
    <x v="2"/>
    <x v="4"/>
    <s v="'residential_neighborhood'"/>
    <s v="'parking_lot'"/>
    <s v="'forest_road'"/>
  </r>
  <r>
    <n v="377"/>
    <x v="5"/>
    <x v="6"/>
    <s v="'airport_terminal'"/>
    <s v="'fire_station'"/>
    <s v="'building_facade'"/>
  </r>
  <r>
    <n v="378"/>
    <x v="6"/>
    <x v="0"/>
    <s v="'crosswalk'"/>
    <s v="'residential_neighborhood'"/>
    <s v="'hospital'"/>
  </r>
  <r>
    <n v="379"/>
    <x v="21"/>
    <x v="5"/>
    <s v="'parking_lot'"/>
    <s v="'inn'"/>
    <s v="'gas_station'"/>
  </r>
  <r>
    <n v="380"/>
    <x v="2"/>
    <x v="11"/>
    <s v="'fire_station'"/>
    <s v="'construction_site'"/>
    <s v="'runway'"/>
  </r>
  <r>
    <n v="381"/>
    <x v="42"/>
    <x v="6"/>
    <s v="'highway'"/>
    <s v="'parking_lot'"/>
    <s v="'hospital'"/>
  </r>
  <r>
    <n v="382"/>
    <x v="53"/>
    <x v="0"/>
    <s v="'office_building'"/>
    <s v="'dam'"/>
    <s v="'building_facade'"/>
  </r>
  <r>
    <n v="383"/>
    <x v="52"/>
    <x v="3"/>
    <s v="'hospital'"/>
    <s v="'train_station'"/>
    <s v="'office_building'"/>
  </r>
  <r>
    <n v="384"/>
    <x v="2"/>
    <x v="2"/>
    <s v="'water_tower'"/>
    <s v="'tree_farm'"/>
    <s v="'windmill'"/>
  </r>
  <r>
    <n v="385"/>
    <x v="6"/>
    <x v="15"/>
    <s v="'residential_neighborhood'"/>
    <s v="'plaza'"/>
    <s v="'orchard'"/>
  </r>
  <r>
    <n v="386"/>
    <x v="6"/>
    <x v="8"/>
    <s v="'hospital'"/>
    <s v="'apartment_building'"/>
    <s v="'driveway'"/>
  </r>
  <r>
    <n v="387"/>
    <x v="26"/>
    <x v="15"/>
    <s v="'courtyard'"/>
    <s v="'veranda'"/>
    <s v="'inn'"/>
  </r>
  <r>
    <n v="388"/>
    <x v="47"/>
    <x v="12"/>
    <s v="'driveway'"/>
    <s v="'mansion'"/>
    <s v="'hospital'"/>
  </r>
  <r>
    <n v="389"/>
    <x v="38"/>
    <x v="8"/>
    <s v="'motel'"/>
    <s v="'parking_lot'"/>
    <s v="'driveway'"/>
  </r>
  <r>
    <n v="390"/>
    <x v="21"/>
    <x v="11"/>
    <s v="'inn'"/>
    <s v="'residential_neighborhood'"/>
    <s v="'driveway'"/>
  </r>
  <r>
    <n v="391"/>
    <x v="16"/>
    <x v="8"/>
    <s v="'inn'"/>
    <s v="'alley'"/>
    <s v="'apartment_building'"/>
  </r>
  <r>
    <n v="392"/>
    <x v="16"/>
    <x v="19"/>
    <s v="'residential_neighborhood'"/>
    <s v="'formal_garden'"/>
    <s v="'inn'"/>
  </r>
  <r>
    <n v="393"/>
    <x v="13"/>
    <x v="9"/>
    <s v="'parking_lot'"/>
    <s v="'motel'"/>
    <s v="'office_building'"/>
  </r>
  <r>
    <n v="394"/>
    <x v="13"/>
    <x v="9"/>
    <s v="'office_building'"/>
    <s v="'inn'"/>
    <s v="'parking_lot'"/>
  </r>
  <r>
    <n v="395"/>
    <x v="18"/>
    <x v="11"/>
    <s v="'playground'"/>
    <s v="'bridge'"/>
    <s v="'golf_course'"/>
  </r>
  <r>
    <n v="396"/>
    <x v="6"/>
    <x v="30"/>
    <s v="'hospital'"/>
    <s v="'driveway'"/>
    <s v="'highway'"/>
  </r>
  <r>
    <n v="397"/>
    <x v="2"/>
    <x v="47"/>
    <s v="'forest_road'"/>
    <s v="'driveway'"/>
    <s v="'palace'"/>
  </r>
  <r>
    <n v="398"/>
    <x v="51"/>
    <x v="17"/>
    <s v="'raft'"/>
    <s v="'pond'"/>
    <s v="'picnic_area'"/>
  </r>
  <r>
    <n v="399"/>
    <x v="2"/>
    <x v="2"/>
    <s v="'residential_neighborhood'"/>
    <s v="'driveway'"/>
    <s v="'sky'"/>
  </r>
  <r>
    <n v="400"/>
    <x v="16"/>
    <x v="8"/>
    <s v="'schoolhouse'"/>
    <s v="'shed'"/>
    <s v="'yard'"/>
  </r>
  <r>
    <n v="401"/>
    <x v="16"/>
    <x v="44"/>
    <s v="'formal_garden'"/>
    <s v="'residential_neighborhood'"/>
    <s v="'yard'"/>
  </r>
  <r>
    <n v="402"/>
    <x v="16"/>
    <x v="19"/>
    <s v="'courtyard'"/>
    <s v="'residential_neighborhood'"/>
    <s v="'yard'"/>
  </r>
  <r>
    <n v="403"/>
    <x v="16"/>
    <x v="8"/>
    <s v="'yard'"/>
    <s v="'motel'"/>
    <s v="'parking_lot'"/>
  </r>
  <r>
    <n v="404"/>
    <x v="16"/>
    <x v="23"/>
    <s v="'mausoleum'"/>
    <s v="'cemetery'"/>
    <s v="'formal_garden'"/>
  </r>
  <r>
    <n v="405"/>
    <x v="13"/>
    <x v="0"/>
    <s v="'parking_lot'"/>
    <s v="'forest_road'"/>
    <s v="'driveway'"/>
  </r>
  <r>
    <n v="406"/>
    <x v="4"/>
    <x v="5"/>
    <s v="'motel'"/>
    <s v="'apartment_building'"/>
    <s v="'residential_neighborhood'"/>
  </r>
  <r>
    <n v="407"/>
    <x v="5"/>
    <x v="6"/>
    <s v="'hotel'"/>
    <s v="'inn'"/>
    <s v="'parking_lot'"/>
  </r>
  <r>
    <n v="408"/>
    <x v="13"/>
    <x v="11"/>
    <s v="'highway'"/>
    <s v="'apartment_building'"/>
    <s v="'office_building'"/>
  </r>
  <r>
    <n v="409"/>
    <x v="27"/>
    <x v="62"/>
    <s v="'tree_farm'"/>
    <s v="'river'"/>
    <s v="'botanical_garden'"/>
  </r>
  <r>
    <n v="410"/>
    <x v="2"/>
    <x v="8"/>
    <s v="'driveway'"/>
    <s v="'forest_road'"/>
    <s v="'sky'"/>
  </r>
  <r>
    <n v="411"/>
    <x v="38"/>
    <x v="15"/>
    <s v="'residential_neighborhood'"/>
    <s v="'yard'"/>
    <s v="'motel'"/>
  </r>
  <r>
    <n v="412"/>
    <x v="2"/>
    <x v="8"/>
    <s v="'forest_road'"/>
    <s v="'crosswalk'"/>
    <s v="'parking_lot'"/>
  </r>
  <r>
    <n v="413"/>
    <x v="13"/>
    <x v="9"/>
    <s v="'hospital'"/>
    <s v="'parking_lot'"/>
    <s v="'plaza'"/>
  </r>
  <r>
    <n v="414"/>
    <x v="5"/>
    <x v="8"/>
    <s v="'office_building'"/>
    <s v="'plaza'"/>
    <s v="'parking_lot'"/>
  </r>
  <r>
    <n v="415"/>
    <x v="23"/>
    <x v="5"/>
    <s v="'residential_neighborhood'"/>
    <s v="'inn'"/>
    <s v="'courtyard'"/>
  </r>
  <r>
    <n v="416"/>
    <x v="23"/>
    <x v="5"/>
    <s v="'office_building'"/>
    <s v="'courtyard'"/>
    <s v="'driveway'"/>
  </r>
  <r>
    <n v="417"/>
    <x v="9"/>
    <x v="23"/>
    <s v="'tree_farm'"/>
    <s v="'field'"/>
    <s v="'pasture'"/>
  </r>
  <r>
    <n v="418"/>
    <x v="28"/>
    <x v="0"/>
    <s v="'driveway'"/>
    <s v="'forest_road'"/>
    <s v="'mausoleum'"/>
  </r>
  <r>
    <n v="419"/>
    <x v="55"/>
    <x v="50"/>
    <s v="'field'"/>
    <s v="'racecourse'"/>
    <s v="'sky'"/>
  </r>
  <r>
    <n v="420"/>
    <x v="55"/>
    <x v="2"/>
    <s v="'tree_farm'"/>
    <s v="'field'"/>
    <s v="'field'"/>
  </r>
  <r>
    <n v="421"/>
    <x v="5"/>
    <x v="9"/>
    <s v="'office_building'"/>
    <s v="'hotel'"/>
    <s v="'inn'"/>
  </r>
  <r>
    <n v="422"/>
    <x v="4"/>
    <x v="5"/>
    <s v="'apartment_building'"/>
    <s v="'building_facade'"/>
    <s v="'courthouse'"/>
  </r>
  <r>
    <n v="423"/>
    <x v="5"/>
    <x v="6"/>
    <s v="'building_facade'"/>
    <s v="'courtyard'"/>
    <s v="'apartment_building'"/>
  </r>
  <r>
    <n v="424"/>
    <x v="5"/>
    <x v="15"/>
    <s v="'office_building'"/>
    <s v="'residential_neighborhood'"/>
    <s v="'apartment_building'"/>
  </r>
  <r>
    <n v="425"/>
    <x v="6"/>
    <x v="8"/>
    <s v="'harbor'"/>
    <s v="'motel'"/>
    <s v="'highway'"/>
  </r>
  <r>
    <n v="426"/>
    <x v="4"/>
    <x v="11"/>
    <s v="'plaza'"/>
    <s v="'building_facade'"/>
    <s v="'driveway'"/>
  </r>
  <r>
    <n v="427"/>
    <x v="53"/>
    <x v="6"/>
    <s v="'skyscraper'"/>
    <s v="'excavation'"/>
    <s v="'apartment_building'"/>
  </r>
  <r>
    <n v="428"/>
    <x v="25"/>
    <x v="21"/>
    <s v="'construction_site'"/>
    <s v="'river'"/>
    <s v="'runway'"/>
  </r>
  <r>
    <n v="429"/>
    <x v="2"/>
    <x v="3"/>
    <s v="'viaduct'"/>
    <s v="'bridge'"/>
    <s v="'train_station'"/>
  </r>
  <r>
    <n v="430"/>
    <x v="56"/>
    <x v="57"/>
    <s v="'highway'"/>
    <s v="'racecourse'"/>
    <s v="'stadium'"/>
  </r>
  <r>
    <n v="431"/>
    <x v="2"/>
    <x v="2"/>
    <s v="'sky'"/>
    <s v="'valley'"/>
    <s v="'tree_farm'"/>
  </r>
  <r>
    <n v="432"/>
    <x v="48"/>
    <x v="69"/>
    <s v="'swamp'"/>
    <s v="'bayou'"/>
    <s v="'pond'"/>
  </r>
  <r>
    <n v="433"/>
    <x v="2"/>
    <x v="59"/>
    <s v="'racecourse'"/>
    <s v="'forest_road'"/>
    <s v="'pasture'"/>
  </r>
  <r>
    <n v="434"/>
    <x v="2"/>
    <x v="50"/>
    <s v="'field'"/>
    <s v="'forest_road'"/>
    <s v="'corn_field'"/>
  </r>
  <r>
    <n v="435"/>
    <x v="2"/>
    <x v="24"/>
    <s v="'corn_field'"/>
    <s v="'field'"/>
    <s v="'forest_road'"/>
  </r>
  <r>
    <n v="436"/>
    <x v="57"/>
    <x v="24"/>
    <s v="'coast'"/>
    <s v="'field'"/>
    <s v="'baseball_field'"/>
  </r>
  <r>
    <n v="437"/>
    <x v="13"/>
    <x v="9"/>
    <s v="'parking_lot'"/>
    <s v="'driveway'"/>
    <s v="'hospital'"/>
  </r>
  <r>
    <n v="438"/>
    <x v="6"/>
    <x v="15"/>
    <s v="'residential_neighborhood'"/>
    <s v="'yard'"/>
    <s v="'highway'"/>
  </r>
  <r>
    <n v="439"/>
    <x v="2"/>
    <x v="15"/>
    <s v="'residential_neighborhood'"/>
    <s v="'playground'"/>
    <s v="'forest_road'"/>
  </r>
  <r>
    <n v="440"/>
    <x v="16"/>
    <x v="54"/>
    <s v="'inn'"/>
    <s v="'yard'"/>
    <s v="'residential_neighborhood'"/>
  </r>
  <r>
    <n v="441"/>
    <x v="21"/>
    <x v="11"/>
    <s v="'hospital'"/>
    <s v="'apartment_building'"/>
    <s v="'inn'"/>
  </r>
  <r>
    <n v="442"/>
    <x v="21"/>
    <x v="8"/>
    <s v="'apartment_building'"/>
    <s v="'parking_lot'"/>
    <s v="'office_building'"/>
  </r>
  <r>
    <n v="443"/>
    <x v="38"/>
    <x v="12"/>
    <s v="'mansion'"/>
    <s v="'driveway'"/>
    <s v="'hotel'"/>
  </r>
  <r>
    <n v="444"/>
    <x v="21"/>
    <x v="11"/>
    <s v="'hospital'"/>
    <s v="'courtyard'"/>
    <s v="'inn'"/>
  </r>
  <r>
    <n v="445"/>
    <x v="6"/>
    <x v="15"/>
    <s v="'plaza'"/>
    <s v="'picnic_area'"/>
    <s v="'residential_neighborhood'"/>
  </r>
  <r>
    <n v="446"/>
    <x v="5"/>
    <x v="6"/>
    <s v="'apartment_building'"/>
    <s v="'plaza'"/>
    <s v="'inn'"/>
  </r>
  <r>
    <n v="447"/>
    <x v="5"/>
    <x v="6"/>
    <s v="'residential_neighborhood'"/>
    <s v="'apartment_building'"/>
    <s v="'courtyard'"/>
  </r>
  <r>
    <n v="448"/>
    <x v="13"/>
    <x v="15"/>
    <s v="'apartment_building'"/>
    <s v="'parking_lot'"/>
    <s v="'yard'"/>
  </r>
  <r>
    <n v="449"/>
    <x v="23"/>
    <x v="6"/>
    <s v="'hospital'"/>
    <s v="'building_facade'"/>
    <s v="'motel'"/>
  </r>
  <r>
    <n v="450"/>
    <x v="13"/>
    <x v="9"/>
    <s v="'driveway'"/>
    <s v="'hospital'"/>
    <s v="'hotel'"/>
  </r>
  <r>
    <n v="451"/>
    <x v="16"/>
    <x v="9"/>
    <s v="'inn'"/>
    <s v="'mansion'"/>
    <s v="'building_facade'"/>
  </r>
  <r>
    <n v="452"/>
    <x v="13"/>
    <x v="6"/>
    <s v="'apartment_building'"/>
    <s v="'parking_lot'"/>
    <s v="'hospital'"/>
  </r>
  <r>
    <n v="453"/>
    <x v="8"/>
    <x v="10"/>
    <s v="'field'"/>
    <s v="'fairway'"/>
    <s v="'golf_course'"/>
  </r>
  <r>
    <n v="454"/>
    <x v="8"/>
    <x v="0"/>
    <s v="'field'"/>
    <s v="'tree_farm'"/>
    <s v="'forest_path'"/>
  </r>
  <r>
    <n v="455"/>
    <x v="8"/>
    <x v="0"/>
    <s v="'corn_field'"/>
    <s v="'tree_farm'"/>
    <s v="'forest_path'"/>
  </r>
  <r>
    <n v="456"/>
    <x v="10"/>
    <x v="33"/>
    <s v="'field'"/>
    <s v="'pasture'"/>
    <s v="'forest_road'"/>
  </r>
  <r>
    <n v="457"/>
    <x v="5"/>
    <x v="6"/>
    <s v="'construction_site'"/>
    <s v="'building_facade'"/>
    <s v="'fire_station'"/>
  </r>
  <r>
    <n v="458"/>
    <x v="47"/>
    <x v="30"/>
    <s v="'building_facade'"/>
    <s v="'office_building'"/>
    <s v="'apartment_building'"/>
  </r>
  <r>
    <n v="459"/>
    <x v="6"/>
    <x v="12"/>
    <s v="'fire_station'"/>
    <s v="'hospital'"/>
    <s v="'crosswalk'"/>
  </r>
  <r>
    <n v="460"/>
    <x v="5"/>
    <x v="6"/>
    <s v="'parking_lot'"/>
    <s v="'construction_site'"/>
    <s v="'apartment_building'"/>
  </r>
  <r>
    <n v="461"/>
    <x v="2"/>
    <x v="2"/>
    <s v="'corn_field'"/>
    <s v="'valley'"/>
    <s v="'sky'"/>
  </r>
  <r>
    <n v="462"/>
    <x v="2"/>
    <x v="59"/>
    <s v="'forest_road'"/>
    <s v="'sky'"/>
    <s v="'corn_field'"/>
  </r>
  <r>
    <n v="463"/>
    <x v="2"/>
    <x v="59"/>
    <s v="'forest_road'"/>
    <s v="'corn_field'"/>
    <s v="'wheat_field'"/>
  </r>
  <r>
    <n v="464"/>
    <x v="2"/>
    <x v="33"/>
    <s v="'corn_field'"/>
    <s v="'forest_road'"/>
    <s v="'runway'"/>
  </r>
  <r>
    <n v="465"/>
    <x v="23"/>
    <x v="16"/>
    <s v="'building_facade'"/>
    <s v="'hospital'"/>
    <s v="'office_building'"/>
  </r>
  <r>
    <n v="466"/>
    <x v="6"/>
    <x v="8"/>
    <s v="'plaza'"/>
    <s v="'crosswalk'"/>
    <s v="'office_building'"/>
  </r>
  <r>
    <n v="467"/>
    <x v="5"/>
    <x v="11"/>
    <s v="'office_building'"/>
    <s v="'plaza'"/>
    <s v="'apartment_building'"/>
  </r>
  <r>
    <n v="468"/>
    <x v="13"/>
    <x v="11"/>
    <s v="'apartment_building'"/>
    <s v="'office_building'"/>
    <s v="'crosswalk'"/>
  </r>
  <r>
    <n v="469"/>
    <x v="2"/>
    <x v="2"/>
    <s v="'driveway'"/>
    <s v="'residential_neighborhood'"/>
    <s v="'crosswalk'"/>
  </r>
  <r>
    <n v="470"/>
    <x v="10"/>
    <x v="50"/>
    <s v="'corn_field'"/>
    <s v="'tree_farm'"/>
    <s v="'forest_road'"/>
  </r>
  <r>
    <n v="471"/>
    <x v="2"/>
    <x v="2"/>
    <s v="'crosswalk'"/>
    <s v="'residential_neighborhood'"/>
    <s v="'badlands'"/>
  </r>
  <r>
    <n v="472"/>
    <x v="2"/>
    <x v="11"/>
    <s v="'forest_road'"/>
    <s v="'crosswalk'"/>
    <s v="'motel'"/>
  </r>
  <r>
    <n v="473"/>
    <x v="6"/>
    <x v="15"/>
    <s v="'highway'"/>
    <s v="'cemetery'"/>
    <s v="'picnic_area'"/>
  </r>
  <r>
    <n v="474"/>
    <x v="6"/>
    <x v="15"/>
    <s v="'yard'"/>
    <s v="'highway'"/>
    <s v="'residential_neighborhood'"/>
  </r>
  <r>
    <n v="475"/>
    <x v="21"/>
    <x v="0"/>
    <s v="'parking_lot'"/>
    <s v="'crosswalk'"/>
    <s v="'office_building'"/>
  </r>
  <r>
    <n v="476"/>
    <x v="2"/>
    <x v="2"/>
    <s v="'parking_lot'"/>
    <s v="'crosswalk'"/>
    <s v="'valley'"/>
  </r>
  <r>
    <n v="477"/>
    <x v="6"/>
    <x v="8"/>
    <s v="'apartment_building'"/>
    <s v="'hospital'"/>
    <s v="'office_building'"/>
  </r>
  <r>
    <n v="478"/>
    <x v="5"/>
    <x v="11"/>
    <s v="'driveway'"/>
    <s v="'courtyard'"/>
    <s v="'office_building'"/>
  </r>
  <r>
    <n v="479"/>
    <x v="13"/>
    <x v="11"/>
    <s v="'restaurant_patio'"/>
    <s v="'plaza'"/>
    <s v="'patio'"/>
  </r>
  <r>
    <n v="480"/>
    <x v="16"/>
    <x v="11"/>
    <s v="'hospital'"/>
    <s v="'residential_neighborhood'"/>
    <s v="'mansion'"/>
  </r>
  <r>
    <n v="481"/>
    <x v="6"/>
    <x v="8"/>
    <s v="'hospital'"/>
    <s v="'apartment_building'"/>
    <s v="'crosswalk'"/>
  </r>
  <r>
    <n v="482"/>
    <x v="47"/>
    <x v="9"/>
    <s v="'residential_neighborhood'"/>
    <s v="'hospital'"/>
    <s v="'restaurant_patio'"/>
  </r>
  <r>
    <n v="483"/>
    <x v="47"/>
    <x v="11"/>
    <s v="'hospital'"/>
    <s v="'apartment_building'"/>
    <s v="'residential_neighborhood'"/>
  </r>
  <r>
    <n v="484"/>
    <x v="6"/>
    <x v="8"/>
    <s v="'driveway'"/>
    <s v="'apartment_building'"/>
    <s v="'hospital'"/>
  </r>
  <r>
    <n v="485"/>
    <x v="5"/>
    <x v="11"/>
    <s v="'driveway'"/>
    <s v="'plaza'"/>
    <s v="'office_building'"/>
  </r>
  <r>
    <n v="486"/>
    <x v="4"/>
    <x v="5"/>
    <s v="'bridge'"/>
    <s v="'viaduct'"/>
    <s v="'fire_station'"/>
  </r>
  <r>
    <n v="487"/>
    <x v="5"/>
    <x v="30"/>
    <s v="'office_building'"/>
    <s v="'construction_site'"/>
    <s v="'apartment_building'"/>
  </r>
  <r>
    <n v="488"/>
    <x v="6"/>
    <x v="8"/>
    <s v="'highway'"/>
    <s v="'driveway'"/>
    <s v="'garbage_dump'"/>
  </r>
  <r>
    <n v="489"/>
    <x v="13"/>
    <x v="0"/>
    <s v="'driveway'"/>
    <s v="'crosswalk'"/>
    <s v="'motel'"/>
  </r>
  <r>
    <n v="490"/>
    <x v="21"/>
    <x v="11"/>
    <s v="'hospital'"/>
    <s v="'gas_station'"/>
    <s v="'courtyard'"/>
  </r>
  <r>
    <n v="491"/>
    <x v="8"/>
    <x v="8"/>
    <s v="'highway'"/>
    <s v="'picnic_area'"/>
    <s v="'driveway'"/>
  </r>
  <r>
    <n v="492"/>
    <x v="21"/>
    <x v="5"/>
    <s v="'mansion'"/>
    <s v="'inn'"/>
    <s v="'residential_neighborhood'"/>
  </r>
  <r>
    <n v="493"/>
    <x v="2"/>
    <x v="8"/>
    <s v="'office_building'"/>
    <s v="'bridge'"/>
    <s v="'apartment_building'"/>
  </r>
  <r>
    <n v="494"/>
    <x v="21"/>
    <x v="5"/>
    <s v="'parking_lot'"/>
    <s v="'office_building'"/>
    <s v="'apartment_building'"/>
  </r>
  <r>
    <n v="495"/>
    <x v="58"/>
    <x v="15"/>
    <s v="'highway'"/>
    <s v="'residential_neighborhood'"/>
    <s v="'train_railway'"/>
  </r>
  <r>
    <n v="496"/>
    <x v="23"/>
    <x v="5"/>
    <s v="'office_building'"/>
    <s v="'construction_site'"/>
    <s v="'building_facade'"/>
  </r>
  <r>
    <n v="497"/>
    <x v="14"/>
    <x v="8"/>
    <s v="'highway'"/>
    <s v="'parking_lot'"/>
    <s v="'railroad_track'"/>
  </r>
  <r>
    <n v="498"/>
    <x v="59"/>
    <x v="13"/>
    <s v="'formal_garden'"/>
    <s v="'yard'"/>
    <s v="'orchard'"/>
  </r>
  <r>
    <n v="499"/>
    <x v="16"/>
    <x v="8"/>
    <s v="'formal_garden'"/>
    <s v="'parking_lot'"/>
    <s v="'botanical_garden'"/>
  </r>
  <r>
    <n v="500"/>
    <x v="47"/>
    <x v="5"/>
    <s v="'fountain'"/>
    <s v="'office_building'"/>
    <s v="'plaza'"/>
  </r>
  <r>
    <n v="501"/>
    <x v="2"/>
    <x v="2"/>
    <s v="'driveway'"/>
    <s v="'parking_lot'"/>
    <s v="'crosswalk'"/>
  </r>
  <r>
    <n v="502"/>
    <x v="2"/>
    <x v="2"/>
    <s v="'parking_lot'"/>
    <s v="'driveway'"/>
    <s v="'picnic_area'"/>
  </r>
  <r>
    <n v="503"/>
    <x v="18"/>
    <x v="15"/>
    <s v="'yard'"/>
    <s v="'forest_road'"/>
    <s v="'botanical_garden'"/>
  </r>
  <r>
    <n v="504"/>
    <x v="14"/>
    <x v="11"/>
    <s v="'highway'"/>
    <s v="'driveway'"/>
    <s v="'forest_road'"/>
  </r>
  <r>
    <n v="505"/>
    <x v="0"/>
    <x v="69"/>
    <s v="'corn_field'"/>
    <s v="'racecourse'"/>
    <s v="'windmill'"/>
  </r>
  <r>
    <n v="506"/>
    <x v="0"/>
    <x v="63"/>
    <s v="'coast'"/>
    <s v="'highway'"/>
    <s v="'sky'"/>
  </r>
  <r>
    <n v="507"/>
    <x v="0"/>
    <x v="32"/>
    <s v="'racecourse'"/>
    <s v="'pasture'"/>
    <s v="'fairway'"/>
  </r>
  <r>
    <n v="508"/>
    <x v="0"/>
    <x v="32"/>
    <s v="'stadium'"/>
    <s v="'amphitheater'"/>
    <s v="'sky'"/>
  </r>
  <r>
    <n v="509"/>
    <x v="5"/>
    <x v="6"/>
    <s v="'plaza'"/>
    <s v="'apartment_building'"/>
    <s v="'skyscraper'"/>
  </r>
  <r>
    <n v="510"/>
    <x v="0"/>
    <x v="3"/>
    <s v="'train_railway'"/>
    <s v="'highway'"/>
    <s v="'pasture'"/>
  </r>
  <r>
    <n v="511"/>
    <x v="0"/>
    <x v="0"/>
    <s v="'parking_lot'"/>
    <s v="'driveway'"/>
    <s v="'sky'"/>
  </r>
  <r>
    <n v="512"/>
    <x v="2"/>
    <x v="40"/>
    <s v="'shed'"/>
    <s v="'corn_field'"/>
    <s v="'hospital'"/>
  </r>
  <r>
    <n v="513"/>
    <x v="2"/>
    <x v="2"/>
    <s v="'driveway'"/>
    <s v="'residential_neighborhood'"/>
    <s v="'forest_path'"/>
  </r>
  <r>
    <n v="514"/>
    <x v="27"/>
    <x v="70"/>
    <s v="'river'"/>
    <s v="'fairway'"/>
    <s v="'bayou'"/>
  </r>
  <r>
    <n v="515"/>
    <x v="49"/>
    <x v="64"/>
    <s v="'driveway'"/>
    <s v="'field'"/>
    <s v="'forest_road'"/>
  </r>
  <r>
    <n v="516"/>
    <x v="10"/>
    <x v="50"/>
    <s v="'orchard'"/>
    <s v="'corn_field'"/>
    <s v="'pasture'"/>
  </r>
  <r>
    <n v="517"/>
    <x v="6"/>
    <x v="5"/>
    <s v="'office_building'"/>
    <s v="'residential_neighborhood'"/>
    <s v="'apartment_building'"/>
  </r>
  <r>
    <n v="518"/>
    <x v="13"/>
    <x v="11"/>
    <s v="'crosswalk'"/>
    <s v="'highway'"/>
    <s v="'office_building'"/>
  </r>
  <r>
    <n v="519"/>
    <x v="47"/>
    <x v="31"/>
    <s v="'office_building'"/>
    <s v="'hospital'"/>
    <s v="'courthouse'"/>
  </r>
  <r>
    <n v="520"/>
    <x v="6"/>
    <x v="5"/>
    <s v="'office_building'"/>
    <s v="'residential_neighborhood'"/>
    <s v="'plaza'"/>
  </r>
  <r>
    <n v="521"/>
    <x v="9"/>
    <x v="50"/>
    <s v="'tree_farm'"/>
    <s v="'corn_field'"/>
    <s v="'field'"/>
  </r>
  <r>
    <n v="522"/>
    <x v="2"/>
    <x v="2"/>
    <s v="'runway'"/>
    <s v="'parking_lot'"/>
    <s v="'crosswalk'"/>
  </r>
  <r>
    <n v="523"/>
    <x v="10"/>
    <x v="71"/>
    <s v="'baseball_field'"/>
    <s v="'corn_field'"/>
    <s v="'stadium'"/>
  </r>
  <r>
    <n v="524"/>
    <x v="2"/>
    <x v="2"/>
    <s v="'driveway'"/>
    <s v="'sky'"/>
    <s v="'residential_neighborhood'"/>
  </r>
  <r>
    <n v="525"/>
    <x v="23"/>
    <x v="8"/>
    <s v="'hospital'"/>
    <s v="'parking_lot'"/>
    <s v="'office_building'"/>
  </r>
  <r>
    <n v="526"/>
    <x v="53"/>
    <x v="72"/>
    <s v="'office_building'"/>
    <s v="'hospital'"/>
    <s v="'building_facade'"/>
  </r>
  <r>
    <n v="527"/>
    <x v="13"/>
    <x v="6"/>
    <s v="'apartment_building'"/>
    <s v="'parking_lot'"/>
    <s v="'highway'"/>
  </r>
  <r>
    <n v="528"/>
    <x v="21"/>
    <x v="5"/>
    <s v="'hotel'"/>
    <s v="'office_building'"/>
    <s v="'apartment_building'"/>
  </r>
  <r>
    <n v="529"/>
    <x v="60"/>
    <x v="73"/>
    <s v="'highway'"/>
    <s v="'crosswalk'"/>
    <s v="'construction_site'"/>
  </r>
  <r>
    <n v="530"/>
    <x v="53"/>
    <x v="74"/>
    <s v="'parking_lot'"/>
    <s v="'racecourse'"/>
    <s v="'fire_escape'"/>
  </r>
  <r>
    <n v="531"/>
    <x v="60"/>
    <x v="73"/>
    <s v="'highway'"/>
    <s v="'arch'"/>
    <s v="'parking_lot'"/>
  </r>
  <r>
    <n v="532"/>
    <x v="56"/>
    <x v="28"/>
    <s v="'bridge'"/>
    <s v="'dock'"/>
    <s v="'construction_site'"/>
  </r>
  <r>
    <n v="533"/>
    <x v="2"/>
    <x v="8"/>
    <s v="'parking_lot'"/>
    <s v="'forest_road'"/>
    <s v="'driveway'"/>
  </r>
  <r>
    <n v="534"/>
    <x v="2"/>
    <x v="50"/>
    <s v="'tree_farm'"/>
    <s v="'forest_road'"/>
    <s v="'runway'"/>
  </r>
  <r>
    <n v="535"/>
    <x v="5"/>
    <x v="6"/>
    <s v="'parking_lot'"/>
    <s v="'apartment_building'"/>
    <s v="'residential_neighborhood'"/>
  </r>
  <r>
    <n v="536"/>
    <x v="5"/>
    <x v="30"/>
    <s v="'office_building'"/>
    <s v="'apartment_building'"/>
    <s v="'courthouse'"/>
  </r>
  <r>
    <n v="537"/>
    <x v="2"/>
    <x v="2"/>
    <s v="'driveway'"/>
    <s v="'sky'"/>
    <s v="'tree_farm'"/>
  </r>
  <r>
    <n v="538"/>
    <x v="27"/>
    <x v="62"/>
    <s v="'bayou'"/>
    <s v="'river'"/>
    <s v="'swamp'"/>
  </r>
  <r>
    <n v="539"/>
    <x v="8"/>
    <x v="15"/>
    <s v="'highway'"/>
    <s v="'corn_field'"/>
    <s v="'tree_farm'"/>
  </r>
  <r>
    <n v="540"/>
    <x v="48"/>
    <x v="50"/>
    <s v="'corn_field'"/>
    <s v="'field'"/>
    <s v="'runway'"/>
  </r>
  <r>
    <n v="541"/>
    <x v="14"/>
    <x v="11"/>
    <s v="'highway'"/>
    <s v="'forest_road'"/>
    <s v="'runway'"/>
  </r>
  <r>
    <n v="542"/>
    <x v="2"/>
    <x v="11"/>
    <s v="'crosswalk'"/>
    <s v="'runway'"/>
    <s v="'hospital'"/>
  </r>
  <r>
    <n v="543"/>
    <x v="2"/>
    <x v="75"/>
    <s v="'bridge'"/>
    <s v="'viaduct'"/>
    <s v="'hospital'"/>
  </r>
  <r>
    <n v="544"/>
    <x v="2"/>
    <x v="2"/>
    <s v="'sky'"/>
    <s v="'mountain_snowy'"/>
    <s v="'mountain'"/>
  </r>
  <r>
    <n v="545"/>
    <x v="8"/>
    <x v="0"/>
    <s v="'forest_path'"/>
    <s v="'field'"/>
    <s v="'rainforest'"/>
  </r>
  <r>
    <n v="546"/>
    <x v="10"/>
    <x v="64"/>
    <s v="'pasture'"/>
    <s v="'tree_farm'"/>
    <s v="'field'"/>
  </r>
  <r>
    <n v="547"/>
    <x v="8"/>
    <x v="15"/>
    <s v="'highway'"/>
    <s v="'residential_neighborhood'"/>
    <s v="'parking_lot'"/>
  </r>
  <r>
    <n v="548"/>
    <x v="6"/>
    <x v="15"/>
    <s v="'yard'"/>
    <s v="'motel'"/>
    <s v="'picnic_area'"/>
  </r>
  <r>
    <n v="549"/>
    <x v="18"/>
    <x v="0"/>
    <s v="'forest_road'"/>
    <s v="'parking_lot'"/>
    <s v="'playground'"/>
  </r>
  <r>
    <n v="550"/>
    <x v="53"/>
    <x v="57"/>
    <s v="'office_building'"/>
    <s v="'parking_lot'"/>
    <s v="'hospital'"/>
  </r>
  <r>
    <n v="551"/>
    <x v="61"/>
    <x v="60"/>
    <s v="'railroad_track'"/>
    <s v="'subway_station'"/>
    <s v="'office_building'"/>
  </r>
  <r>
    <n v="552"/>
    <x v="2"/>
    <x v="2"/>
    <s v="'parking_lot'"/>
    <s v="'picnic_area'"/>
    <s v="'crosswalk'"/>
  </r>
  <r>
    <n v="553"/>
    <x v="2"/>
    <x v="2"/>
    <s v="'sky'"/>
    <s v="'parking_lot'"/>
    <s v="'crosswalk'"/>
  </r>
  <r>
    <n v="554"/>
    <x v="2"/>
    <x v="4"/>
    <s v="'runway'"/>
    <s v="'parking_lot'"/>
    <s v="'railroad_track'"/>
  </r>
  <r>
    <n v="555"/>
    <x v="2"/>
    <x v="2"/>
    <s v="'crosswalk'"/>
    <s v="'runway'"/>
    <s v="'sky'"/>
  </r>
  <r>
    <n v="556"/>
    <x v="2"/>
    <x v="2"/>
    <s v="'valley'"/>
    <s v="'parking_lot'"/>
    <s v="'pasture'"/>
  </r>
  <r>
    <n v="557"/>
    <x v="13"/>
    <x v="15"/>
    <s v="'highway'"/>
    <s v="'forest_road'"/>
    <s v="'parking_lot'"/>
  </r>
  <r>
    <n v="558"/>
    <x v="21"/>
    <x v="18"/>
    <s v="'campsite'"/>
    <s v="'inn'"/>
    <s v="'yard'"/>
  </r>
  <r>
    <n v="559"/>
    <x v="5"/>
    <x v="6"/>
    <s v="'motel'"/>
    <s v="'residential_neighborhood'"/>
    <s v="'crosswalk'"/>
  </r>
  <r>
    <n v="560"/>
    <x v="6"/>
    <x v="0"/>
    <s v="'crosswalk'"/>
    <s v="'orchard'"/>
    <s v="'tree_farm'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0">
  <r>
    <x v="0"/>
    <x v="0"/>
    <x v="0"/>
    <n v="1"/>
    <s v="trench (1)"/>
    <n v="2"/>
    <n v="0.5"/>
  </r>
  <r>
    <x v="0"/>
    <x v="0"/>
    <x v="1"/>
    <n v="2"/>
    <s v="dam (2)"/>
    <n v="7"/>
    <n v="0.28999999999999998"/>
  </r>
  <r>
    <x v="0"/>
    <x v="0"/>
    <x v="2"/>
    <n v="1"/>
    <s v="tower (1)"/>
    <n v="4"/>
    <n v="0.25"/>
  </r>
  <r>
    <x v="0"/>
    <x v="0"/>
    <x v="3"/>
    <n v="1"/>
    <s v="excavation (1)"/>
    <n v="4"/>
    <n v="0.25"/>
  </r>
  <r>
    <x v="0"/>
    <x v="0"/>
    <x v="4"/>
    <n v="3"/>
    <s v="shed (3)"/>
    <n v="14"/>
    <n v="0.21"/>
  </r>
  <r>
    <x v="0"/>
    <x v="0"/>
    <x v="5"/>
    <n v="7"/>
    <s v="construction_site (7)"/>
    <n v="37"/>
    <n v="0.19"/>
  </r>
  <r>
    <x v="0"/>
    <x v="0"/>
    <x v="6"/>
    <n v="4"/>
    <s v="viaduct (4)"/>
    <n v="24"/>
    <n v="0.17"/>
  </r>
  <r>
    <x v="0"/>
    <x v="0"/>
    <x v="7"/>
    <n v="1"/>
    <s v="valley (1)"/>
    <n v="6"/>
    <n v="0.17"/>
  </r>
  <r>
    <x v="0"/>
    <x v="0"/>
    <x v="8"/>
    <n v="1"/>
    <s v="stadium (1)"/>
    <n v="6"/>
    <n v="0.17"/>
  </r>
  <r>
    <x v="0"/>
    <x v="0"/>
    <x v="9"/>
    <n v="5"/>
    <s v="bridge (5)"/>
    <n v="33"/>
    <n v="0.15"/>
  </r>
  <r>
    <x v="0"/>
    <x v="0"/>
    <x v="10"/>
    <n v="1"/>
    <s v="skyscraper (1)"/>
    <n v="7"/>
    <n v="0.14000000000000001"/>
  </r>
  <r>
    <x v="0"/>
    <x v="0"/>
    <x v="11"/>
    <n v="1"/>
    <s v="train_station (1)"/>
    <n v="7"/>
    <n v="0.14000000000000001"/>
  </r>
  <r>
    <x v="0"/>
    <x v="0"/>
    <x v="12"/>
    <n v="2"/>
    <s v="doorway (2)"/>
    <n v="15"/>
    <n v="0.13"/>
  </r>
  <r>
    <x v="0"/>
    <x v="0"/>
    <x v="13"/>
    <n v="1"/>
    <s v="fire_escape (1)"/>
    <n v="8"/>
    <n v="0.13"/>
  </r>
  <r>
    <x v="0"/>
    <x v="0"/>
    <x v="14"/>
    <n v="2"/>
    <s v="railroad_track (2)"/>
    <n v="18"/>
    <n v="0.11"/>
  </r>
  <r>
    <x v="0"/>
    <x v="0"/>
    <x v="15"/>
    <n v="1"/>
    <s v="harbor (1)"/>
    <n v="9"/>
    <n v="0.11"/>
  </r>
  <r>
    <x v="0"/>
    <x v="0"/>
    <x v="16"/>
    <n v="1"/>
    <s v="patio (1)"/>
    <n v="9"/>
    <n v="0.11"/>
  </r>
  <r>
    <x v="0"/>
    <x v="0"/>
    <x v="17"/>
    <n v="1"/>
    <s v="schoolhouse (1)"/>
    <n v="10"/>
    <n v="0.1"/>
  </r>
  <r>
    <x v="0"/>
    <x v="0"/>
    <x v="18"/>
    <n v="1"/>
    <s v="racecourse (1)"/>
    <n v="14"/>
    <n v="7.0000000000000007E-2"/>
  </r>
  <r>
    <x v="0"/>
    <x v="0"/>
    <x v="19"/>
    <n v="2"/>
    <s v="chalet (2)"/>
    <n v="30"/>
    <n v="7.0000000000000007E-2"/>
  </r>
  <r>
    <x v="0"/>
    <x v="0"/>
    <x v="20"/>
    <n v="1"/>
    <s v="cottage_garden (1)"/>
    <n v="19"/>
    <n v="0.05"/>
  </r>
  <r>
    <x v="0"/>
    <x v="0"/>
    <x v="21"/>
    <n v="3"/>
    <s v="yard (3)"/>
    <n v="63"/>
    <n v="0.05"/>
  </r>
  <r>
    <x v="0"/>
    <x v="0"/>
    <x v="22"/>
    <n v="1"/>
    <s v="fire_station (1)"/>
    <n v="24"/>
    <n v="0.04"/>
  </r>
  <r>
    <x v="0"/>
    <x v="0"/>
    <x v="23"/>
    <n v="1"/>
    <s v="botanical_garden (1)"/>
    <n v="29"/>
    <n v="0.03"/>
  </r>
  <r>
    <x v="0"/>
    <x v="0"/>
    <x v="24"/>
    <n v="2"/>
    <s v="tree_farm (2)"/>
    <n v="62"/>
    <n v="0.03"/>
  </r>
  <r>
    <x v="0"/>
    <x v="0"/>
    <x v="25"/>
    <n v="10"/>
    <s v="highway (10)"/>
    <n v="313"/>
    <n v="0.03"/>
  </r>
  <r>
    <x v="0"/>
    <x v="0"/>
    <x v="26"/>
    <n v="1"/>
    <s v="corn_field (1)"/>
    <n v="32"/>
    <n v="0.03"/>
  </r>
  <r>
    <x v="0"/>
    <x v="0"/>
    <x v="27"/>
    <n v="1"/>
    <s v="sky (1)"/>
    <n v="37"/>
    <n v="0.03"/>
  </r>
  <r>
    <x v="0"/>
    <x v="0"/>
    <x v="28"/>
    <n v="6"/>
    <s v="driveway (6)"/>
    <n v="231"/>
    <n v="0.03"/>
  </r>
  <r>
    <x v="0"/>
    <x v="0"/>
    <x v="29"/>
    <n v="2"/>
    <s v="field (2)"/>
    <n v="84"/>
    <n v="0.02"/>
  </r>
  <r>
    <x v="0"/>
    <x v="0"/>
    <x v="30"/>
    <n v="5"/>
    <s v="hospital (5)"/>
    <n v="234"/>
    <n v="0.02"/>
  </r>
  <r>
    <x v="0"/>
    <x v="0"/>
    <x v="31"/>
    <n v="2"/>
    <s v="building_facade (2)"/>
    <n v="106"/>
    <n v="0.02"/>
  </r>
  <r>
    <x v="0"/>
    <x v="0"/>
    <x v="32"/>
    <n v="1"/>
    <s v="orchard (1)"/>
    <n v="58"/>
    <n v="0.02"/>
  </r>
  <r>
    <x v="0"/>
    <x v="0"/>
    <x v="33"/>
    <n v="3"/>
    <s v="forest_road (3)"/>
    <n v="178"/>
    <n v="0.02"/>
  </r>
  <r>
    <x v="0"/>
    <x v="0"/>
    <x v="34"/>
    <n v="4"/>
    <s v="office_building (4)"/>
    <n v="239"/>
    <n v="0.02"/>
  </r>
  <r>
    <x v="0"/>
    <x v="0"/>
    <x v="35"/>
    <n v="5"/>
    <s v="residential_neighborhood (5)"/>
    <n v="310"/>
    <n v="0.02"/>
  </r>
  <r>
    <x v="0"/>
    <x v="0"/>
    <x v="36"/>
    <n v="5"/>
    <s v="parking_lot (5)"/>
    <n v="321"/>
    <n v="0.02"/>
  </r>
  <r>
    <x v="0"/>
    <x v="0"/>
    <x v="37"/>
    <n v="2"/>
    <s v="crosswalk (2)"/>
    <n v="132"/>
    <n v="0.02"/>
  </r>
  <r>
    <x v="0"/>
    <x v="0"/>
    <x v="38"/>
    <n v="1"/>
    <s v="courtyard (1)"/>
    <n v="75"/>
    <n v="0.01"/>
  </r>
  <r>
    <x v="0"/>
    <x v="0"/>
    <x v="39"/>
    <n v="3"/>
    <s v="apartment_building (3)"/>
    <n v="230"/>
    <n v="0.01"/>
  </r>
  <r>
    <x v="0"/>
    <x v="0"/>
    <x v="40"/>
    <n v="1"/>
    <s v="inn (1)"/>
    <n v="86"/>
    <n v="0.01"/>
  </r>
  <r>
    <x v="0"/>
    <x v="0"/>
    <x v="41"/>
    <n v="1"/>
    <s v="motel (1)"/>
    <n v="133"/>
    <n v="0.01"/>
  </r>
  <r>
    <x v="1"/>
    <x v="0"/>
    <x v="42"/>
    <n v="3"/>
    <s v="aqueduct (3)"/>
    <n v="3"/>
    <n v="1"/>
  </r>
  <r>
    <x v="1"/>
    <x v="0"/>
    <x v="43"/>
    <n v="1"/>
    <s v="supermarket (1)"/>
    <n v="1"/>
    <n v="1"/>
  </r>
  <r>
    <x v="1"/>
    <x v="0"/>
    <x v="44"/>
    <n v="1"/>
    <s v="pagoda (1)"/>
    <n v="1"/>
    <n v="1"/>
  </r>
  <r>
    <x v="1"/>
    <x v="0"/>
    <x v="45"/>
    <n v="1"/>
    <s v="candy_store (1)"/>
    <n v="1"/>
    <n v="1"/>
  </r>
  <r>
    <x v="1"/>
    <x v="0"/>
    <x v="46"/>
    <n v="1"/>
    <s v="locker_room (1)"/>
    <n v="1"/>
    <n v="1"/>
  </r>
  <r>
    <x v="1"/>
    <x v="0"/>
    <x v="47"/>
    <n v="1"/>
    <s v="badlands (1)"/>
    <n v="1"/>
    <n v="1"/>
  </r>
  <r>
    <x v="1"/>
    <x v="0"/>
    <x v="48"/>
    <n v="1"/>
    <s v="staircase (1)"/>
    <n v="1"/>
    <n v="1"/>
  </r>
  <r>
    <x v="1"/>
    <x v="0"/>
    <x v="49"/>
    <n v="1"/>
    <s v="mountain_snowy (1)"/>
    <n v="1"/>
    <n v="1"/>
  </r>
  <r>
    <x v="1"/>
    <x v="0"/>
    <x v="50"/>
    <n v="1"/>
    <s v="mountain (1)"/>
    <n v="1"/>
    <n v="1"/>
  </r>
  <r>
    <x v="1"/>
    <x v="0"/>
    <x v="51"/>
    <n v="10"/>
    <s v="train_railway (10)"/>
    <n v="13"/>
    <n v="0.77"/>
  </r>
  <r>
    <x v="1"/>
    <x v="0"/>
    <x v="52"/>
    <n v="8"/>
    <s v="water_tower (8)"/>
    <n v="11"/>
    <n v="0.73"/>
  </r>
  <r>
    <x v="1"/>
    <x v="0"/>
    <x v="11"/>
    <n v="5"/>
    <s v="train_station (5)"/>
    <n v="7"/>
    <n v="0.71"/>
  </r>
  <r>
    <x v="1"/>
    <x v="0"/>
    <x v="6"/>
    <n v="16"/>
    <s v="viaduct (16)"/>
    <n v="24"/>
    <n v="0.67"/>
  </r>
  <r>
    <x v="1"/>
    <x v="0"/>
    <x v="53"/>
    <n v="6"/>
    <s v="wheat_field (6)"/>
    <n v="9"/>
    <n v="0.67"/>
  </r>
  <r>
    <x v="1"/>
    <x v="0"/>
    <x v="7"/>
    <n v="4"/>
    <s v="valley (4)"/>
    <n v="6"/>
    <n v="0.67"/>
  </r>
  <r>
    <x v="1"/>
    <x v="0"/>
    <x v="54"/>
    <n v="2"/>
    <s v="ocean (2)"/>
    <n v="3"/>
    <n v="0.67"/>
  </r>
  <r>
    <x v="1"/>
    <x v="0"/>
    <x v="55"/>
    <n v="2"/>
    <s v="arch (2)"/>
    <n v="3"/>
    <n v="0.67"/>
  </r>
  <r>
    <x v="1"/>
    <x v="0"/>
    <x v="56"/>
    <n v="2"/>
    <s v="rainforest (2)"/>
    <n v="3"/>
    <n v="0.67"/>
  </r>
  <r>
    <x v="1"/>
    <x v="0"/>
    <x v="14"/>
    <n v="11"/>
    <s v="railroad_track (11)"/>
    <n v="18"/>
    <n v="0.61"/>
  </r>
  <r>
    <x v="1"/>
    <x v="0"/>
    <x v="57"/>
    <n v="3"/>
    <s v="campsite (3)"/>
    <n v="5"/>
    <n v="0.6"/>
  </r>
  <r>
    <x v="1"/>
    <x v="0"/>
    <x v="58"/>
    <n v="4"/>
    <s v="baseball_field (4)"/>
    <n v="7"/>
    <n v="0.56999999999999995"/>
  </r>
  <r>
    <x v="1"/>
    <x v="0"/>
    <x v="10"/>
    <n v="4"/>
    <s v="skyscraper (4)"/>
    <n v="7"/>
    <n v="0.56999999999999995"/>
  </r>
  <r>
    <x v="1"/>
    <x v="0"/>
    <x v="59"/>
    <n v="4"/>
    <s v="cemetery (4)"/>
    <n v="7"/>
    <n v="0.56999999999999995"/>
  </r>
  <r>
    <x v="1"/>
    <x v="0"/>
    <x v="60"/>
    <n v="4"/>
    <s v="airport_terminal (4)"/>
    <n v="7"/>
    <n v="0.56999999999999995"/>
  </r>
  <r>
    <x v="1"/>
    <x v="0"/>
    <x v="27"/>
    <n v="21"/>
    <s v="sky (21)"/>
    <n v="37"/>
    <n v="0.56999999999999995"/>
  </r>
  <r>
    <x v="1"/>
    <x v="0"/>
    <x v="61"/>
    <n v="9"/>
    <s v="windmill (9)"/>
    <n v="16"/>
    <n v="0.56000000000000005"/>
  </r>
  <r>
    <x v="1"/>
    <x v="0"/>
    <x v="9"/>
    <n v="18"/>
    <s v="bridge (18)"/>
    <n v="33"/>
    <n v="0.55000000000000004"/>
  </r>
  <r>
    <x v="1"/>
    <x v="0"/>
    <x v="26"/>
    <n v="17"/>
    <s v="corn_field (17)"/>
    <n v="32"/>
    <n v="0.53"/>
  </r>
  <r>
    <x v="1"/>
    <x v="0"/>
    <x v="62"/>
    <n v="9"/>
    <s v="wind_farm (9)"/>
    <n v="17"/>
    <n v="0.53"/>
  </r>
  <r>
    <x v="1"/>
    <x v="0"/>
    <x v="63"/>
    <n v="29"/>
    <s v="runway (29)"/>
    <n v="57"/>
    <n v="0.51"/>
  </r>
  <r>
    <x v="1"/>
    <x v="0"/>
    <x v="8"/>
    <n v="3"/>
    <s v="stadium (3)"/>
    <n v="6"/>
    <n v="0.5"/>
  </r>
  <r>
    <x v="1"/>
    <x v="0"/>
    <x v="64"/>
    <n v="3"/>
    <s v="mausoleum (3)"/>
    <n v="6"/>
    <n v="0.5"/>
  </r>
  <r>
    <x v="1"/>
    <x v="0"/>
    <x v="2"/>
    <n v="2"/>
    <s v="tower (2)"/>
    <n v="4"/>
    <n v="0.5"/>
  </r>
  <r>
    <x v="1"/>
    <x v="0"/>
    <x v="3"/>
    <n v="2"/>
    <s v="excavation (2)"/>
    <n v="4"/>
    <n v="0.5"/>
  </r>
  <r>
    <x v="1"/>
    <x v="0"/>
    <x v="65"/>
    <n v="2"/>
    <s v="herb_garden (2)"/>
    <n v="4"/>
    <n v="0.5"/>
  </r>
  <r>
    <x v="1"/>
    <x v="0"/>
    <x v="66"/>
    <n v="2"/>
    <s v="boat_deck (2)"/>
    <n v="4"/>
    <n v="0.5"/>
  </r>
  <r>
    <x v="1"/>
    <x v="0"/>
    <x v="67"/>
    <n v="2"/>
    <s v="phone_booth (2)"/>
    <n v="4"/>
    <n v="0.5"/>
  </r>
  <r>
    <x v="1"/>
    <x v="0"/>
    <x v="68"/>
    <n v="1"/>
    <s v="amphitheater (1)"/>
    <n v="2"/>
    <n v="0.5"/>
  </r>
  <r>
    <x v="1"/>
    <x v="0"/>
    <x v="0"/>
    <n v="1"/>
    <s v="trench (1)"/>
    <n v="2"/>
    <n v="0.5"/>
  </r>
  <r>
    <x v="1"/>
    <x v="0"/>
    <x v="69"/>
    <n v="1"/>
    <s v="boardwalk (1)"/>
    <n v="2"/>
    <n v="0.5"/>
  </r>
  <r>
    <x v="1"/>
    <x v="0"/>
    <x v="70"/>
    <n v="13"/>
    <s v="hotel (13)"/>
    <n v="28"/>
    <n v="0.46"/>
  </r>
  <r>
    <x v="1"/>
    <x v="0"/>
    <x v="5"/>
    <n v="17"/>
    <s v="construction_site (17)"/>
    <n v="37"/>
    <n v="0.46"/>
  </r>
  <r>
    <x v="1"/>
    <x v="0"/>
    <x v="71"/>
    <n v="6"/>
    <s v="gas_station (6)"/>
    <n v="14"/>
    <n v="0.43"/>
  </r>
  <r>
    <x v="1"/>
    <x v="0"/>
    <x v="1"/>
    <n v="3"/>
    <s v="dam (3)"/>
    <n v="7"/>
    <n v="0.43"/>
  </r>
  <r>
    <x v="1"/>
    <x v="0"/>
    <x v="33"/>
    <n v="76"/>
    <s v="forest_road (76)"/>
    <n v="178"/>
    <n v="0.43"/>
  </r>
  <r>
    <x v="1"/>
    <x v="0"/>
    <x v="25"/>
    <n v="133"/>
    <s v="highway (133)"/>
    <n v="313"/>
    <n v="0.42"/>
  </r>
  <r>
    <x v="1"/>
    <x v="0"/>
    <x v="22"/>
    <n v="10"/>
    <s v="fire_station (10)"/>
    <n v="24"/>
    <n v="0.42"/>
  </r>
  <r>
    <x v="1"/>
    <x v="0"/>
    <x v="30"/>
    <n v="96"/>
    <s v="hospital (96)"/>
    <n v="234"/>
    <n v="0.41"/>
  </r>
  <r>
    <x v="1"/>
    <x v="0"/>
    <x v="41"/>
    <n v="53"/>
    <s v="motel (53)"/>
    <n v="133"/>
    <n v="0.4"/>
  </r>
  <r>
    <x v="1"/>
    <x v="0"/>
    <x v="31"/>
    <n v="42"/>
    <s v="building_facade (42)"/>
    <n v="106"/>
    <n v="0.4"/>
  </r>
  <r>
    <x v="1"/>
    <x v="0"/>
    <x v="36"/>
    <n v="124"/>
    <s v="parking_lot (124)"/>
    <n v="321"/>
    <n v="0.39"/>
  </r>
  <r>
    <x v="1"/>
    <x v="0"/>
    <x v="34"/>
    <n v="91"/>
    <s v="office_building (91)"/>
    <n v="239"/>
    <n v="0.38"/>
  </r>
  <r>
    <x v="1"/>
    <x v="0"/>
    <x v="72"/>
    <n v="12"/>
    <s v="pasture (12)"/>
    <n v="32"/>
    <n v="0.38"/>
  </r>
  <r>
    <x v="1"/>
    <x v="0"/>
    <x v="73"/>
    <n v="3"/>
    <s v="coast (3)"/>
    <n v="8"/>
    <n v="0.38"/>
  </r>
  <r>
    <x v="1"/>
    <x v="0"/>
    <x v="38"/>
    <n v="27"/>
    <s v="courtyard (27)"/>
    <n v="75"/>
    <n v="0.36"/>
  </r>
  <r>
    <x v="1"/>
    <x v="0"/>
    <x v="4"/>
    <n v="5"/>
    <s v="shed (5)"/>
    <n v="14"/>
    <n v="0.36"/>
  </r>
  <r>
    <x v="1"/>
    <x v="0"/>
    <x v="37"/>
    <n v="46"/>
    <s v="crosswalk (46)"/>
    <n v="132"/>
    <n v="0.35"/>
  </r>
  <r>
    <x v="1"/>
    <x v="0"/>
    <x v="29"/>
    <n v="29"/>
    <s v="field (29)"/>
    <n v="84"/>
    <n v="0.35"/>
  </r>
  <r>
    <x v="1"/>
    <x v="0"/>
    <x v="12"/>
    <n v="5"/>
    <s v="doorway (5)"/>
    <n v="15"/>
    <n v="0.33"/>
  </r>
  <r>
    <x v="1"/>
    <x v="0"/>
    <x v="74"/>
    <n v="1"/>
    <s v="creek (1)"/>
    <n v="3"/>
    <n v="0.33"/>
  </r>
  <r>
    <x v="1"/>
    <x v="0"/>
    <x v="75"/>
    <n v="1"/>
    <s v="garbage_dump (1)"/>
    <n v="3"/>
    <n v="0.33"/>
  </r>
  <r>
    <x v="1"/>
    <x v="0"/>
    <x v="76"/>
    <n v="1"/>
    <s v="vegetable_garden (1)"/>
    <n v="3"/>
    <n v="0.33"/>
  </r>
  <r>
    <x v="1"/>
    <x v="0"/>
    <x v="24"/>
    <n v="20"/>
    <s v="tree_farm (20)"/>
    <n v="62"/>
    <n v="0.32"/>
  </r>
  <r>
    <x v="1"/>
    <x v="0"/>
    <x v="21"/>
    <n v="20"/>
    <s v="yard (20)"/>
    <n v="63"/>
    <n v="0.32"/>
  </r>
  <r>
    <x v="1"/>
    <x v="0"/>
    <x v="39"/>
    <n v="72"/>
    <s v="apartment_building (72)"/>
    <n v="230"/>
    <n v="0.31"/>
  </r>
  <r>
    <x v="1"/>
    <x v="0"/>
    <x v="28"/>
    <n v="72"/>
    <s v="driveway (72)"/>
    <n v="231"/>
    <n v="0.31"/>
  </r>
  <r>
    <x v="1"/>
    <x v="0"/>
    <x v="77"/>
    <n v="3"/>
    <s v="pavilion (3)"/>
    <n v="10"/>
    <n v="0.3"/>
  </r>
  <r>
    <x v="1"/>
    <x v="0"/>
    <x v="32"/>
    <n v="17"/>
    <s v="orchard (17)"/>
    <n v="58"/>
    <n v="0.28999999999999998"/>
  </r>
  <r>
    <x v="1"/>
    <x v="0"/>
    <x v="18"/>
    <n v="4"/>
    <s v="racecourse (4)"/>
    <n v="14"/>
    <n v="0.28999999999999998"/>
  </r>
  <r>
    <x v="1"/>
    <x v="0"/>
    <x v="78"/>
    <n v="15"/>
    <s v="mansion (15)"/>
    <n v="53"/>
    <n v="0.28000000000000003"/>
  </r>
  <r>
    <x v="1"/>
    <x v="0"/>
    <x v="23"/>
    <n v="8"/>
    <s v="botanical_garden (8)"/>
    <n v="29"/>
    <n v="0.28000000000000003"/>
  </r>
  <r>
    <x v="1"/>
    <x v="0"/>
    <x v="79"/>
    <n v="25"/>
    <s v="plaza (25)"/>
    <n v="93"/>
    <n v="0.27"/>
  </r>
  <r>
    <x v="1"/>
    <x v="0"/>
    <x v="80"/>
    <n v="8"/>
    <s v="alley (8)"/>
    <n v="30"/>
    <n v="0.27"/>
  </r>
  <r>
    <x v="1"/>
    <x v="0"/>
    <x v="81"/>
    <n v="6"/>
    <s v="forest_path (6)"/>
    <n v="23"/>
    <n v="0.26"/>
  </r>
  <r>
    <x v="1"/>
    <x v="0"/>
    <x v="40"/>
    <n v="22"/>
    <s v="inn (22)"/>
    <n v="86"/>
    <n v="0.26"/>
  </r>
  <r>
    <x v="1"/>
    <x v="0"/>
    <x v="13"/>
    <n v="2"/>
    <s v="fire_escape (2)"/>
    <n v="8"/>
    <n v="0.25"/>
  </r>
  <r>
    <x v="1"/>
    <x v="0"/>
    <x v="82"/>
    <n v="1"/>
    <s v="church (1)"/>
    <n v="4"/>
    <n v="0.25"/>
  </r>
  <r>
    <x v="1"/>
    <x v="0"/>
    <x v="35"/>
    <n v="76"/>
    <s v="residential_neighborhood (76)"/>
    <n v="310"/>
    <n v="0.25"/>
  </r>
  <r>
    <x v="1"/>
    <x v="0"/>
    <x v="19"/>
    <n v="7"/>
    <s v="chalet (7)"/>
    <n v="30"/>
    <n v="0.23"/>
  </r>
  <r>
    <x v="1"/>
    <x v="0"/>
    <x v="83"/>
    <n v="3"/>
    <s v="playground (3)"/>
    <n v="13"/>
    <n v="0.23"/>
  </r>
  <r>
    <x v="1"/>
    <x v="0"/>
    <x v="84"/>
    <n v="2"/>
    <s v="veranda (2)"/>
    <n v="9"/>
    <n v="0.22"/>
  </r>
  <r>
    <x v="1"/>
    <x v="0"/>
    <x v="85"/>
    <n v="2"/>
    <s v="shopfront (2)"/>
    <n v="9"/>
    <n v="0.22"/>
  </r>
  <r>
    <x v="1"/>
    <x v="0"/>
    <x v="16"/>
    <n v="2"/>
    <s v="patio (2)"/>
    <n v="9"/>
    <n v="0.22"/>
  </r>
  <r>
    <x v="1"/>
    <x v="0"/>
    <x v="86"/>
    <n v="2"/>
    <s v="golf_course (2)"/>
    <n v="10"/>
    <n v="0.2"/>
  </r>
  <r>
    <x v="1"/>
    <x v="0"/>
    <x v="87"/>
    <n v="1"/>
    <s v="track (1)"/>
    <n v="5"/>
    <n v="0.2"/>
  </r>
  <r>
    <x v="1"/>
    <x v="0"/>
    <x v="88"/>
    <n v="1"/>
    <s v="swamp (1)"/>
    <n v="5"/>
    <n v="0.2"/>
  </r>
  <r>
    <x v="1"/>
    <x v="0"/>
    <x v="89"/>
    <n v="3"/>
    <s v="formal_garden (3)"/>
    <n v="18"/>
    <n v="0.17"/>
  </r>
  <r>
    <x v="1"/>
    <x v="0"/>
    <x v="90"/>
    <n v="1"/>
    <s v="rice_paddy (1)"/>
    <n v="7"/>
    <n v="0.14000000000000001"/>
  </r>
  <r>
    <x v="1"/>
    <x v="0"/>
    <x v="91"/>
    <n v="5"/>
    <s v="picnic_area (5)"/>
    <n v="36"/>
    <n v="0.14000000000000001"/>
  </r>
  <r>
    <x v="1"/>
    <x v="0"/>
    <x v="92"/>
    <n v="1"/>
    <s v="fairway (1)"/>
    <n v="8"/>
    <n v="0.13"/>
  </r>
  <r>
    <x v="1"/>
    <x v="0"/>
    <x v="93"/>
    <n v="1"/>
    <s v="palace (1)"/>
    <n v="9"/>
    <n v="0.11"/>
  </r>
  <r>
    <x v="1"/>
    <x v="0"/>
    <x v="20"/>
    <n v="2"/>
    <s v="cottage_garden (2)"/>
    <n v="19"/>
    <n v="0.11"/>
  </r>
  <r>
    <x v="1"/>
    <x v="0"/>
    <x v="94"/>
    <n v="2"/>
    <s v="marsh (2)"/>
    <n v="22"/>
    <n v="0.09"/>
  </r>
  <r>
    <x v="1"/>
    <x v="0"/>
    <x v="95"/>
    <n v="1"/>
    <s v="dock (1)"/>
    <n v="11"/>
    <n v="0.09"/>
  </r>
  <r>
    <x v="1"/>
    <x v="0"/>
    <x v="96"/>
    <n v="1"/>
    <s v="bayou (1)"/>
    <n v="20"/>
    <n v="0.05"/>
  </r>
  <r>
    <x v="2"/>
    <x v="1"/>
    <x v="97"/>
    <n v="1"/>
    <s v="abbey (1)"/>
    <n v="1"/>
    <n v="1"/>
  </r>
  <r>
    <x v="2"/>
    <x v="1"/>
    <x v="98"/>
    <n v="1"/>
    <s v="coffee_shop (1)"/>
    <n v="1"/>
    <n v="1"/>
  </r>
  <r>
    <x v="2"/>
    <x v="1"/>
    <x v="99"/>
    <n v="1"/>
    <s v="bakery (1)"/>
    <n v="1"/>
    <n v="1"/>
  </r>
  <r>
    <x v="2"/>
    <x v="1"/>
    <x v="100"/>
    <n v="1"/>
    <s v="basilica (1)"/>
    <n v="1"/>
    <n v="1"/>
  </r>
  <r>
    <x v="2"/>
    <x v="1"/>
    <x v="101"/>
    <n v="1"/>
    <s v="market (1)"/>
    <n v="1"/>
    <n v="1"/>
  </r>
  <r>
    <x v="2"/>
    <x v="1"/>
    <x v="102"/>
    <n v="5"/>
    <s v="restaurant_patio (5)"/>
    <n v="7"/>
    <n v="0.71"/>
  </r>
  <r>
    <x v="2"/>
    <x v="1"/>
    <x v="75"/>
    <n v="2"/>
    <s v="garbage_dump (2)"/>
    <n v="3"/>
    <n v="0.67"/>
  </r>
  <r>
    <x v="2"/>
    <x v="1"/>
    <x v="13"/>
    <n v="5"/>
    <s v="fire_escape (5)"/>
    <n v="8"/>
    <n v="0.63"/>
  </r>
  <r>
    <x v="2"/>
    <x v="1"/>
    <x v="16"/>
    <n v="5"/>
    <s v="patio (5)"/>
    <n v="9"/>
    <n v="0.56000000000000005"/>
  </r>
  <r>
    <x v="2"/>
    <x v="1"/>
    <x v="35"/>
    <n v="162"/>
    <s v="residential_neighborhood (162)"/>
    <n v="310"/>
    <n v="0.52"/>
  </r>
  <r>
    <x v="2"/>
    <x v="1"/>
    <x v="40"/>
    <n v="43"/>
    <s v="inn (43)"/>
    <n v="86"/>
    <n v="0.5"/>
  </r>
  <r>
    <x v="2"/>
    <x v="1"/>
    <x v="22"/>
    <n v="12"/>
    <s v="fire_station (12)"/>
    <n v="24"/>
    <n v="0.5"/>
  </r>
  <r>
    <x v="2"/>
    <x v="1"/>
    <x v="82"/>
    <n v="2"/>
    <s v="church (2)"/>
    <n v="4"/>
    <n v="0.5"/>
  </r>
  <r>
    <x v="2"/>
    <x v="1"/>
    <x v="41"/>
    <n v="66"/>
    <s v="motel (66)"/>
    <n v="133"/>
    <n v="0.5"/>
  </r>
  <r>
    <x v="2"/>
    <x v="1"/>
    <x v="78"/>
    <n v="26"/>
    <s v="mansion (26)"/>
    <n v="53"/>
    <n v="0.49"/>
  </r>
  <r>
    <x v="2"/>
    <x v="1"/>
    <x v="39"/>
    <n v="108"/>
    <s v="apartment_building (108)"/>
    <n v="230"/>
    <n v="0.47"/>
  </r>
  <r>
    <x v="2"/>
    <x v="1"/>
    <x v="103"/>
    <n v="5"/>
    <s v="courthouse (5)"/>
    <n v="11"/>
    <n v="0.45"/>
  </r>
  <r>
    <x v="2"/>
    <x v="1"/>
    <x v="36"/>
    <n v="145"/>
    <s v="parking_lot (145)"/>
    <n v="321"/>
    <n v="0.45"/>
  </r>
  <r>
    <x v="2"/>
    <x v="1"/>
    <x v="37"/>
    <n v="59"/>
    <s v="crosswalk (59)"/>
    <n v="132"/>
    <n v="0.45"/>
  </r>
  <r>
    <x v="2"/>
    <x v="1"/>
    <x v="85"/>
    <n v="4"/>
    <s v="shopfront (4)"/>
    <n v="9"/>
    <n v="0.44"/>
  </r>
  <r>
    <x v="2"/>
    <x v="1"/>
    <x v="84"/>
    <n v="4"/>
    <s v="veranda (4)"/>
    <n v="9"/>
    <n v="0.44"/>
  </r>
  <r>
    <x v="2"/>
    <x v="1"/>
    <x v="28"/>
    <n v="100"/>
    <s v="driveway (100)"/>
    <n v="231"/>
    <n v="0.43"/>
  </r>
  <r>
    <x v="2"/>
    <x v="1"/>
    <x v="30"/>
    <n v="101"/>
    <s v="hospital (101)"/>
    <n v="234"/>
    <n v="0.43"/>
  </r>
  <r>
    <x v="2"/>
    <x v="1"/>
    <x v="90"/>
    <n v="3"/>
    <s v="rice_paddy (3)"/>
    <n v="7"/>
    <n v="0.43"/>
  </r>
  <r>
    <x v="2"/>
    <x v="1"/>
    <x v="34"/>
    <n v="100"/>
    <s v="office_building (100)"/>
    <n v="239"/>
    <n v="0.42"/>
  </r>
  <r>
    <x v="2"/>
    <x v="1"/>
    <x v="38"/>
    <n v="31"/>
    <s v="courtyard (31)"/>
    <n v="75"/>
    <n v="0.41"/>
  </r>
  <r>
    <x v="2"/>
    <x v="1"/>
    <x v="79"/>
    <n v="38"/>
    <s v="plaza (38)"/>
    <n v="93"/>
    <n v="0.41"/>
  </r>
  <r>
    <x v="2"/>
    <x v="1"/>
    <x v="12"/>
    <n v="6"/>
    <s v="doorway (6)"/>
    <n v="15"/>
    <n v="0.4"/>
  </r>
  <r>
    <x v="2"/>
    <x v="1"/>
    <x v="17"/>
    <n v="4"/>
    <s v="schoolhouse (4)"/>
    <n v="10"/>
    <n v="0.4"/>
  </r>
  <r>
    <x v="2"/>
    <x v="1"/>
    <x v="88"/>
    <n v="2"/>
    <s v="swamp (2)"/>
    <n v="5"/>
    <n v="0.4"/>
  </r>
  <r>
    <x v="2"/>
    <x v="1"/>
    <x v="81"/>
    <n v="9"/>
    <s v="forest_path (9)"/>
    <n v="23"/>
    <n v="0.39"/>
  </r>
  <r>
    <x v="2"/>
    <x v="1"/>
    <x v="32"/>
    <n v="22"/>
    <s v="orchard (22)"/>
    <n v="58"/>
    <n v="0.38"/>
  </r>
  <r>
    <x v="2"/>
    <x v="1"/>
    <x v="31"/>
    <n v="39"/>
    <s v="building_facade (39)"/>
    <n v="106"/>
    <n v="0.37"/>
  </r>
  <r>
    <x v="2"/>
    <x v="1"/>
    <x v="25"/>
    <n v="115"/>
    <s v="highway (115)"/>
    <n v="313"/>
    <n v="0.37"/>
  </r>
  <r>
    <x v="2"/>
    <x v="1"/>
    <x v="21"/>
    <n v="23"/>
    <s v="yard (23)"/>
    <n v="63"/>
    <n v="0.37"/>
  </r>
  <r>
    <x v="2"/>
    <x v="1"/>
    <x v="94"/>
    <n v="8"/>
    <s v="marsh (8)"/>
    <n v="22"/>
    <n v="0.36"/>
  </r>
  <r>
    <x v="2"/>
    <x v="1"/>
    <x v="29"/>
    <n v="30"/>
    <s v="field (30)"/>
    <n v="84"/>
    <n v="0.36"/>
  </r>
  <r>
    <x v="2"/>
    <x v="1"/>
    <x v="24"/>
    <n v="22"/>
    <s v="tree_farm (22)"/>
    <n v="62"/>
    <n v="0.35"/>
  </r>
  <r>
    <x v="2"/>
    <x v="1"/>
    <x v="72"/>
    <n v="11"/>
    <s v="pasture (11)"/>
    <n v="32"/>
    <n v="0.34"/>
  </r>
  <r>
    <x v="2"/>
    <x v="1"/>
    <x v="91"/>
    <n v="12"/>
    <s v="picnic_area (12)"/>
    <n v="36"/>
    <n v="0.33"/>
  </r>
  <r>
    <x v="2"/>
    <x v="1"/>
    <x v="80"/>
    <n v="10"/>
    <s v="alley (10)"/>
    <n v="30"/>
    <n v="0.33"/>
  </r>
  <r>
    <x v="2"/>
    <x v="1"/>
    <x v="64"/>
    <n v="2"/>
    <s v="mausoleum (2)"/>
    <n v="6"/>
    <n v="0.33"/>
  </r>
  <r>
    <x v="2"/>
    <x v="1"/>
    <x v="76"/>
    <n v="1"/>
    <s v="vegetable_garden (1)"/>
    <n v="3"/>
    <n v="0.33"/>
  </r>
  <r>
    <x v="2"/>
    <x v="1"/>
    <x v="104"/>
    <n v="1"/>
    <s v="watering_hole (1)"/>
    <n v="3"/>
    <n v="0.33"/>
  </r>
  <r>
    <x v="2"/>
    <x v="1"/>
    <x v="55"/>
    <n v="1"/>
    <s v="arch (1)"/>
    <n v="3"/>
    <n v="0.33"/>
  </r>
  <r>
    <x v="2"/>
    <x v="1"/>
    <x v="74"/>
    <n v="1"/>
    <s v="creek (1)"/>
    <n v="3"/>
    <n v="0.33"/>
  </r>
  <r>
    <x v="2"/>
    <x v="1"/>
    <x v="105"/>
    <n v="6"/>
    <s v="pond (6)"/>
    <n v="19"/>
    <n v="0.32"/>
  </r>
  <r>
    <x v="2"/>
    <x v="1"/>
    <x v="33"/>
    <n v="56"/>
    <s v="forest_road (56)"/>
    <n v="178"/>
    <n v="0.31"/>
  </r>
  <r>
    <x v="2"/>
    <x v="1"/>
    <x v="83"/>
    <n v="4"/>
    <s v="playground (4)"/>
    <n v="13"/>
    <n v="0.31"/>
  </r>
  <r>
    <x v="2"/>
    <x v="1"/>
    <x v="96"/>
    <n v="6"/>
    <s v="bayou (6)"/>
    <n v="20"/>
    <n v="0.3"/>
  </r>
  <r>
    <x v="2"/>
    <x v="1"/>
    <x v="86"/>
    <n v="3"/>
    <s v="golf_course (3)"/>
    <n v="10"/>
    <n v="0.3"/>
  </r>
  <r>
    <x v="2"/>
    <x v="1"/>
    <x v="70"/>
    <n v="8"/>
    <s v="hotel (8)"/>
    <n v="28"/>
    <n v="0.28999999999999998"/>
  </r>
  <r>
    <x v="2"/>
    <x v="1"/>
    <x v="71"/>
    <n v="4"/>
    <s v="gas_station (4)"/>
    <n v="14"/>
    <n v="0.28999999999999998"/>
  </r>
  <r>
    <x v="2"/>
    <x v="1"/>
    <x v="18"/>
    <n v="4"/>
    <s v="racecourse (4)"/>
    <n v="14"/>
    <n v="0.28999999999999998"/>
  </r>
  <r>
    <x v="2"/>
    <x v="1"/>
    <x v="19"/>
    <n v="8"/>
    <s v="chalet (8)"/>
    <n v="30"/>
    <n v="0.27"/>
  </r>
  <r>
    <x v="2"/>
    <x v="1"/>
    <x v="20"/>
    <n v="5"/>
    <s v="cottage_garden (5)"/>
    <n v="19"/>
    <n v="0.26"/>
  </r>
  <r>
    <x v="2"/>
    <x v="1"/>
    <x v="106"/>
    <n v="7"/>
    <s v="river (7)"/>
    <n v="28"/>
    <n v="0.25"/>
  </r>
  <r>
    <x v="2"/>
    <x v="1"/>
    <x v="66"/>
    <n v="1"/>
    <s v="boat_deck (1)"/>
    <n v="4"/>
    <n v="0.25"/>
  </r>
  <r>
    <x v="2"/>
    <x v="1"/>
    <x v="67"/>
    <n v="1"/>
    <s v="phone_booth (1)"/>
    <n v="4"/>
    <n v="0.25"/>
  </r>
  <r>
    <x v="2"/>
    <x v="1"/>
    <x v="3"/>
    <n v="1"/>
    <s v="excavation (1)"/>
    <n v="4"/>
    <n v="0.25"/>
  </r>
  <r>
    <x v="2"/>
    <x v="1"/>
    <x v="107"/>
    <n v="1"/>
    <s v="fountain (1)"/>
    <n v="4"/>
    <n v="0.25"/>
  </r>
  <r>
    <x v="2"/>
    <x v="1"/>
    <x v="65"/>
    <n v="1"/>
    <s v="herb_garden (1)"/>
    <n v="4"/>
    <n v="0.25"/>
  </r>
  <r>
    <x v="2"/>
    <x v="1"/>
    <x v="62"/>
    <n v="4"/>
    <s v="wind_farm (4)"/>
    <n v="17"/>
    <n v="0.24"/>
  </r>
  <r>
    <x v="2"/>
    <x v="1"/>
    <x v="63"/>
    <n v="13"/>
    <s v="runway (13)"/>
    <n v="57"/>
    <n v="0.23"/>
  </r>
  <r>
    <x v="2"/>
    <x v="1"/>
    <x v="14"/>
    <n v="4"/>
    <s v="railroad_track (4)"/>
    <n v="18"/>
    <n v="0.22"/>
  </r>
  <r>
    <x v="2"/>
    <x v="1"/>
    <x v="93"/>
    <n v="2"/>
    <s v="palace (2)"/>
    <n v="9"/>
    <n v="0.22"/>
  </r>
  <r>
    <x v="2"/>
    <x v="1"/>
    <x v="5"/>
    <n v="8"/>
    <s v="construction_site (8)"/>
    <n v="37"/>
    <n v="0.22"/>
  </r>
  <r>
    <x v="2"/>
    <x v="1"/>
    <x v="4"/>
    <n v="3"/>
    <s v="shed (3)"/>
    <n v="14"/>
    <n v="0.21"/>
  </r>
  <r>
    <x v="2"/>
    <x v="1"/>
    <x v="23"/>
    <n v="6"/>
    <s v="botanical_garden (6)"/>
    <n v="29"/>
    <n v="0.21"/>
  </r>
  <r>
    <x v="2"/>
    <x v="1"/>
    <x v="77"/>
    <n v="2"/>
    <s v="pavilion (2)"/>
    <n v="10"/>
    <n v="0.2"/>
  </r>
  <r>
    <x v="2"/>
    <x v="1"/>
    <x v="108"/>
    <n v="1"/>
    <s v="topiary_garden (1)"/>
    <n v="5"/>
    <n v="0.2"/>
  </r>
  <r>
    <x v="2"/>
    <x v="1"/>
    <x v="87"/>
    <n v="1"/>
    <s v="track (1)"/>
    <n v="5"/>
    <n v="0.2"/>
  </r>
  <r>
    <x v="2"/>
    <x v="1"/>
    <x v="57"/>
    <n v="1"/>
    <s v="campsite (1)"/>
    <n v="5"/>
    <n v="0.2"/>
  </r>
  <r>
    <x v="2"/>
    <x v="1"/>
    <x v="27"/>
    <n v="7"/>
    <s v="sky (7)"/>
    <n v="37"/>
    <n v="0.19"/>
  </r>
  <r>
    <x v="2"/>
    <x v="1"/>
    <x v="26"/>
    <n v="6"/>
    <s v="corn_field (6)"/>
    <n v="32"/>
    <n v="0.19"/>
  </r>
  <r>
    <x v="2"/>
    <x v="1"/>
    <x v="95"/>
    <n v="2"/>
    <s v="dock (2)"/>
    <n v="11"/>
    <n v="0.18"/>
  </r>
  <r>
    <x v="2"/>
    <x v="1"/>
    <x v="52"/>
    <n v="2"/>
    <s v="water_tower (2)"/>
    <n v="11"/>
    <n v="0.18"/>
  </r>
  <r>
    <x v="2"/>
    <x v="1"/>
    <x v="89"/>
    <n v="3"/>
    <s v="formal_garden (3)"/>
    <n v="18"/>
    <n v="0.17"/>
  </r>
  <r>
    <x v="2"/>
    <x v="1"/>
    <x v="8"/>
    <n v="1"/>
    <s v="stadium (1)"/>
    <n v="6"/>
    <n v="0.17"/>
  </r>
  <r>
    <x v="2"/>
    <x v="1"/>
    <x v="7"/>
    <n v="1"/>
    <s v="valley (1)"/>
    <n v="6"/>
    <n v="0.17"/>
  </r>
  <r>
    <x v="2"/>
    <x v="1"/>
    <x v="51"/>
    <n v="2"/>
    <s v="train_railway (2)"/>
    <n v="13"/>
    <n v="0.15"/>
  </r>
  <r>
    <x v="2"/>
    <x v="1"/>
    <x v="9"/>
    <n v="5"/>
    <s v="bridge (5)"/>
    <n v="33"/>
    <n v="0.15"/>
  </r>
  <r>
    <x v="2"/>
    <x v="1"/>
    <x v="58"/>
    <n v="1"/>
    <s v="baseball_field (1)"/>
    <n v="7"/>
    <n v="0.14000000000000001"/>
  </r>
  <r>
    <x v="2"/>
    <x v="1"/>
    <x v="10"/>
    <n v="1"/>
    <s v="skyscraper (1)"/>
    <n v="7"/>
    <n v="0.14000000000000001"/>
  </r>
  <r>
    <x v="2"/>
    <x v="1"/>
    <x v="61"/>
    <n v="2"/>
    <s v="windmill (2)"/>
    <n v="16"/>
    <n v="0.13"/>
  </r>
  <r>
    <x v="2"/>
    <x v="1"/>
    <x v="73"/>
    <n v="1"/>
    <s v="coast (1)"/>
    <n v="8"/>
    <n v="0.13"/>
  </r>
  <r>
    <x v="2"/>
    <x v="1"/>
    <x v="92"/>
    <n v="1"/>
    <s v="fairway (1)"/>
    <n v="8"/>
    <n v="0.13"/>
  </r>
  <r>
    <x v="2"/>
    <x v="1"/>
    <x v="15"/>
    <n v="1"/>
    <s v="harbor (1)"/>
    <n v="9"/>
    <n v="0.11"/>
  </r>
  <r>
    <x v="2"/>
    <x v="1"/>
    <x v="53"/>
    <n v="1"/>
    <s v="wheat_field (1)"/>
    <n v="9"/>
    <n v="0.11"/>
  </r>
  <r>
    <x v="2"/>
    <x v="1"/>
    <x v="6"/>
    <n v="2"/>
    <s v="viaduct (2)"/>
    <n v="24"/>
    <n v="0.08"/>
  </r>
  <r>
    <x v="3"/>
    <x v="2"/>
    <x v="109"/>
    <n v="1"/>
    <s v="subway_station (1)"/>
    <n v="1"/>
    <n v="1"/>
  </r>
  <r>
    <x v="3"/>
    <x v="2"/>
    <x v="110"/>
    <n v="1"/>
    <s v="ice_skating_rink (1)"/>
    <n v="1"/>
    <n v="1"/>
  </r>
  <r>
    <x v="3"/>
    <x v="2"/>
    <x v="111"/>
    <n v="1"/>
    <s v="raft (1)"/>
    <n v="1"/>
    <n v="1"/>
  </r>
  <r>
    <x v="3"/>
    <x v="2"/>
    <x v="112"/>
    <n v="1"/>
    <s v="swimming_pool (1)"/>
    <n v="1"/>
    <n v="1"/>
  </r>
  <r>
    <x v="3"/>
    <x v="2"/>
    <x v="113"/>
    <n v="1"/>
    <s v="lighthouse (1)"/>
    <n v="1"/>
    <n v="1"/>
  </r>
  <r>
    <x v="3"/>
    <x v="2"/>
    <x v="114"/>
    <n v="1"/>
    <s v="castle (1)"/>
    <n v="1"/>
    <n v="1"/>
  </r>
  <r>
    <x v="3"/>
    <x v="2"/>
    <x v="15"/>
    <n v="7"/>
    <s v="harbor (7)"/>
    <n v="9"/>
    <n v="0.78"/>
  </r>
  <r>
    <x v="3"/>
    <x v="2"/>
    <x v="106"/>
    <n v="21"/>
    <s v="river (21)"/>
    <n v="28"/>
    <n v="0.75"/>
  </r>
  <r>
    <x v="3"/>
    <x v="2"/>
    <x v="92"/>
    <n v="6"/>
    <s v="fairway (6)"/>
    <n v="8"/>
    <n v="0.75"/>
  </r>
  <r>
    <x v="3"/>
    <x v="2"/>
    <x v="95"/>
    <n v="8"/>
    <s v="dock (8)"/>
    <n v="11"/>
    <n v="0.73"/>
  </r>
  <r>
    <x v="3"/>
    <x v="2"/>
    <x v="105"/>
    <n v="13"/>
    <s v="pond (13)"/>
    <n v="19"/>
    <n v="0.68"/>
  </r>
  <r>
    <x v="3"/>
    <x v="2"/>
    <x v="93"/>
    <n v="6"/>
    <s v="palace (6)"/>
    <n v="9"/>
    <n v="0.67"/>
  </r>
  <r>
    <x v="3"/>
    <x v="2"/>
    <x v="104"/>
    <n v="2"/>
    <s v="watering_hole (2)"/>
    <n v="3"/>
    <n v="0.67"/>
  </r>
  <r>
    <x v="3"/>
    <x v="2"/>
    <x v="96"/>
    <n v="13"/>
    <s v="bayou (13)"/>
    <n v="20"/>
    <n v="0.65"/>
  </r>
  <r>
    <x v="3"/>
    <x v="2"/>
    <x v="89"/>
    <n v="11"/>
    <s v="formal_garden (11)"/>
    <n v="18"/>
    <n v="0.61"/>
  </r>
  <r>
    <x v="3"/>
    <x v="2"/>
    <x v="108"/>
    <n v="3"/>
    <s v="topiary_garden (3)"/>
    <n v="5"/>
    <n v="0.6"/>
  </r>
  <r>
    <x v="3"/>
    <x v="2"/>
    <x v="87"/>
    <n v="3"/>
    <s v="track (3)"/>
    <n v="5"/>
    <n v="0.6"/>
  </r>
  <r>
    <x v="3"/>
    <x v="2"/>
    <x v="94"/>
    <n v="12"/>
    <s v="marsh (12)"/>
    <n v="22"/>
    <n v="0.55000000000000004"/>
  </r>
  <r>
    <x v="3"/>
    <x v="2"/>
    <x v="103"/>
    <n v="6"/>
    <s v="courthouse (6)"/>
    <n v="11"/>
    <n v="0.55000000000000004"/>
  </r>
  <r>
    <x v="3"/>
    <x v="2"/>
    <x v="91"/>
    <n v="19"/>
    <s v="picnic_area (19)"/>
    <n v="36"/>
    <n v="0.53"/>
  </r>
  <r>
    <x v="3"/>
    <x v="2"/>
    <x v="20"/>
    <n v="10"/>
    <s v="cottage_garden (10)"/>
    <n v="19"/>
    <n v="0.53"/>
  </r>
  <r>
    <x v="3"/>
    <x v="2"/>
    <x v="77"/>
    <n v="5"/>
    <s v="pavilion (5)"/>
    <n v="10"/>
    <n v="0.5"/>
  </r>
  <r>
    <x v="3"/>
    <x v="2"/>
    <x v="86"/>
    <n v="5"/>
    <s v="golf_course (5)"/>
    <n v="10"/>
    <n v="0.5"/>
  </r>
  <r>
    <x v="3"/>
    <x v="2"/>
    <x v="17"/>
    <n v="5"/>
    <s v="schoolhouse (5)"/>
    <n v="10"/>
    <n v="0.5"/>
  </r>
  <r>
    <x v="3"/>
    <x v="2"/>
    <x v="107"/>
    <n v="2"/>
    <s v="fountain (2)"/>
    <n v="4"/>
    <n v="0.5"/>
  </r>
  <r>
    <x v="3"/>
    <x v="2"/>
    <x v="69"/>
    <n v="1"/>
    <s v="boardwalk (1)"/>
    <n v="2"/>
    <n v="0.5"/>
  </r>
  <r>
    <x v="3"/>
    <x v="2"/>
    <x v="68"/>
    <n v="1"/>
    <s v="amphitheater (1)"/>
    <n v="2"/>
    <n v="0.5"/>
  </r>
  <r>
    <x v="3"/>
    <x v="2"/>
    <x v="83"/>
    <n v="6"/>
    <s v="playground (6)"/>
    <n v="13"/>
    <n v="0.46"/>
  </r>
  <r>
    <x v="3"/>
    <x v="2"/>
    <x v="23"/>
    <n v="13"/>
    <s v="botanical_garden (13)"/>
    <n v="29"/>
    <n v="0.45"/>
  </r>
  <r>
    <x v="3"/>
    <x v="2"/>
    <x v="90"/>
    <n v="3"/>
    <s v="rice_paddy (3)"/>
    <n v="7"/>
    <n v="0.43"/>
  </r>
  <r>
    <x v="3"/>
    <x v="2"/>
    <x v="60"/>
    <n v="3"/>
    <s v="airport_terminal (3)"/>
    <n v="7"/>
    <n v="0.43"/>
  </r>
  <r>
    <x v="3"/>
    <x v="2"/>
    <x v="80"/>
    <n v="12"/>
    <s v="alley (12)"/>
    <n v="30"/>
    <n v="0.4"/>
  </r>
  <r>
    <x v="3"/>
    <x v="2"/>
    <x v="19"/>
    <n v="12"/>
    <s v="chalet (12)"/>
    <n v="30"/>
    <n v="0.4"/>
  </r>
  <r>
    <x v="3"/>
    <x v="2"/>
    <x v="88"/>
    <n v="2"/>
    <s v="swamp (2)"/>
    <n v="5"/>
    <n v="0.4"/>
  </r>
  <r>
    <x v="3"/>
    <x v="2"/>
    <x v="73"/>
    <n v="3"/>
    <s v="coast (3)"/>
    <n v="8"/>
    <n v="0.38"/>
  </r>
  <r>
    <x v="3"/>
    <x v="2"/>
    <x v="81"/>
    <n v="8"/>
    <s v="forest_path (8)"/>
    <n v="23"/>
    <n v="0.35"/>
  </r>
  <r>
    <x v="3"/>
    <x v="2"/>
    <x v="84"/>
    <n v="3"/>
    <s v="veranda (3)"/>
    <n v="9"/>
    <n v="0.33"/>
  </r>
  <r>
    <x v="3"/>
    <x v="2"/>
    <x v="85"/>
    <n v="3"/>
    <s v="shopfront (3)"/>
    <n v="9"/>
    <n v="0.33"/>
  </r>
  <r>
    <x v="3"/>
    <x v="2"/>
    <x v="76"/>
    <n v="1"/>
    <s v="vegetable_garden (1)"/>
    <n v="3"/>
    <n v="0.33"/>
  </r>
  <r>
    <x v="3"/>
    <x v="2"/>
    <x v="56"/>
    <n v="1"/>
    <s v="rainforest (1)"/>
    <n v="3"/>
    <n v="0.33"/>
  </r>
  <r>
    <x v="3"/>
    <x v="2"/>
    <x v="54"/>
    <n v="1"/>
    <s v="ocean (1)"/>
    <n v="3"/>
    <n v="0.33"/>
  </r>
  <r>
    <x v="3"/>
    <x v="2"/>
    <x v="74"/>
    <n v="1"/>
    <s v="creek (1)"/>
    <n v="3"/>
    <n v="0.33"/>
  </r>
  <r>
    <x v="3"/>
    <x v="2"/>
    <x v="61"/>
    <n v="5"/>
    <s v="windmill (5)"/>
    <n v="16"/>
    <n v="0.31"/>
  </r>
  <r>
    <x v="3"/>
    <x v="2"/>
    <x v="79"/>
    <n v="29"/>
    <s v="plaza (29)"/>
    <n v="93"/>
    <n v="0.31"/>
  </r>
  <r>
    <x v="3"/>
    <x v="2"/>
    <x v="32"/>
    <n v="18"/>
    <s v="orchard (18)"/>
    <n v="58"/>
    <n v="0.31"/>
  </r>
  <r>
    <x v="3"/>
    <x v="2"/>
    <x v="24"/>
    <n v="18"/>
    <s v="tree_farm (18)"/>
    <n v="62"/>
    <n v="0.28999999999999998"/>
  </r>
  <r>
    <x v="3"/>
    <x v="2"/>
    <x v="18"/>
    <n v="4"/>
    <s v="racecourse (4)"/>
    <n v="14"/>
    <n v="0.28999999999999998"/>
  </r>
  <r>
    <x v="3"/>
    <x v="2"/>
    <x v="71"/>
    <n v="4"/>
    <s v="gas_station (4)"/>
    <n v="14"/>
    <n v="0.28999999999999998"/>
  </r>
  <r>
    <x v="3"/>
    <x v="2"/>
    <x v="1"/>
    <n v="2"/>
    <s v="dam (2)"/>
    <n v="7"/>
    <n v="0.28999999999999998"/>
  </r>
  <r>
    <x v="3"/>
    <x v="2"/>
    <x v="102"/>
    <n v="2"/>
    <s v="restaurant_patio (2)"/>
    <n v="7"/>
    <n v="0.28999999999999998"/>
  </r>
  <r>
    <x v="3"/>
    <x v="2"/>
    <x v="59"/>
    <n v="2"/>
    <s v="cemetery (2)"/>
    <n v="7"/>
    <n v="0.28999999999999998"/>
  </r>
  <r>
    <x v="3"/>
    <x v="2"/>
    <x v="58"/>
    <n v="2"/>
    <s v="baseball_field (2)"/>
    <n v="7"/>
    <n v="0.28999999999999998"/>
  </r>
  <r>
    <x v="3"/>
    <x v="2"/>
    <x v="72"/>
    <n v="9"/>
    <s v="pasture (9)"/>
    <n v="32"/>
    <n v="0.28000000000000003"/>
  </r>
  <r>
    <x v="3"/>
    <x v="2"/>
    <x v="29"/>
    <n v="23"/>
    <s v="field (23)"/>
    <n v="84"/>
    <n v="0.27"/>
  </r>
  <r>
    <x v="3"/>
    <x v="2"/>
    <x v="21"/>
    <n v="17"/>
    <s v="yard (17)"/>
    <n v="63"/>
    <n v="0.27"/>
  </r>
  <r>
    <x v="3"/>
    <x v="2"/>
    <x v="26"/>
    <n v="8"/>
    <s v="corn_field (8)"/>
    <n v="32"/>
    <n v="0.25"/>
  </r>
  <r>
    <x v="3"/>
    <x v="2"/>
    <x v="70"/>
    <n v="7"/>
    <s v="hotel (7)"/>
    <n v="28"/>
    <n v="0.25"/>
  </r>
  <r>
    <x v="3"/>
    <x v="2"/>
    <x v="65"/>
    <n v="1"/>
    <s v="herb_garden (1)"/>
    <n v="4"/>
    <n v="0.25"/>
  </r>
  <r>
    <x v="3"/>
    <x v="2"/>
    <x v="66"/>
    <n v="1"/>
    <s v="boat_deck (1)"/>
    <n v="4"/>
    <n v="0.25"/>
  </r>
  <r>
    <x v="3"/>
    <x v="2"/>
    <x v="2"/>
    <n v="1"/>
    <s v="tower (1)"/>
    <n v="4"/>
    <n v="0.25"/>
  </r>
  <r>
    <x v="3"/>
    <x v="2"/>
    <x v="67"/>
    <n v="1"/>
    <s v="phone_booth (1)"/>
    <n v="4"/>
    <n v="0.25"/>
  </r>
  <r>
    <x v="3"/>
    <x v="2"/>
    <x v="63"/>
    <n v="14"/>
    <s v="runway (14)"/>
    <n v="57"/>
    <n v="0.25"/>
  </r>
  <r>
    <x v="3"/>
    <x v="2"/>
    <x v="33"/>
    <n v="43"/>
    <s v="forest_road (43)"/>
    <n v="178"/>
    <n v="0.24"/>
  </r>
  <r>
    <x v="3"/>
    <x v="2"/>
    <x v="62"/>
    <n v="4"/>
    <s v="wind_farm (4)"/>
    <n v="17"/>
    <n v="0.24"/>
  </r>
  <r>
    <x v="3"/>
    <x v="2"/>
    <x v="78"/>
    <n v="12"/>
    <s v="mansion (12)"/>
    <n v="53"/>
    <n v="0.23"/>
  </r>
  <r>
    <x v="3"/>
    <x v="2"/>
    <x v="28"/>
    <n v="52"/>
    <s v="driveway (52)"/>
    <n v="231"/>
    <n v="0.23"/>
  </r>
  <r>
    <x v="3"/>
    <x v="2"/>
    <x v="53"/>
    <n v="2"/>
    <s v="wheat_field (2)"/>
    <n v="9"/>
    <n v="0.22"/>
  </r>
  <r>
    <x v="3"/>
    <x v="2"/>
    <x v="40"/>
    <n v="19"/>
    <s v="inn (19)"/>
    <n v="86"/>
    <n v="0.22"/>
  </r>
  <r>
    <x v="3"/>
    <x v="2"/>
    <x v="31"/>
    <n v="23"/>
    <s v="building_facade (23)"/>
    <n v="106"/>
    <n v="0.22"/>
  </r>
  <r>
    <x v="3"/>
    <x v="2"/>
    <x v="4"/>
    <n v="3"/>
    <s v="shed (3)"/>
    <n v="14"/>
    <n v="0.21"/>
  </r>
  <r>
    <x v="3"/>
    <x v="2"/>
    <x v="35"/>
    <n v="66"/>
    <s v="residential_neighborhood (66)"/>
    <n v="310"/>
    <n v="0.21"/>
  </r>
  <r>
    <x v="3"/>
    <x v="2"/>
    <x v="39"/>
    <n v="47"/>
    <s v="apartment_building (47)"/>
    <n v="230"/>
    <n v="0.2"/>
  </r>
  <r>
    <x v="3"/>
    <x v="2"/>
    <x v="38"/>
    <n v="15"/>
    <s v="courtyard (15)"/>
    <n v="75"/>
    <n v="0.2"/>
  </r>
  <r>
    <x v="3"/>
    <x v="2"/>
    <x v="57"/>
    <n v="1"/>
    <s v="campsite (1)"/>
    <n v="5"/>
    <n v="0.2"/>
  </r>
  <r>
    <x v="3"/>
    <x v="2"/>
    <x v="37"/>
    <n v="25"/>
    <s v="crosswalk (25)"/>
    <n v="132"/>
    <n v="0.19"/>
  </r>
  <r>
    <x v="3"/>
    <x v="2"/>
    <x v="27"/>
    <n v="7"/>
    <s v="sky (7)"/>
    <n v="37"/>
    <n v="0.19"/>
  </r>
  <r>
    <x v="3"/>
    <x v="2"/>
    <x v="34"/>
    <n v="44"/>
    <s v="office_building (44)"/>
    <n v="239"/>
    <n v="0.18"/>
  </r>
  <r>
    <x v="3"/>
    <x v="2"/>
    <x v="25"/>
    <n v="54"/>
    <s v="highway (54)"/>
    <n v="313"/>
    <n v="0.17"/>
  </r>
  <r>
    <x v="3"/>
    <x v="2"/>
    <x v="8"/>
    <n v="1"/>
    <s v="stadium (1)"/>
    <n v="6"/>
    <n v="0.17"/>
  </r>
  <r>
    <x v="3"/>
    <x v="2"/>
    <x v="9"/>
    <n v="5"/>
    <s v="bridge (5)"/>
    <n v="33"/>
    <n v="0.15"/>
  </r>
  <r>
    <x v="3"/>
    <x v="2"/>
    <x v="36"/>
    <n v="46"/>
    <s v="parking_lot (46)"/>
    <n v="321"/>
    <n v="0.14000000000000001"/>
  </r>
  <r>
    <x v="3"/>
    <x v="2"/>
    <x v="10"/>
    <n v="1"/>
    <s v="skyscraper (1)"/>
    <n v="7"/>
    <n v="0.14000000000000001"/>
  </r>
  <r>
    <x v="3"/>
    <x v="2"/>
    <x v="11"/>
    <n v="1"/>
    <s v="train_station (1)"/>
    <n v="7"/>
    <n v="0.14000000000000001"/>
  </r>
  <r>
    <x v="3"/>
    <x v="2"/>
    <x v="30"/>
    <n v="32"/>
    <s v="hospital (32)"/>
    <n v="234"/>
    <n v="0.14000000000000001"/>
  </r>
  <r>
    <x v="3"/>
    <x v="2"/>
    <x v="5"/>
    <n v="5"/>
    <s v="construction_site (5)"/>
    <n v="37"/>
    <n v="0.14000000000000001"/>
  </r>
  <r>
    <x v="3"/>
    <x v="2"/>
    <x v="12"/>
    <n v="2"/>
    <s v="doorway (2)"/>
    <n v="15"/>
    <n v="0.13"/>
  </r>
  <r>
    <x v="3"/>
    <x v="2"/>
    <x v="16"/>
    <n v="1"/>
    <s v="patio (1)"/>
    <n v="9"/>
    <n v="0.11"/>
  </r>
  <r>
    <x v="3"/>
    <x v="2"/>
    <x v="41"/>
    <n v="13"/>
    <s v="motel (13)"/>
    <n v="133"/>
    <n v="0.1"/>
  </r>
  <r>
    <x v="3"/>
    <x v="2"/>
    <x v="52"/>
    <n v="1"/>
    <s v="water_tower (1)"/>
    <n v="11"/>
    <n v="0.09"/>
  </r>
  <r>
    <x v="3"/>
    <x v="2"/>
    <x v="6"/>
    <n v="2"/>
    <s v="viaduct (2)"/>
    <n v="24"/>
    <n v="0.08"/>
  </r>
  <r>
    <x v="3"/>
    <x v="2"/>
    <x v="51"/>
    <n v="1"/>
    <s v="train_railway (1)"/>
    <n v="13"/>
    <n v="0.08"/>
  </r>
  <r>
    <x v="3"/>
    <x v="2"/>
    <x v="14"/>
    <n v="1"/>
    <s v="railroad_track (1)"/>
    <n v="18"/>
    <n v="0.06"/>
  </r>
  <r>
    <x v="3"/>
    <x v="2"/>
    <x v="22"/>
    <n v="1"/>
    <s v="fire_station (1)"/>
    <n v="24"/>
    <n v="0.04"/>
  </r>
  <r>
    <x v="4"/>
    <x v="2"/>
    <x v="107"/>
    <n v="1"/>
    <s v="fountain (1)"/>
    <n v="4"/>
    <n v="0.25"/>
  </r>
  <r>
    <x v="4"/>
    <x v="2"/>
    <x v="82"/>
    <n v="1"/>
    <s v="church (1)"/>
    <n v="4"/>
    <n v="0.25"/>
  </r>
  <r>
    <x v="4"/>
    <x v="2"/>
    <x v="108"/>
    <n v="1"/>
    <s v="topiary_garden (1)"/>
    <n v="5"/>
    <n v="0.2"/>
  </r>
  <r>
    <x v="4"/>
    <x v="2"/>
    <x v="64"/>
    <n v="1"/>
    <s v="mausoleum (1)"/>
    <n v="6"/>
    <n v="0.17"/>
  </r>
  <r>
    <x v="4"/>
    <x v="2"/>
    <x v="59"/>
    <n v="1"/>
    <s v="cemetery (1)"/>
    <n v="7"/>
    <n v="0.14000000000000001"/>
  </r>
  <r>
    <x v="4"/>
    <x v="2"/>
    <x v="73"/>
    <n v="1"/>
    <s v="coast (1)"/>
    <n v="8"/>
    <n v="0.13"/>
  </r>
  <r>
    <x v="4"/>
    <x v="2"/>
    <x v="18"/>
    <n v="1"/>
    <s v="racecourse (1)"/>
    <n v="14"/>
    <n v="7.0000000000000007E-2"/>
  </r>
  <r>
    <x v="4"/>
    <x v="2"/>
    <x v="89"/>
    <n v="1"/>
    <s v="formal_garden (1)"/>
    <n v="18"/>
    <n v="0.06"/>
  </r>
  <r>
    <x v="4"/>
    <x v="2"/>
    <x v="20"/>
    <n v="1"/>
    <s v="cottage_garden (1)"/>
    <n v="19"/>
    <n v="0.05"/>
  </r>
  <r>
    <x v="4"/>
    <x v="2"/>
    <x v="23"/>
    <n v="1"/>
    <s v="botanical_garden (1)"/>
    <n v="29"/>
    <n v="0.03"/>
  </r>
  <r>
    <x v="4"/>
    <x v="2"/>
    <x v="19"/>
    <n v="1"/>
    <s v="chalet (1)"/>
    <n v="30"/>
    <n v="0.03"/>
  </r>
  <r>
    <x v="4"/>
    <x v="2"/>
    <x v="27"/>
    <n v="1"/>
    <s v="sky (1)"/>
    <n v="37"/>
    <n v="0.03"/>
  </r>
  <r>
    <x v="4"/>
    <x v="2"/>
    <x v="63"/>
    <n v="1"/>
    <s v="runway (1)"/>
    <n v="57"/>
    <n v="0.02"/>
  </r>
  <r>
    <x v="4"/>
    <x v="2"/>
    <x v="38"/>
    <n v="1"/>
    <s v="courtyard (1)"/>
    <n v="75"/>
    <n v="0.01"/>
  </r>
  <r>
    <x v="4"/>
    <x v="2"/>
    <x v="40"/>
    <n v="1"/>
    <s v="inn (1)"/>
    <n v="86"/>
    <n v="0.01"/>
  </r>
  <r>
    <x v="4"/>
    <x v="2"/>
    <x v="79"/>
    <n v="1"/>
    <s v="plaza (1)"/>
    <n v="93"/>
    <n v="0.01"/>
  </r>
  <r>
    <x v="4"/>
    <x v="2"/>
    <x v="28"/>
    <n v="1"/>
    <s v="driveway (1)"/>
    <n v="231"/>
    <n v="0"/>
  </r>
  <r>
    <x v="4"/>
    <x v="2"/>
    <x v="35"/>
    <n v="1"/>
    <s v="residential_neighborhood (1)"/>
    <n v="310"/>
    <n v="0"/>
  </r>
  <r>
    <x v="4"/>
    <x v="2"/>
    <x v="25"/>
    <n v="1"/>
    <s v="highway (1)"/>
    <n v="313"/>
    <n v="0"/>
  </r>
  <r>
    <x v="4"/>
    <x v="2"/>
    <x v="36"/>
    <n v="1"/>
    <s v="parking_lot (1)"/>
    <n v="32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6" firstHeaderRow="1" firstDataRow="1" firstDataCol="1"/>
  <pivotFields count="6">
    <pivotField dataField="1" subtotalTop="0" showAll="0"/>
    <pivotField axis="axisRow" subtotalTop="0" showAll="0">
      <items count="63">
        <item x="12"/>
        <item x="23"/>
        <item x="51"/>
        <item x="59"/>
        <item x="60"/>
        <item x="34"/>
        <item x="20"/>
        <item x="28"/>
        <item x="11"/>
        <item x="53"/>
        <item x="33"/>
        <item x="43"/>
        <item x="47"/>
        <item x="14"/>
        <item x="50"/>
        <item x="24"/>
        <item x="30"/>
        <item x="16"/>
        <item x="54"/>
        <item x="10"/>
        <item x="15"/>
        <item x="22"/>
        <item x="8"/>
        <item x="46"/>
        <item x="25"/>
        <item x="2"/>
        <item x="5"/>
        <item x="38"/>
        <item x="26"/>
        <item x="48"/>
        <item x="36"/>
        <item x="21"/>
        <item x="4"/>
        <item x="9"/>
        <item x="35"/>
        <item x="6"/>
        <item x="55"/>
        <item x="41"/>
        <item x="17"/>
        <item x="18"/>
        <item x="29"/>
        <item x="37"/>
        <item x="27"/>
        <item x="57"/>
        <item x="58"/>
        <item x="13"/>
        <item x="0"/>
        <item x="45"/>
        <item x="40"/>
        <item x="31"/>
        <item x="7"/>
        <item x="3"/>
        <item x="52"/>
        <item x="61"/>
        <item x="49"/>
        <item x="44"/>
        <item x="56"/>
        <item x="42"/>
        <item x="32"/>
        <item x="1"/>
        <item x="39"/>
        <item x="19"/>
        <item t="default"/>
      </items>
    </pivotField>
    <pivotField subtotalTop="0" showAll="0">
      <items count="77">
        <item x="58"/>
        <item x="45"/>
        <item x="9"/>
        <item x="36"/>
        <item x="61"/>
        <item x="1"/>
        <item x="26"/>
        <item x="57"/>
        <item x="31"/>
        <item x="27"/>
        <item x="18"/>
        <item x="34"/>
        <item x="52"/>
        <item x="29"/>
        <item x="32"/>
        <item x="19"/>
        <item x="16"/>
        <item x="4"/>
        <item x="75"/>
        <item x="21"/>
        <item x="41"/>
        <item x="15"/>
        <item x="66"/>
        <item x="25"/>
        <item x="50"/>
        <item x="72"/>
        <item x="37"/>
        <item x="10"/>
        <item x="2"/>
        <item x="46"/>
        <item x="71"/>
        <item x="53"/>
        <item x="70"/>
        <item x="28"/>
        <item x="0"/>
        <item x="5"/>
        <item x="22"/>
        <item x="38"/>
        <item x="67"/>
        <item x="43"/>
        <item x="62"/>
        <item x="12"/>
        <item x="6"/>
        <item x="64"/>
        <item x="55"/>
        <item x="11"/>
        <item x="24"/>
        <item x="54"/>
        <item x="14"/>
        <item x="13"/>
        <item x="42"/>
        <item x="30"/>
        <item x="20"/>
        <item x="63"/>
        <item x="3"/>
        <item x="8"/>
        <item x="69"/>
        <item x="17"/>
        <item x="59"/>
        <item x="56"/>
        <item x="35"/>
        <item x="47"/>
        <item x="7"/>
        <item x="65"/>
        <item x="44"/>
        <item x="68"/>
        <item x="74"/>
        <item x="60"/>
        <item x="51"/>
        <item x="49"/>
        <item x="73"/>
        <item x="40"/>
        <item x="33"/>
        <item x="39"/>
        <item x="48"/>
        <item x="23"/>
        <item t="default"/>
      </items>
    </pivotField>
    <pivotField subtotalTop="0" showAll="0"/>
    <pivotField subtotalTop="0" showAll="0"/>
    <pivotField subtotalTop="0" showAll="0"/>
  </pivotFields>
  <rowFields count="1">
    <field x="1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Count of img_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20" firstHeaderRow="1" firstDataRow="2" firstDataCol="1"/>
  <pivotFields count="7">
    <pivotField subtotalTop="0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ubtotalTop="0" showAll="0">
      <items count="116">
        <item x="97"/>
        <item x="60"/>
        <item x="80"/>
        <item x="68"/>
        <item x="39"/>
        <item x="42"/>
        <item x="55"/>
        <item x="47"/>
        <item x="99"/>
        <item x="58"/>
        <item x="100"/>
        <item x="96"/>
        <item x="69"/>
        <item x="66"/>
        <item x="23"/>
        <item x="9"/>
        <item x="31"/>
        <item x="57"/>
        <item x="45"/>
        <item x="114"/>
        <item x="59"/>
        <item x="19"/>
        <item x="82"/>
        <item x="73"/>
        <item x="98"/>
        <item x="5"/>
        <item x="26"/>
        <item x="20"/>
        <item x="103"/>
        <item x="38"/>
        <item x="74"/>
        <item x="37"/>
        <item x="1"/>
        <item x="95"/>
        <item x="12"/>
        <item x="28"/>
        <item x="3"/>
        <item x="92"/>
        <item x="29"/>
        <item x="13"/>
        <item x="22"/>
        <item x="81"/>
        <item x="33"/>
        <item x="89"/>
        <item x="107"/>
        <item x="75"/>
        <item x="71"/>
        <item x="86"/>
        <item x="15"/>
        <item x="65"/>
        <item x="25"/>
        <item x="30"/>
        <item x="70"/>
        <item x="110"/>
        <item x="40"/>
        <item x="113"/>
        <item x="46"/>
        <item x="78"/>
        <item x="101"/>
        <item x="94"/>
        <item x="64"/>
        <item x="41"/>
        <item x="50"/>
        <item x="49"/>
        <item x="54"/>
        <item x="34"/>
        <item x="32"/>
        <item x="44"/>
        <item x="93"/>
        <item x="36"/>
        <item x="72"/>
        <item x="16"/>
        <item x="77"/>
        <item x="67"/>
        <item x="91"/>
        <item x="83"/>
        <item x="79"/>
        <item x="105"/>
        <item x="18"/>
        <item x="111"/>
        <item x="14"/>
        <item x="56"/>
        <item x="35"/>
        <item x="102"/>
        <item x="90"/>
        <item x="106"/>
        <item x="63"/>
        <item x="17"/>
        <item x="4"/>
        <item x="85"/>
        <item x="27"/>
        <item x="10"/>
        <item x="8"/>
        <item x="48"/>
        <item x="109"/>
        <item x="43"/>
        <item x="88"/>
        <item x="112"/>
        <item x="108"/>
        <item x="2"/>
        <item x="87"/>
        <item x="51"/>
        <item x="11"/>
        <item x="24"/>
        <item x="0"/>
        <item x="7"/>
        <item x="76"/>
        <item x="84"/>
        <item x="6"/>
        <item x="52"/>
        <item x="104"/>
        <item x="53"/>
        <item x="62"/>
        <item x="61"/>
        <item x="21"/>
        <item t="default"/>
      </items>
    </pivotField>
    <pivotField dataField="1" subtotalTop="0" showAll="0"/>
    <pivotField subtotalTop="0" showAll="0"/>
    <pivotField showAll="0"/>
    <pivotField showAll="0"/>
  </pivotFields>
  <rowFields count="1">
    <field x="2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freq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F806" totalsRowShown="0">
  <autoFilter ref="A1:F806"/>
  <tableColumns count="6">
    <tableColumn id="1" name="img_id"/>
    <tableColumn id="2" name="scene1"/>
    <tableColumn id="3" name="scene2"/>
    <tableColumn id="4" name="scene3"/>
    <tableColumn id="5" name="scene4"/>
    <tableColumn id="6" name="scene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342" totalsRowCount="1">
  <autoFilter ref="A1:G341"/>
  <sortState ref="A2:G341">
    <sortCondition ref="A2:A341"/>
    <sortCondition descending="1" ref="G2:G341"/>
  </sortState>
  <tableColumns count="7">
    <tableColumn id="1" name="class"/>
    <tableColumn id="7" name="is attractive" dataDxfId="31">
      <calculatedColumnFormula>IF(Table2[[#This Row],[class]]&lt;=2,"no",IF(Table2[[#This Row],[class]]&gt;=4,"yes","mid"))</calculatedColumnFormula>
    </tableColumn>
    <tableColumn id="2" name="scene"/>
    <tableColumn id="3" name="freq" totalsRowFunction="custom">
      <totalsRowFormula>SUM(Table2[freq])</totalsRowFormula>
    </tableColumn>
    <tableColumn id="4" name="concat"/>
    <tableColumn id="5" name="total_freq" dataDxfId="30">
      <calculatedColumnFormula>VLOOKUP(Table2[[#This Row],[scene]],Table4[#All],2,FALSE)</calculatedColumnFormula>
    </tableColumn>
    <tableColumn id="6" name="freq_ratio" dataDxfId="29">
      <calculatedColumnFormula>ROUND(Table2[[#This Row],[freq]]/Table2[[#This Row],[total_freq]],2)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E348:F463" totalsRowShown="0">
  <autoFilter ref="E348:F463"/>
  <tableColumns count="2">
    <tableColumn id="1" name="Row Labels"/>
    <tableColumn id="2" name="Sum of freq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2:N117" totalsRowShown="0" headerRowDxfId="28" headerRowBorderDxfId="27">
  <autoFilter ref="A2:N117"/>
  <sortState ref="A3:H117">
    <sortCondition ref="H2:H117"/>
  </sortState>
  <tableColumns count="14">
    <tableColumn id="1" name="Scene" dataDxfId="26"/>
    <tableColumn id="2" name="1" dataDxfId="25"/>
    <tableColumn id="3" name="2" dataDxfId="24"/>
    <tableColumn id="4" name="3" dataDxfId="23"/>
    <tableColumn id="5" name="4" dataDxfId="22"/>
    <tableColumn id="6" name="5" dataDxfId="21"/>
    <tableColumn id="7" name="Total" dataDxfId="20"/>
    <tableColumn id="8" name="mean" dataDxfId="19">
      <calculatedColumnFormula>SUMPRODUCT(Table3[[#This Row],[1]:[5]],{1,2,3,4,5})/SUM(Table3[[#This Row],[1]:[5]])</calculatedColumnFormula>
    </tableColumn>
    <tableColumn id="15" name="R" dataDxfId="18">
      <calculatedColumnFormula>ROUND((Table3[[#This Row],[mean]]-1)/4*99,0)</calculatedColumnFormula>
    </tableColumn>
    <tableColumn id="16" name="G" dataDxfId="17"/>
    <tableColumn id="17" name="B" dataDxfId="16">
      <calculatedColumnFormula>99-Table3[[#This Row],[R]]</calculatedColumnFormula>
    </tableColumn>
    <tableColumn id="18" name="RGB" dataDxfId="15">
      <calculatedColumnFormula>Table3[[#This Row],[R]]&amp;Table3[[#This Row],[G]]&amp;Table3[[#This Row],[B]]</calculatedColumnFormula>
    </tableColumn>
    <tableColumn id="19" name="code" dataDxfId="14">
      <calculatedColumnFormula>Table3[[#This Row],[Scene]]&amp;":"&amp;Table3[[#This Row],[Total]]&amp;":"&amp;Table3[[#This Row],[RGB]]</calculatedColumnFormula>
    </tableColumn>
    <tableColumn id="9" name="Column1" dataDxfId="13">
      <calculatedColumnFormula>Table3[[#This Row],[Scene]]&amp;":"&amp;Table3[[#This Row],[Total]]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L116" totalsRowShown="0" headerRowDxfId="12">
  <autoFilter ref="A1:L116">
    <filterColumn colId="1">
      <filters blank="1">
        <filter val="10"/>
        <filter val="100"/>
        <filter val="101"/>
        <filter val="108"/>
        <filter val="11"/>
        <filter val="115"/>
        <filter val="12"/>
        <filter val="13"/>
        <filter val="145"/>
        <filter val="162"/>
        <filter val="22"/>
        <filter val="23"/>
        <filter val="26"/>
        <filter val="30"/>
        <filter val="31"/>
        <filter val="38"/>
        <filter val="39"/>
        <filter val="43"/>
        <filter val="5"/>
        <filter val="56"/>
        <filter val="59"/>
        <filter val="6"/>
        <filter val="66"/>
        <filter val="7"/>
        <filter val="8"/>
        <filter val="9"/>
      </filters>
    </filterColumn>
  </autoFilter>
  <sortState ref="A8:L116">
    <sortCondition descending="1" ref="K1:K116"/>
  </sortState>
  <tableColumns count="12">
    <tableColumn id="1" name="Row Labels" dataDxfId="11"/>
    <tableColumn id="2" name="mid" dataDxfId="10"/>
    <tableColumn id="3" name="no" dataDxfId="9"/>
    <tableColumn id="4" name="yes" dataDxfId="8"/>
    <tableColumn id="5" name="ratio_no" dataDxfId="7">
      <calculatedColumnFormula>IF(C2="",0,C2/SUM(C2:D2))</calculatedColumnFormula>
    </tableColumn>
    <tableColumn id="6" name="ratio_yes" dataDxfId="6">
      <calculatedColumnFormula>IF(D2="",0,D2/SUM(C2:D2))</calculatedColumnFormula>
    </tableColumn>
    <tableColumn id="7" name="doc_ratio_no" dataDxfId="5" dataCellStyle="Percent">
      <calculatedColumnFormula>Table5[[#This Row],[no]]/SUM(Table5[no])</calculatedColumnFormula>
    </tableColumn>
    <tableColumn id="8" name="doc_ratio_yes" dataDxfId="4" dataCellStyle="Percent">
      <calculatedColumnFormula>Table5[[#This Row],[yes]]/SUM(Table5[yes])</calculatedColumnFormula>
    </tableColumn>
    <tableColumn id="9" name="skip" dataDxfId="3" dataCellStyle="Percent"/>
    <tableColumn id="10" name="rat_no" dataDxfId="2" dataCellStyle="Percent">
      <calculatedColumnFormula>Table5[[#This Row],[no]]/SUM(Table5[[#This Row],[mid]:[yes]])</calculatedColumnFormula>
    </tableColumn>
    <tableColumn id="11" name="rat_mid" dataDxfId="1">
      <calculatedColumnFormula>Table5[[#This Row],[mid]]/SUM(Table5[[#This Row],[mid]:[yes]])</calculatedColumnFormula>
    </tableColumn>
    <tableColumn id="12" name="rat_yes" dataDxfId="0">
      <calculatedColumnFormula>Table5[[#This Row],[yes]]/SUM(Table5[[#This Row],[mid]:[yes]])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6"/>
  <sheetViews>
    <sheetView workbookViewId="0">
      <selection activeCell="A9" sqref="A9"/>
    </sheetView>
  </sheetViews>
  <sheetFormatPr defaultRowHeight="15" x14ac:dyDescent="0.25"/>
  <cols>
    <col min="1" max="1" width="25.5703125" bestFit="1" customWidth="1"/>
    <col min="2" max="2" width="15.140625" bestFit="1" customWidth="1"/>
    <col min="3" max="62" width="25.85546875" bestFit="1" customWidth="1"/>
    <col min="63" max="63" width="11.28515625" bestFit="1" customWidth="1"/>
  </cols>
  <sheetData>
    <row r="3" spans="1:2" x14ac:dyDescent="0.25">
      <c r="A3" s="1" t="s">
        <v>118</v>
      </c>
      <c r="B3" t="s">
        <v>119</v>
      </c>
    </row>
    <row r="4" spans="1:2" x14ac:dyDescent="0.25">
      <c r="A4" s="2" t="s">
        <v>51</v>
      </c>
      <c r="B4" s="3">
        <v>4</v>
      </c>
    </row>
    <row r="5" spans="1:2" x14ac:dyDescent="0.25">
      <c r="A5" s="2" t="s">
        <v>38</v>
      </c>
      <c r="B5" s="3">
        <v>16</v>
      </c>
    </row>
    <row r="6" spans="1:2" x14ac:dyDescent="0.25">
      <c r="A6" s="2" t="s">
        <v>13</v>
      </c>
      <c r="B6" s="3">
        <v>3</v>
      </c>
    </row>
    <row r="7" spans="1:2" x14ac:dyDescent="0.25">
      <c r="A7" s="2" t="s">
        <v>47</v>
      </c>
      <c r="B7" s="3">
        <v>1</v>
      </c>
    </row>
    <row r="8" spans="1:2" x14ac:dyDescent="0.25">
      <c r="A8" s="2" t="s">
        <v>26</v>
      </c>
      <c r="B8" s="3">
        <v>2</v>
      </c>
    </row>
    <row r="9" spans="1:2" x14ac:dyDescent="0.25">
      <c r="A9" s="2" t="s">
        <v>33</v>
      </c>
      <c r="B9" s="3">
        <v>3</v>
      </c>
    </row>
    <row r="10" spans="1:2" x14ac:dyDescent="0.25">
      <c r="A10" s="2" t="s">
        <v>67</v>
      </c>
      <c r="B10" s="3">
        <v>1</v>
      </c>
    </row>
    <row r="11" spans="1:2" x14ac:dyDescent="0.25">
      <c r="A11" s="2" t="s">
        <v>78</v>
      </c>
      <c r="B11" s="3">
        <v>2</v>
      </c>
    </row>
    <row r="12" spans="1:2" x14ac:dyDescent="0.25">
      <c r="A12" s="2" t="s">
        <v>48</v>
      </c>
      <c r="B12" s="3">
        <v>4</v>
      </c>
    </row>
    <row r="13" spans="1:2" x14ac:dyDescent="0.25">
      <c r="A13" s="2" t="s">
        <v>68</v>
      </c>
      <c r="B13" s="3">
        <v>10</v>
      </c>
    </row>
    <row r="14" spans="1:2" x14ac:dyDescent="0.25">
      <c r="A14" s="2" t="s">
        <v>87</v>
      </c>
      <c r="B14" s="3">
        <v>3</v>
      </c>
    </row>
    <row r="15" spans="1:2" x14ac:dyDescent="0.25">
      <c r="A15" s="2" t="s">
        <v>65</v>
      </c>
      <c r="B15" s="3">
        <v>2</v>
      </c>
    </row>
    <row r="16" spans="1:2" x14ac:dyDescent="0.25">
      <c r="A16" s="2" t="s">
        <v>63</v>
      </c>
      <c r="B16" s="3">
        <v>15</v>
      </c>
    </row>
    <row r="17" spans="1:2" x14ac:dyDescent="0.25">
      <c r="A17" s="2" t="s">
        <v>23</v>
      </c>
      <c r="B17" s="3">
        <v>19</v>
      </c>
    </row>
    <row r="18" spans="1:2" x14ac:dyDescent="0.25">
      <c r="A18" s="2" t="s">
        <v>66</v>
      </c>
      <c r="B18" s="3">
        <v>1</v>
      </c>
    </row>
    <row r="19" spans="1:2" x14ac:dyDescent="0.25">
      <c r="A19" s="2" t="s">
        <v>72</v>
      </c>
      <c r="B19" s="3">
        <v>2</v>
      </c>
    </row>
    <row r="20" spans="1:2" x14ac:dyDescent="0.25">
      <c r="A20" s="2" t="s">
        <v>83</v>
      </c>
      <c r="B20" s="3">
        <v>1</v>
      </c>
    </row>
    <row r="21" spans="1:2" x14ac:dyDescent="0.25">
      <c r="A21" s="2" t="s">
        <v>42</v>
      </c>
      <c r="B21" s="3">
        <v>31</v>
      </c>
    </row>
    <row r="22" spans="1:2" x14ac:dyDescent="0.25">
      <c r="A22" s="2" t="s">
        <v>75</v>
      </c>
      <c r="B22" s="3">
        <v>1</v>
      </c>
    </row>
    <row r="23" spans="1:2" x14ac:dyDescent="0.25">
      <c r="A23" s="2" t="s">
        <v>45</v>
      </c>
      <c r="B23" s="3">
        <v>9</v>
      </c>
    </row>
    <row r="24" spans="1:2" x14ac:dyDescent="0.25">
      <c r="A24" s="2" t="s">
        <v>53</v>
      </c>
      <c r="B24" s="3">
        <v>1</v>
      </c>
    </row>
    <row r="25" spans="1:2" x14ac:dyDescent="0.25">
      <c r="A25" s="2" t="s">
        <v>69</v>
      </c>
      <c r="B25" s="3">
        <v>1</v>
      </c>
    </row>
    <row r="26" spans="1:2" x14ac:dyDescent="0.25">
      <c r="A26" s="2" t="s">
        <v>17</v>
      </c>
      <c r="B26" s="3">
        <v>22</v>
      </c>
    </row>
    <row r="27" spans="1:2" x14ac:dyDescent="0.25">
      <c r="A27" s="2" t="s">
        <v>59</v>
      </c>
      <c r="B27" s="3">
        <v>1</v>
      </c>
    </row>
    <row r="28" spans="1:2" x14ac:dyDescent="0.25">
      <c r="A28" s="2" t="s">
        <v>74</v>
      </c>
      <c r="B28" s="3">
        <v>2</v>
      </c>
    </row>
    <row r="29" spans="1:2" x14ac:dyDescent="0.25">
      <c r="A29" s="2" t="s">
        <v>7</v>
      </c>
      <c r="B29" s="3">
        <v>94</v>
      </c>
    </row>
    <row r="30" spans="1:2" x14ac:dyDescent="0.25">
      <c r="A30" s="2" t="s">
        <v>31</v>
      </c>
      <c r="B30" s="3">
        <v>37</v>
      </c>
    </row>
    <row r="31" spans="1:2" x14ac:dyDescent="0.25">
      <c r="A31" s="2" t="s">
        <v>50</v>
      </c>
      <c r="B31" s="3">
        <v>7</v>
      </c>
    </row>
    <row r="32" spans="1:2" x14ac:dyDescent="0.25">
      <c r="A32" s="2" t="s">
        <v>55</v>
      </c>
      <c r="B32" s="3">
        <v>5</v>
      </c>
    </row>
    <row r="33" spans="1:2" x14ac:dyDescent="0.25">
      <c r="A33" s="2" t="s">
        <v>14</v>
      </c>
      <c r="B33" s="3">
        <v>5</v>
      </c>
    </row>
    <row r="34" spans="1:2" x14ac:dyDescent="0.25">
      <c r="A34" s="2" t="s">
        <v>27</v>
      </c>
      <c r="B34" s="3">
        <v>1</v>
      </c>
    </row>
    <row r="35" spans="1:2" x14ac:dyDescent="0.25">
      <c r="A35" s="2" t="s">
        <v>37</v>
      </c>
      <c r="B35" s="3">
        <v>23</v>
      </c>
    </row>
    <row r="36" spans="1:2" x14ac:dyDescent="0.25">
      <c r="A36" s="2" t="s">
        <v>25</v>
      </c>
      <c r="B36" s="3">
        <v>24</v>
      </c>
    </row>
    <row r="37" spans="1:2" x14ac:dyDescent="0.25">
      <c r="A37" s="2" t="s">
        <v>44</v>
      </c>
      <c r="B37" s="3">
        <v>10</v>
      </c>
    </row>
    <row r="38" spans="1:2" x14ac:dyDescent="0.25">
      <c r="A38" s="2" t="s">
        <v>28</v>
      </c>
      <c r="B38" s="3">
        <v>3</v>
      </c>
    </row>
    <row r="39" spans="1:2" x14ac:dyDescent="0.25">
      <c r="A39" s="2" t="s">
        <v>8</v>
      </c>
      <c r="B39" s="3">
        <v>62</v>
      </c>
    </row>
    <row r="40" spans="1:2" x14ac:dyDescent="0.25">
      <c r="A40" s="2" t="s">
        <v>77</v>
      </c>
      <c r="B40" s="3">
        <v>2</v>
      </c>
    </row>
    <row r="41" spans="1:2" x14ac:dyDescent="0.25">
      <c r="A41" s="2" t="s">
        <v>95</v>
      </c>
      <c r="B41" s="3">
        <v>1</v>
      </c>
    </row>
    <row r="42" spans="1:2" x14ac:dyDescent="0.25">
      <c r="A42" s="2" t="s">
        <v>56</v>
      </c>
      <c r="B42" s="3">
        <v>2</v>
      </c>
    </row>
    <row r="43" spans="1:2" x14ac:dyDescent="0.25">
      <c r="A43" s="2" t="s">
        <v>57</v>
      </c>
      <c r="B43" s="3">
        <v>11</v>
      </c>
    </row>
    <row r="44" spans="1:2" x14ac:dyDescent="0.25">
      <c r="A44" s="2" t="s">
        <v>60</v>
      </c>
      <c r="B44" s="3">
        <v>2</v>
      </c>
    </row>
    <row r="45" spans="1:2" x14ac:dyDescent="0.25">
      <c r="A45" s="2" t="s">
        <v>32</v>
      </c>
      <c r="B45" s="3">
        <v>6</v>
      </c>
    </row>
    <row r="46" spans="1:2" x14ac:dyDescent="0.25">
      <c r="A46" s="2" t="s">
        <v>15</v>
      </c>
      <c r="B46" s="3">
        <v>8</v>
      </c>
    </row>
    <row r="47" spans="1:2" x14ac:dyDescent="0.25">
      <c r="A47" s="2" t="s">
        <v>10</v>
      </c>
      <c r="B47" s="3">
        <v>1</v>
      </c>
    </row>
    <row r="48" spans="1:2" x14ac:dyDescent="0.25">
      <c r="A48" s="2" t="s">
        <v>19</v>
      </c>
      <c r="B48" s="3">
        <v>1</v>
      </c>
    </row>
    <row r="49" spans="1:2" x14ac:dyDescent="0.25">
      <c r="A49" s="2" t="s">
        <v>39</v>
      </c>
      <c r="B49" s="3">
        <v>61</v>
      </c>
    </row>
    <row r="50" spans="1:2" x14ac:dyDescent="0.25">
      <c r="A50" s="2" t="s">
        <v>6</v>
      </c>
      <c r="B50" s="3">
        <v>12</v>
      </c>
    </row>
    <row r="51" spans="1:2" x14ac:dyDescent="0.25">
      <c r="A51" s="2" t="s">
        <v>92</v>
      </c>
      <c r="B51" s="3">
        <v>1</v>
      </c>
    </row>
    <row r="52" spans="1:2" x14ac:dyDescent="0.25">
      <c r="A52" s="2" t="s">
        <v>71</v>
      </c>
      <c r="B52" s="3">
        <v>2</v>
      </c>
    </row>
    <row r="53" spans="1:2" x14ac:dyDescent="0.25">
      <c r="A53" s="2" t="s">
        <v>85</v>
      </c>
      <c r="B53" s="3">
        <v>3</v>
      </c>
    </row>
    <row r="54" spans="1:2" x14ac:dyDescent="0.25">
      <c r="A54" s="2" t="s">
        <v>34</v>
      </c>
      <c r="B54" s="3">
        <v>1</v>
      </c>
    </row>
    <row r="55" spans="1:2" x14ac:dyDescent="0.25">
      <c r="A55" s="2" t="s">
        <v>18</v>
      </c>
      <c r="B55" s="3">
        <v>1</v>
      </c>
    </row>
    <row r="56" spans="1:2" x14ac:dyDescent="0.25">
      <c r="A56" s="2" t="s">
        <v>29</v>
      </c>
      <c r="B56" s="3">
        <v>2</v>
      </c>
    </row>
    <row r="57" spans="1:2" x14ac:dyDescent="0.25">
      <c r="A57" s="2" t="s">
        <v>30</v>
      </c>
      <c r="B57" s="3">
        <v>1</v>
      </c>
    </row>
    <row r="58" spans="1:2" x14ac:dyDescent="0.25">
      <c r="A58" s="2" t="s">
        <v>46</v>
      </c>
      <c r="B58" s="3">
        <v>2</v>
      </c>
    </row>
    <row r="59" spans="1:2" x14ac:dyDescent="0.25">
      <c r="A59" s="2" t="s">
        <v>70</v>
      </c>
      <c r="B59" s="3">
        <v>1</v>
      </c>
    </row>
    <row r="60" spans="1:2" x14ac:dyDescent="0.25">
      <c r="A60" s="2" t="s">
        <v>90</v>
      </c>
      <c r="B60" s="3">
        <v>2</v>
      </c>
    </row>
    <row r="61" spans="1:2" x14ac:dyDescent="0.25">
      <c r="A61" s="2" t="s">
        <v>82</v>
      </c>
      <c r="B61" s="3">
        <v>2</v>
      </c>
    </row>
    <row r="62" spans="1:2" x14ac:dyDescent="0.25">
      <c r="A62" s="2" t="s">
        <v>86</v>
      </c>
      <c r="B62" s="3">
        <v>4</v>
      </c>
    </row>
    <row r="63" spans="1:2" x14ac:dyDescent="0.25">
      <c r="A63" s="2" t="s">
        <v>11</v>
      </c>
      <c r="B63" s="3">
        <v>3</v>
      </c>
    </row>
    <row r="64" spans="1:2" x14ac:dyDescent="0.25">
      <c r="A64" s="2" t="s">
        <v>12</v>
      </c>
      <c r="B64" s="3">
        <v>1</v>
      </c>
    </row>
    <row r="65" spans="1:2" x14ac:dyDescent="0.25">
      <c r="A65" s="2" t="s">
        <v>54</v>
      </c>
      <c r="B65" s="3">
        <v>4</v>
      </c>
    </row>
    <row r="66" spans="1:2" x14ac:dyDescent="0.25">
      <c r="A66" s="2" t="s">
        <v>117</v>
      </c>
      <c r="B66" s="3">
        <v>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6"/>
  <sheetViews>
    <sheetView topLeftCell="A785" workbookViewId="0">
      <selection activeCell="C793" sqref="C793"/>
    </sheetView>
  </sheetViews>
  <sheetFormatPr defaultRowHeight="15" x14ac:dyDescent="0.25"/>
  <cols>
    <col min="2" max="6" width="25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25">
      <c r="A3">
        <v>2</v>
      </c>
      <c r="B3" t="s">
        <v>6</v>
      </c>
      <c r="C3" t="s">
        <v>7</v>
      </c>
      <c r="D3" t="s">
        <v>11</v>
      </c>
      <c r="E3" t="s">
        <v>12</v>
      </c>
      <c r="F3" t="s">
        <v>9</v>
      </c>
    </row>
    <row r="4" spans="1:6" x14ac:dyDescent="0.25">
      <c r="A4">
        <v>3</v>
      </c>
      <c r="B4" t="s">
        <v>11</v>
      </c>
      <c r="C4" t="s">
        <v>13</v>
      </c>
      <c r="D4" t="s">
        <v>14</v>
      </c>
      <c r="E4" t="s">
        <v>15</v>
      </c>
      <c r="F4" t="s">
        <v>16</v>
      </c>
    </row>
    <row r="5" spans="1:6" x14ac:dyDescent="0.25">
      <c r="A5">
        <v>4</v>
      </c>
      <c r="B5" t="s">
        <v>7</v>
      </c>
      <c r="C5" t="s">
        <v>17</v>
      </c>
      <c r="D5" t="s">
        <v>6</v>
      </c>
      <c r="E5" t="s">
        <v>9</v>
      </c>
      <c r="F5" t="s">
        <v>11</v>
      </c>
    </row>
    <row r="6" spans="1:6" x14ac:dyDescent="0.25">
      <c r="A6">
        <v>5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</row>
    <row r="7" spans="1:6" x14ac:dyDescent="0.25">
      <c r="A7">
        <v>6</v>
      </c>
      <c r="B7" t="s">
        <v>7</v>
      </c>
      <c r="C7" t="s">
        <v>23</v>
      </c>
      <c r="D7" t="s">
        <v>24</v>
      </c>
      <c r="E7" t="s">
        <v>25</v>
      </c>
      <c r="F7" t="s">
        <v>26</v>
      </c>
    </row>
    <row r="8" spans="1:6" x14ac:dyDescent="0.25">
      <c r="A8">
        <v>7</v>
      </c>
      <c r="B8" t="s">
        <v>6</v>
      </c>
      <c r="C8" t="s">
        <v>23</v>
      </c>
      <c r="D8" t="s">
        <v>27</v>
      </c>
      <c r="E8" t="s">
        <v>28</v>
      </c>
      <c r="F8" t="s">
        <v>25</v>
      </c>
    </row>
    <row r="9" spans="1:6" x14ac:dyDescent="0.25">
      <c r="A9">
        <v>8</v>
      </c>
      <c r="B9" t="s">
        <v>7</v>
      </c>
      <c r="C9" t="s">
        <v>19</v>
      </c>
      <c r="D9" t="s">
        <v>23</v>
      </c>
      <c r="E9" t="s">
        <v>29</v>
      </c>
      <c r="F9" t="s">
        <v>30</v>
      </c>
    </row>
    <row r="10" spans="1:6" x14ac:dyDescent="0.25">
      <c r="A10">
        <v>9</v>
      </c>
      <c r="B10" t="s">
        <v>25</v>
      </c>
      <c r="C10" t="s">
        <v>31</v>
      </c>
      <c r="D10" t="s">
        <v>23</v>
      </c>
      <c r="E10" t="s">
        <v>7</v>
      </c>
      <c r="F10" t="s">
        <v>32</v>
      </c>
    </row>
    <row r="11" spans="1:6" x14ac:dyDescent="0.25">
      <c r="A11">
        <v>10</v>
      </c>
      <c r="B11" t="s">
        <v>31</v>
      </c>
      <c r="C11" t="s">
        <v>25</v>
      </c>
      <c r="D11" t="s">
        <v>8</v>
      </c>
      <c r="E11" t="s">
        <v>33</v>
      </c>
      <c r="F11" t="s">
        <v>32</v>
      </c>
    </row>
    <row r="12" spans="1:6" x14ac:dyDescent="0.25">
      <c r="A12">
        <v>11</v>
      </c>
      <c r="B12" t="s">
        <v>8</v>
      </c>
      <c r="C12" t="s">
        <v>7</v>
      </c>
      <c r="D12" t="s">
        <v>31</v>
      </c>
      <c r="E12" t="s">
        <v>25</v>
      </c>
      <c r="F12" t="s">
        <v>23</v>
      </c>
    </row>
    <row r="13" spans="1:6" x14ac:dyDescent="0.25">
      <c r="A13">
        <v>12</v>
      </c>
      <c r="B13" t="s">
        <v>34</v>
      </c>
      <c r="C13" t="s">
        <v>34</v>
      </c>
      <c r="D13" t="s">
        <v>35</v>
      </c>
      <c r="E13" t="s">
        <v>36</v>
      </c>
      <c r="F13" t="s">
        <v>32</v>
      </c>
    </row>
    <row r="14" spans="1:6" x14ac:dyDescent="0.25">
      <c r="A14">
        <v>13</v>
      </c>
      <c r="B14" t="s">
        <v>8</v>
      </c>
      <c r="C14" t="s">
        <v>31</v>
      </c>
      <c r="D14" t="s">
        <v>37</v>
      </c>
      <c r="E14" t="s">
        <v>25</v>
      </c>
      <c r="F14" t="s">
        <v>38</v>
      </c>
    </row>
    <row r="15" spans="1:6" x14ac:dyDescent="0.25">
      <c r="A15">
        <v>14</v>
      </c>
      <c r="B15" t="s">
        <v>8</v>
      </c>
      <c r="C15" t="s">
        <v>39</v>
      </c>
      <c r="D15" t="s">
        <v>38</v>
      </c>
      <c r="E15" t="s">
        <v>31</v>
      </c>
      <c r="F15" t="s">
        <v>25</v>
      </c>
    </row>
    <row r="16" spans="1:6" x14ac:dyDescent="0.25">
      <c r="A16">
        <v>15</v>
      </c>
      <c r="B16" t="s">
        <v>8</v>
      </c>
      <c r="C16" t="s">
        <v>38</v>
      </c>
      <c r="D16" t="s">
        <v>37</v>
      </c>
      <c r="E16" t="s">
        <v>39</v>
      </c>
      <c r="F16" t="s">
        <v>25</v>
      </c>
    </row>
    <row r="17" spans="1:6" x14ac:dyDescent="0.25">
      <c r="A17">
        <v>16</v>
      </c>
      <c r="B17" t="s">
        <v>8</v>
      </c>
      <c r="C17" t="s">
        <v>25</v>
      </c>
      <c r="D17" t="s">
        <v>39</v>
      </c>
      <c r="E17" t="s">
        <v>31</v>
      </c>
      <c r="F17" t="s">
        <v>38</v>
      </c>
    </row>
    <row r="18" spans="1:6" x14ac:dyDescent="0.25">
      <c r="A18">
        <v>17</v>
      </c>
      <c r="B18" t="s">
        <v>17</v>
      </c>
      <c r="C18" t="s">
        <v>40</v>
      </c>
      <c r="D18" t="s">
        <v>41</v>
      </c>
      <c r="E18" t="s">
        <v>42</v>
      </c>
      <c r="F18" t="s">
        <v>43</v>
      </c>
    </row>
    <row r="19" spans="1:6" x14ac:dyDescent="0.25">
      <c r="A19">
        <v>18</v>
      </c>
      <c r="B19" t="s">
        <v>44</v>
      </c>
      <c r="C19" t="s">
        <v>40</v>
      </c>
      <c r="D19" t="s">
        <v>45</v>
      </c>
      <c r="E19" t="s">
        <v>46</v>
      </c>
      <c r="F19" t="s">
        <v>47</v>
      </c>
    </row>
    <row r="20" spans="1:6" x14ac:dyDescent="0.25">
      <c r="A20">
        <v>19</v>
      </c>
      <c r="B20" t="s">
        <v>17</v>
      </c>
      <c r="C20" t="s">
        <v>40</v>
      </c>
      <c r="D20" t="s">
        <v>42</v>
      </c>
      <c r="E20" t="s">
        <v>7</v>
      </c>
      <c r="F20" t="s">
        <v>45</v>
      </c>
    </row>
    <row r="21" spans="1:6" x14ac:dyDescent="0.25">
      <c r="A21">
        <v>20</v>
      </c>
      <c r="B21" t="s">
        <v>45</v>
      </c>
      <c r="C21" t="s">
        <v>40</v>
      </c>
      <c r="D21" t="s">
        <v>17</v>
      </c>
      <c r="E21" t="s">
        <v>44</v>
      </c>
      <c r="F21" t="s">
        <v>45</v>
      </c>
    </row>
    <row r="22" spans="1:6" x14ac:dyDescent="0.25">
      <c r="A22">
        <v>21</v>
      </c>
      <c r="B22" t="s">
        <v>48</v>
      </c>
      <c r="C22" t="s">
        <v>8</v>
      </c>
      <c r="D22" t="s">
        <v>39</v>
      </c>
      <c r="E22" t="s">
        <v>49</v>
      </c>
      <c r="F22" t="s">
        <v>50</v>
      </c>
    </row>
    <row r="23" spans="1:6" x14ac:dyDescent="0.25">
      <c r="A23">
        <v>22</v>
      </c>
      <c r="B23" t="s">
        <v>51</v>
      </c>
      <c r="C23" t="s">
        <v>39</v>
      </c>
      <c r="D23" t="s">
        <v>23</v>
      </c>
      <c r="E23" t="s">
        <v>38</v>
      </c>
      <c r="F23" t="s">
        <v>25</v>
      </c>
    </row>
    <row r="24" spans="1:6" x14ac:dyDescent="0.25">
      <c r="A24">
        <v>23</v>
      </c>
      <c r="B24" t="s">
        <v>39</v>
      </c>
      <c r="C24" t="s">
        <v>38</v>
      </c>
      <c r="D24" t="s">
        <v>23</v>
      </c>
      <c r="E24" t="s">
        <v>25</v>
      </c>
      <c r="F24" t="s">
        <v>32</v>
      </c>
    </row>
    <row r="25" spans="1:6" x14ac:dyDescent="0.25">
      <c r="A25">
        <v>24</v>
      </c>
      <c r="B25" t="s">
        <v>23</v>
      </c>
      <c r="C25" t="s">
        <v>8</v>
      </c>
      <c r="D25" t="s">
        <v>39</v>
      </c>
      <c r="E25" t="s">
        <v>52</v>
      </c>
      <c r="F25" t="s">
        <v>32</v>
      </c>
    </row>
    <row r="26" spans="1:6" x14ac:dyDescent="0.25">
      <c r="A26">
        <v>25</v>
      </c>
      <c r="B26" t="s">
        <v>53</v>
      </c>
      <c r="C26" t="s">
        <v>37</v>
      </c>
      <c r="D26" t="s">
        <v>54</v>
      </c>
      <c r="E26" t="s">
        <v>33</v>
      </c>
      <c r="F26" t="s">
        <v>55</v>
      </c>
    </row>
    <row r="27" spans="1:6" x14ac:dyDescent="0.25">
      <c r="A27">
        <v>26</v>
      </c>
      <c r="B27" t="s">
        <v>39</v>
      </c>
      <c r="C27" t="s">
        <v>8</v>
      </c>
      <c r="D27" t="s">
        <v>38</v>
      </c>
      <c r="E27" t="s">
        <v>25</v>
      </c>
      <c r="F27" t="s">
        <v>33</v>
      </c>
    </row>
    <row r="28" spans="1:6" x14ac:dyDescent="0.25">
      <c r="A28">
        <v>27</v>
      </c>
      <c r="B28" t="s">
        <v>42</v>
      </c>
      <c r="C28" t="s">
        <v>8</v>
      </c>
      <c r="D28" t="s">
        <v>38</v>
      </c>
      <c r="E28" t="s">
        <v>37</v>
      </c>
      <c r="F28" t="s">
        <v>39</v>
      </c>
    </row>
    <row r="29" spans="1:6" x14ac:dyDescent="0.25">
      <c r="A29">
        <v>28</v>
      </c>
      <c r="B29" t="s">
        <v>8</v>
      </c>
      <c r="C29" t="s">
        <v>31</v>
      </c>
      <c r="D29" t="s">
        <v>25</v>
      </c>
      <c r="E29" t="s">
        <v>32</v>
      </c>
      <c r="F29" t="s">
        <v>7</v>
      </c>
    </row>
    <row r="30" spans="1:6" x14ac:dyDescent="0.25">
      <c r="A30">
        <v>29</v>
      </c>
      <c r="B30" t="s">
        <v>56</v>
      </c>
      <c r="C30" t="s">
        <v>57</v>
      </c>
      <c r="D30" t="s">
        <v>58</v>
      </c>
      <c r="E30" t="s">
        <v>59</v>
      </c>
      <c r="F30" t="s">
        <v>60</v>
      </c>
    </row>
    <row r="31" spans="1:6" x14ac:dyDescent="0.25">
      <c r="A31">
        <v>30</v>
      </c>
      <c r="B31" t="s">
        <v>42</v>
      </c>
      <c r="C31" t="s">
        <v>17</v>
      </c>
      <c r="D31" t="s">
        <v>7</v>
      </c>
      <c r="E31" t="s">
        <v>46</v>
      </c>
      <c r="F31" t="s">
        <v>47</v>
      </c>
    </row>
    <row r="32" spans="1:6" x14ac:dyDescent="0.25">
      <c r="A32">
        <v>31</v>
      </c>
      <c r="B32" t="s">
        <v>57</v>
      </c>
      <c r="C32" t="s">
        <v>56</v>
      </c>
      <c r="D32" t="s">
        <v>17</v>
      </c>
      <c r="E32" t="s">
        <v>40</v>
      </c>
      <c r="F32" t="s">
        <v>47</v>
      </c>
    </row>
    <row r="33" spans="1:6" x14ac:dyDescent="0.25">
      <c r="A33">
        <v>32</v>
      </c>
      <c r="B33" t="s">
        <v>17</v>
      </c>
      <c r="C33" t="s">
        <v>42</v>
      </c>
      <c r="D33" t="s">
        <v>57</v>
      </c>
      <c r="E33" t="s">
        <v>40</v>
      </c>
      <c r="F33" t="s">
        <v>7</v>
      </c>
    </row>
    <row r="34" spans="1:6" x14ac:dyDescent="0.25">
      <c r="A34">
        <v>33</v>
      </c>
      <c r="B34" t="s">
        <v>8</v>
      </c>
      <c r="C34" t="s">
        <v>7</v>
      </c>
      <c r="D34" t="s">
        <v>39</v>
      </c>
      <c r="E34" t="s">
        <v>23</v>
      </c>
      <c r="F34" t="s">
        <v>42</v>
      </c>
    </row>
    <row r="35" spans="1:6" x14ac:dyDescent="0.25">
      <c r="A35">
        <v>34</v>
      </c>
      <c r="B35" t="s">
        <v>39</v>
      </c>
      <c r="C35" t="s">
        <v>38</v>
      </c>
      <c r="D35" t="s">
        <v>53</v>
      </c>
      <c r="E35" t="s">
        <v>37</v>
      </c>
      <c r="F35" t="s">
        <v>8</v>
      </c>
    </row>
    <row r="36" spans="1:6" x14ac:dyDescent="0.25">
      <c r="A36">
        <v>35</v>
      </c>
      <c r="B36" t="s">
        <v>39</v>
      </c>
      <c r="C36" t="s">
        <v>38</v>
      </c>
      <c r="D36" t="s">
        <v>51</v>
      </c>
      <c r="E36" t="s">
        <v>61</v>
      </c>
      <c r="F36" t="s">
        <v>50</v>
      </c>
    </row>
    <row r="37" spans="1:6" x14ac:dyDescent="0.25">
      <c r="A37">
        <v>36</v>
      </c>
      <c r="B37" t="s">
        <v>8</v>
      </c>
      <c r="C37" t="s">
        <v>42</v>
      </c>
      <c r="D37" t="s">
        <v>7</v>
      </c>
      <c r="E37" t="s">
        <v>62</v>
      </c>
      <c r="F37" t="s">
        <v>59</v>
      </c>
    </row>
    <row r="38" spans="1:6" x14ac:dyDescent="0.25">
      <c r="A38">
        <v>37</v>
      </c>
      <c r="B38" t="s">
        <v>54</v>
      </c>
      <c r="C38" t="s">
        <v>63</v>
      </c>
      <c r="D38" t="s">
        <v>42</v>
      </c>
      <c r="E38" t="s">
        <v>64</v>
      </c>
      <c r="F38" t="s">
        <v>65</v>
      </c>
    </row>
    <row r="39" spans="1:6" x14ac:dyDescent="0.25">
      <c r="A39">
        <v>38</v>
      </c>
      <c r="B39" t="s">
        <v>7</v>
      </c>
      <c r="C39" t="s">
        <v>16</v>
      </c>
      <c r="D39" t="s">
        <v>13</v>
      </c>
      <c r="E39" t="s">
        <v>26</v>
      </c>
      <c r="F39" t="s">
        <v>66</v>
      </c>
    </row>
    <row r="40" spans="1:6" x14ac:dyDescent="0.25">
      <c r="A40">
        <v>39</v>
      </c>
      <c r="B40" t="s">
        <v>7</v>
      </c>
      <c r="C40" t="s">
        <v>16</v>
      </c>
      <c r="D40" t="s">
        <v>8</v>
      </c>
      <c r="E40" t="s">
        <v>17</v>
      </c>
      <c r="F40" t="s">
        <v>42</v>
      </c>
    </row>
    <row r="41" spans="1:6" x14ac:dyDescent="0.25">
      <c r="A41">
        <v>40</v>
      </c>
      <c r="B41" t="s">
        <v>67</v>
      </c>
      <c r="C41" t="s">
        <v>48</v>
      </c>
      <c r="D41" t="s">
        <v>54</v>
      </c>
      <c r="E41" t="s">
        <v>17</v>
      </c>
      <c r="F41" t="s">
        <v>39</v>
      </c>
    </row>
    <row r="42" spans="1:6" x14ac:dyDescent="0.25">
      <c r="A42">
        <v>41</v>
      </c>
      <c r="B42" t="s">
        <v>31</v>
      </c>
      <c r="C42" t="s">
        <v>38</v>
      </c>
      <c r="D42" t="s">
        <v>25</v>
      </c>
      <c r="E42" t="s">
        <v>39</v>
      </c>
      <c r="F42" t="s">
        <v>37</v>
      </c>
    </row>
    <row r="43" spans="1:6" x14ac:dyDescent="0.25">
      <c r="A43">
        <v>42</v>
      </c>
      <c r="B43" t="s">
        <v>8</v>
      </c>
      <c r="C43" t="s">
        <v>25</v>
      </c>
      <c r="D43" t="s">
        <v>31</v>
      </c>
      <c r="E43" t="s">
        <v>39</v>
      </c>
      <c r="F43" t="s">
        <v>38</v>
      </c>
    </row>
    <row r="44" spans="1:6" x14ac:dyDescent="0.25">
      <c r="A44">
        <v>43</v>
      </c>
      <c r="B44" t="s">
        <v>25</v>
      </c>
      <c r="C44" t="s">
        <v>31</v>
      </c>
      <c r="D44" t="s">
        <v>38</v>
      </c>
      <c r="E44" t="s">
        <v>33</v>
      </c>
      <c r="F44" t="s">
        <v>68</v>
      </c>
    </row>
    <row r="45" spans="1:6" x14ac:dyDescent="0.25">
      <c r="A45">
        <v>44</v>
      </c>
      <c r="B45" t="s">
        <v>25</v>
      </c>
      <c r="C45" t="s">
        <v>31</v>
      </c>
      <c r="D45" t="s">
        <v>38</v>
      </c>
      <c r="E45" t="s">
        <v>8</v>
      </c>
      <c r="F45" t="s">
        <v>68</v>
      </c>
    </row>
    <row r="46" spans="1:6" x14ac:dyDescent="0.25">
      <c r="A46">
        <v>45</v>
      </c>
      <c r="B46" t="s">
        <v>37</v>
      </c>
      <c r="C46" t="s">
        <v>38</v>
      </c>
      <c r="D46" t="s">
        <v>50</v>
      </c>
      <c r="E46" t="s">
        <v>31</v>
      </c>
      <c r="F46" t="s">
        <v>8</v>
      </c>
    </row>
    <row r="47" spans="1:6" x14ac:dyDescent="0.25">
      <c r="A47">
        <v>46</v>
      </c>
      <c r="B47" t="s">
        <v>7</v>
      </c>
      <c r="C47" t="s">
        <v>39</v>
      </c>
      <c r="D47" t="s">
        <v>17</v>
      </c>
      <c r="E47" t="s">
        <v>23</v>
      </c>
      <c r="F47" t="s">
        <v>8</v>
      </c>
    </row>
    <row r="48" spans="1:6" x14ac:dyDescent="0.25">
      <c r="A48">
        <v>47</v>
      </c>
      <c r="B48" t="s">
        <v>39</v>
      </c>
      <c r="C48" t="s">
        <v>42</v>
      </c>
      <c r="D48" t="s">
        <v>37</v>
      </c>
      <c r="E48" t="s">
        <v>50</v>
      </c>
      <c r="F48" t="s">
        <v>55</v>
      </c>
    </row>
    <row r="49" spans="1:6" x14ac:dyDescent="0.25">
      <c r="A49">
        <v>48</v>
      </c>
      <c r="B49" t="s">
        <v>39</v>
      </c>
      <c r="C49" t="s">
        <v>7</v>
      </c>
      <c r="D49" t="s">
        <v>42</v>
      </c>
      <c r="E49" t="s">
        <v>8</v>
      </c>
      <c r="F49" t="s">
        <v>23</v>
      </c>
    </row>
    <row r="50" spans="1:6" x14ac:dyDescent="0.25">
      <c r="A50">
        <v>49</v>
      </c>
      <c r="B50" t="s">
        <v>37</v>
      </c>
      <c r="C50" t="s">
        <v>8</v>
      </c>
      <c r="D50" t="s">
        <v>69</v>
      </c>
      <c r="E50" t="s">
        <v>51</v>
      </c>
      <c r="F50" t="s">
        <v>31</v>
      </c>
    </row>
    <row r="51" spans="1:6" x14ac:dyDescent="0.25">
      <c r="A51">
        <v>50</v>
      </c>
      <c r="B51" t="s">
        <v>69</v>
      </c>
      <c r="C51" t="s">
        <v>25</v>
      </c>
      <c r="D51" t="s">
        <v>33</v>
      </c>
      <c r="E51" t="s">
        <v>31</v>
      </c>
      <c r="F51" t="s">
        <v>38</v>
      </c>
    </row>
    <row r="52" spans="1:6" x14ac:dyDescent="0.25">
      <c r="A52">
        <v>51</v>
      </c>
      <c r="B52" t="s">
        <v>31</v>
      </c>
      <c r="C52" t="s">
        <v>25</v>
      </c>
      <c r="D52" t="s">
        <v>33</v>
      </c>
      <c r="E52" t="s">
        <v>7</v>
      </c>
      <c r="F52" t="s">
        <v>69</v>
      </c>
    </row>
    <row r="53" spans="1:6" x14ac:dyDescent="0.25">
      <c r="A53">
        <v>52</v>
      </c>
      <c r="B53" t="s">
        <v>38</v>
      </c>
      <c r="C53" t="s">
        <v>39</v>
      </c>
      <c r="D53" t="s">
        <v>31</v>
      </c>
      <c r="E53" t="s">
        <v>25</v>
      </c>
      <c r="F53" t="s">
        <v>33</v>
      </c>
    </row>
    <row r="54" spans="1:6" x14ac:dyDescent="0.25">
      <c r="A54">
        <v>53</v>
      </c>
      <c r="B54" t="s">
        <v>8</v>
      </c>
      <c r="C54" t="s">
        <v>31</v>
      </c>
      <c r="D54" t="s">
        <v>25</v>
      </c>
      <c r="E54" t="s">
        <v>33</v>
      </c>
      <c r="F54" t="s">
        <v>42</v>
      </c>
    </row>
    <row r="55" spans="1:6" x14ac:dyDescent="0.25">
      <c r="A55">
        <v>54</v>
      </c>
      <c r="B55" t="s">
        <v>7</v>
      </c>
      <c r="C55" t="s">
        <v>8</v>
      </c>
      <c r="D55" t="s">
        <v>17</v>
      </c>
      <c r="E55" t="s">
        <v>39</v>
      </c>
      <c r="F55" t="s">
        <v>19</v>
      </c>
    </row>
    <row r="56" spans="1:6" x14ac:dyDescent="0.25">
      <c r="A56">
        <v>55</v>
      </c>
      <c r="B56" t="s">
        <v>8</v>
      </c>
      <c r="C56" t="s">
        <v>7</v>
      </c>
      <c r="D56" t="s">
        <v>39</v>
      </c>
      <c r="E56" t="s">
        <v>37</v>
      </c>
      <c r="F56" t="s">
        <v>42</v>
      </c>
    </row>
    <row r="57" spans="1:6" x14ac:dyDescent="0.25">
      <c r="A57">
        <v>56</v>
      </c>
      <c r="B57" t="s">
        <v>7</v>
      </c>
      <c r="C57" t="s">
        <v>39</v>
      </c>
      <c r="D57" t="s">
        <v>23</v>
      </c>
      <c r="E57" t="s">
        <v>52</v>
      </c>
      <c r="F57" t="s">
        <v>70</v>
      </c>
    </row>
    <row r="58" spans="1:6" x14ac:dyDescent="0.25">
      <c r="A58">
        <v>57</v>
      </c>
      <c r="B58" t="s">
        <v>8</v>
      </c>
      <c r="C58" t="s">
        <v>39</v>
      </c>
      <c r="D58" t="s">
        <v>23</v>
      </c>
      <c r="E58" t="s">
        <v>7</v>
      </c>
      <c r="F58" t="s">
        <v>32</v>
      </c>
    </row>
    <row r="59" spans="1:6" x14ac:dyDescent="0.25">
      <c r="A59">
        <v>58</v>
      </c>
      <c r="B59" t="s">
        <v>8</v>
      </c>
      <c r="C59" t="s">
        <v>42</v>
      </c>
      <c r="D59" t="s">
        <v>39</v>
      </c>
      <c r="E59" t="s">
        <v>37</v>
      </c>
      <c r="F59" t="s">
        <v>7</v>
      </c>
    </row>
    <row r="60" spans="1:6" x14ac:dyDescent="0.25">
      <c r="A60">
        <v>59</v>
      </c>
      <c r="B60" t="s">
        <v>39</v>
      </c>
      <c r="C60" t="s">
        <v>8</v>
      </c>
      <c r="D60" t="s">
        <v>51</v>
      </c>
      <c r="E60" t="s">
        <v>38</v>
      </c>
      <c r="F60" t="s">
        <v>42</v>
      </c>
    </row>
    <row r="61" spans="1:6" x14ac:dyDescent="0.25">
      <c r="A61">
        <v>60</v>
      </c>
      <c r="B61" t="s">
        <v>23</v>
      </c>
      <c r="C61" t="s">
        <v>8</v>
      </c>
      <c r="D61" t="s">
        <v>6</v>
      </c>
      <c r="E61" t="s">
        <v>7</v>
      </c>
      <c r="F61" t="s">
        <v>59</v>
      </c>
    </row>
    <row r="62" spans="1:6" x14ac:dyDescent="0.25">
      <c r="A62">
        <v>61</v>
      </c>
      <c r="B62" t="s">
        <v>39</v>
      </c>
      <c r="C62" t="s">
        <v>42</v>
      </c>
      <c r="D62" t="s">
        <v>55</v>
      </c>
      <c r="E62" t="s">
        <v>16</v>
      </c>
      <c r="F62" t="s">
        <v>54</v>
      </c>
    </row>
    <row r="63" spans="1:6" x14ac:dyDescent="0.25">
      <c r="A63">
        <v>62</v>
      </c>
      <c r="B63" t="s">
        <v>48</v>
      </c>
      <c r="C63" t="s">
        <v>65</v>
      </c>
      <c r="D63" t="s">
        <v>54</v>
      </c>
      <c r="E63" t="s">
        <v>71</v>
      </c>
      <c r="F63" t="s">
        <v>15</v>
      </c>
    </row>
    <row r="64" spans="1:6" x14ac:dyDescent="0.25">
      <c r="A64">
        <v>63</v>
      </c>
      <c r="B64" t="s">
        <v>17</v>
      </c>
      <c r="C64" t="s">
        <v>7</v>
      </c>
      <c r="D64" t="s">
        <v>46</v>
      </c>
      <c r="E64" t="s">
        <v>42</v>
      </c>
      <c r="F64" t="s">
        <v>16</v>
      </c>
    </row>
    <row r="65" spans="1:6" x14ac:dyDescent="0.25">
      <c r="A65">
        <v>64</v>
      </c>
      <c r="B65" t="s">
        <v>72</v>
      </c>
      <c r="C65" t="s">
        <v>15</v>
      </c>
      <c r="D65" t="s">
        <v>14</v>
      </c>
      <c r="E65" t="s">
        <v>73</v>
      </c>
      <c r="F65" t="s">
        <v>16</v>
      </c>
    </row>
    <row r="66" spans="1:6" x14ac:dyDescent="0.25">
      <c r="A66">
        <v>65</v>
      </c>
      <c r="B66" t="s">
        <v>39</v>
      </c>
      <c r="C66" t="s">
        <v>38</v>
      </c>
      <c r="D66" t="s">
        <v>23</v>
      </c>
      <c r="E66" t="s">
        <v>8</v>
      </c>
      <c r="F66" t="s">
        <v>25</v>
      </c>
    </row>
    <row r="67" spans="1:6" x14ac:dyDescent="0.25">
      <c r="A67">
        <v>66</v>
      </c>
      <c r="B67" t="s">
        <v>8</v>
      </c>
      <c r="C67" t="s">
        <v>39</v>
      </c>
      <c r="D67" t="s">
        <v>37</v>
      </c>
      <c r="E67" t="s">
        <v>38</v>
      </c>
      <c r="F67" t="s">
        <v>23</v>
      </c>
    </row>
    <row r="68" spans="1:6" x14ac:dyDescent="0.25">
      <c r="A68">
        <v>67</v>
      </c>
      <c r="B68" t="s">
        <v>8</v>
      </c>
      <c r="C68" t="s">
        <v>31</v>
      </c>
      <c r="D68" t="s">
        <v>32</v>
      </c>
      <c r="E68" t="s">
        <v>25</v>
      </c>
      <c r="F68" t="s">
        <v>39</v>
      </c>
    </row>
    <row r="69" spans="1:6" x14ac:dyDescent="0.25">
      <c r="A69">
        <v>68</v>
      </c>
      <c r="B69" t="s">
        <v>42</v>
      </c>
      <c r="C69" t="s">
        <v>37</v>
      </c>
      <c r="D69" t="s">
        <v>50</v>
      </c>
      <c r="E69" t="s">
        <v>63</v>
      </c>
      <c r="F69" t="s">
        <v>54</v>
      </c>
    </row>
    <row r="70" spans="1:6" x14ac:dyDescent="0.25">
      <c r="A70">
        <v>69</v>
      </c>
      <c r="B70" t="s">
        <v>31</v>
      </c>
      <c r="C70" t="s">
        <v>38</v>
      </c>
      <c r="D70" t="s">
        <v>33</v>
      </c>
      <c r="E70" t="s">
        <v>39</v>
      </c>
      <c r="F70" t="s">
        <v>25</v>
      </c>
    </row>
    <row r="71" spans="1:6" x14ac:dyDescent="0.25">
      <c r="A71">
        <v>70</v>
      </c>
      <c r="B71" t="s">
        <v>39</v>
      </c>
      <c r="C71" t="s">
        <v>25</v>
      </c>
      <c r="D71" t="s">
        <v>38</v>
      </c>
      <c r="E71" t="s">
        <v>23</v>
      </c>
      <c r="F71" t="s">
        <v>32</v>
      </c>
    </row>
    <row r="72" spans="1:6" x14ac:dyDescent="0.25">
      <c r="A72">
        <v>71</v>
      </c>
      <c r="B72" t="s">
        <v>74</v>
      </c>
      <c r="C72" t="s">
        <v>72</v>
      </c>
      <c r="D72" t="s">
        <v>16</v>
      </c>
      <c r="E72" t="s">
        <v>62</v>
      </c>
      <c r="F72" t="s">
        <v>38</v>
      </c>
    </row>
    <row r="73" spans="1:6" x14ac:dyDescent="0.25">
      <c r="A73">
        <v>72</v>
      </c>
      <c r="B73" t="s">
        <v>38</v>
      </c>
      <c r="C73" t="s">
        <v>61</v>
      </c>
      <c r="D73" t="s">
        <v>50</v>
      </c>
      <c r="E73" t="s">
        <v>39</v>
      </c>
      <c r="F73" t="s">
        <v>55</v>
      </c>
    </row>
    <row r="74" spans="1:6" x14ac:dyDescent="0.25">
      <c r="A74">
        <v>73</v>
      </c>
      <c r="B74" t="s">
        <v>8</v>
      </c>
      <c r="C74" t="s">
        <v>39</v>
      </c>
      <c r="D74" t="s">
        <v>23</v>
      </c>
      <c r="E74" t="s">
        <v>7</v>
      </c>
      <c r="F74" t="s">
        <v>42</v>
      </c>
    </row>
    <row r="75" spans="1:6" x14ac:dyDescent="0.25">
      <c r="A75">
        <v>74</v>
      </c>
      <c r="B75" t="s">
        <v>55</v>
      </c>
      <c r="C75" t="s">
        <v>63</v>
      </c>
      <c r="D75" t="s">
        <v>50</v>
      </c>
      <c r="E75" t="s">
        <v>38</v>
      </c>
      <c r="F75" t="s">
        <v>61</v>
      </c>
    </row>
    <row r="76" spans="1:6" x14ac:dyDescent="0.25">
      <c r="A76">
        <v>75</v>
      </c>
      <c r="B76" t="s">
        <v>57</v>
      </c>
      <c r="C76" t="s">
        <v>54</v>
      </c>
      <c r="D76" t="s">
        <v>75</v>
      </c>
      <c r="E76" t="s">
        <v>76</v>
      </c>
      <c r="F76" t="s">
        <v>77</v>
      </c>
    </row>
    <row r="77" spans="1:6" x14ac:dyDescent="0.25">
      <c r="A77">
        <v>76</v>
      </c>
      <c r="B77" t="s">
        <v>8</v>
      </c>
      <c r="C77" t="s">
        <v>39</v>
      </c>
      <c r="D77" t="s">
        <v>50</v>
      </c>
      <c r="E77" t="s">
        <v>37</v>
      </c>
      <c r="F77" t="s">
        <v>55</v>
      </c>
    </row>
    <row r="78" spans="1:6" x14ac:dyDescent="0.25">
      <c r="A78">
        <v>77</v>
      </c>
      <c r="B78" t="s">
        <v>15</v>
      </c>
      <c r="C78" t="s">
        <v>77</v>
      </c>
      <c r="D78" t="s">
        <v>16</v>
      </c>
      <c r="E78" t="s">
        <v>46</v>
      </c>
      <c r="F78" t="s">
        <v>73</v>
      </c>
    </row>
    <row r="79" spans="1:6" x14ac:dyDescent="0.25">
      <c r="A79">
        <v>78</v>
      </c>
      <c r="B79" t="s">
        <v>57</v>
      </c>
      <c r="C79" t="s">
        <v>75</v>
      </c>
      <c r="D79" t="s">
        <v>76</v>
      </c>
      <c r="E79" t="s">
        <v>17</v>
      </c>
      <c r="F79" t="s">
        <v>47</v>
      </c>
    </row>
    <row r="80" spans="1:6" x14ac:dyDescent="0.25">
      <c r="A80">
        <v>79</v>
      </c>
      <c r="B80" t="s">
        <v>78</v>
      </c>
      <c r="C80" t="s">
        <v>47</v>
      </c>
      <c r="D80" t="s">
        <v>57</v>
      </c>
      <c r="E80" t="s">
        <v>79</v>
      </c>
      <c r="F80" t="s">
        <v>75</v>
      </c>
    </row>
    <row r="81" spans="1:6" x14ac:dyDescent="0.25">
      <c r="A81">
        <v>80</v>
      </c>
      <c r="B81" t="s">
        <v>15</v>
      </c>
      <c r="C81" t="s">
        <v>78</v>
      </c>
      <c r="D81" t="s">
        <v>13</v>
      </c>
      <c r="E81" t="s">
        <v>47</v>
      </c>
      <c r="F81" t="s">
        <v>57</v>
      </c>
    </row>
    <row r="82" spans="1:6" x14ac:dyDescent="0.25">
      <c r="A82">
        <v>10001</v>
      </c>
      <c r="B82" t="s">
        <v>39</v>
      </c>
      <c r="C82" t="s">
        <v>8</v>
      </c>
      <c r="D82" t="s">
        <v>51</v>
      </c>
      <c r="E82" t="s">
        <v>7</v>
      </c>
      <c r="F82" t="s">
        <v>38</v>
      </c>
    </row>
    <row r="83" spans="1:6" x14ac:dyDescent="0.25">
      <c r="A83">
        <v>10002</v>
      </c>
      <c r="B83" t="s">
        <v>38</v>
      </c>
      <c r="C83" t="s">
        <v>25</v>
      </c>
      <c r="D83" t="s">
        <v>33</v>
      </c>
      <c r="E83" t="s">
        <v>31</v>
      </c>
      <c r="F83" t="s">
        <v>61</v>
      </c>
    </row>
    <row r="84" spans="1:6" x14ac:dyDescent="0.25">
      <c r="A84">
        <v>10003</v>
      </c>
      <c r="B84" t="s">
        <v>23</v>
      </c>
      <c r="C84" t="s">
        <v>31</v>
      </c>
      <c r="D84" t="s">
        <v>39</v>
      </c>
      <c r="E84" t="s">
        <v>38</v>
      </c>
      <c r="F84" t="s">
        <v>25</v>
      </c>
    </row>
    <row r="85" spans="1:6" x14ac:dyDescent="0.25">
      <c r="A85">
        <v>10004</v>
      </c>
      <c r="B85" t="s">
        <v>72</v>
      </c>
      <c r="C85" t="s">
        <v>74</v>
      </c>
      <c r="D85" t="s">
        <v>80</v>
      </c>
      <c r="E85" t="s">
        <v>16</v>
      </c>
      <c r="F85" t="s">
        <v>81</v>
      </c>
    </row>
    <row r="86" spans="1:6" x14ac:dyDescent="0.25">
      <c r="A86">
        <v>10005</v>
      </c>
      <c r="B86" t="s">
        <v>60</v>
      </c>
      <c r="C86" t="s">
        <v>68</v>
      </c>
      <c r="D86" t="s">
        <v>59</v>
      </c>
      <c r="E86" t="s">
        <v>82</v>
      </c>
      <c r="F86" t="s">
        <v>35</v>
      </c>
    </row>
    <row r="87" spans="1:6" x14ac:dyDescent="0.25">
      <c r="A87">
        <v>81</v>
      </c>
      <c r="B87" t="s">
        <v>7</v>
      </c>
      <c r="C87" t="s">
        <v>39</v>
      </c>
      <c r="D87" t="s">
        <v>31</v>
      </c>
      <c r="E87" t="s">
        <v>25</v>
      </c>
      <c r="F87" t="s">
        <v>32</v>
      </c>
    </row>
    <row r="88" spans="1:6" x14ac:dyDescent="0.25">
      <c r="A88">
        <v>82</v>
      </c>
      <c r="B88" t="s">
        <v>39</v>
      </c>
      <c r="C88" t="s">
        <v>8</v>
      </c>
      <c r="D88" t="s">
        <v>23</v>
      </c>
      <c r="E88" t="s">
        <v>31</v>
      </c>
      <c r="F88" t="s">
        <v>25</v>
      </c>
    </row>
    <row r="89" spans="1:6" x14ac:dyDescent="0.25">
      <c r="A89">
        <v>83</v>
      </c>
      <c r="B89" t="s">
        <v>7</v>
      </c>
      <c r="C89" t="s">
        <v>25</v>
      </c>
      <c r="D89" t="s">
        <v>23</v>
      </c>
      <c r="E89" t="s">
        <v>38</v>
      </c>
      <c r="F89" t="s">
        <v>37</v>
      </c>
    </row>
    <row r="90" spans="1:6" x14ac:dyDescent="0.25">
      <c r="A90">
        <v>84</v>
      </c>
      <c r="B90" t="s">
        <v>8</v>
      </c>
      <c r="C90" t="s">
        <v>7</v>
      </c>
      <c r="D90" t="s">
        <v>23</v>
      </c>
      <c r="E90" t="s">
        <v>39</v>
      </c>
      <c r="F90" t="s">
        <v>42</v>
      </c>
    </row>
    <row r="91" spans="1:6" x14ac:dyDescent="0.25">
      <c r="A91">
        <v>85</v>
      </c>
      <c r="B91" t="s">
        <v>37</v>
      </c>
      <c r="C91" t="s">
        <v>32</v>
      </c>
      <c r="D91" t="s">
        <v>50</v>
      </c>
      <c r="E91" t="s">
        <v>39</v>
      </c>
      <c r="F91" t="s">
        <v>38</v>
      </c>
    </row>
    <row r="92" spans="1:6" x14ac:dyDescent="0.25">
      <c r="A92">
        <v>86</v>
      </c>
      <c r="B92" t="s">
        <v>51</v>
      </c>
      <c r="C92" t="s">
        <v>33</v>
      </c>
      <c r="D92" t="s">
        <v>39</v>
      </c>
      <c r="E92" t="s">
        <v>25</v>
      </c>
      <c r="F92" t="s">
        <v>38</v>
      </c>
    </row>
    <row r="93" spans="1:6" x14ac:dyDescent="0.25">
      <c r="A93">
        <v>87</v>
      </c>
      <c r="B93" t="s">
        <v>83</v>
      </c>
      <c r="C93" t="s">
        <v>33</v>
      </c>
      <c r="D93" t="s">
        <v>38</v>
      </c>
      <c r="E93" t="s">
        <v>84</v>
      </c>
      <c r="F93" t="s">
        <v>55</v>
      </c>
    </row>
    <row r="94" spans="1:6" x14ac:dyDescent="0.25">
      <c r="A94">
        <v>88</v>
      </c>
      <c r="B94" t="s">
        <v>39</v>
      </c>
      <c r="C94" t="s">
        <v>32</v>
      </c>
      <c r="D94" t="s">
        <v>38</v>
      </c>
      <c r="E94" t="s">
        <v>25</v>
      </c>
      <c r="F94" t="s">
        <v>23</v>
      </c>
    </row>
    <row r="95" spans="1:6" x14ac:dyDescent="0.25">
      <c r="A95">
        <v>89</v>
      </c>
      <c r="B95" t="s">
        <v>25</v>
      </c>
      <c r="C95" t="s">
        <v>33</v>
      </c>
      <c r="D95" t="s">
        <v>37</v>
      </c>
      <c r="E95" t="s">
        <v>32</v>
      </c>
      <c r="F95" t="s">
        <v>38</v>
      </c>
    </row>
    <row r="96" spans="1:6" x14ac:dyDescent="0.25">
      <c r="A96">
        <v>90</v>
      </c>
      <c r="B96" t="s">
        <v>31</v>
      </c>
      <c r="C96" t="s">
        <v>63</v>
      </c>
      <c r="D96" t="s">
        <v>25</v>
      </c>
      <c r="E96" t="s">
        <v>37</v>
      </c>
      <c r="F96" t="s">
        <v>8</v>
      </c>
    </row>
    <row r="97" spans="1:6" x14ac:dyDescent="0.25">
      <c r="A97">
        <v>91</v>
      </c>
      <c r="B97" t="s">
        <v>39</v>
      </c>
      <c r="C97" t="s">
        <v>31</v>
      </c>
      <c r="D97" t="s">
        <v>25</v>
      </c>
      <c r="E97" t="s">
        <v>38</v>
      </c>
      <c r="F97" t="s">
        <v>55</v>
      </c>
    </row>
    <row r="98" spans="1:6" x14ac:dyDescent="0.25">
      <c r="A98">
        <v>92</v>
      </c>
      <c r="B98" t="s">
        <v>31</v>
      </c>
      <c r="C98" t="s">
        <v>8</v>
      </c>
      <c r="D98" t="s">
        <v>25</v>
      </c>
      <c r="E98" t="s">
        <v>37</v>
      </c>
      <c r="F98" t="s">
        <v>39</v>
      </c>
    </row>
    <row r="99" spans="1:6" x14ac:dyDescent="0.25">
      <c r="A99">
        <v>93</v>
      </c>
      <c r="B99" t="s">
        <v>85</v>
      </c>
      <c r="C99" t="s">
        <v>33</v>
      </c>
      <c r="D99" t="s">
        <v>23</v>
      </c>
      <c r="E99" t="s">
        <v>51</v>
      </c>
      <c r="F99" t="s">
        <v>25</v>
      </c>
    </row>
    <row r="100" spans="1:6" x14ac:dyDescent="0.25">
      <c r="A100">
        <v>94</v>
      </c>
      <c r="B100" t="s">
        <v>23</v>
      </c>
      <c r="C100" t="s">
        <v>25</v>
      </c>
      <c r="D100" t="s">
        <v>7</v>
      </c>
      <c r="E100" t="s">
        <v>33</v>
      </c>
      <c r="F100" t="s">
        <v>68</v>
      </c>
    </row>
    <row r="101" spans="1:6" x14ac:dyDescent="0.25">
      <c r="A101">
        <v>95</v>
      </c>
      <c r="B101" t="s">
        <v>25</v>
      </c>
      <c r="C101" t="s">
        <v>33</v>
      </c>
      <c r="D101" t="s">
        <v>38</v>
      </c>
      <c r="E101" t="s">
        <v>31</v>
      </c>
      <c r="F101" t="s">
        <v>23</v>
      </c>
    </row>
    <row r="102" spans="1:6" x14ac:dyDescent="0.25">
      <c r="A102">
        <v>96</v>
      </c>
      <c r="B102" t="s">
        <v>25</v>
      </c>
      <c r="C102" t="s">
        <v>23</v>
      </c>
      <c r="D102" t="s">
        <v>33</v>
      </c>
      <c r="E102" t="s">
        <v>28</v>
      </c>
      <c r="F102" t="s">
        <v>38</v>
      </c>
    </row>
    <row r="103" spans="1:6" x14ac:dyDescent="0.25">
      <c r="A103">
        <v>97</v>
      </c>
      <c r="B103" t="s">
        <v>86</v>
      </c>
      <c r="C103" t="s">
        <v>87</v>
      </c>
      <c r="D103" t="s">
        <v>45</v>
      </c>
      <c r="E103" t="s">
        <v>45</v>
      </c>
      <c r="F103" t="s">
        <v>77</v>
      </c>
    </row>
    <row r="104" spans="1:6" x14ac:dyDescent="0.25">
      <c r="A104">
        <v>98</v>
      </c>
      <c r="B104" t="s">
        <v>17</v>
      </c>
      <c r="C104" t="s">
        <v>7</v>
      </c>
      <c r="D104" t="s">
        <v>42</v>
      </c>
      <c r="E104" t="s">
        <v>6</v>
      </c>
      <c r="F104" t="s">
        <v>87</v>
      </c>
    </row>
    <row r="105" spans="1:6" x14ac:dyDescent="0.25">
      <c r="A105">
        <v>99</v>
      </c>
      <c r="B105" t="s">
        <v>87</v>
      </c>
      <c r="C105" t="s">
        <v>86</v>
      </c>
      <c r="D105" t="s">
        <v>45</v>
      </c>
      <c r="E105" t="s">
        <v>45</v>
      </c>
      <c r="F105" t="s">
        <v>77</v>
      </c>
    </row>
    <row r="106" spans="1:6" x14ac:dyDescent="0.25">
      <c r="A106">
        <v>100</v>
      </c>
      <c r="B106" t="s">
        <v>86</v>
      </c>
      <c r="C106" t="s">
        <v>87</v>
      </c>
      <c r="D106" t="s">
        <v>45</v>
      </c>
      <c r="E106" t="s">
        <v>46</v>
      </c>
      <c r="F106" t="s">
        <v>7</v>
      </c>
    </row>
    <row r="107" spans="1:6" x14ac:dyDescent="0.25">
      <c r="A107">
        <v>101</v>
      </c>
      <c r="B107" t="s">
        <v>31</v>
      </c>
      <c r="C107" t="s">
        <v>23</v>
      </c>
      <c r="D107" t="s">
        <v>25</v>
      </c>
      <c r="E107" t="s">
        <v>39</v>
      </c>
      <c r="F107" t="s">
        <v>8</v>
      </c>
    </row>
    <row r="108" spans="1:6" x14ac:dyDescent="0.25">
      <c r="A108">
        <v>102</v>
      </c>
      <c r="B108" t="s">
        <v>7</v>
      </c>
      <c r="C108" t="s">
        <v>49</v>
      </c>
      <c r="D108" t="s">
        <v>39</v>
      </c>
      <c r="E108" t="s">
        <v>25</v>
      </c>
      <c r="F108" t="s">
        <v>8</v>
      </c>
    </row>
    <row r="109" spans="1:6" x14ac:dyDescent="0.25">
      <c r="A109">
        <v>103</v>
      </c>
      <c r="B109" t="s">
        <v>23</v>
      </c>
      <c r="C109" t="s">
        <v>25</v>
      </c>
      <c r="D109" t="s">
        <v>31</v>
      </c>
      <c r="E109" t="s">
        <v>38</v>
      </c>
      <c r="F109" t="s">
        <v>39</v>
      </c>
    </row>
    <row r="110" spans="1:6" x14ac:dyDescent="0.25">
      <c r="A110">
        <v>104</v>
      </c>
      <c r="B110" t="s">
        <v>23</v>
      </c>
      <c r="C110" t="s">
        <v>39</v>
      </c>
      <c r="D110" t="s">
        <v>8</v>
      </c>
      <c r="E110" t="s">
        <v>38</v>
      </c>
      <c r="F110" t="s">
        <v>31</v>
      </c>
    </row>
    <row r="111" spans="1:6" x14ac:dyDescent="0.25">
      <c r="A111">
        <v>105</v>
      </c>
      <c r="B111" t="s">
        <v>23</v>
      </c>
      <c r="C111" t="s">
        <v>39</v>
      </c>
      <c r="D111" t="s">
        <v>38</v>
      </c>
      <c r="E111" t="s">
        <v>25</v>
      </c>
      <c r="F111" t="s">
        <v>7</v>
      </c>
    </row>
    <row r="112" spans="1:6" x14ac:dyDescent="0.25">
      <c r="A112">
        <v>106</v>
      </c>
      <c r="B112" t="s">
        <v>85</v>
      </c>
      <c r="C112" t="s">
        <v>33</v>
      </c>
      <c r="D112" t="s">
        <v>25</v>
      </c>
      <c r="E112" t="s">
        <v>38</v>
      </c>
      <c r="F112" t="s">
        <v>32</v>
      </c>
    </row>
    <row r="113" spans="1:6" x14ac:dyDescent="0.25">
      <c r="A113">
        <v>107</v>
      </c>
      <c r="B113" t="s">
        <v>33</v>
      </c>
      <c r="C113" t="s">
        <v>85</v>
      </c>
      <c r="D113" t="s">
        <v>25</v>
      </c>
      <c r="E113" t="s">
        <v>51</v>
      </c>
      <c r="F113" t="s">
        <v>38</v>
      </c>
    </row>
    <row r="114" spans="1:6" x14ac:dyDescent="0.25">
      <c r="A114">
        <v>108</v>
      </c>
      <c r="B114" t="s">
        <v>28</v>
      </c>
      <c r="C114" t="s">
        <v>32</v>
      </c>
      <c r="D114" t="s">
        <v>55</v>
      </c>
      <c r="E114" t="s">
        <v>88</v>
      </c>
      <c r="F114" t="s">
        <v>33</v>
      </c>
    </row>
    <row r="115" spans="1:6" x14ac:dyDescent="0.25">
      <c r="A115">
        <v>109</v>
      </c>
      <c r="B115" t="s">
        <v>8</v>
      </c>
      <c r="C115" t="s">
        <v>32</v>
      </c>
      <c r="D115" t="s">
        <v>63</v>
      </c>
      <c r="E115" t="s">
        <v>37</v>
      </c>
      <c r="F115" t="s">
        <v>23</v>
      </c>
    </row>
    <row r="116" spans="1:6" x14ac:dyDescent="0.25">
      <c r="A116">
        <v>110</v>
      </c>
      <c r="B116" t="s">
        <v>27</v>
      </c>
      <c r="C116" t="s">
        <v>84</v>
      </c>
      <c r="D116" t="s">
        <v>56</v>
      </c>
      <c r="E116" t="s">
        <v>82</v>
      </c>
      <c r="F116" t="s">
        <v>8</v>
      </c>
    </row>
    <row r="117" spans="1:6" x14ac:dyDescent="0.25">
      <c r="A117">
        <v>111</v>
      </c>
      <c r="B117" t="s">
        <v>8</v>
      </c>
      <c r="C117" t="s">
        <v>69</v>
      </c>
      <c r="D117" t="s">
        <v>89</v>
      </c>
      <c r="E117" t="s">
        <v>25</v>
      </c>
      <c r="F117" t="s">
        <v>31</v>
      </c>
    </row>
    <row r="118" spans="1:6" x14ac:dyDescent="0.25">
      <c r="A118">
        <v>112</v>
      </c>
      <c r="B118" t="s">
        <v>23</v>
      </c>
      <c r="C118" t="s">
        <v>39</v>
      </c>
      <c r="D118" t="s">
        <v>25</v>
      </c>
      <c r="E118" t="s">
        <v>7</v>
      </c>
      <c r="F118" t="s">
        <v>32</v>
      </c>
    </row>
    <row r="119" spans="1:6" x14ac:dyDescent="0.25">
      <c r="A119">
        <v>113</v>
      </c>
      <c r="B119" t="s">
        <v>25</v>
      </c>
      <c r="C119" t="s">
        <v>31</v>
      </c>
      <c r="D119" t="s">
        <v>89</v>
      </c>
      <c r="E119" t="s">
        <v>32</v>
      </c>
      <c r="F119" t="s">
        <v>33</v>
      </c>
    </row>
    <row r="120" spans="1:6" x14ac:dyDescent="0.25">
      <c r="A120">
        <v>114</v>
      </c>
      <c r="B120" t="s">
        <v>7</v>
      </c>
      <c r="C120" t="s">
        <v>39</v>
      </c>
      <c r="D120" t="s">
        <v>37</v>
      </c>
      <c r="E120" t="s">
        <v>23</v>
      </c>
      <c r="F120" t="s">
        <v>17</v>
      </c>
    </row>
    <row r="121" spans="1:6" x14ac:dyDescent="0.25">
      <c r="A121">
        <v>115</v>
      </c>
      <c r="B121" t="s">
        <v>8</v>
      </c>
      <c r="C121" t="s">
        <v>7</v>
      </c>
      <c r="D121" t="s">
        <v>39</v>
      </c>
      <c r="E121" t="s">
        <v>37</v>
      </c>
      <c r="F121" t="s">
        <v>25</v>
      </c>
    </row>
    <row r="122" spans="1:6" x14ac:dyDescent="0.25">
      <c r="A122">
        <v>116</v>
      </c>
      <c r="B122" t="s">
        <v>7</v>
      </c>
      <c r="C122" t="s">
        <v>23</v>
      </c>
      <c r="D122" t="s">
        <v>39</v>
      </c>
      <c r="E122" t="s">
        <v>25</v>
      </c>
      <c r="F122" t="s">
        <v>90</v>
      </c>
    </row>
    <row r="123" spans="1:6" x14ac:dyDescent="0.25">
      <c r="A123">
        <v>117</v>
      </c>
      <c r="B123" t="s">
        <v>39</v>
      </c>
      <c r="C123" t="s">
        <v>38</v>
      </c>
      <c r="D123" t="s">
        <v>33</v>
      </c>
      <c r="E123" t="s">
        <v>25</v>
      </c>
      <c r="F123" t="s">
        <v>55</v>
      </c>
    </row>
    <row r="124" spans="1:6" x14ac:dyDescent="0.25">
      <c r="A124">
        <v>118</v>
      </c>
      <c r="B124" t="s">
        <v>32</v>
      </c>
      <c r="C124" t="s">
        <v>63</v>
      </c>
      <c r="D124" t="s">
        <v>49</v>
      </c>
      <c r="E124" t="s">
        <v>89</v>
      </c>
      <c r="F124" t="s">
        <v>69</v>
      </c>
    </row>
    <row r="125" spans="1:6" x14ac:dyDescent="0.25">
      <c r="A125">
        <v>119</v>
      </c>
      <c r="B125" t="s">
        <v>39</v>
      </c>
      <c r="C125" t="s">
        <v>32</v>
      </c>
      <c r="D125" t="s">
        <v>8</v>
      </c>
      <c r="E125" t="s">
        <v>91</v>
      </c>
      <c r="F125" t="s">
        <v>38</v>
      </c>
    </row>
    <row r="126" spans="1:6" x14ac:dyDescent="0.25">
      <c r="A126">
        <v>120</v>
      </c>
      <c r="B126" t="s">
        <v>39</v>
      </c>
      <c r="C126" t="s">
        <v>8</v>
      </c>
      <c r="D126" t="s">
        <v>38</v>
      </c>
      <c r="E126" t="s">
        <v>42</v>
      </c>
      <c r="F126" t="s">
        <v>23</v>
      </c>
    </row>
    <row r="127" spans="1:6" x14ac:dyDescent="0.25">
      <c r="A127">
        <v>121</v>
      </c>
      <c r="B127" t="s">
        <v>7</v>
      </c>
      <c r="C127" t="s">
        <v>8</v>
      </c>
      <c r="D127" t="s">
        <v>31</v>
      </c>
      <c r="E127" t="s">
        <v>23</v>
      </c>
      <c r="F127" t="s">
        <v>69</v>
      </c>
    </row>
    <row r="128" spans="1:6" x14ac:dyDescent="0.25">
      <c r="A128">
        <v>122</v>
      </c>
      <c r="B128" t="s">
        <v>31</v>
      </c>
      <c r="C128" t="s">
        <v>42</v>
      </c>
      <c r="D128" t="s">
        <v>8</v>
      </c>
      <c r="E128" t="s">
        <v>25</v>
      </c>
      <c r="F128" t="s">
        <v>38</v>
      </c>
    </row>
    <row r="129" spans="1:6" x14ac:dyDescent="0.25">
      <c r="A129">
        <v>123</v>
      </c>
      <c r="B129" t="s">
        <v>7</v>
      </c>
      <c r="C129" t="s">
        <v>39</v>
      </c>
      <c r="D129" t="s">
        <v>8</v>
      </c>
      <c r="E129" t="s">
        <v>23</v>
      </c>
      <c r="F129" t="s">
        <v>17</v>
      </c>
    </row>
    <row r="130" spans="1:6" x14ac:dyDescent="0.25">
      <c r="A130">
        <v>124</v>
      </c>
      <c r="B130" t="s">
        <v>7</v>
      </c>
      <c r="C130" t="s">
        <v>8</v>
      </c>
      <c r="D130" t="s">
        <v>6</v>
      </c>
      <c r="E130" t="s">
        <v>17</v>
      </c>
      <c r="F130" t="s">
        <v>80</v>
      </c>
    </row>
    <row r="131" spans="1:6" x14ac:dyDescent="0.25">
      <c r="A131">
        <v>125</v>
      </c>
      <c r="B131" t="s">
        <v>50</v>
      </c>
      <c r="C131" t="s">
        <v>65</v>
      </c>
      <c r="D131" t="s">
        <v>63</v>
      </c>
      <c r="E131" t="s">
        <v>37</v>
      </c>
      <c r="F131" t="s">
        <v>48</v>
      </c>
    </row>
    <row r="132" spans="1:6" x14ac:dyDescent="0.25">
      <c r="A132">
        <v>126</v>
      </c>
      <c r="B132" t="s">
        <v>39</v>
      </c>
      <c r="C132" t="s">
        <v>50</v>
      </c>
      <c r="D132" t="s">
        <v>42</v>
      </c>
      <c r="E132" t="s">
        <v>48</v>
      </c>
      <c r="F132" t="s">
        <v>8</v>
      </c>
    </row>
    <row r="133" spans="1:6" x14ac:dyDescent="0.25">
      <c r="A133">
        <v>127</v>
      </c>
      <c r="B133" t="s">
        <v>42</v>
      </c>
      <c r="C133" t="s">
        <v>39</v>
      </c>
      <c r="D133" t="s">
        <v>54</v>
      </c>
      <c r="E133" t="s">
        <v>55</v>
      </c>
      <c r="F133" t="s">
        <v>92</v>
      </c>
    </row>
    <row r="134" spans="1:6" x14ac:dyDescent="0.25">
      <c r="A134">
        <v>128</v>
      </c>
      <c r="B134" t="s">
        <v>39</v>
      </c>
      <c r="C134" t="s">
        <v>48</v>
      </c>
      <c r="D134" t="s">
        <v>42</v>
      </c>
      <c r="E134" t="s">
        <v>37</v>
      </c>
      <c r="F134" t="s">
        <v>55</v>
      </c>
    </row>
    <row r="135" spans="1:6" x14ac:dyDescent="0.25">
      <c r="A135">
        <v>129</v>
      </c>
      <c r="B135" t="s">
        <v>37</v>
      </c>
      <c r="C135" t="s">
        <v>39</v>
      </c>
      <c r="D135" t="s">
        <v>8</v>
      </c>
      <c r="E135" t="s">
        <v>38</v>
      </c>
      <c r="F135" t="s">
        <v>25</v>
      </c>
    </row>
    <row r="136" spans="1:6" x14ac:dyDescent="0.25">
      <c r="A136">
        <v>130</v>
      </c>
      <c r="B136" t="s">
        <v>37</v>
      </c>
      <c r="C136" t="s">
        <v>50</v>
      </c>
      <c r="D136" t="s">
        <v>42</v>
      </c>
      <c r="E136" t="s">
        <v>31</v>
      </c>
      <c r="F136" t="s">
        <v>8</v>
      </c>
    </row>
    <row r="137" spans="1:6" x14ac:dyDescent="0.25">
      <c r="A137">
        <v>131</v>
      </c>
      <c r="B137" t="s">
        <v>7</v>
      </c>
      <c r="C137" t="s">
        <v>39</v>
      </c>
      <c r="D137" t="s">
        <v>25</v>
      </c>
      <c r="E137" t="s">
        <v>38</v>
      </c>
      <c r="F137" t="s">
        <v>31</v>
      </c>
    </row>
    <row r="138" spans="1:6" x14ac:dyDescent="0.25">
      <c r="A138">
        <v>132</v>
      </c>
      <c r="B138" t="s">
        <v>37</v>
      </c>
      <c r="C138" t="s">
        <v>50</v>
      </c>
      <c r="D138" t="s">
        <v>31</v>
      </c>
      <c r="E138" t="s">
        <v>33</v>
      </c>
      <c r="F138" t="s">
        <v>55</v>
      </c>
    </row>
    <row r="139" spans="1:6" x14ac:dyDescent="0.25">
      <c r="A139">
        <v>133</v>
      </c>
      <c r="B139" t="s">
        <v>7</v>
      </c>
      <c r="C139" t="s">
        <v>25</v>
      </c>
      <c r="D139" t="s">
        <v>51</v>
      </c>
      <c r="E139" t="s">
        <v>33</v>
      </c>
      <c r="F139" t="s">
        <v>31</v>
      </c>
    </row>
    <row r="140" spans="1:6" x14ac:dyDescent="0.25">
      <c r="A140">
        <v>134</v>
      </c>
      <c r="B140" t="s">
        <v>12</v>
      </c>
      <c r="C140" t="s">
        <v>11</v>
      </c>
      <c r="D140" t="s">
        <v>7</v>
      </c>
      <c r="E140" t="s">
        <v>82</v>
      </c>
      <c r="F140" t="s">
        <v>93</v>
      </c>
    </row>
    <row r="141" spans="1:6" x14ac:dyDescent="0.25">
      <c r="A141">
        <v>135</v>
      </c>
      <c r="B141" t="s">
        <v>7</v>
      </c>
      <c r="C141" t="s">
        <v>82</v>
      </c>
      <c r="D141" t="s">
        <v>80</v>
      </c>
      <c r="E141" t="s">
        <v>81</v>
      </c>
      <c r="F141" t="s">
        <v>8</v>
      </c>
    </row>
    <row r="142" spans="1:6" x14ac:dyDescent="0.25">
      <c r="A142">
        <v>136</v>
      </c>
      <c r="B142" t="s">
        <v>71</v>
      </c>
      <c r="C142" t="s">
        <v>83</v>
      </c>
      <c r="D142" t="s">
        <v>48</v>
      </c>
      <c r="E142" t="s">
        <v>42</v>
      </c>
      <c r="F142" t="s">
        <v>92</v>
      </c>
    </row>
    <row r="143" spans="1:6" x14ac:dyDescent="0.25">
      <c r="A143">
        <v>137</v>
      </c>
      <c r="B143" t="s">
        <v>39</v>
      </c>
      <c r="C143" t="s">
        <v>38</v>
      </c>
      <c r="D143" t="s">
        <v>31</v>
      </c>
      <c r="E143" t="s">
        <v>8</v>
      </c>
      <c r="F143" t="s">
        <v>7</v>
      </c>
    </row>
    <row r="144" spans="1:6" x14ac:dyDescent="0.25">
      <c r="A144">
        <v>138</v>
      </c>
      <c r="B144" t="s">
        <v>39</v>
      </c>
      <c r="C144" t="s">
        <v>42</v>
      </c>
      <c r="D144" t="s">
        <v>32</v>
      </c>
      <c r="E144" t="s">
        <v>55</v>
      </c>
      <c r="F144" t="s">
        <v>50</v>
      </c>
    </row>
    <row r="145" spans="1:6" x14ac:dyDescent="0.25">
      <c r="A145">
        <v>139</v>
      </c>
      <c r="B145" t="s">
        <v>39</v>
      </c>
      <c r="C145" t="s">
        <v>38</v>
      </c>
      <c r="D145" t="s">
        <v>31</v>
      </c>
      <c r="E145" t="s">
        <v>25</v>
      </c>
      <c r="F145" t="s">
        <v>7</v>
      </c>
    </row>
    <row r="146" spans="1:6" x14ac:dyDescent="0.25">
      <c r="A146">
        <v>140</v>
      </c>
      <c r="B146" t="s">
        <v>23</v>
      </c>
      <c r="C146" t="s">
        <v>39</v>
      </c>
      <c r="D146" t="s">
        <v>31</v>
      </c>
      <c r="E146" t="s">
        <v>38</v>
      </c>
      <c r="F146" t="s">
        <v>25</v>
      </c>
    </row>
    <row r="147" spans="1:6" x14ac:dyDescent="0.25">
      <c r="A147">
        <v>141</v>
      </c>
      <c r="B147" t="s">
        <v>39</v>
      </c>
      <c r="C147" t="s">
        <v>8</v>
      </c>
      <c r="D147" t="s">
        <v>38</v>
      </c>
      <c r="E147" t="s">
        <v>25</v>
      </c>
      <c r="F147" t="s">
        <v>31</v>
      </c>
    </row>
    <row r="148" spans="1:6" x14ac:dyDescent="0.25">
      <c r="A148">
        <v>142</v>
      </c>
      <c r="B148" t="s">
        <v>8</v>
      </c>
      <c r="C148" t="s">
        <v>39</v>
      </c>
      <c r="D148" t="s">
        <v>42</v>
      </c>
      <c r="E148" t="s">
        <v>7</v>
      </c>
      <c r="F148" t="s">
        <v>51</v>
      </c>
    </row>
    <row r="149" spans="1:6" x14ac:dyDescent="0.25">
      <c r="A149">
        <v>143</v>
      </c>
      <c r="B149" t="s">
        <v>37</v>
      </c>
      <c r="C149" t="s">
        <v>39</v>
      </c>
      <c r="D149" t="s">
        <v>50</v>
      </c>
      <c r="E149" t="s">
        <v>55</v>
      </c>
      <c r="F149" t="s">
        <v>42</v>
      </c>
    </row>
    <row r="150" spans="1:6" x14ac:dyDescent="0.25">
      <c r="A150">
        <v>144</v>
      </c>
      <c r="B150" t="s">
        <v>39</v>
      </c>
      <c r="C150" t="s">
        <v>8</v>
      </c>
      <c r="D150" t="s">
        <v>94</v>
      </c>
      <c r="E150" t="s">
        <v>55</v>
      </c>
      <c r="F150" t="s">
        <v>7</v>
      </c>
    </row>
    <row r="151" spans="1:6" x14ac:dyDescent="0.25">
      <c r="A151">
        <v>145</v>
      </c>
      <c r="B151" t="s">
        <v>95</v>
      </c>
      <c r="C151" t="s">
        <v>37</v>
      </c>
      <c r="D151" t="s">
        <v>52</v>
      </c>
      <c r="E151" t="s">
        <v>63</v>
      </c>
      <c r="F151" t="s">
        <v>50</v>
      </c>
    </row>
    <row r="152" spans="1:6" x14ac:dyDescent="0.25">
      <c r="A152">
        <v>146</v>
      </c>
      <c r="B152" t="s">
        <v>8</v>
      </c>
      <c r="C152" t="s">
        <v>37</v>
      </c>
      <c r="D152" t="s">
        <v>38</v>
      </c>
      <c r="E152" t="s">
        <v>39</v>
      </c>
      <c r="F152" t="s">
        <v>50</v>
      </c>
    </row>
    <row r="153" spans="1:6" x14ac:dyDescent="0.25">
      <c r="A153">
        <v>147</v>
      </c>
      <c r="B153" t="s">
        <v>82</v>
      </c>
      <c r="C153" t="s">
        <v>54</v>
      </c>
      <c r="D153" t="s">
        <v>71</v>
      </c>
      <c r="E153" t="s">
        <v>25</v>
      </c>
      <c r="F153" t="s">
        <v>27</v>
      </c>
    </row>
    <row r="154" spans="1:6" x14ac:dyDescent="0.25">
      <c r="A154">
        <v>148</v>
      </c>
      <c r="B154" t="s">
        <v>39</v>
      </c>
      <c r="C154" t="s">
        <v>38</v>
      </c>
      <c r="D154" t="s">
        <v>37</v>
      </c>
      <c r="E154" t="s">
        <v>31</v>
      </c>
      <c r="F154" t="s">
        <v>51</v>
      </c>
    </row>
    <row r="155" spans="1:6" x14ac:dyDescent="0.25">
      <c r="A155">
        <v>149</v>
      </c>
      <c r="B155" t="s">
        <v>48</v>
      </c>
      <c r="C155" t="s">
        <v>50</v>
      </c>
      <c r="D155" t="s">
        <v>39</v>
      </c>
      <c r="E155" t="s">
        <v>61</v>
      </c>
      <c r="F155" t="s">
        <v>55</v>
      </c>
    </row>
    <row r="156" spans="1:6" x14ac:dyDescent="0.25">
      <c r="A156">
        <v>150</v>
      </c>
      <c r="B156" t="s">
        <v>37</v>
      </c>
      <c r="C156" t="s">
        <v>33</v>
      </c>
      <c r="D156" t="s">
        <v>31</v>
      </c>
      <c r="E156" t="s">
        <v>25</v>
      </c>
      <c r="F156" t="s">
        <v>38</v>
      </c>
    </row>
    <row r="157" spans="1:6" x14ac:dyDescent="0.25">
      <c r="A157">
        <v>151</v>
      </c>
      <c r="B157" t="s">
        <v>8</v>
      </c>
      <c r="C157" t="s">
        <v>42</v>
      </c>
      <c r="D157" t="s">
        <v>37</v>
      </c>
      <c r="E157" t="s">
        <v>31</v>
      </c>
      <c r="F157" t="s">
        <v>63</v>
      </c>
    </row>
    <row r="158" spans="1:6" x14ac:dyDescent="0.25">
      <c r="A158">
        <v>152</v>
      </c>
      <c r="B158" t="s">
        <v>39</v>
      </c>
      <c r="C158" t="s">
        <v>60</v>
      </c>
      <c r="D158" t="s">
        <v>54</v>
      </c>
      <c r="E158" t="s">
        <v>37</v>
      </c>
      <c r="F158" t="s">
        <v>42</v>
      </c>
    </row>
    <row r="159" spans="1:6" x14ac:dyDescent="0.25">
      <c r="A159">
        <v>153</v>
      </c>
      <c r="B159" t="s">
        <v>39</v>
      </c>
      <c r="C159" t="s">
        <v>55</v>
      </c>
      <c r="D159" t="s">
        <v>42</v>
      </c>
      <c r="E159" t="s">
        <v>50</v>
      </c>
      <c r="F159" t="s">
        <v>49</v>
      </c>
    </row>
    <row r="160" spans="1:6" x14ac:dyDescent="0.25">
      <c r="A160">
        <v>154</v>
      </c>
      <c r="B160" t="s">
        <v>42</v>
      </c>
      <c r="C160" t="s">
        <v>39</v>
      </c>
      <c r="D160" t="s">
        <v>54</v>
      </c>
      <c r="E160" t="s">
        <v>50</v>
      </c>
      <c r="F160" t="s">
        <v>55</v>
      </c>
    </row>
    <row r="161" spans="1:6" x14ac:dyDescent="0.25">
      <c r="A161">
        <v>155</v>
      </c>
      <c r="B161" t="s">
        <v>39</v>
      </c>
      <c r="C161" t="s">
        <v>42</v>
      </c>
      <c r="D161" t="s">
        <v>8</v>
      </c>
      <c r="E161" t="s">
        <v>37</v>
      </c>
      <c r="F161" t="s">
        <v>31</v>
      </c>
    </row>
    <row r="162" spans="1:6" x14ac:dyDescent="0.25">
      <c r="A162">
        <v>156</v>
      </c>
      <c r="B162" t="s">
        <v>55</v>
      </c>
      <c r="C162" t="s">
        <v>38</v>
      </c>
      <c r="D162" t="s">
        <v>42</v>
      </c>
      <c r="E162" t="s">
        <v>31</v>
      </c>
      <c r="F162" t="s">
        <v>39</v>
      </c>
    </row>
    <row r="163" spans="1:6" x14ac:dyDescent="0.25">
      <c r="A163">
        <v>157</v>
      </c>
      <c r="B163" t="s">
        <v>25</v>
      </c>
      <c r="C163" t="s">
        <v>32</v>
      </c>
      <c r="D163" t="s">
        <v>33</v>
      </c>
      <c r="E163" t="s">
        <v>63</v>
      </c>
      <c r="F163" t="s">
        <v>38</v>
      </c>
    </row>
    <row r="164" spans="1:6" x14ac:dyDescent="0.25">
      <c r="A164">
        <v>158</v>
      </c>
      <c r="B164" t="s">
        <v>25</v>
      </c>
      <c r="C164" t="s">
        <v>32</v>
      </c>
      <c r="D164" t="s">
        <v>33</v>
      </c>
      <c r="E164" t="s">
        <v>24</v>
      </c>
      <c r="F164" t="s">
        <v>31</v>
      </c>
    </row>
    <row r="165" spans="1:6" x14ac:dyDescent="0.25">
      <c r="A165">
        <v>159</v>
      </c>
      <c r="B165" t="s">
        <v>25</v>
      </c>
      <c r="C165" t="s">
        <v>32</v>
      </c>
      <c r="D165" t="s">
        <v>33</v>
      </c>
      <c r="E165" t="s">
        <v>38</v>
      </c>
      <c r="F165" t="s">
        <v>28</v>
      </c>
    </row>
    <row r="166" spans="1:6" x14ac:dyDescent="0.25">
      <c r="A166">
        <v>160</v>
      </c>
      <c r="B166" t="s">
        <v>25</v>
      </c>
      <c r="C166" t="s">
        <v>32</v>
      </c>
      <c r="D166" t="s">
        <v>85</v>
      </c>
      <c r="E166" t="s">
        <v>33</v>
      </c>
      <c r="F166" t="s">
        <v>38</v>
      </c>
    </row>
    <row r="167" spans="1:6" x14ac:dyDescent="0.25">
      <c r="A167">
        <v>161</v>
      </c>
      <c r="B167" t="s">
        <v>60</v>
      </c>
      <c r="C167" t="s">
        <v>32</v>
      </c>
      <c r="D167" t="s">
        <v>57</v>
      </c>
      <c r="E167" t="s">
        <v>56</v>
      </c>
      <c r="F167" t="s">
        <v>42</v>
      </c>
    </row>
    <row r="168" spans="1:6" x14ac:dyDescent="0.25">
      <c r="A168">
        <v>162</v>
      </c>
      <c r="B168" t="s">
        <v>31</v>
      </c>
      <c r="C168" t="s">
        <v>25</v>
      </c>
      <c r="D168" t="s">
        <v>38</v>
      </c>
      <c r="E168" t="s">
        <v>39</v>
      </c>
      <c r="F168" t="s">
        <v>42</v>
      </c>
    </row>
    <row r="169" spans="1:6" x14ac:dyDescent="0.25">
      <c r="A169">
        <v>163</v>
      </c>
      <c r="B169" t="s">
        <v>8</v>
      </c>
      <c r="C169" t="s">
        <v>31</v>
      </c>
      <c r="D169" t="s">
        <v>52</v>
      </c>
      <c r="E169" t="s">
        <v>32</v>
      </c>
      <c r="F169" t="s">
        <v>74</v>
      </c>
    </row>
    <row r="170" spans="1:6" x14ac:dyDescent="0.25">
      <c r="A170">
        <v>164</v>
      </c>
      <c r="B170" t="s">
        <v>57</v>
      </c>
      <c r="C170" t="s">
        <v>56</v>
      </c>
      <c r="D170" t="s">
        <v>8</v>
      </c>
      <c r="E170" t="s">
        <v>7</v>
      </c>
      <c r="F170" t="s">
        <v>17</v>
      </c>
    </row>
    <row r="171" spans="1:6" x14ac:dyDescent="0.25">
      <c r="A171">
        <v>165</v>
      </c>
      <c r="B171" t="s">
        <v>48</v>
      </c>
      <c r="C171" t="s">
        <v>50</v>
      </c>
      <c r="D171" t="s">
        <v>39</v>
      </c>
      <c r="E171" t="s">
        <v>70</v>
      </c>
      <c r="F171" t="s">
        <v>95</v>
      </c>
    </row>
    <row r="172" spans="1:6" x14ac:dyDescent="0.25">
      <c r="A172">
        <v>166</v>
      </c>
      <c r="B172" t="s">
        <v>55</v>
      </c>
      <c r="C172" t="s">
        <v>42</v>
      </c>
      <c r="D172" t="s">
        <v>50</v>
      </c>
      <c r="E172" t="s">
        <v>39</v>
      </c>
      <c r="F172" t="s">
        <v>48</v>
      </c>
    </row>
    <row r="173" spans="1:6" x14ac:dyDescent="0.25">
      <c r="A173">
        <v>167</v>
      </c>
      <c r="B173" t="s">
        <v>65</v>
      </c>
      <c r="C173" t="s">
        <v>96</v>
      </c>
      <c r="D173" t="s">
        <v>64</v>
      </c>
      <c r="E173" t="s">
        <v>50</v>
      </c>
      <c r="F173" t="s">
        <v>55</v>
      </c>
    </row>
    <row r="174" spans="1:6" x14ac:dyDescent="0.25">
      <c r="A174">
        <v>168</v>
      </c>
      <c r="B174" t="s">
        <v>44</v>
      </c>
      <c r="C174" t="s">
        <v>42</v>
      </c>
      <c r="D174" t="s">
        <v>46</v>
      </c>
      <c r="E174" t="s">
        <v>54</v>
      </c>
      <c r="F174" t="s">
        <v>47</v>
      </c>
    </row>
    <row r="175" spans="1:6" x14ac:dyDescent="0.25">
      <c r="A175">
        <v>169</v>
      </c>
      <c r="B175" t="s">
        <v>28</v>
      </c>
      <c r="C175" t="s">
        <v>25</v>
      </c>
      <c r="D175" t="s">
        <v>89</v>
      </c>
      <c r="E175" t="s">
        <v>39</v>
      </c>
      <c r="F175" t="s">
        <v>55</v>
      </c>
    </row>
    <row r="176" spans="1:6" x14ac:dyDescent="0.25">
      <c r="A176">
        <v>170</v>
      </c>
      <c r="B176" t="s">
        <v>33</v>
      </c>
      <c r="C176" t="s">
        <v>63</v>
      </c>
      <c r="D176" t="s">
        <v>51</v>
      </c>
      <c r="E176" t="s">
        <v>23</v>
      </c>
      <c r="F176" t="s">
        <v>32</v>
      </c>
    </row>
    <row r="177" spans="1:6" x14ac:dyDescent="0.25">
      <c r="A177">
        <v>171</v>
      </c>
      <c r="B177" t="s">
        <v>39</v>
      </c>
      <c r="C177" t="s">
        <v>23</v>
      </c>
      <c r="D177" t="s">
        <v>38</v>
      </c>
      <c r="E177" t="s">
        <v>25</v>
      </c>
      <c r="F177" t="s">
        <v>7</v>
      </c>
    </row>
    <row r="178" spans="1:6" x14ac:dyDescent="0.25">
      <c r="A178">
        <v>172</v>
      </c>
      <c r="B178" t="s">
        <v>25</v>
      </c>
      <c r="C178" t="s">
        <v>38</v>
      </c>
      <c r="D178" t="s">
        <v>31</v>
      </c>
      <c r="E178" t="s">
        <v>39</v>
      </c>
      <c r="F178" t="s">
        <v>63</v>
      </c>
    </row>
    <row r="179" spans="1:6" x14ac:dyDescent="0.25">
      <c r="A179">
        <v>173</v>
      </c>
      <c r="B179" t="s">
        <v>39</v>
      </c>
      <c r="C179" t="s">
        <v>42</v>
      </c>
      <c r="D179" t="s">
        <v>38</v>
      </c>
      <c r="E179" t="s">
        <v>31</v>
      </c>
      <c r="F179" t="s">
        <v>25</v>
      </c>
    </row>
    <row r="180" spans="1:6" x14ac:dyDescent="0.25">
      <c r="A180">
        <v>174</v>
      </c>
      <c r="B180" t="s">
        <v>39</v>
      </c>
      <c r="C180" t="s">
        <v>51</v>
      </c>
      <c r="D180" t="s">
        <v>42</v>
      </c>
      <c r="E180" t="s">
        <v>38</v>
      </c>
      <c r="F180" t="s">
        <v>23</v>
      </c>
    </row>
    <row r="181" spans="1:6" x14ac:dyDescent="0.25">
      <c r="A181">
        <v>175</v>
      </c>
      <c r="B181" t="s">
        <v>38</v>
      </c>
      <c r="C181" t="s">
        <v>50</v>
      </c>
      <c r="D181" t="s">
        <v>39</v>
      </c>
      <c r="E181" t="s">
        <v>51</v>
      </c>
      <c r="F181" t="s">
        <v>32</v>
      </c>
    </row>
    <row r="182" spans="1:6" x14ac:dyDescent="0.25">
      <c r="A182">
        <v>176</v>
      </c>
      <c r="B182" t="s">
        <v>39</v>
      </c>
      <c r="C182" t="s">
        <v>38</v>
      </c>
      <c r="D182" t="s">
        <v>51</v>
      </c>
      <c r="E182" t="s">
        <v>50</v>
      </c>
      <c r="F182" t="s">
        <v>25</v>
      </c>
    </row>
    <row r="183" spans="1:6" x14ac:dyDescent="0.25">
      <c r="A183">
        <v>177</v>
      </c>
      <c r="B183" t="s">
        <v>31</v>
      </c>
      <c r="C183" t="s">
        <v>8</v>
      </c>
      <c r="D183" t="s">
        <v>25</v>
      </c>
      <c r="E183" t="s">
        <v>69</v>
      </c>
      <c r="F183" t="s">
        <v>7</v>
      </c>
    </row>
    <row r="184" spans="1:6" x14ac:dyDescent="0.25">
      <c r="A184">
        <v>178</v>
      </c>
      <c r="B184" t="s">
        <v>32</v>
      </c>
      <c r="C184" t="s">
        <v>56</v>
      </c>
      <c r="D184" t="s">
        <v>8</v>
      </c>
      <c r="E184" t="s">
        <v>25</v>
      </c>
      <c r="F184" t="s">
        <v>31</v>
      </c>
    </row>
    <row r="185" spans="1:6" x14ac:dyDescent="0.25">
      <c r="A185">
        <v>179</v>
      </c>
      <c r="B185" t="s">
        <v>42</v>
      </c>
      <c r="C185" t="s">
        <v>64</v>
      </c>
      <c r="D185" t="s">
        <v>39</v>
      </c>
      <c r="E185" t="s">
        <v>54</v>
      </c>
      <c r="F185" t="s">
        <v>65</v>
      </c>
    </row>
    <row r="186" spans="1:6" x14ac:dyDescent="0.25">
      <c r="A186">
        <v>180</v>
      </c>
      <c r="B186" t="s">
        <v>42</v>
      </c>
      <c r="C186" t="s">
        <v>64</v>
      </c>
      <c r="D186" t="s">
        <v>39</v>
      </c>
      <c r="E186" t="s">
        <v>54</v>
      </c>
      <c r="F186" t="s">
        <v>65</v>
      </c>
    </row>
    <row r="187" spans="1:6" x14ac:dyDescent="0.25">
      <c r="A187">
        <v>181</v>
      </c>
      <c r="B187" t="s">
        <v>7</v>
      </c>
      <c r="C187" t="s">
        <v>17</v>
      </c>
      <c r="D187" t="s">
        <v>12</v>
      </c>
      <c r="E187" t="s">
        <v>11</v>
      </c>
      <c r="F187" t="s">
        <v>23</v>
      </c>
    </row>
    <row r="188" spans="1:6" x14ac:dyDescent="0.25">
      <c r="A188">
        <v>182</v>
      </c>
      <c r="B188" t="s">
        <v>6</v>
      </c>
      <c r="C188" t="s">
        <v>7</v>
      </c>
      <c r="D188" t="s">
        <v>8</v>
      </c>
      <c r="E188" t="s">
        <v>67</v>
      </c>
      <c r="F188" t="s">
        <v>10</v>
      </c>
    </row>
    <row r="189" spans="1:6" x14ac:dyDescent="0.25">
      <c r="A189">
        <v>183</v>
      </c>
      <c r="B189" t="s">
        <v>7</v>
      </c>
      <c r="C189" t="s">
        <v>9</v>
      </c>
      <c r="D189" t="s">
        <v>6</v>
      </c>
      <c r="E189" t="s">
        <v>17</v>
      </c>
      <c r="F189" t="s">
        <v>8</v>
      </c>
    </row>
    <row r="190" spans="1:6" x14ac:dyDescent="0.25">
      <c r="A190">
        <v>184</v>
      </c>
      <c r="B190" t="s">
        <v>11</v>
      </c>
      <c r="C190" t="s">
        <v>12</v>
      </c>
      <c r="D190" t="s">
        <v>7</v>
      </c>
      <c r="E190" t="s">
        <v>17</v>
      </c>
      <c r="F190" t="s">
        <v>44</v>
      </c>
    </row>
    <row r="191" spans="1:6" x14ac:dyDescent="0.25">
      <c r="A191">
        <v>185</v>
      </c>
      <c r="B191" t="s">
        <v>39</v>
      </c>
      <c r="C191" t="s">
        <v>42</v>
      </c>
      <c r="D191" t="s">
        <v>31</v>
      </c>
      <c r="E191" t="s">
        <v>38</v>
      </c>
      <c r="F191" t="s">
        <v>25</v>
      </c>
    </row>
    <row r="192" spans="1:6" x14ac:dyDescent="0.25">
      <c r="A192">
        <v>186</v>
      </c>
      <c r="B192" t="s">
        <v>37</v>
      </c>
      <c r="C192" t="s">
        <v>39</v>
      </c>
      <c r="D192" t="s">
        <v>50</v>
      </c>
      <c r="E192" t="s">
        <v>31</v>
      </c>
      <c r="F192" t="s">
        <v>25</v>
      </c>
    </row>
    <row r="193" spans="1:6" x14ac:dyDescent="0.25">
      <c r="A193">
        <v>187</v>
      </c>
      <c r="B193" t="s">
        <v>8</v>
      </c>
      <c r="C193" t="s">
        <v>25</v>
      </c>
      <c r="D193" t="s">
        <v>38</v>
      </c>
      <c r="E193" t="s">
        <v>39</v>
      </c>
      <c r="F193" t="s">
        <v>31</v>
      </c>
    </row>
    <row r="194" spans="1:6" x14ac:dyDescent="0.25">
      <c r="A194">
        <v>188</v>
      </c>
      <c r="B194" t="s">
        <v>39</v>
      </c>
      <c r="C194" t="s">
        <v>42</v>
      </c>
      <c r="D194" t="s">
        <v>38</v>
      </c>
      <c r="E194" t="s">
        <v>8</v>
      </c>
      <c r="F194" t="s">
        <v>31</v>
      </c>
    </row>
    <row r="195" spans="1:6" x14ac:dyDescent="0.25">
      <c r="A195">
        <v>189</v>
      </c>
      <c r="B195" t="s">
        <v>51</v>
      </c>
      <c r="C195" t="s">
        <v>38</v>
      </c>
      <c r="D195" t="s">
        <v>25</v>
      </c>
      <c r="E195" t="s">
        <v>39</v>
      </c>
      <c r="F195" t="s">
        <v>33</v>
      </c>
    </row>
    <row r="196" spans="1:6" x14ac:dyDescent="0.25">
      <c r="A196">
        <v>190</v>
      </c>
      <c r="B196" t="s">
        <v>37</v>
      </c>
      <c r="C196" t="s">
        <v>70</v>
      </c>
      <c r="D196" t="s">
        <v>50</v>
      </c>
      <c r="E196" t="s">
        <v>61</v>
      </c>
      <c r="F196" t="s">
        <v>83</v>
      </c>
    </row>
    <row r="197" spans="1:6" x14ac:dyDescent="0.25">
      <c r="A197">
        <v>191</v>
      </c>
      <c r="B197" t="s">
        <v>70</v>
      </c>
      <c r="C197" t="s">
        <v>63</v>
      </c>
      <c r="D197" t="s">
        <v>38</v>
      </c>
      <c r="E197" t="s">
        <v>50</v>
      </c>
      <c r="F197" t="s">
        <v>61</v>
      </c>
    </row>
    <row r="198" spans="1:6" x14ac:dyDescent="0.25">
      <c r="A198">
        <v>192</v>
      </c>
      <c r="B198" t="s">
        <v>31</v>
      </c>
      <c r="C198" t="s">
        <v>63</v>
      </c>
      <c r="D198" t="s">
        <v>25</v>
      </c>
      <c r="E198" t="s">
        <v>38</v>
      </c>
      <c r="F198" t="s">
        <v>61</v>
      </c>
    </row>
    <row r="199" spans="1:6" x14ac:dyDescent="0.25">
      <c r="A199">
        <v>193</v>
      </c>
      <c r="B199" t="s">
        <v>65</v>
      </c>
      <c r="C199" t="s">
        <v>48</v>
      </c>
      <c r="D199" t="s">
        <v>50</v>
      </c>
      <c r="E199" t="s">
        <v>92</v>
      </c>
      <c r="F199" t="s">
        <v>55</v>
      </c>
    </row>
    <row r="200" spans="1:6" x14ac:dyDescent="0.25">
      <c r="A200">
        <v>194</v>
      </c>
      <c r="B200" t="s">
        <v>17</v>
      </c>
      <c r="C200" t="s">
        <v>40</v>
      </c>
      <c r="D200" t="s">
        <v>64</v>
      </c>
      <c r="E200" t="s">
        <v>42</v>
      </c>
      <c r="F200" t="s">
        <v>45</v>
      </c>
    </row>
    <row r="201" spans="1:6" x14ac:dyDescent="0.25">
      <c r="A201">
        <v>195</v>
      </c>
      <c r="B201" t="s">
        <v>45</v>
      </c>
      <c r="C201" t="s">
        <v>45</v>
      </c>
      <c r="D201" t="s">
        <v>65</v>
      </c>
      <c r="E201" t="s">
        <v>47</v>
      </c>
      <c r="F201" t="s">
        <v>46</v>
      </c>
    </row>
    <row r="202" spans="1:6" x14ac:dyDescent="0.25">
      <c r="A202">
        <v>196</v>
      </c>
      <c r="B202" t="s">
        <v>42</v>
      </c>
      <c r="C202" t="s">
        <v>64</v>
      </c>
      <c r="D202" t="s">
        <v>65</v>
      </c>
      <c r="E202" t="s">
        <v>96</v>
      </c>
      <c r="F202" t="s">
        <v>47</v>
      </c>
    </row>
    <row r="203" spans="1:6" x14ac:dyDescent="0.25">
      <c r="A203">
        <v>197</v>
      </c>
      <c r="B203" t="s">
        <v>7</v>
      </c>
      <c r="C203" t="s">
        <v>11</v>
      </c>
      <c r="D203" t="s">
        <v>12</v>
      </c>
      <c r="E203" t="s">
        <v>17</v>
      </c>
      <c r="F203" t="s">
        <v>82</v>
      </c>
    </row>
    <row r="204" spans="1:6" x14ac:dyDescent="0.25">
      <c r="A204">
        <v>198</v>
      </c>
      <c r="B204" t="s">
        <v>37</v>
      </c>
      <c r="C204" t="s">
        <v>42</v>
      </c>
      <c r="D204" t="s">
        <v>92</v>
      </c>
      <c r="E204" t="s">
        <v>39</v>
      </c>
      <c r="F204" t="s">
        <v>50</v>
      </c>
    </row>
    <row r="205" spans="1:6" x14ac:dyDescent="0.25">
      <c r="A205">
        <v>199</v>
      </c>
      <c r="B205" t="s">
        <v>92</v>
      </c>
      <c r="C205" t="s">
        <v>46</v>
      </c>
      <c r="D205" t="s">
        <v>42</v>
      </c>
      <c r="E205" t="s">
        <v>17</v>
      </c>
      <c r="F205" t="s">
        <v>44</v>
      </c>
    </row>
    <row r="206" spans="1:6" x14ac:dyDescent="0.25">
      <c r="A206">
        <v>200</v>
      </c>
      <c r="B206" t="s">
        <v>59</v>
      </c>
      <c r="C206" t="s">
        <v>8</v>
      </c>
      <c r="D206" t="s">
        <v>31</v>
      </c>
      <c r="E206" t="s">
        <v>69</v>
      </c>
      <c r="F206" t="s">
        <v>23</v>
      </c>
    </row>
    <row r="207" spans="1:6" x14ac:dyDescent="0.25">
      <c r="A207">
        <v>201</v>
      </c>
      <c r="B207" t="s">
        <v>23</v>
      </c>
      <c r="C207" t="s">
        <v>7</v>
      </c>
      <c r="D207" t="s">
        <v>39</v>
      </c>
      <c r="E207" t="s">
        <v>25</v>
      </c>
      <c r="F207" t="s">
        <v>38</v>
      </c>
    </row>
    <row r="208" spans="1:6" x14ac:dyDescent="0.25">
      <c r="A208">
        <v>202</v>
      </c>
      <c r="B208" t="s">
        <v>25</v>
      </c>
      <c r="C208" t="s">
        <v>38</v>
      </c>
      <c r="D208" t="s">
        <v>23</v>
      </c>
      <c r="E208" t="s">
        <v>33</v>
      </c>
      <c r="F208" t="s">
        <v>39</v>
      </c>
    </row>
    <row r="209" spans="1:6" x14ac:dyDescent="0.25">
      <c r="A209">
        <v>203</v>
      </c>
      <c r="B209" t="s">
        <v>7</v>
      </c>
      <c r="C209" t="s">
        <v>23</v>
      </c>
      <c r="D209" t="s">
        <v>39</v>
      </c>
      <c r="E209" t="s">
        <v>25</v>
      </c>
      <c r="F209" t="s">
        <v>31</v>
      </c>
    </row>
    <row r="210" spans="1:6" x14ac:dyDescent="0.25">
      <c r="A210">
        <v>204</v>
      </c>
      <c r="B210" t="s">
        <v>85</v>
      </c>
      <c r="C210" t="s">
        <v>97</v>
      </c>
      <c r="D210" t="s">
        <v>33</v>
      </c>
      <c r="E210" t="s">
        <v>98</v>
      </c>
      <c r="F210" t="s">
        <v>50</v>
      </c>
    </row>
    <row r="211" spans="1:6" x14ac:dyDescent="0.25">
      <c r="A211">
        <v>205</v>
      </c>
      <c r="B211" t="s">
        <v>8</v>
      </c>
      <c r="C211" t="s">
        <v>72</v>
      </c>
      <c r="D211" t="s">
        <v>50</v>
      </c>
      <c r="E211" t="s">
        <v>74</v>
      </c>
      <c r="F211" t="s">
        <v>37</v>
      </c>
    </row>
    <row r="212" spans="1:6" x14ac:dyDescent="0.25">
      <c r="A212">
        <v>206</v>
      </c>
      <c r="B212" t="s">
        <v>31</v>
      </c>
      <c r="C212" t="s">
        <v>39</v>
      </c>
      <c r="D212" t="s">
        <v>38</v>
      </c>
      <c r="E212" t="s">
        <v>37</v>
      </c>
      <c r="F212" t="s">
        <v>25</v>
      </c>
    </row>
    <row r="213" spans="1:6" x14ac:dyDescent="0.25">
      <c r="A213">
        <v>207</v>
      </c>
      <c r="B213" t="s">
        <v>63</v>
      </c>
      <c r="C213" t="s">
        <v>31</v>
      </c>
      <c r="D213" t="s">
        <v>25</v>
      </c>
      <c r="E213" t="s">
        <v>33</v>
      </c>
      <c r="F213" t="s">
        <v>38</v>
      </c>
    </row>
    <row r="214" spans="1:6" x14ac:dyDescent="0.25">
      <c r="A214">
        <v>208</v>
      </c>
      <c r="B214" t="s">
        <v>8</v>
      </c>
      <c r="C214" t="s">
        <v>99</v>
      </c>
      <c r="D214" t="s">
        <v>39</v>
      </c>
      <c r="E214" t="s">
        <v>100</v>
      </c>
      <c r="F214" t="s">
        <v>51</v>
      </c>
    </row>
    <row r="215" spans="1:6" x14ac:dyDescent="0.25">
      <c r="A215">
        <v>209</v>
      </c>
      <c r="B215" t="s">
        <v>39</v>
      </c>
      <c r="C215" t="s">
        <v>8</v>
      </c>
      <c r="D215" t="s">
        <v>38</v>
      </c>
      <c r="E215" t="s">
        <v>23</v>
      </c>
      <c r="F215" t="s">
        <v>25</v>
      </c>
    </row>
    <row r="216" spans="1:6" x14ac:dyDescent="0.25">
      <c r="A216">
        <v>210</v>
      </c>
      <c r="B216" t="s">
        <v>63</v>
      </c>
      <c r="C216" t="s">
        <v>95</v>
      </c>
      <c r="D216" t="s">
        <v>54</v>
      </c>
      <c r="E216" t="s">
        <v>38</v>
      </c>
      <c r="F216" t="s">
        <v>31</v>
      </c>
    </row>
    <row r="217" spans="1:6" x14ac:dyDescent="0.25">
      <c r="A217">
        <v>211</v>
      </c>
      <c r="B217" t="s">
        <v>39</v>
      </c>
      <c r="C217" t="s">
        <v>51</v>
      </c>
      <c r="D217" t="s">
        <v>38</v>
      </c>
      <c r="E217" t="s">
        <v>50</v>
      </c>
      <c r="F217" t="s">
        <v>61</v>
      </c>
    </row>
    <row r="218" spans="1:6" x14ac:dyDescent="0.25">
      <c r="A218">
        <v>212</v>
      </c>
      <c r="B218" t="s">
        <v>63</v>
      </c>
      <c r="C218" t="s">
        <v>50</v>
      </c>
      <c r="D218" t="s">
        <v>31</v>
      </c>
      <c r="E218" t="s">
        <v>33</v>
      </c>
      <c r="F218" t="s">
        <v>38</v>
      </c>
    </row>
    <row r="219" spans="1:6" x14ac:dyDescent="0.25">
      <c r="A219">
        <v>213</v>
      </c>
      <c r="B219" t="s">
        <v>23</v>
      </c>
      <c r="C219" t="s">
        <v>39</v>
      </c>
      <c r="D219" t="s">
        <v>50</v>
      </c>
      <c r="E219" t="s">
        <v>37</v>
      </c>
      <c r="F219" t="s">
        <v>38</v>
      </c>
    </row>
    <row r="220" spans="1:6" x14ac:dyDescent="0.25">
      <c r="A220">
        <v>214</v>
      </c>
      <c r="B220" t="s">
        <v>39</v>
      </c>
      <c r="C220" t="s">
        <v>25</v>
      </c>
      <c r="D220" t="s">
        <v>33</v>
      </c>
      <c r="E220" t="s">
        <v>32</v>
      </c>
      <c r="F220" t="s">
        <v>63</v>
      </c>
    </row>
    <row r="221" spans="1:6" x14ac:dyDescent="0.25">
      <c r="A221">
        <v>215</v>
      </c>
      <c r="B221" t="s">
        <v>38</v>
      </c>
      <c r="C221" t="s">
        <v>25</v>
      </c>
      <c r="D221" t="s">
        <v>33</v>
      </c>
      <c r="E221" t="s">
        <v>31</v>
      </c>
      <c r="F221" t="s">
        <v>32</v>
      </c>
    </row>
    <row r="222" spans="1:6" x14ac:dyDescent="0.25">
      <c r="A222">
        <v>216</v>
      </c>
      <c r="B222" t="s">
        <v>51</v>
      </c>
      <c r="C222" t="s">
        <v>37</v>
      </c>
      <c r="D222" t="s">
        <v>85</v>
      </c>
      <c r="E222" t="s">
        <v>50</v>
      </c>
      <c r="F222" t="s">
        <v>31</v>
      </c>
    </row>
    <row r="223" spans="1:6" x14ac:dyDescent="0.25">
      <c r="A223">
        <v>217</v>
      </c>
      <c r="B223" t="s">
        <v>32</v>
      </c>
      <c r="C223" t="s">
        <v>47</v>
      </c>
      <c r="D223" t="s">
        <v>42</v>
      </c>
      <c r="E223" t="s">
        <v>8</v>
      </c>
      <c r="F223" t="s">
        <v>44</v>
      </c>
    </row>
    <row r="224" spans="1:6" x14ac:dyDescent="0.25">
      <c r="A224">
        <v>218</v>
      </c>
      <c r="B224" t="s">
        <v>32</v>
      </c>
      <c r="C224" t="s">
        <v>28</v>
      </c>
      <c r="D224" t="s">
        <v>63</v>
      </c>
      <c r="E224" t="s">
        <v>25</v>
      </c>
      <c r="F224" t="s">
        <v>89</v>
      </c>
    </row>
    <row r="225" spans="1:6" x14ac:dyDescent="0.25">
      <c r="A225">
        <v>219</v>
      </c>
      <c r="B225" t="s">
        <v>50</v>
      </c>
      <c r="C225" t="s">
        <v>71</v>
      </c>
      <c r="D225" t="s">
        <v>48</v>
      </c>
      <c r="E225" t="s">
        <v>69</v>
      </c>
      <c r="F225" t="s">
        <v>55</v>
      </c>
    </row>
    <row r="226" spans="1:6" x14ac:dyDescent="0.25">
      <c r="A226">
        <v>220</v>
      </c>
      <c r="B226" t="s">
        <v>32</v>
      </c>
      <c r="C226" t="s">
        <v>38</v>
      </c>
      <c r="D226" t="s">
        <v>61</v>
      </c>
      <c r="E226" t="s">
        <v>39</v>
      </c>
      <c r="F226" t="s">
        <v>25</v>
      </c>
    </row>
    <row r="227" spans="1:6" x14ac:dyDescent="0.25">
      <c r="A227">
        <v>221</v>
      </c>
      <c r="B227" t="s">
        <v>54</v>
      </c>
      <c r="C227" t="s">
        <v>64</v>
      </c>
      <c r="D227" t="s">
        <v>47</v>
      </c>
      <c r="E227" t="s">
        <v>65</v>
      </c>
      <c r="F227" t="s">
        <v>63</v>
      </c>
    </row>
    <row r="228" spans="1:6" x14ac:dyDescent="0.25">
      <c r="A228">
        <v>222</v>
      </c>
      <c r="B228" t="s">
        <v>39</v>
      </c>
      <c r="C228" t="s">
        <v>37</v>
      </c>
      <c r="D228" t="s">
        <v>42</v>
      </c>
      <c r="E228" t="s">
        <v>38</v>
      </c>
      <c r="F228" t="s">
        <v>55</v>
      </c>
    </row>
    <row r="229" spans="1:6" x14ac:dyDescent="0.25">
      <c r="A229">
        <v>223</v>
      </c>
      <c r="B229" t="s">
        <v>38</v>
      </c>
      <c r="C229" t="s">
        <v>25</v>
      </c>
      <c r="D229" t="s">
        <v>33</v>
      </c>
      <c r="E229" t="s">
        <v>8</v>
      </c>
      <c r="F229" t="s">
        <v>39</v>
      </c>
    </row>
    <row r="230" spans="1:6" x14ac:dyDescent="0.25">
      <c r="A230">
        <v>224</v>
      </c>
      <c r="B230" t="s">
        <v>8</v>
      </c>
      <c r="C230" t="s">
        <v>39</v>
      </c>
      <c r="D230" t="s">
        <v>42</v>
      </c>
      <c r="E230" t="s">
        <v>38</v>
      </c>
      <c r="F230" t="s">
        <v>31</v>
      </c>
    </row>
    <row r="231" spans="1:6" x14ac:dyDescent="0.25">
      <c r="A231">
        <v>225</v>
      </c>
      <c r="B231" t="s">
        <v>25</v>
      </c>
      <c r="C231" t="s">
        <v>33</v>
      </c>
      <c r="D231" t="s">
        <v>31</v>
      </c>
      <c r="E231" t="s">
        <v>61</v>
      </c>
      <c r="F231" t="s">
        <v>63</v>
      </c>
    </row>
    <row r="232" spans="1:6" x14ac:dyDescent="0.25">
      <c r="A232">
        <v>226</v>
      </c>
      <c r="B232" t="s">
        <v>25</v>
      </c>
      <c r="C232" t="s">
        <v>63</v>
      </c>
      <c r="D232" t="s">
        <v>33</v>
      </c>
      <c r="E232" t="s">
        <v>32</v>
      </c>
      <c r="F232" t="s">
        <v>38</v>
      </c>
    </row>
    <row r="233" spans="1:6" x14ac:dyDescent="0.25">
      <c r="A233">
        <v>227</v>
      </c>
      <c r="B233" t="s">
        <v>7</v>
      </c>
      <c r="C233" t="s">
        <v>25</v>
      </c>
      <c r="D233" t="s">
        <v>39</v>
      </c>
      <c r="E233" t="s">
        <v>23</v>
      </c>
      <c r="F233" t="s">
        <v>31</v>
      </c>
    </row>
    <row r="234" spans="1:6" x14ac:dyDescent="0.25">
      <c r="A234">
        <v>228</v>
      </c>
      <c r="B234" t="s">
        <v>31</v>
      </c>
      <c r="C234" t="s">
        <v>25</v>
      </c>
      <c r="D234" t="s">
        <v>56</v>
      </c>
      <c r="E234" t="s">
        <v>33</v>
      </c>
      <c r="F234" t="s">
        <v>89</v>
      </c>
    </row>
    <row r="235" spans="1:6" x14ac:dyDescent="0.25">
      <c r="A235">
        <v>229</v>
      </c>
      <c r="B235" t="s">
        <v>50</v>
      </c>
      <c r="C235" t="s">
        <v>38</v>
      </c>
      <c r="D235" t="s">
        <v>63</v>
      </c>
      <c r="E235" t="s">
        <v>52</v>
      </c>
      <c r="F235" t="s">
        <v>31</v>
      </c>
    </row>
    <row r="236" spans="1:6" x14ac:dyDescent="0.25">
      <c r="A236">
        <v>230</v>
      </c>
      <c r="B236" t="s">
        <v>39</v>
      </c>
      <c r="C236" t="s">
        <v>23</v>
      </c>
      <c r="D236" t="s">
        <v>38</v>
      </c>
      <c r="E236" t="s">
        <v>7</v>
      </c>
      <c r="F236" t="s">
        <v>8</v>
      </c>
    </row>
    <row r="237" spans="1:6" x14ac:dyDescent="0.25">
      <c r="A237">
        <v>231</v>
      </c>
      <c r="B237" t="s">
        <v>8</v>
      </c>
      <c r="C237" t="s">
        <v>31</v>
      </c>
      <c r="D237" t="s">
        <v>39</v>
      </c>
      <c r="E237" t="s">
        <v>38</v>
      </c>
      <c r="F237" t="s">
        <v>25</v>
      </c>
    </row>
    <row r="238" spans="1:6" x14ac:dyDescent="0.25">
      <c r="A238">
        <v>232</v>
      </c>
      <c r="B238" t="s">
        <v>31</v>
      </c>
      <c r="C238" t="s">
        <v>25</v>
      </c>
      <c r="D238" t="s">
        <v>33</v>
      </c>
      <c r="E238" t="s">
        <v>8</v>
      </c>
      <c r="F238" t="s">
        <v>28</v>
      </c>
    </row>
    <row r="239" spans="1:6" x14ac:dyDescent="0.25">
      <c r="A239">
        <v>233</v>
      </c>
      <c r="B239" t="s">
        <v>14</v>
      </c>
      <c r="C239" t="s">
        <v>13</v>
      </c>
      <c r="D239" t="s">
        <v>43</v>
      </c>
      <c r="E239" t="s">
        <v>101</v>
      </c>
      <c r="F239" t="s">
        <v>16</v>
      </c>
    </row>
    <row r="240" spans="1:6" x14ac:dyDescent="0.25">
      <c r="A240">
        <v>234</v>
      </c>
      <c r="B240" t="s">
        <v>14</v>
      </c>
      <c r="C240" t="s">
        <v>87</v>
      </c>
      <c r="D240" t="s">
        <v>17</v>
      </c>
      <c r="E240" t="s">
        <v>16</v>
      </c>
      <c r="F240" t="s">
        <v>13</v>
      </c>
    </row>
    <row r="241" spans="1:6" x14ac:dyDescent="0.25">
      <c r="A241">
        <v>235</v>
      </c>
      <c r="B241" t="s">
        <v>86</v>
      </c>
      <c r="C241" t="s">
        <v>45</v>
      </c>
      <c r="D241" t="s">
        <v>77</v>
      </c>
      <c r="E241" t="s">
        <v>45</v>
      </c>
      <c r="F241" t="s">
        <v>87</v>
      </c>
    </row>
    <row r="242" spans="1:6" x14ac:dyDescent="0.25">
      <c r="A242">
        <v>236</v>
      </c>
      <c r="B242" t="s">
        <v>86</v>
      </c>
      <c r="C242" t="s">
        <v>77</v>
      </c>
      <c r="D242" t="s">
        <v>46</v>
      </c>
      <c r="E242" t="s">
        <v>92</v>
      </c>
      <c r="F242" t="s">
        <v>42</v>
      </c>
    </row>
    <row r="243" spans="1:6" x14ac:dyDescent="0.25">
      <c r="A243">
        <v>237</v>
      </c>
      <c r="B243" t="s">
        <v>46</v>
      </c>
      <c r="C243" t="s">
        <v>9</v>
      </c>
      <c r="D243" t="s">
        <v>47</v>
      </c>
      <c r="E243" t="s">
        <v>42</v>
      </c>
      <c r="F243" t="s">
        <v>7</v>
      </c>
    </row>
    <row r="244" spans="1:6" x14ac:dyDescent="0.25">
      <c r="A244">
        <v>238</v>
      </c>
      <c r="B244" t="s">
        <v>54</v>
      </c>
      <c r="C244" t="s">
        <v>57</v>
      </c>
      <c r="D244" t="s">
        <v>42</v>
      </c>
      <c r="E244" t="s">
        <v>60</v>
      </c>
      <c r="F244" t="s">
        <v>8</v>
      </c>
    </row>
    <row r="245" spans="1:6" x14ac:dyDescent="0.25">
      <c r="A245">
        <v>239</v>
      </c>
      <c r="B245" t="s">
        <v>8</v>
      </c>
      <c r="C245" t="s">
        <v>7</v>
      </c>
      <c r="D245" t="s">
        <v>17</v>
      </c>
      <c r="E245" t="s">
        <v>39</v>
      </c>
      <c r="F245" t="s">
        <v>67</v>
      </c>
    </row>
    <row r="246" spans="1:6" x14ac:dyDescent="0.25">
      <c r="A246">
        <v>240</v>
      </c>
      <c r="B246" t="s">
        <v>7</v>
      </c>
      <c r="C246" t="s">
        <v>8</v>
      </c>
      <c r="D246" t="s">
        <v>17</v>
      </c>
      <c r="E246" t="s">
        <v>46</v>
      </c>
      <c r="F246" t="s">
        <v>47</v>
      </c>
    </row>
    <row r="247" spans="1:6" x14ac:dyDescent="0.25">
      <c r="A247">
        <v>241</v>
      </c>
      <c r="B247" t="s">
        <v>17</v>
      </c>
      <c r="C247" t="s">
        <v>7</v>
      </c>
      <c r="D247" t="s">
        <v>42</v>
      </c>
      <c r="E247" t="s">
        <v>8</v>
      </c>
      <c r="F247" t="s">
        <v>46</v>
      </c>
    </row>
    <row r="248" spans="1:6" x14ac:dyDescent="0.25">
      <c r="A248">
        <v>242</v>
      </c>
      <c r="B248" t="s">
        <v>7</v>
      </c>
      <c r="C248" t="s">
        <v>26</v>
      </c>
      <c r="D248" t="s">
        <v>90</v>
      </c>
      <c r="E248" t="s">
        <v>19</v>
      </c>
      <c r="F248" t="s">
        <v>23</v>
      </c>
    </row>
    <row r="249" spans="1:6" x14ac:dyDescent="0.25">
      <c r="A249">
        <v>243</v>
      </c>
      <c r="B249" t="s">
        <v>7</v>
      </c>
      <c r="C249" t="s">
        <v>17</v>
      </c>
      <c r="D249" t="s">
        <v>23</v>
      </c>
      <c r="E249" t="s">
        <v>8</v>
      </c>
      <c r="F249" t="s">
        <v>6</v>
      </c>
    </row>
    <row r="250" spans="1:6" x14ac:dyDescent="0.25">
      <c r="A250">
        <v>244</v>
      </c>
      <c r="B250" t="s">
        <v>7</v>
      </c>
      <c r="C250" t="s">
        <v>17</v>
      </c>
      <c r="D250" t="s">
        <v>26</v>
      </c>
      <c r="E250" t="s">
        <v>23</v>
      </c>
      <c r="F250" t="s">
        <v>39</v>
      </c>
    </row>
    <row r="251" spans="1:6" x14ac:dyDescent="0.25">
      <c r="A251">
        <v>245</v>
      </c>
      <c r="B251" t="s">
        <v>31</v>
      </c>
      <c r="C251" t="s">
        <v>25</v>
      </c>
      <c r="D251" t="s">
        <v>32</v>
      </c>
      <c r="E251" t="s">
        <v>38</v>
      </c>
      <c r="F251" t="s">
        <v>61</v>
      </c>
    </row>
    <row r="252" spans="1:6" x14ac:dyDescent="0.25">
      <c r="A252">
        <v>246</v>
      </c>
      <c r="B252" t="s">
        <v>15</v>
      </c>
      <c r="C252" t="s">
        <v>16</v>
      </c>
      <c r="D252" t="s">
        <v>76</v>
      </c>
      <c r="E252" t="s">
        <v>13</v>
      </c>
      <c r="F252" t="s">
        <v>73</v>
      </c>
    </row>
    <row r="253" spans="1:6" x14ac:dyDescent="0.25">
      <c r="A253">
        <v>247</v>
      </c>
      <c r="B253" t="s">
        <v>7</v>
      </c>
      <c r="C253" t="s">
        <v>8</v>
      </c>
      <c r="D253" t="s">
        <v>42</v>
      </c>
      <c r="E253" t="s">
        <v>17</v>
      </c>
      <c r="F253" t="s">
        <v>39</v>
      </c>
    </row>
    <row r="254" spans="1:6" x14ac:dyDescent="0.25">
      <c r="A254">
        <v>248</v>
      </c>
      <c r="B254" t="s">
        <v>31</v>
      </c>
      <c r="C254" t="s">
        <v>25</v>
      </c>
      <c r="D254" t="s">
        <v>33</v>
      </c>
      <c r="E254" t="s">
        <v>32</v>
      </c>
      <c r="F254" t="s">
        <v>63</v>
      </c>
    </row>
    <row r="255" spans="1:6" x14ac:dyDescent="0.25">
      <c r="A255">
        <v>249</v>
      </c>
      <c r="B255" t="s">
        <v>8</v>
      </c>
      <c r="C255" t="s">
        <v>39</v>
      </c>
      <c r="D255" t="s">
        <v>7</v>
      </c>
      <c r="E255" t="s">
        <v>37</v>
      </c>
      <c r="F255" t="s">
        <v>42</v>
      </c>
    </row>
    <row r="256" spans="1:6" x14ac:dyDescent="0.25">
      <c r="A256">
        <v>250</v>
      </c>
      <c r="B256" t="s">
        <v>8</v>
      </c>
      <c r="C256" t="s">
        <v>37</v>
      </c>
      <c r="D256" t="s">
        <v>38</v>
      </c>
      <c r="E256" t="s">
        <v>32</v>
      </c>
      <c r="F256" t="s">
        <v>63</v>
      </c>
    </row>
    <row r="257" spans="1:6" x14ac:dyDescent="0.25">
      <c r="A257">
        <v>251</v>
      </c>
      <c r="B257" t="s">
        <v>8</v>
      </c>
      <c r="C257" t="s">
        <v>39</v>
      </c>
      <c r="D257" t="s">
        <v>7</v>
      </c>
      <c r="E257" t="s">
        <v>42</v>
      </c>
      <c r="F257" t="s">
        <v>9</v>
      </c>
    </row>
    <row r="258" spans="1:6" x14ac:dyDescent="0.25">
      <c r="A258">
        <v>252</v>
      </c>
      <c r="B258" t="s">
        <v>63</v>
      </c>
      <c r="C258" t="s">
        <v>31</v>
      </c>
      <c r="D258" t="s">
        <v>32</v>
      </c>
      <c r="E258" t="s">
        <v>38</v>
      </c>
      <c r="F258" t="s">
        <v>8</v>
      </c>
    </row>
    <row r="259" spans="1:6" x14ac:dyDescent="0.25">
      <c r="A259">
        <v>253</v>
      </c>
      <c r="B259" t="s">
        <v>31</v>
      </c>
      <c r="C259" t="s">
        <v>25</v>
      </c>
      <c r="D259" t="s">
        <v>35</v>
      </c>
      <c r="E259" t="s">
        <v>8</v>
      </c>
      <c r="F259" t="s">
        <v>32</v>
      </c>
    </row>
    <row r="260" spans="1:6" x14ac:dyDescent="0.25">
      <c r="A260">
        <v>254</v>
      </c>
      <c r="B260" t="s">
        <v>31</v>
      </c>
      <c r="C260" t="s">
        <v>37</v>
      </c>
      <c r="D260" t="s">
        <v>25</v>
      </c>
      <c r="E260" t="s">
        <v>70</v>
      </c>
      <c r="F260" t="s">
        <v>68</v>
      </c>
    </row>
    <row r="261" spans="1:6" x14ac:dyDescent="0.25">
      <c r="A261">
        <v>255</v>
      </c>
      <c r="B261" t="s">
        <v>25</v>
      </c>
      <c r="C261" t="s">
        <v>35</v>
      </c>
      <c r="D261" t="s">
        <v>31</v>
      </c>
      <c r="E261" t="s">
        <v>30</v>
      </c>
      <c r="F261" t="s">
        <v>33</v>
      </c>
    </row>
    <row r="262" spans="1:6" x14ac:dyDescent="0.25">
      <c r="A262">
        <v>256</v>
      </c>
      <c r="B262" t="s">
        <v>63</v>
      </c>
      <c r="C262" t="s">
        <v>37</v>
      </c>
      <c r="D262" t="s">
        <v>31</v>
      </c>
      <c r="E262" t="s">
        <v>25</v>
      </c>
      <c r="F262" t="s">
        <v>32</v>
      </c>
    </row>
    <row r="263" spans="1:6" x14ac:dyDescent="0.25">
      <c r="A263">
        <v>257</v>
      </c>
      <c r="B263" t="s">
        <v>39</v>
      </c>
      <c r="C263" t="s">
        <v>38</v>
      </c>
      <c r="D263" t="s">
        <v>51</v>
      </c>
      <c r="E263" t="s">
        <v>23</v>
      </c>
      <c r="F263" t="s">
        <v>25</v>
      </c>
    </row>
    <row r="264" spans="1:6" x14ac:dyDescent="0.25">
      <c r="A264">
        <v>258</v>
      </c>
      <c r="B264" t="s">
        <v>55</v>
      </c>
      <c r="C264" t="s">
        <v>83</v>
      </c>
      <c r="D264" t="s">
        <v>50</v>
      </c>
      <c r="E264" t="s">
        <v>63</v>
      </c>
      <c r="F264" t="s">
        <v>54</v>
      </c>
    </row>
    <row r="265" spans="1:6" x14ac:dyDescent="0.25">
      <c r="A265">
        <v>259</v>
      </c>
      <c r="B265" t="s">
        <v>50</v>
      </c>
      <c r="C265" t="s">
        <v>51</v>
      </c>
      <c r="D265" t="s">
        <v>38</v>
      </c>
      <c r="E265" t="s">
        <v>39</v>
      </c>
      <c r="F265" t="s">
        <v>61</v>
      </c>
    </row>
    <row r="266" spans="1:6" x14ac:dyDescent="0.25">
      <c r="A266">
        <v>260</v>
      </c>
      <c r="B266" t="s">
        <v>63</v>
      </c>
      <c r="C266" t="s">
        <v>95</v>
      </c>
      <c r="D266" t="s">
        <v>38</v>
      </c>
      <c r="E266" t="s">
        <v>83</v>
      </c>
      <c r="F266" t="s">
        <v>50</v>
      </c>
    </row>
    <row r="267" spans="1:6" x14ac:dyDescent="0.25">
      <c r="A267">
        <v>261</v>
      </c>
      <c r="B267" t="s">
        <v>44</v>
      </c>
      <c r="C267" t="s">
        <v>46</v>
      </c>
      <c r="D267" t="s">
        <v>40</v>
      </c>
      <c r="E267" t="s">
        <v>17</v>
      </c>
      <c r="F267" t="s">
        <v>47</v>
      </c>
    </row>
    <row r="268" spans="1:6" x14ac:dyDescent="0.25">
      <c r="A268">
        <v>262</v>
      </c>
      <c r="B268" t="s">
        <v>31</v>
      </c>
      <c r="C268" t="s">
        <v>7</v>
      </c>
      <c r="D268" t="s">
        <v>48</v>
      </c>
      <c r="E268" t="s">
        <v>37</v>
      </c>
      <c r="F268" t="s">
        <v>26</v>
      </c>
    </row>
    <row r="269" spans="1:6" x14ac:dyDescent="0.25">
      <c r="A269">
        <v>263</v>
      </c>
      <c r="B269" t="s">
        <v>63</v>
      </c>
      <c r="C269" t="s">
        <v>37</v>
      </c>
      <c r="D269" t="s">
        <v>32</v>
      </c>
      <c r="E269" t="s">
        <v>38</v>
      </c>
      <c r="F269" t="s">
        <v>50</v>
      </c>
    </row>
    <row r="270" spans="1:6" x14ac:dyDescent="0.25">
      <c r="A270">
        <v>264</v>
      </c>
      <c r="B270" t="s">
        <v>42</v>
      </c>
      <c r="C270" t="s">
        <v>17</v>
      </c>
      <c r="D270" t="s">
        <v>44</v>
      </c>
      <c r="E270" t="s">
        <v>46</v>
      </c>
      <c r="F270" t="s">
        <v>8</v>
      </c>
    </row>
    <row r="271" spans="1:6" x14ac:dyDescent="0.25">
      <c r="A271">
        <v>265</v>
      </c>
      <c r="B271" t="s">
        <v>7</v>
      </c>
      <c r="C271" t="s">
        <v>9</v>
      </c>
      <c r="D271" t="s">
        <v>26</v>
      </c>
      <c r="E271" t="s">
        <v>90</v>
      </c>
      <c r="F271" t="s">
        <v>17</v>
      </c>
    </row>
    <row r="272" spans="1:6" x14ac:dyDescent="0.25">
      <c r="A272">
        <v>266</v>
      </c>
      <c r="B272" t="s">
        <v>7</v>
      </c>
      <c r="C272" t="s">
        <v>8</v>
      </c>
      <c r="D272" t="s">
        <v>68</v>
      </c>
      <c r="E272" t="s">
        <v>37</v>
      </c>
      <c r="F272" t="s">
        <v>31</v>
      </c>
    </row>
    <row r="273" spans="1:6" x14ac:dyDescent="0.25">
      <c r="A273">
        <v>267</v>
      </c>
      <c r="B273" t="s">
        <v>7</v>
      </c>
      <c r="C273" t="s">
        <v>26</v>
      </c>
      <c r="D273" t="s">
        <v>90</v>
      </c>
      <c r="E273" t="s">
        <v>9</v>
      </c>
      <c r="F273" t="s">
        <v>17</v>
      </c>
    </row>
    <row r="274" spans="1:6" x14ac:dyDescent="0.25">
      <c r="A274">
        <v>268</v>
      </c>
      <c r="B274" t="s">
        <v>66</v>
      </c>
      <c r="C274" t="s">
        <v>68</v>
      </c>
      <c r="D274" t="s">
        <v>7</v>
      </c>
      <c r="E274" t="s">
        <v>8</v>
      </c>
      <c r="F274" t="s">
        <v>74</v>
      </c>
    </row>
    <row r="275" spans="1:6" x14ac:dyDescent="0.25">
      <c r="A275">
        <v>269</v>
      </c>
      <c r="B275" t="s">
        <v>7</v>
      </c>
      <c r="C275" t="s">
        <v>6</v>
      </c>
      <c r="D275" t="s">
        <v>8</v>
      </c>
      <c r="E275" t="s">
        <v>17</v>
      </c>
      <c r="F275" t="s">
        <v>77</v>
      </c>
    </row>
    <row r="276" spans="1:6" x14ac:dyDescent="0.25">
      <c r="A276">
        <v>270</v>
      </c>
      <c r="B276" t="s">
        <v>7</v>
      </c>
      <c r="C276" t="s">
        <v>6</v>
      </c>
      <c r="D276" t="s">
        <v>9</v>
      </c>
      <c r="E276" t="s">
        <v>8</v>
      </c>
      <c r="F276" t="s">
        <v>23</v>
      </c>
    </row>
    <row r="277" spans="1:6" x14ac:dyDescent="0.25">
      <c r="A277">
        <v>271</v>
      </c>
      <c r="B277" t="s">
        <v>7</v>
      </c>
      <c r="C277" t="s">
        <v>29</v>
      </c>
      <c r="D277" t="s">
        <v>19</v>
      </c>
      <c r="E277" t="s">
        <v>8</v>
      </c>
      <c r="F277" t="s">
        <v>6</v>
      </c>
    </row>
    <row r="278" spans="1:6" x14ac:dyDescent="0.25">
      <c r="A278">
        <v>272</v>
      </c>
      <c r="B278" t="s">
        <v>7</v>
      </c>
      <c r="C278" t="s">
        <v>6</v>
      </c>
      <c r="D278" t="s">
        <v>56</v>
      </c>
      <c r="E278" t="s">
        <v>8</v>
      </c>
      <c r="F278" t="s">
        <v>32</v>
      </c>
    </row>
    <row r="279" spans="1:6" x14ac:dyDescent="0.25">
      <c r="A279">
        <v>273</v>
      </c>
      <c r="B279" t="s">
        <v>7</v>
      </c>
      <c r="C279" t="s">
        <v>39</v>
      </c>
      <c r="D279" t="s">
        <v>8</v>
      </c>
      <c r="E279" t="s">
        <v>23</v>
      </c>
      <c r="F279" t="s">
        <v>17</v>
      </c>
    </row>
    <row r="280" spans="1:6" x14ac:dyDescent="0.25">
      <c r="A280">
        <v>274</v>
      </c>
      <c r="B280" t="s">
        <v>39</v>
      </c>
      <c r="C280" t="s">
        <v>38</v>
      </c>
      <c r="D280" t="s">
        <v>8</v>
      </c>
      <c r="E280" t="s">
        <v>23</v>
      </c>
      <c r="F280" t="s">
        <v>55</v>
      </c>
    </row>
    <row r="281" spans="1:6" x14ac:dyDescent="0.25">
      <c r="A281">
        <v>275</v>
      </c>
      <c r="B281" t="s">
        <v>39</v>
      </c>
      <c r="C281" t="s">
        <v>7</v>
      </c>
      <c r="D281" t="s">
        <v>8</v>
      </c>
      <c r="E281" t="s">
        <v>23</v>
      </c>
      <c r="F281" t="s">
        <v>32</v>
      </c>
    </row>
    <row r="282" spans="1:6" x14ac:dyDescent="0.25">
      <c r="A282">
        <v>276</v>
      </c>
      <c r="B282" t="s">
        <v>32</v>
      </c>
      <c r="C282" t="s">
        <v>36</v>
      </c>
      <c r="D282" t="s">
        <v>68</v>
      </c>
      <c r="E282" t="s">
        <v>34</v>
      </c>
      <c r="F282" t="s">
        <v>8</v>
      </c>
    </row>
    <row r="283" spans="1:6" x14ac:dyDescent="0.25">
      <c r="A283">
        <v>277</v>
      </c>
      <c r="B283" t="s">
        <v>17</v>
      </c>
      <c r="C283" t="s">
        <v>7</v>
      </c>
      <c r="D283" t="s">
        <v>45</v>
      </c>
      <c r="E283" t="s">
        <v>44</v>
      </c>
      <c r="F283" t="s">
        <v>77</v>
      </c>
    </row>
    <row r="284" spans="1:6" x14ac:dyDescent="0.25">
      <c r="A284">
        <v>278</v>
      </c>
      <c r="B284" t="s">
        <v>17</v>
      </c>
      <c r="C284" t="s">
        <v>40</v>
      </c>
      <c r="D284" t="s">
        <v>47</v>
      </c>
      <c r="E284" t="s">
        <v>42</v>
      </c>
      <c r="F284" t="s">
        <v>45</v>
      </c>
    </row>
    <row r="285" spans="1:6" x14ac:dyDescent="0.25">
      <c r="A285">
        <v>279</v>
      </c>
      <c r="B285" t="s">
        <v>13</v>
      </c>
      <c r="C285" t="s">
        <v>16</v>
      </c>
      <c r="D285" t="s">
        <v>14</v>
      </c>
      <c r="E285" t="s">
        <v>15</v>
      </c>
      <c r="F285" t="s">
        <v>101</v>
      </c>
    </row>
    <row r="286" spans="1:6" x14ac:dyDescent="0.25">
      <c r="A286">
        <v>280</v>
      </c>
      <c r="B286" t="s">
        <v>15</v>
      </c>
      <c r="C286" t="s">
        <v>14</v>
      </c>
      <c r="D286" t="s">
        <v>16</v>
      </c>
      <c r="E286" t="s">
        <v>17</v>
      </c>
      <c r="F286" t="s">
        <v>13</v>
      </c>
    </row>
    <row r="287" spans="1:6" x14ac:dyDescent="0.25">
      <c r="A287">
        <v>281</v>
      </c>
      <c r="B287" t="s">
        <v>8</v>
      </c>
      <c r="C287" t="s">
        <v>42</v>
      </c>
      <c r="D287" t="s">
        <v>54</v>
      </c>
      <c r="E287" t="s">
        <v>39</v>
      </c>
      <c r="F287" t="s">
        <v>44</v>
      </c>
    </row>
    <row r="288" spans="1:6" x14ac:dyDescent="0.25">
      <c r="A288">
        <v>282</v>
      </c>
      <c r="B288" t="s">
        <v>23</v>
      </c>
      <c r="C288" t="s">
        <v>8</v>
      </c>
      <c r="D288" t="s">
        <v>39</v>
      </c>
      <c r="E288" t="s">
        <v>7</v>
      </c>
      <c r="F288" t="s">
        <v>42</v>
      </c>
    </row>
    <row r="289" spans="1:6" x14ac:dyDescent="0.25">
      <c r="A289">
        <v>283</v>
      </c>
      <c r="B289" t="s">
        <v>42</v>
      </c>
      <c r="C289" t="s">
        <v>54</v>
      </c>
      <c r="D289" t="s">
        <v>68</v>
      </c>
      <c r="E289" t="s">
        <v>39</v>
      </c>
      <c r="F289" t="s">
        <v>44</v>
      </c>
    </row>
    <row r="290" spans="1:6" x14ac:dyDescent="0.25">
      <c r="A290">
        <v>284</v>
      </c>
      <c r="B290" t="s">
        <v>39</v>
      </c>
      <c r="C290" t="s">
        <v>37</v>
      </c>
      <c r="D290" t="s">
        <v>8</v>
      </c>
      <c r="E290" t="s">
        <v>55</v>
      </c>
      <c r="F290" t="s">
        <v>50</v>
      </c>
    </row>
    <row r="291" spans="1:6" x14ac:dyDescent="0.25">
      <c r="A291">
        <v>285</v>
      </c>
      <c r="B291" t="s">
        <v>42</v>
      </c>
      <c r="C291" t="s">
        <v>70</v>
      </c>
      <c r="D291" t="s">
        <v>39</v>
      </c>
      <c r="E291" t="s">
        <v>65</v>
      </c>
      <c r="F291" t="s">
        <v>95</v>
      </c>
    </row>
    <row r="292" spans="1:6" x14ac:dyDescent="0.25">
      <c r="A292">
        <v>286</v>
      </c>
      <c r="B292" t="s">
        <v>17</v>
      </c>
      <c r="C292" t="s">
        <v>40</v>
      </c>
      <c r="D292" t="s">
        <v>42</v>
      </c>
      <c r="E292" t="s">
        <v>7</v>
      </c>
      <c r="F292" t="s">
        <v>57</v>
      </c>
    </row>
    <row r="293" spans="1:6" x14ac:dyDescent="0.25">
      <c r="A293">
        <v>287</v>
      </c>
      <c r="B293" t="s">
        <v>57</v>
      </c>
      <c r="C293" t="s">
        <v>13</v>
      </c>
      <c r="D293" t="s">
        <v>72</v>
      </c>
      <c r="E293" t="s">
        <v>15</v>
      </c>
      <c r="F293" t="s">
        <v>16</v>
      </c>
    </row>
    <row r="294" spans="1:6" x14ac:dyDescent="0.25">
      <c r="A294">
        <v>288</v>
      </c>
      <c r="B294" t="s">
        <v>7</v>
      </c>
      <c r="C294" t="s">
        <v>17</v>
      </c>
      <c r="D294" t="s">
        <v>16</v>
      </c>
      <c r="E294" t="s">
        <v>14</v>
      </c>
      <c r="F294" t="s">
        <v>39</v>
      </c>
    </row>
    <row r="295" spans="1:6" x14ac:dyDescent="0.25">
      <c r="A295">
        <v>289</v>
      </c>
      <c r="B295" t="s">
        <v>38</v>
      </c>
      <c r="C295" t="s">
        <v>39</v>
      </c>
      <c r="D295" t="s">
        <v>63</v>
      </c>
      <c r="E295" t="s">
        <v>33</v>
      </c>
      <c r="F295" t="s">
        <v>25</v>
      </c>
    </row>
    <row r="296" spans="1:6" x14ac:dyDescent="0.25">
      <c r="A296">
        <v>290</v>
      </c>
      <c r="B296" t="s">
        <v>38</v>
      </c>
      <c r="C296" t="s">
        <v>31</v>
      </c>
      <c r="D296" t="s">
        <v>63</v>
      </c>
      <c r="E296" t="s">
        <v>39</v>
      </c>
      <c r="F296" t="s">
        <v>25</v>
      </c>
    </row>
    <row r="297" spans="1:6" x14ac:dyDescent="0.25">
      <c r="A297">
        <v>291</v>
      </c>
      <c r="B297" t="s">
        <v>38</v>
      </c>
      <c r="C297" t="s">
        <v>31</v>
      </c>
      <c r="D297" t="s">
        <v>63</v>
      </c>
      <c r="E297" t="s">
        <v>39</v>
      </c>
      <c r="F297" t="s">
        <v>25</v>
      </c>
    </row>
    <row r="298" spans="1:6" x14ac:dyDescent="0.25">
      <c r="A298">
        <v>292</v>
      </c>
      <c r="B298" t="s">
        <v>39</v>
      </c>
      <c r="C298" t="s">
        <v>38</v>
      </c>
      <c r="D298" t="s">
        <v>31</v>
      </c>
      <c r="E298" t="s">
        <v>25</v>
      </c>
      <c r="F298" t="s">
        <v>8</v>
      </c>
    </row>
    <row r="299" spans="1:6" x14ac:dyDescent="0.25">
      <c r="A299">
        <v>293</v>
      </c>
      <c r="B299" t="s">
        <v>7</v>
      </c>
      <c r="C299" t="s">
        <v>17</v>
      </c>
      <c r="D299" t="s">
        <v>9</v>
      </c>
      <c r="E299" t="s">
        <v>42</v>
      </c>
      <c r="F299" t="s">
        <v>8</v>
      </c>
    </row>
    <row r="300" spans="1:6" x14ac:dyDescent="0.25">
      <c r="A300">
        <v>294</v>
      </c>
      <c r="B300" t="s">
        <v>87</v>
      </c>
      <c r="C300" t="s">
        <v>45</v>
      </c>
      <c r="D300" t="s">
        <v>46</v>
      </c>
      <c r="E300" t="s">
        <v>45</v>
      </c>
      <c r="F300" t="s">
        <v>44</v>
      </c>
    </row>
    <row r="301" spans="1:6" x14ac:dyDescent="0.25">
      <c r="A301">
        <v>295</v>
      </c>
      <c r="B301" t="s">
        <v>7</v>
      </c>
      <c r="C301" t="s">
        <v>37</v>
      </c>
      <c r="D301" t="s">
        <v>17</v>
      </c>
      <c r="E301" t="s">
        <v>90</v>
      </c>
      <c r="F301" t="s">
        <v>26</v>
      </c>
    </row>
    <row r="302" spans="1:6" x14ac:dyDescent="0.25">
      <c r="A302">
        <v>296</v>
      </c>
      <c r="B302" t="s">
        <v>8</v>
      </c>
      <c r="C302" t="s">
        <v>6</v>
      </c>
      <c r="D302" t="s">
        <v>7</v>
      </c>
      <c r="E302" t="s">
        <v>82</v>
      </c>
      <c r="F302" t="s">
        <v>80</v>
      </c>
    </row>
    <row r="303" spans="1:6" x14ac:dyDescent="0.25">
      <c r="A303">
        <v>297</v>
      </c>
      <c r="B303" t="s">
        <v>42</v>
      </c>
      <c r="C303" t="s">
        <v>17</v>
      </c>
      <c r="D303" t="s">
        <v>44</v>
      </c>
      <c r="E303" t="s">
        <v>8</v>
      </c>
      <c r="F303" t="s">
        <v>57</v>
      </c>
    </row>
    <row r="304" spans="1:6" x14ac:dyDescent="0.25">
      <c r="A304">
        <v>298</v>
      </c>
      <c r="B304" t="s">
        <v>42</v>
      </c>
      <c r="C304" t="s">
        <v>17</v>
      </c>
      <c r="D304" t="s">
        <v>44</v>
      </c>
      <c r="E304" t="s">
        <v>46</v>
      </c>
      <c r="F304" t="s">
        <v>7</v>
      </c>
    </row>
    <row r="305" spans="1:6" x14ac:dyDescent="0.25">
      <c r="A305">
        <v>299</v>
      </c>
      <c r="B305" t="s">
        <v>7</v>
      </c>
      <c r="C305" t="s">
        <v>17</v>
      </c>
      <c r="D305" t="s">
        <v>44</v>
      </c>
      <c r="E305" t="s">
        <v>8</v>
      </c>
      <c r="F305" t="s">
        <v>42</v>
      </c>
    </row>
    <row r="306" spans="1:6" x14ac:dyDescent="0.25">
      <c r="A306">
        <v>300</v>
      </c>
      <c r="B306" t="s">
        <v>44</v>
      </c>
      <c r="C306" t="s">
        <v>46</v>
      </c>
      <c r="D306" t="s">
        <v>102</v>
      </c>
      <c r="E306" t="s">
        <v>103</v>
      </c>
      <c r="F306" t="s">
        <v>45</v>
      </c>
    </row>
    <row r="307" spans="1:6" x14ac:dyDescent="0.25">
      <c r="A307">
        <v>301</v>
      </c>
      <c r="B307" t="s">
        <v>17</v>
      </c>
      <c r="C307" t="s">
        <v>42</v>
      </c>
      <c r="D307" t="s">
        <v>46</v>
      </c>
      <c r="E307" t="s">
        <v>7</v>
      </c>
      <c r="F307" t="s">
        <v>40</v>
      </c>
    </row>
    <row r="308" spans="1:6" x14ac:dyDescent="0.25">
      <c r="A308">
        <v>302</v>
      </c>
      <c r="B308" t="s">
        <v>13</v>
      </c>
      <c r="C308" t="s">
        <v>72</v>
      </c>
      <c r="D308" t="s">
        <v>14</v>
      </c>
      <c r="E308" t="s">
        <v>90</v>
      </c>
      <c r="F308" t="s">
        <v>26</v>
      </c>
    </row>
    <row r="309" spans="1:6" x14ac:dyDescent="0.25">
      <c r="A309">
        <v>303</v>
      </c>
      <c r="B309" t="s">
        <v>7</v>
      </c>
      <c r="C309" t="s">
        <v>6</v>
      </c>
      <c r="D309" t="s">
        <v>42</v>
      </c>
      <c r="E309" t="s">
        <v>17</v>
      </c>
      <c r="F309" t="s">
        <v>45</v>
      </c>
    </row>
    <row r="310" spans="1:6" x14ac:dyDescent="0.25">
      <c r="A310">
        <v>304</v>
      </c>
      <c r="B310" t="s">
        <v>6</v>
      </c>
      <c r="C310" t="s">
        <v>87</v>
      </c>
      <c r="D310" t="s">
        <v>68</v>
      </c>
      <c r="E310" t="s">
        <v>7</v>
      </c>
      <c r="F310" t="s">
        <v>8</v>
      </c>
    </row>
    <row r="311" spans="1:6" x14ac:dyDescent="0.25">
      <c r="A311">
        <v>305</v>
      </c>
      <c r="B311" t="s">
        <v>57</v>
      </c>
      <c r="C311" t="s">
        <v>8</v>
      </c>
      <c r="D311" t="s">
        <v>17</v>
      </c>
      <c r="E311" t="s">
        <v>47</v>
      </c>
      <c r="F311" t="s">
        <v>42</v>
      </c>
    </row>
    <row r="312" spans="1:6" x14ac:dyDescent="0.25">
      <c r="A312">
        <v>306</v>
      </c>
      <c r="B312" t="s">
        <v>29</v>
      </c>
      <c r="C312" t="s">
        <v>19</v>
      </c>
      <c r="D312" t="s">
        <v>37</v>
      </c>
      <c r="E312" t="s">
        <v>25</v>
      </c>
      <c r="F312" t="s">
        <v>33</v>
      </c>
    </row>
    <row r="313" spans="1:6" x14ac:dyDescent="0.25">
      <c r="A313">
        <v>307</v>
      </c>
      <c r="B313" t="s">
        <v>42</v>
      </c>
      <c r="C313" t="s">
        <v>39</v>
      </c>
      <c r="D313" t="s">
        <v>63</v>
      </c>
      <c r="E313" t="s">
        <v>55</v>
      </c>
      <c r="F313" t="s">
        <v>8</v>
      </c>
    </row>
    <row r="314" spans="1:6" x14ac:dyDescent="0.25">
      <c r="A314">
        <v>308</v>
      </c>
      <c r="B314" t="s">
        <v>57</v>
      </c>
      <c r="C314" t="s">
        <v>47</v>
      </c>
      <c r="D314" t="s">
        <v>44</v>
      </c>
      <c r="E314" t="s">
        <v>40</v>
      </c>
      <c r="F314" t="s">
        <v>103</v>
      </c>
    </row>
    <row r="315" spans="1:6" x14ac:dyDescent="0.25">
      <c r="A315">
        <v>309</v>
      </c>
      <c r="B315" t="s">
        <v>17</v>
      </c>
      <c r="C315" t="s">
        <v>7</v>
      </c>
      <c r="D315" t="s">
        <v>42</v>
      </c>
      <c r="E315" t="s">
        <v>45</v>
      </c>
      <c r="F315" t="s">
        <v>44</v>
      </c>
    </row>
    <row r="316" spans="1:6" x14ac:dyDescent="0.25">
      <c r="A316">
        <v>310</v>
      </c>
      <c r="B316" t="s">
        <v>14</v>
      </c>
      <c r="C316" t="s">
        <v>45</v>
      </c>
      <c r="D316" t="s">
        <v>44</v>
      </c>
      <c r="E316" t="s">
        <v>47</v>
      </c>
      <c r="F316" t="s">
        <v>9</v>
      </c>
    </row>
    <row r="317" spans="1:6" x14ac:dyDescent="0.25">
      <c r="A317">
        <v>311</v>
      </c>
      <c r="B317" t="s">
        <v>42</v>
      </c>
      <c r="C317" t="s">
        <v>39</v>
      </c>
      <c r="D317" t="s">
        <v>7</v>
      </c>
      <c r="E317" t="s">
        <v>17</v>
      </c>
      <c r="F317" t="s">
        <v>44</v>
      </c>
    </row>
    <row r="318" spans="1:6" x14ac:dyDescent="0.25">
      <c r="A318">
        <v>312</v>
      </c>
      <c r="B318" t="s">
        <v>71</v>
      </c>
      <c r="C318" t="s">
        <v>54</v>
      </c>
      <c r="D318" t="s">
        <v>48</v>
      </c>
      <c r="E318" t="s">
        <v>42</v>
      </c>
      <c r="F318" t="s">
        <v>39</v>
      </c>
    </row>
    <row r="319" spans="1:6" x14ac:dyDescent="0.25">
      <c r="A319">
        <v>313</v>
      </c>
      <c r="B319" t="s">
        <v>15</v>
      </c>
      <c r="C319" t="s">
        <v>14</v>
      </c>
      <c r="D319" t="s">
        <v>16</v>
      </c>
      <c r="E319" t="s">
        <v>104</v>
      </c>
      <c r="F319" t="s">
        <v>45</v>
      </c>
    </row>
    <row r="320" spans="1:6" x14ac:dyDescent="0.25">
      <c r="A320">
        <v>314</v>
      </c>
      <c r="B320" t="s">
        <v>7</v>
      </c>
      <c r="C320" t="s">
        <v>42</v>
      </c>
      <c r="D320" t="s">
        <v>17</v>
      </c>
      <c r="E320" t="s">
        <v>39</v>
      </c>
      <c r="F320" t="s">
        <v>104</v>
      </c>
    </row>
    <row r="321" spans="1:6" x14ac:dyDescent="0.25">
      <c r="A321">
        <v>315</v>
      </c>
      <c r="B321" t="s">
        <v>68</v>
      </c>
      <c r="C321" t="s">
        <v>10</v>
      </c>
      <c r="D321" t="s">
        <v>105</v>
      </c>
      <c r="E321" t="s">
        <v>36</v>
      </c>
      <c r="F321" t="s">
        <v>45</v>
      </c>
    </row>
    <row r="322" spans="1:6" x14ac:dyDescent="0.25">
      <c r="A322">
        <v>316</v>
      </c>
      <c r="B322" t="s">
        <v>7</v>
      </c>
      <c r="C322" t="s">
        <v>42</v>
      </c>
      <c r="D322" t="s">
        <v>17</v>
      </c>
      <c r="E322" t="s">
        <v>9</v>
      </c>
      <c r="F322" t="s">
        <v>31</v>
      </c>
    </row>
    <row r="323" spans="1:6" x14ac:dyDescent="0.25">
      <c r="A323">
        <v>317</v>
      </c>
      <c r="B323" t="s">
        <v>57</v>
      </c>
      <c r="C323" t="s">
        <v>44</v>
      </c>
      <c r="D323" t="s">
        <v>54</v>
      </c>
      <c r="E323" t="s">
        <v>47</v>
      </c>
      <c r="F323" t="s">
        <v>46</v>
      </c>
    </row>
    <row r="324" spans="1:6" x14ac:dyDescent="0.25">
      <c r="A324">
        <v>318</v>
      </c>
      <c r="B324" t="s">
        <v>25</v>
      </c>
      <c r="C324" t="s">
        <v>61</v>
      </c>
      <c r="D324" t="s">
        <v>33</v>
      </c>
      <c r="E324" t="s">
        <v>37</v>
      </c>
      <c r="F324" t="s">
        <v>31</v>
      </c>
    </row>
    <row r="325" spans="1:6" x14ac:dyDescent="0.25">
      <c r="A325">
        <v>319</v>
      </c>
      <c r="B325" t="s">
        <v>37</v>
      </c>
      <c r="C325" t="s">
        <v>8</v>
      </c>
      <c r="D325" t="s">
        <v>62</v>
      </c>
      <c r="E325" t="s">
        <v>25</v>
      </c>
      <c r="F325" t="s">
        <v>31</v>
      </c>
    </row>
    <row r="326" spans="1:6" x14ac:dyDescent="0.25">
      <c r="A326">
        <v>320</v>
      </c>
      <c r="B326" t="s">
        <v>28</v>
      </c>
      <c r="C326" t="s">
        <v>25</v>
      </c>
      <c r="D326" t="s">
        <v>106</v>
      </c>
      <c r="E326" t="s">
        <v>32</v>
      </c>
      <c r="F326" t="s">
        <v>63</v>
      </c>
    </row>
    <row r="327" spans="1:6" x14ac:dyDescent="0.25">
      <c r="A327">
        <v>321</v>
      </c>
      <c r="B327" t="s">
        <v>7</v>
      </c>
      <c r="C327" t="s">
        <v>26</v>
      </c>
      <c r="D327" t="s">
        <v>90</v>
      </c>
      <c r="E327" t="s">
        <v>6</v>
      </c>
      <c r="F327" t="s">
        <v>17</v>
      </c>
    </row>
    <row r="328" spans="1:6" x14ac:dyDescent="0.25">
      <c r="A328">
        <v>322</v>
      </c>
      <c r="B328" t="s">
        <v>11</v>
      </c>
      <c r="C328" t="s">
        <v>12</v>
      </c>
      <c r="D328" t="s">
        <v>7</v>
      </c>
      <c r="E328" t="s">
        <v>6</v>
      </c>
      <c r="F328" t="s">
        <v>17</v>
      </c>
    </row>
    <row r="329" spans="1:6" x14ac:dyDescent="0.25">
      <c r="A329">
        <v>323</v>
      </c>
      <c r="B329" t="s">
        <v>7</v>
      </c>
      <c r="C329" t="s">
        <v>11</v>
      </c>
      <c r="D329" t="s">
        <v>6</v>
      </c>
      <c r="E329" t="s">
        <v>12</v>
      </c>
      <c r="F329" t="s">
        <v>9</v>
      </c>
    </row>
    <row r="330" spans="1:6" x14ac:dyDescent="0.25">
      <c r="A330">
        <v>324</v>
      </c>
      <c r="B330" t="s">
        <v>7</v>
      </c>
      <c r="C330" t="s">
        <v>8</v>
      </c>
      <c r="D330" t="s">
        <v>6</v>
      </c>
      <c r="E330" t="s">
        <v>29</v>
      </c>
      <c r="F330" t="s">
        <v>19</v>
      </c>
    </row>
    <row r="331" spans="1:6" x14ac:dyDescent="0.25">
      <c r="A331">
        <v>325</v>
      </c>
      <c r="B331" t="s">
        <v>25</v>
      </c>
      <c r="C331" t="s">
        <v>37</v>
      </c>
      <c r="D331" t="s">
        <v>31</v>
      </c>
      <c r="E331" t="s">
        <v>61</v>
      </c>
      <c r="F331" t="s">
        <v>38</v>
      </c>
    </row>
    <row r="332" spans="1:6" x14ac:dyDescent="0.25">
      <c r="A332">
        <v>326</v>
      </c>
      <c r="B332" t="s">
        <v>38</v>
      </c>
      <c r="C332" t="s">
        <v>63</v>
      </c>
      <c r="D332" t="s">
        <v>61</v>
      </c>
      <c r="E332" t="s">
        <v>50</v>
      </c>
      <c r="F332" t="s">
        <v>32</v>
      </c>
    </row>
    <row r="333" spans="1:6" x14ac:dyDescent="0.25">
      <c r="A333">
        <v>327</v>
      </c>
      <c r="B333" t="s">
        <v>25</v>
      </c>
      <c r="C333" t="s">
        <v>50</v>
      </c>
      <c r="D333" t="s">
        <v>33</v>
      </c>
      <c r="E333" t="s">
        <v>31</v>
      </c>
      <c r="F333" t="s">
        <v>38</v>
      </c>
    </row>
    <row r="334" spans="1:6" x14ac:dyDescent="0.25">
      <c r="A334">
        <v>328</v>
      </c>
      <c r="B334" t="s">
        <v>56</v>
      </c>
      <c r="C334" t="s">
        <v>54</v>
      </c>
      <c r="D334" t="s">
        <v>57</v>
      </c>
      <c r="E334" t="s">
        <v>32</v>
      </c>
      <c r="F334" t="s">
        <v>60</v>
      </c>
    </row>
    <row r="335" spans="1:6" x14ac:dyDescent="0.25">
      <c r="A335">
        <v>329</v>
      </c>
      <c r="B335" t="s">
        <v>54</v>
      </c>
      <c r="C335" t="s">
        <v>42</v>
      </c>
      <c r="D335" t="s">
        <v>102</v>
      </c>
      <c r="E335" t="s">
        <v>103</v>
      </c>
      <c r="F335" t="s">
        <v>95</v>
      </c>
    </row>
    <row r="336" spans="1:6" x14ac:dyDescent="0.25">
      <c r="A336">
        <v>330</v>
      </c>
      <c r="B336" t="s">
        <v>23</v>
      </c>
      <c r="C336" t="s">
        <v>39</v>
      </c>
      <c r="D336" t="s">
        <v>7</v>
      </c>
      <c r="E336" t="s">
        <v>25</v>
      </c>
      <c r="F336" t="s">
        <v>89</v>
      </c>
    </row>
    <row r="337" spans="1:6" x14ac:dyDescent="0.25">
      <c r="A337">
        <v>331</v>
      </c>
      <c r="B337" t="s">
        <v>33</v>
      </c>
      <c r="C337" t="s">
        <v>25</v>
      </c>
      <c r="D337" t="s">
        <v>23</v>
      </c>
      <c r="E337" t="s">
        <v>38</v>
      </c>
      <c r="F337" t="s">
        <v>107</v>
      </c>
    </row>
    <row r="338" spans="1:6" x14ac:dyDescent="0.25">
      <c r="A338">
        <v>332</v>
      </c>
      <c r="B338" t="s">
        <v>23</v>
      </c>
      <c r="C338" t="s">
        <v>7</v>
      </c>
      <c r="D338" t="s">
        <v>39</v>
      </c>
      <c r="E338" t="s">
        <v>8</v>
      </c>
      <c r="F338" t="s">
        <v>32</v>
      </c>
    </row>
    <row r="339" spans="1:6" x14ac:dyDescent="0.25">
      <c r="A339">
        <v>333</v>
      </c>
      <c r="B339" t="s">
        <v>17</v>
      </c>
      <c r="C339" t="s">
        <v>7</v>
      </c>
      <c r="D339" t="s">
        <v>45</v>
      </c>
      <c r="E339" t="s">
        <v>46</v>
      </c>
      <c r="F339" t="s">
        <v>40</v>
      </c>
    </row>
    <row r="340" spans="1:6" x14ac:dyDescent="0.25">
      <c r="A340">
        <v>334</v>
      </c>
      <c r="B340" t="s">
        <v>45</v>
      </c>
      <c r="C340" t="s">
        <v>77</v>
      </c>
      <c r="D340" t="s">
        <v>14</v>
      </c>
      <c r="E340" t="s">
        <v>15</v>
      </c>
      <c r="F340" t="s">
        <v>45</v>
      </c>
    </row>
    <row r="341" spans="1:6" x14ac:dyDescent="0.25">
      <c r="A341">
        <v>335</v>
      </c>
      <c r="B341" t="s">
        <v>7</v>
      </c>
      <c r="C341" t="s">
        <v>17</v>
      </c>
      <c r="D341" t="s">
        <v>46</v>
      </c>
      <c r="E341" t="s">
        <v>44</v>
      </c>
      <c r="F341" t="s">
        <v>45</v>
      </c>
    </row>
    <row r="342" spans="1:6" x14ac:dyDescent="0.25">
      <c r="A342">
        <v>336</v>
      </c>
      <c r="B342" t="s">
        <v>45</v>
      </c>
      <c r="C342" t="s">
        <v>87</v>
      </c>
      <c r="D342" t="s">
        <v>45</v>
      </c>
      <c r="E342" t="s">
        <v>77</v>
      </c>
      <c r="F342" t="s">
        <v>104</v>
      </c>
    </row>
    <row r="343" spans="1:6" x14ac:dyDescent="0.25">
      <c r="A343">
        <v>337</v>
      </c>
      <c r="B343" t="s">
        <v>42</v>
      </c>
      <c r="C343" t="s">
        <v>17</v>
      </c>
      <c r="D343" t="s">
        <v>7</v>
      </c>
      <c r="E343" t="s">
        <v>8</v>
      </c>
      <c r="F343" t="s">
        <v>54</v>
      </c>
    </row>
    <row r="344" spans="1:6" x14ac:dyDescent="0.25">
      <c r="A344">
        <v>338</v>
      </c>
      <c r="B344" t="s">
        <v>39</v>
      </c>
      <c r="C344" t="s">
        <v>38</v>
      </c>
      <c r="D344" t="s">
        <v>54</v>
      </c>
      <c r="E344" t="s">
        <v>42</v>
      </c>
      <c r="F344" t="s">
        <v>8</v>
      </c>
    </row>
    <row r="345" spans="1:6" x14ac:dyDescent="0.25">
      <c r="A345">
        <v>339</v>
      </c>
      <c r="B345" t="s">
        <v>39</v>
      </c>
      <c r="C345" t="s">
        <v>31</v>
      </c>
      <c r="D345" t="s">
        <v>8</v>
      </c>
      <c r="E345" t="s">
        <v>38</v>
      </c>
      <c r="F345" t="s">
        <v>25</v>
      </c>
    </row>
    <row r="346" spans="1:6" x14ac:dyDescent="0.25">
      <c r="A346">
        <v>340</v>
      </c>
      <c r="B346" t="s">
        <v>7</v>
      </c>
      <c r="C346" t="s">
        <v>23</v>
      </c>
      <c r="D346" t="s">
        <v>39</v>
      </c>
      <c r="E346" t="s">
        <v>8</v>
      </c>
      <c r="F346" t="s">
        <v>42</v>
      </c>
    </row>
    <row r="347" spans="1:6" x14ac:dyDescent="0.25">
      <c r="A347">
        <v>341</v>
      </c>
      <c r="B347" t="s">
        <v>23</v>
      </c>
      <c r="C347" t="s">
        <v>7</v>
      </c>
      <c r="D347" t="s">
        <v>8</v>
      </c>
      <c r="E347" t="s">
        <v>25</v>
      </c>
      <c r="F347" t="s">
        <v>32</v>
      </c>
    </row>
    <row r="348" spans="1:6" x14ac:dyDescent="0.25">
      <c r="A348">
        <v>342</v>
      </c>
      <c r="B348" t="s">
        <v>6</v>
      </c>
      <c r="C348" t="s">
        <v>7</v>
      </c>
      <c r="D348" t="s">
        <v>8</v>
      </c>
      <c r="E348" t="s">
        <v>23</v>
      </c>
      <c r="F348" t="s">
        <v>68</v>
      </c>
    </row>
    <row r="349" spans="1:6" x14ac:dyDescent="0.25">
      <c r="A349">
        <v>343</v>
      </c>
      <c r="B349" t="s">
        <v>8</v>
      </c>
      <c r="C349" t="s">
        <v>31</v>
      </c>
      <c r="D349" t="s">
        <v>7</v>
      </c>
      <c r="E349" t="s">
        <v>37</v>
      </c>
      <c r="F349" t="s">
        <v>68</v>
      </c>
    </row>
    <row r="350" spans="1:6" x14ac:dyDescent="0.25">
      <c r="A350">
        <v>344</v>
      </c>
      <c r="B350" t="s">
        <v>23</v>
      </c>
      <c r="C350" t="s">
        <v>7</v>
      </c>
      <c r="D350" t="s">
        <v>8</v>
      </c>
      <c r="E350" t="s">
        <v>59</v>
      </c>
      <c r="F350" t="s">
        <v>24</v>
      </c>
    </row>
    <row r="351" spans="1:6" x14ac:dyDescent="0.25">
      <c r="A351">
        <v>345</v>
      </c>
      <c r="B351" t="s">
        <v>7</v>
      </c>
      <c r="C351" t="s">
        <v>42</v>
      </c>
      <c r="D351" t="s">
        <v>17</v>
      </c>
      <c r="E351" t="s">
        <v>8</v>
      </c>
      <c r="F351" t="s">
        <v>46</v>
      </c>
    </row>
    <row r="352" spans="1:6" x14ac:dyDescent="0.25">
      <c r="A352">
        <v>346</v>
      </c>
      <c r="B352" t="s">
        <v>7</v>
      </c>
      <c r="C352" t="s">
        <v>17</v>
      </c>
      <c r="D352" t="s">
        <v>8</v>
      </c>
      <c r="E352" t="s">
        <v>42</v>
      </c>
      <c r="F352" t="s">
        <v>39</v>
      </c>
    </row>
    <row r="353" spans="1:6" x14ac:dyDescent="0.25">
      <c r="A353">
        <v>347</v>
      </c>
      <c r="B353" t="s">
        <v>25</v>
      </c>
      <c r="C353" t="s">
        <v>31</v>
      </c>
      <c r="D353" t="s">
        <v>33</v>
      </c>
      <c r="E353" t="s">
        <v>38</v>
      </c>
      <c r="F353" t="s">
        <v>42</v>
      </c>
    </row>
    <row r="354" spans="1:6" x14ac:dyDescent="0.25">
      <c r="A354">
        <v>348</v>
      </c>
      <c r="B354" t="s">
        <v>7</v>
      </c>
      <c r="C354" t="s">
        <v>23</v>
      </c>
      <c r="D354" t="s">
        <v>17</v>
      </c>
      <c r="E354" t="s">
        <v>39</v>
      </c>
      <c r="F354" t="s">
        <v>8</v>
      </c>
    </row>
    <row r="355" spans="1:6" x14ac:dyDescent="0.25">
      <c r="A355">
        <v>349</v>
      </c>
      <c r="B355" t="s">
        <v>8</v>
      </c>
      <c r="C355" t="s">
        <v>39</v>
      </c>
      <c r="D355" t="s">
        <v>25</v>
      </c>
      <c r="E355" t="s">
        <v>42</v>
      </c>
      <c r="F355" t="s">
        <v>31</v>
      </c>
    </row>
    <row r="356" spans="1:6" x14ac:dyDescent="0.25">
      <c r="A356">
        <v>350</v>
      </c>
      <c r="B356" t="s">
        <v>42</v>
      </c>
      <c r="C356" t="s">
        <v>83</v>
      </c>
      <c r="D356" t="s">
        <v>54</v>
      </c>
      <c r="E356" t="s">
        <v>65</v>
      </c>
      <c r="F356" t="s">
        <v>50</v>
      </c>
    </row>
    <row r="357" spans="1:6" x14ac:dyDescent="0.25">
      <c r="A357">
        <v>351</v>
      </c>
      <c r="B357" t="s">
        <v>63</v>
      </c>
      <c r="C357" t="s">
        <v>55</v>
      </c>
      <c r="D357" t="s">
        <v>39</v>
      </c>
      <c r="E357" t="s">
        <v>50</v>
      </c>
      <c r="F357" t="s">
        <v>42</v>
      </c>
    </row>
    <row r="358" spans="1:6" x14ac:dyDescent="0.25">
      <c r="A358">
        <v>352</v>
      </c>
      <c r="B358" t="s">
        <v>8</v>
      </c>
      <c r="C358" t="s">
        <v>31</v>
      </c>
      <c r="D358" t="s">
        <v>37</v>
      </c>
      <c r="E358" t="s">
        <v>39</v>
      </c>
      <c r="F358" t="s">
        <v>38</v>
      </c>
    </row>
    <row r="359" spans="1:6" x14ac:dyDescent="0.25">
      <c r="A359">
        <v>353</v>
      </c>
      <c r="B359" t="s">
        <v>7</v>
      </c>
      <c r="C359" t="s">
        <v>17</v>
      </c>
      <c r="D359" t="s">
        <v>44</v>
      </c>
      <c r="E359" t="s">
        <v>46</v>
      </c>
      <c r="F359" t="s">
        <v>42</v>
      </c>
    </row>
    <row r="360" spans="1:6" x14ac:dyDescent="0.25">
      <c r="A360">
        <v>354</v>
      </c>
      <c r="B360" t="s">
        <v>44</v>
      </c>
      <c r="C360" t="s">
        <v>11</v>
      </c>
      <c r="D360" t="s">
        <v>12</v>
      </c>
      <c r="E360" t="s">
        <v>108</v>
      </c>
      <c r="F360" t="s">
        <v>46</v>
      </c>
    </row>
    <row r="361" spans="1:6" x14ac:dyDescent="0.25">
      <c r="A361">
        <v>355</v>
      </c>
      <c r="B361" t="s">
        <v>7</v>
      </c>
      <c r="C361" t="s">
        <v>17</v>
      </c>
      <c r="D361" t="s">
        <v>46</v>
      </c>
      <c r="E361" t="s">
        <v>42</v>
      </c>
      <c r="F361" t="s">
        <v>44</v>
      </c>
    </row>
    <row r="362" spans="1:6" x14ac:dyDescent="0.25">
      <c r="A362">
        <v>356</v>
      </c>
      <c r="B362" t="s">
        <v>17</v>
      </c>
      <c r="C362" t="s">
        <v>43</v>
      </c>
      <c r="D362" t="s">
        <v>14</v>
      </c>
      <c r="E362" t="s">
        <v>87</v>
      </c>
      <c r="F362" t="s">
        <v>101</v>
      </c>
    </row>
    <row r="363" spans="1:6" x14ac:dyDescent="0.25">
      <c r="A363">
        <v>357</v>
      </c>
      <c r="B363" t="s">
        <v>68</v>
      </c>
      <c r="C363" t="s">
        <v>105</v>
      </c>
      <c r="D363" t="s">
        <v>109</v>
      </c>
      <c r="E363" t="s">
        <v>8</v>
      </c>
      <c r="F363" t="s">
        <v>25</v>
      </c>
    </row>
    <row r="364" spans="1:6" x14ac:dyDescent="0.25">
      <c r="A364">
        <v>358</v>
      </c>
      <c r="B364" t="s">
        <v>68</v>
      </c>
      <c r="C364" t="s">
        <v>25</v>
      </c>
      <c r="D364" t="s">
        <v>31</v>
      </c>
      <c r="E364" t="s">
        <v>38</v>
      </c>
      <c r="F364" t="s">
        <v>33</v>
      </c>
    </row>
    <row r="365" spans="1:6" x14ac:dyDescent="0.25">
      <c r="A365">
        <v>359</v>
      </c>
      <c r="B365" t="s">
        <v>8</v>
      </c>
      <c r="C365" t="s">
        <v>39</v>
      </c>
      <c r="D365" t="s">
        <v>31</v>
      </c>
      <c r="E365" t="s">
        <v>38</v>
      </c>
      <c r="F365" t="s">
        <v>25</v>
      </c>
    </row>
    <row r="366" spans="1:6" x14ac:dyDescent="0.25">
      <c r="A366">
        <v>360</v>
      </c>
      <c r="B366" t="s">
        <v>8</v>
      </c>
      <c r="C366" t="s">
        <v>37</v>
      </c>
      <c r="D366" t="s">
        <v>39</v>
      </c>
      <c r="E366" t="s">
        <v>42</v>
      </c>
      <c r="F366" t="s">
        <v>38</v>
      </c>
    </row>
    <row r="367" spans="1:6" x14ac:dyDescent="0.25">
      <c r="A367">
        <v>361</v>
      </c>
      <c r="B367" t="s">
        <v>63</v>
      </c>
      <c r="C367" t="s">
        <v>31</v>
      </c>
      <c r="D367" t="s">
        <v>38</v>
      </c>
      <c r="E367" t="s">
        <v>50</v>
      </c>
      <c r="F367" t="s">
        <v>55</v>
      </c>
    </row>
    <row r="368" spans="1:6" x14ac:dyDescent="0.25">
      <c r="A368">
        <v>362</v>
      </c>
      <c r="B368" t="s">
        <v>8</v>
      </c>
      <c r="C368" t="s">
        <v>37</v>
      </c>
      <c r="D368" t="s">
        <v>31</v>
      </c>
      <c r="E368" t="s">
        <v>39</v>
      </c>
      <c r="F368" t="s">
        <v>50</v>
      </c>
    </row>
    <row r="369" spans="1:6" x14ac:dyDescent="0.25">
      <c r="A369">
        <v>363</v>
      </c>
      <c r="B369" t="s">
        <v>42</v>
      </c>
      <c r="C369" t="s">
        <v>50</v>
      </c>
      <c r="D369" t="s">
        <v>8</v>
      </c>
      <c r="E369" t="s">
        <v>37</v>
      </c>
      <c r="F369" t="s">
        <v>63</v>
      </c>
    </row>
    <row r="370" spans="1:6" x14ac:dyDescent="0.25">
      <c r="A370">
        <v>364</v>
      </c>
      <c r="B370" t="s">
        <v>8</v>
      </c>
      <c r="C370" t="s">
        <v>7</v>
      </c>
      <c r="D370" t="s">
        <v>39</v>
      </c>
      <c r="E370" t="s">
        <v>42</v>
      </c>
      <c r="F370" t="s">
        <v>17</v>
      </c>
    </row>
    <row r="371" spans="1:6" x14ac:dyDescent="0.25">
      <c r="A371">
        <v>365</v>
      </c>
      <c r="B371" t="s">
        <v>75</v>
      </c>
      <c r="C371" t="s">
        <v>48</v>
      </c>
      <c r="D371" t="s">
        <v>76</v>
      </c>
      <c r="E371" t="s">
        <v>55</v>
      </c>
      <c r="F371" t="s">
        <v>54</v>
      </c>
    </row>
    <row r="372" spans="1:6" x14ac:dyDescent="0.25">
      <c r="A372">
        <v>366</v>
      </c>
      <c r="B372" t="s">
        <v>7</v>
      </c>
      <c r="C372" t="s">
        <v>110</v>
      </c>
      <c r="D372" t="s">
        <v>12</v>
      </c>
      <c r="E372" t="s">
        <v>17</v>
      </c>
      <c r="F372" t="s">
        <v>92</v>
      </c>
    </row>
    <row r="373" spans="1:6" x14ac:dyDescent="0.25">
      <c r="A373">
        <v>367</v>
      </c>
      <c r="B373" t="s">
        <v>87</v>
      </c>
      <c r="C373" t="s">
        <v>46</v>
      </c>
      <c r="D373" t="s">
        <v>48</v>
      </c>
      <c r="E373" t="s">
        <v>44</v>
      </c>
      <c r="F373" t="s">
        <v>45</v>
      </c>
    </row>
    <row r="374" spans="1:6" x14ac:dyDescent="0.25">
      <c r="A374">
        <v>368</v>
      </c>
      <c r="B374" t="s">
        <v>42</v>
      </c>
      <c r="C374" t="s">
        <v>77</v>
      </c>
      <c r="D374" t="s">
        <v>7</v>
      </c>
      <c r="E374" t="s">
        <v>17</v>
      </c>
      <c r="F374" t="s">
        <v>46</v>
      </c>
    </row>
    <row r="375" spans="1:6" x14ac:dyDescent="0.25">
      <c r="A375">
        <v>369</v>
      </c>
      <c r="B375" t="s">
        <v>44</v>
      </c>
      <c r="C375" t="s">
        <v>17</v>
      </c>
      <c r="D375" t="s">
        <v>40</v>
      </c>
      <c r="E375" t="s">
        <v>45</v>
      </c>
      <c r="F375" t="s">
        <v>46</v>
      </c>
    </row>
    <row r="376" spans="1:6" x14ac:dyDescent="0.25">
      <c r="A376">
        <v>370</v>
      </c>
      <c r="B376" t="s">
        <v>44</v>
      </c>
      <c r="C376" t="s">
        <v>17</v>
      </c>
      <c r="D376" t="s">
        <v>46</v>
      </c>
      <c r="E376" t="s">
        <v>40</v>
      </c>
      <c r="F376" t="s">
        <v>42</v>
      </c>
    </row>
    <row r="377" spans="1:6" x14ac:dyDescent="0.25">
      <c r="A377">
        <v>371</v>
      </c>
      <c r="B377" t="s">
        <v>17</v>
      </c>
      <c r="C377" t="s">
        <v>45</v>
      </c>
      <c r="D377" t="s">
        <v>44</v>
      </c>
      <c r="E377" t="s">
        <v>42</v>
      </c>
      <c r="F377" t="s">
        <v>7</v>
      </c>
    </row>
    <row r="378" spans="1:6" x14ac:dyDescent="0.25">
      <c r="A378">
        <v>372</v>
      </c>
      <c r="B378" t="s">
        <v>44</v>
      </c>
      <c r="C378" t="s">
        <v>57</v>
      </c>
      <c r="D378" t="s">
        <v>47</v>
      </c>
      <c r="E378" t="s">
        <v>17</v>
      </c>
      <c r="F378" t="s">
        <v>46</v>
      </c>
    </row>
    <row r="379" spans="1:6" x14ac:dyDescent="0.25">
      <c r="A379">
        <v>373</v>
      </c>
      <c r="B379" t="s">
        <v>42</v>
      </c>
      <c r="C379" t="s">
        <v>8</v>
      </c>
      <c r="D379" t="s">
        <v>44</v>
      </c>
      <c r="E379" t="s">
        <v>17</v>
      </c>
      <c r="F379" t="s">
        <v>45</v>
      </c>
    </row>
    <row r="380" spans="1:6" x14ac:dyDescent="0.25">
      <c r="A380">
        <v>374</v>
      </c>
      <c r="B380" t="s">
        <v>68</v>
      </c>
      <c r="C380" t="s">
        <v>105</v>
      </c>
      <c r="D380" t="s">
        <v>109</v>
      </c>
      <c r="E380" t="s">
        <v>7</v>
      </c>
      <c r="F380" t="s">
        <v>8</v>
      </c>
    </row>
    <row r="381" spans="1:6" x14ac:dyDescent="0.25">
      <c r="A381">
        <v>375</v>
      </c>
      <c r="B381" t="s">
        <v>68</v>
      </c>
      <c r="C381" t="s">
        <v>93</v>
      </c>
      <c r="D381" t="s">
        <v>24</v>
      </c>
      <c r="E381" t="s">
        <v>7</v>
      </c>
      <c r="F381" t="s">
        <v>31</v>
      </c>
    </row>
    <row r="382" spans="1:6" x14ac:dyDescent="0.25">
      <c r="A382">
        <v>376</v>
      </c>
      <c r="B382" t="s">
        <v>7</v>
      </c>
      <c r="C382" t="s">
        <v>23</v>
      </c>
      <c r="D382" t="s">
        <v>39</v>
      </c>
      <c r="E382" t="s">
        <v>8</v>
      </c>
      <c r="F382" t="s">
        <v>17</v>
      </c>
    </row>
    <row r="383" spans="1:6" x14ac:dyDescent="0.25">
      <c r="A383">
        <v>377</v>
      </c>
      <c r="B383" t="s">
        <v>31</v>
      </c>
      <c r="C383" t="s">
        <v>25</v>
      </c>
      <c r="D383" t="s">
        <v>35</v>
      </c>
      <c r="E383" t="s">
        <v>69</v>
      </c>
      <c r="F383" t="s">
        <v>33</v>
      </c>
    </row>
    <row r="384" spans="1:6" x14ac:dyDescent="0.25">
      <c r="A384">
        <v>378</v>
      </c>
      <c r="B384" t="s">
        <v>8</v>
      </c>
      <c r="C384" t="s">
        <v>7</v>
      </c>
      <c r="D384" t="s">
        <v>23</v>
      </c>
      <c r="E384" t="s">
        <v>39</v>
      </c>
      <c r="F384" t="s">
        <v>31</v>
      </c>
    </row>
    <row r="385" spans="1:6" x14ac:dyDescent="0.25">
      <c r="A385">
        <v>379</v>
      </c>
      <c r="B385" t="s">
        <v>37</v>
      </c>
      <c r="C385" t="s">
        <v>31</v>
      </c>
      <c r="D385" t="s">
        <v>8</v>
      </c>
      <c r="E385" t="s">
        <v>50</v>
      </c>
      <c r="F385" t="s">
        <v>59</v>
      </c>
    </row>
    <row r="386" spans="1:6" x14ac:dyDescent="0.25">
      <c r="A386">
        <v>380</v>
      </c>
      <c r="B386" t="s">
        <v>7</v>
      </c>
      <c r="C386" t="s">
        <v>8</v>
      </c>
      <c r="D386" t="s">
        <v>69</v>
      </c>
      <c r="E386" t="s">
        <v>68</v>
      </c>
      <c r="F386" t="s">
        <v>6</v>
      </c>
    </row>
    <row r="387" spans="1:6" x14ac:dyDescent="0.25">
      <c r="A387">
        <v>381</v>
      </c>
      <c r="B387" t="s">
        <v>82</v>
      </c>
      <c r="C387" t="s">
        <v>25</v>
      </c>
      <c r="D387" t="s">
        <v>7</v>
      </c>
      <c r="E387" t="s">
        <v>8</v>
      </c>
      <c r="F387" t="s">
        <v>31</v>
      </c>
    </row>
    <row r="388" spans="1:6" x14ac:dyDescent="0.25">
      <c r="A388">
        <v>382</v>
      </c>
      <c r="B388" t="s">
        <v>68</v>
      </c>
      <c r="C388" t="s">
        <v>7</v>
      </c>
      <c r="D388" t="s">
        <v>25</v>
      </c>
      <c r="E388" t="s">
        <v>66</v>
      </c>
      <c r="F388" t="s">
        <v>33</v>
      </c>
    </row>
    <row r="389" spans="1:6" x14ac:dyDescent="0.25">
      <c r="A389">
        <v>383</v>
      </c>
      <c r="B389" t="s">
        <v>29</v>
      </c>
      <c r="C389" t="s">
        <v>19</v>
      </c>
      <c r="D389" t="s">
        <v>31</v>
      </c>
      <c r="E389" t="s">
        <v>30</v>
      </c>
      <c r="F389" t="s">
        <v>25</v>
      </c>
    </row>
    <row r="390" spans="1:6" x14ac:dyDescent="0.25">
      <c r="A390">
        <v>384</v>
      </c>
      <c r="B390" t="s">
        <v>7</v>
      </c>
      <c r="C390" t="s">
        <v>17</v>
      </c>
      <c r="D390" t="s">
        <v>82</v>
      </c>
      <c r="E390" t="s">
        <v>46</v>
      </c>
      <c r="F390" t="s">
        <v>12</v>
      </c>
    </row>
    <row r="391" spans="1:6" x14ac:dyDescent="0.25">
      <c r="A391">
        <v>385</v>
      </c>
      <c r="B391" t="s">
        <v>8</v>
      </c>
      <c r="C391" t="s">
        <v>42</v>
      </c>
      <c r="D391" t="s">
        <v>39</v>
      </c>
      <c r="E391" t="s">
        <v>32</v>
      </c>
      <c r="F391" t="s">
        <v>44</v>
      </c>
    </row>
    <row r="392" spans="1:6" x14ac:dyDescent="0.25">
      <c r="A392">
        <v>386</v>
      </c>
      <c r="B392" t="s">
        <v>8</v>
      </c>
      <c r="C392" t="s">
        <v>39</v>
      </c>
      <c r="D392" t="s">
        <v>31</v>
      </c>
      <c r="E392" t="s">
        <v>38</v>
      </c>
      <c r="F392" t="s">
        <v>42</v>
      </c>
    </row>
    <row r="393" spans="1:6" x14ac:dyDescent="0.25">
      <c r="A393">
        <v>387</v>
      </c>
      <c r="B393" t="s">
        <v>55</v>
      </c>
      <c r="C393" t="s">
        <v>42</v>
      </c>
      <c r="D393" t="s">
        <v>63</v>
      </c>
      <c r="E393" t="s">
        <v>70</v>
      </c>
      <c r="F393" t="s">
        <v>50</v>
      </c>
    </row>
    <row r="394" spans="1:6" x14ac:dyDescent="0.25">
      <c r="A394">
        <v>388</v>
      </c>
      <c r="B394" t="s">
        <v>63</v>
      </c>
      <c r="C394" t="s">
        <v>37</v>
      </c>
      <c r="D394" t="s">
        <v>42</v>
      </c>
      <c r="E394" t="s">
        <v>55</v>
      </c>
      <c r="F394" t="s">
        <v>31</v>
      </c>
    </row>
    <row r="395" spans="1:6" x14ac:dyDescent="0.25">
      <c r="A395">
        <v>389</v>
      </c>
      <c r="B395" t="s">
        <v>50</v>
      </c>
      <c r="C395" t="s">
        <v>39</v>
      </c>
      <c r="D395" t="s">
        <v>37</v>
      </c>
      <c r="E395" t="s">
        <v>8</v>
      </c>
      <c r="F395" t="s">
        <v>42</v>
      </c>
    </row>
    <row r="396" spans="1:6" x14ac:dyDescent="0.25">
      <c r="A396">
        <v>390</v>
      </c>
      <c r="B396" t="s">
        <v>37</v>
      </c>
      <c r="C396" t="s">
        <v>8</v>
      </c>
      <c r="D396" t="s">
        <v>50</v>
      </c>
      <c r="E396" t="s">
        <v>39</v>
      </c>
      <c r="F396" t="s">
        <v>42</v>
      </c>
    </row>
    <row r="397" spans="1:6" x14ac:dyDescent="0.25">
      <c r="A397">
        <v>391</v>
      </c>
      <c r="B397" t="s">
        <v>42</v>
      </c>
      <c r="C397" t="s">
        <v>39</v>
      </c>
      <c r="D397" t="s">
        <v>50</v>
      </c>
      <c r="E397" t="s">
        <v>51</v>
      </c>
      <c r="F397" t="s">
        <v>38</v>
      </c>
    </row>
    <row r="398" spans="1:6" x14ac:dyDescent="0.25">
      <c r="A398">
        <v>392</v>
      </c>
      <c r="B398" t="s">
        <v>42</v>
      </c>
      <c r="C398" t="s">
        <v>65</v>
      </c>
      <c r="D398" t="s">
        <v>39</v>
      </c>
      <c r="E398" t="s">
        <v>64</v>
      </c>
      <c r="F398" t="s">
        <v>50</v>
      </c>
    </row>
    <row r="399" spans="1:6" x14ac:dyDescent="0.25">
      <c r="A399">
        <v>393</v>
      </c>
      <c r="B399" t="s">
        <v>39</v>
      </c>
      <c r="C399" t="s">
        <v>38</v>
      </c>
      <c r="D399" t="s">
        <v>8</v>
      </c>
      <c r="E399" t="s">
        <v>37</v>
      </c>
      <c r="F399" t="s">
        <v>25</v>
      </c>
    </row>
    <row r="400" spans="1:6" x14ac:dyDescent="0.25">
      <c r="A400">
        <v>394</v>
      </c>
      <c r="B400" t="s">
        <v>39</v>
      </c>
      <c r="C400" t="s">
        <v>38</v>
      </c>
      <c r="D400" t="s">
        <v>25</v>
      </c>
      <c r="E400" t="s">
        <v>50</v>
      </c>
      <c r="F400" t="s">
        <v>8</v>
      </c>
    </row>
    <row r="401" spans="1:6" x14ac:dyDescent="0.25">
      <c r="A401">
        <v>395</v>
      </c>
      <c r="B401" t="s">
        <v>57</v>
      </c>
      <c r="C401" t="s">
        <v>8</v>
      </c>
      <c r="D401" t="s">
        <v>60</v>
      </c>
      <c r="E401" t="s">
        <v>26</v>
      </c>
      <c r="F401" t="s">
        <v>76</v>
      </c>
    </row>
    <row r="402" spans="1:6" x14ac:dyDescent="0.25">
      <c r="A402">
        <v>396</v>
      </c>
      <c r="B402" t="s">
        <v>8</v>
      </c>
      <c r="C402" t="s">
        <v>32</v>
      </c>
      <c r="D402" t="s">
        <v>31</v>
      </c>
      <c r="E402" t="s">
        <v>42</v>
      </c>
      <c r="F402" t="s">
        <v>7</v>
      </c>
    </row>
    <row r="403" spans="1:6" x14ac:dyDescent="0.25">
      <c r="A403">
        <v>397</v>
      </c>
      <c r="B403" t="s">
        <v>7</v>
      </c>
      <c r="C403" t="s">
        <v>9</v>
      </c>
      <c r="D403" t="s">
        <v>17</v>
      </c>
      <c r="E403" t="s">
        <v>42</v>
      </c>
      <c r="F403" t="s">
        <v>28</v>
      </c>
    </row>
    <row r="404" spans="1:6" x14ac:dyDescent="0.25">
      <c r="A404">
        <v>398</v>
      </c>
      <c r="B404" t="s">
        <v>13</v>
      </c>
      <c r="C404" t="s">
        <v>16</v>
      </c>
      <c r="D404" t="s">
        <v>111</v>
      </c>
      <c r="E404" t="s">
        <v>15</v>
      </c>
      <c r="F404" t="s">
        <v>57</v>
      </c>
    </row>
    <row r="405" spans="1:6" x14ac:dyDescent="0.25">
      <c r="A405">
        <v>399</v>
      </c>
      <c r="B405" t="s">
        <v>7</v>
      </c>
      <c r="C405" t="s">
        <v>17</v>
      </c>
      <c r="D405" t="s">
        <v>39</v>
      </c>
      <c r="E405" t="s">
        <v>42</v>
      </c>
      <c r="F405" t="s">
        <v>9</v>
      </c>
    </row>
    <row r="406" spans="1:6" x14ac:dyDescent="0.25">
      <c r="A406">
        <v>400</v>
      </c>
      <c r="B406" t="s">
        <v>42</v>
      </c>
      <c r="C406" t="s">
        <v>39</v>
      </c>
      <c r="D406" t="s">
        <v>92</v>
      </c>
      <c r="E406" t="s">
        <v>71</v>
      </c>
      <c r="F406" t="s">
        <v>54</v>
      </c>
    </row>
    <row r="407" spans="1:6" x14ac:dyDescent="0.25">
      <c r="A407">
        <v>401</v>
      </c>
      <c r="B407" t="s">
        <v>42</v>
      </c>
      <c r="C407" t="s">
        <v>96</v>
      </c>
      <c r="D407" t="s">
        <v>64</v>
      </c>
      <c r="E407" t="s">
        <v>39</v>
      </c>
      <c r="F407" t="s">
        <v>54</v>
      </c>
    </row>
    <row r="408" spans="1:6" x14ac:dyDescent="0.25">
      <c r="A408">
        <v>402</v>
      </c>
      <c r="B408" t="s">
        <v>42</v>
      </c>
      <c r="C408" t="s">
        <v>65</v>
      </c>
      <c r="D408" t="s">
        <v>63</v>
      </c>
      <c r="E408" t="s">
        <v>39</v>
      </c>
      <c r="F408" t="s">
        <v>54</v>
      </c>
    </row>
    <row r="409" spans="1:6" x14ac:dyDescent="0.25">
      <c r="A409">
        <v>403</v>
      </c>
      <c r="B409" t="s">
        <v>42</v>
      </c>
      <c r="C409" t="s">
        <v>39</v>
      </c>
      <c r="D409" t="s">
        <v>54</v>
      </c>
      <c r="E409" t="s">
        <v>37</v>
      </c>
      <c r="F409" t="s">
        <v>8</v>
      </c>
    </row>
    <row r="410" spans="1:6" x14ac:dyDescent="0.25">
      <c r="A410">
        <v>404</v>
      </c>
      <c r="B410" t="s">
        <v>42</v>
      </c>
      <c r="C410" t="s">
        <v>54</v>
      </c>
      <c r="D410" t="s">
        <v>27</v>
      </c>
      <c r="E410" t="s">
        <v>78</v>
      </c>
      <c r="F410" t="s">
        <v>64</v>
      </c>
    </row>
    <row r="411" spans="1:6" x14ac:dyDescent="0.25">
      <c r="A411">
        <v>405</v>
      </c>
      <c r="B411" t="s">
        <v>39</v>
      </c>
      <c r="C411" t="s">
        <v>7</v>
      </c>
      <c r="D411" t="s">
        <v>8</v>
      </c>
      <c r="E411" t="s">
        <v>17</v>
      </c>
      <c r="F411" t="s">
        <v>42</v>
      </c>
    </row>
    <row r="412" spans="1:6" x14ac:dyDescent="0.25">
      <c r="A412">
        <v>406</v>
      </c>
      <c r="B412" t="s">
        <v>25</v>
      </c>
      <c r="C412" t="s">
        <v>31</v>
      </c>
      <c r="D412" t="s">
        <v>37</v>
      </c>
      <c r="E412" t="s">
        <v>38</v>
      </c>
      <c r="F412" t="s">
        <v>39</v>
      </c>
    </row>
    <row r="413" spans="1:6" x14ac:dyDescent="0.25">
      <c r="A413">
        <v>407</v>
      </c>
      <c r="B413" t="s">
        <v>31</v>
      </c>
      <c r="C413" t="s">
        <v>25</v>
      </c>
      <c r="D413" t="s">
        <v>61</v>
      </c>
      <c r="E413" t="s">
        <v>50</v>
      </c>
      <c r="F413" t="s">
        <v>8</v>
      </c>
    </row>
    <row r="414" spans="1:6" x14ac:dyDescent="0.25">
      <c r="A414">
        <v>408</v>
      </c>
      <c r="B414" t="s">
        <v>39</v>
      </c>
      <c r="C414" t="s">
        <v>8</v>
      </c>
      <c r="D414" t="s">
        <v>7</v>
      </c>
      <c r="E414" t="s">
        <v>38</v>
      </c>
      <c r="F414" t="s">
        <v>25</v>
      </c>
    </row>
    <row r="415" spans="1:6" x14ac:dyDescent="0.25">
      <c r="A415">
        <v>409</v>
      </c>
      <c r="B415" t="s">
        <v>15</v>
      </c>
      <c r="C415" t="s">
        <v>14</v>
      </c>
      <c r="D415" t="s">
        <v>46</v>
      </c>
      <c r="E415" t="s">
        <v>16</v>
      </c>
      <c r="F415" t="s">
        <v>47</v>
      </c>
    </row>
    <row r="416" spans="1:6" x14ac:dyDescent="0.25">
      <c r="A416">
        <v>410</v>
      </c>
      <c r="B416" t="s">
        <v>7</v>
      </c>
      <c r="C416" t="s">
        <v>39</v>
      </c>
      <c r="D416" t="s">
        <v>42</v>
      </c>
      <c r="E416" t="s">
        <v>17</v>
      </c>
      <c r="F416" t="s">
        <v>9</v>
      </c>
    </row>
    <row r="417" spans="1:6" x14ac:dyDescent="0.25">
      <c r="A417">
        <v>411</v>
      </c>
      <c r="B417" t="s">
        <v>50</v>
      </c>
      <c r="C417" t="s">
        <v>42</v>
      </c>
      <c r="D417" t="s">
        <v>39</v>
      </c>
      <c r="E417" t="s">
        <v>54</v>
      </c>
      <c r="F417" t="s">
        <v>37</v>
      </c>
    </row>
    <row r="418" spans="1:6" x14ac:dyDescent="0.25">
      <c r="A418">
        <v>412</v>
      </c>
      <c r="B418" t="s">
        <v>7</v>
      </c>
      <c r="C418" t="s">
        <v>39</v>
      </c>
      <c r="D418" t="s">
        <v>17</v>
      </c>
      <c r="E418" t="s">
        <v>23</v>
      </c>
      <c r="F418" t="s">
        <v>8</v>
      </c>
    </row>
    <row r="419" spans="1:6" x14ac:dyDescent="0.25">
      <c r="A419">
        <v>413</v>
      </c>
      <c r="B419" t="s">
        <v>39</v>
      </c>
      <c r="C419" t="s">
        <v>38</v>
      </c>
      <c r="D419" t="s">
        <v>31</v>
      </c>
      <c r="E419" t="s">
        <v>8</v>
      </c>
      <c r="F419" t="s">
        <v>32</v>
      </c>
    </row>
    <row r="420" spans="1:6" x14ac:dyDescent="0.25">
      <c r="A420">
        <v>414</v>
      </c>
      <c r="B420" t="s">
        <v>31</v>
      </c>
      <c r="C420" t="s">
        <v>39</v>
      </c>
      <c r="D420" t="s">
        <v>25</v>
      </c>
      <c r="E420" t="s">
        <v>32</v>
      </c>
      <c r="F420" t="s">
        <v>8</v>
      </c>
    </row>
    <row r="421" spans="1:6" x14ac:dyDescent="0.25">
      <c r="A421">
        <v>415</v>
      </c>
      <c r="B421" t="s">
        <v>38</v>
      </c>
      <c r="C421" t="s">
        <v>31</v>
      </c>
      <c r="D421" t="s">
        <v>39</v>
      </c>
      <c r="E421" t="s">
        <v>50</v>
      </c>
      <c r="F421" t="s">
        <v>63</v>
      </c>
    </row>
    <row r="422" spans="1:6" x14ac:dyDescent="0.25">
      <c r="A422">
        <v>416</v>
      </c>
      <c r="B422" t="s">
        <v>38</v>
      </c>
      <c r="C422" t="s">
        <v>31</v>
      </c>
      <c r="D422" t="s">
        <v>25</v>
      </c>
      <c r="E422" t="s">
        <v>63</v>
      </c>
      <c r="F422" t="s">
        <v>42</v>
      </c>
    </row>
    <row r="423" spans="1:6" x14ac:dyDescent="0.25">
      <c r="A423">
        <v>417</v>
      </c>
      <c r="B423" t="s">
        <v>44</v>
      </c>
      <c r="C423" t="s">
        <v>54</v>
      </c>
      <c r="D423" t="s">
        <v>46</v>
      </c>
      <c r="E423" t="s">
        <v>45</v>
      </c>
      <c r="F423" t="s">
        <v>77</v>
      </c>
    </row>
    <row r="424" spans="1:6" x14ac:dyDescent="0.25">
      <c r="A424">
        <v>418</v>
      </c>
      <c r="B424" t="s">
        <v>78</v>
      </c>
      <c r="C424" t="s">
        <v>7</v>
      </c>
      <c r="D424" t="s">
        <v>42</v>
      </c>
      <c r="E424" t="s">
        <v>17</v>
      </c>
      <c r="F424" t="s">
        <v>27</v>
      </c>
    </row>
    <row r="425" spans="1:6" x14ac:dyDescent="0.25">
      <c r="A425">
        <v>419</v>
      </c>
      <c r="B425" t="s">
        <v>77</v>
      </c>
      <c r="C425" t="s">
        <v>45</v>
      </c>
      <c r="D425" t="s">
        <v>45</v>
      </c>
      <c r="E425" t="s">
        <v>10</v>
      </c>
      <c r="F425" t="s">
        <v>9</v>
      </c>
    </row>
    <row r="426" spans="1:6" x14ac:dyDescent="0.25">
      <c r="A426">
        <v>420</v>
      </c>
      <c r="B426" t="s">
        <v>77</v>
      </c>
      <c r="C426" t="s">
        <v>17</v>
      </c>
      <c r="D426" t="s">
        <v>46</v>
      </c>
      <c r="E426" t="s">
        <v>45</v>
      </c>
      <c r="F426" t="s">
        <v>45</v>
      </c>
    </row>
    <row r="427" spans="1:6" x14ac:dyDescent="0.25">
      <c r="A427">
        <v>421</v>
      </c>
      <c r="B427" t="s">
        <v>31</v>
      </c>
      <c r="C427" t="s">
        <v>38</v>
      </c>
      <c r="D427" t="s">
        <v>25</v>
      </c>
      <c r="E427" t="s">
        <v>61</v>
      </c>
      <c r="F427" t="s">
        <v>50</v>
      </c>
    </row>
    <row r="428" spans="1:6" x14ac:dyDescent="0.25">
      <c r="A428">
        <v>422</v>
      </c>
      <c r="B428" t="s">
        <v>25</v>
      </c>
      <c r="C428" t="s">
        <v>31</v>
      </c>
      <c r="D428" t="s">
        <v>38</v>
      </c>
      <c r="E428" t="s">
        <v>33</v>
      </c>
      <c r="F428" t="s">
        <v>89</v>
      </c>
    </row>
    <row r="429" spans="1:6" x14ac:dyDescent="0.25">
      <c r="A429">
        <v>423</v>
      </c>
      <c r="B429" t="s">
        <v>31</v>
      </c>
      <c r="C429" t="s">
        <v>25</v>
      </c>
      <c r="D429" t="s">
        <v>33</v>
      </c>
      <c r="E429" t="s">
        <v>63</v>
      </c>
      <c r="F429" t="s">
        <v>38</v>
      </c>
    </row>
    <row r="430" spans="1:6" x14ac:dyDescent="0.25">
      <c r="A430">
        <v>424</v>
      </c>
      <c r="B430" t="s">
        <v>31</v>
      </c>
      <c r="C430" t="s">
        <v>42</v>
      </c>
      <c r="D430" t="s">
        <v>25</v>
      </c>
      <c r="E430" t="s">
        <v>39</v>
      </c>
      <c r="F430" t="s">
        <v>38</v>
      </c>
    </row>
    <row r="431" spans="1:6" x14ac:dyDescent="0.25">
      <c r="A431">
        <v>425</v>
      </c>
      <c r="B431" t="s">
        <v>8</v>
      </c>
      <c r="C431" t="s">
        <v>39</v>
      </c>
      <c r="D431" t="s">
        <v>74</v>
      </c>
      <c r="E431" t="s">
        <v>37</v>
      </c>
      <c r="F431" t="s">
        <v>7</v>
      </c>
    </row>
    <row r="432" spans="1:6" x14ac:dyDescent="0.25">
      <c r="A432">
        <v>426</v>
      </c>
      <c r="B432" t="s">
        <v>25</v>
      </c>
      <c r="C432" t="s">
        <v>8</v>
      </c>
      <c r="D432" t="s">
        <v>32</v>
      </c>
      <c r="E432" t="s">
        <v>33</v>
      </c>
      <c r="F432" t="s">
        <v>42</v>
      </c>
    </row>
    <row r="433" spans="1:6" x14ac:dyDescent="0.25">
      <c r="A433">
        <v>427</v>
      </c>
      <c r="B433" t="s">
        <v>68</v>
      </c>
      <c r="C433" t="s">
        <v>25</v>
      </c>
      <c r="D433" t="s">
        <v>24</v>
      </c>
      <c r="E433" t="s">
        <v>105</v>
      </c>
      <c r="F433" t="s">
        <v>38</v>
      </c>
    </row>
    <row r="434" spans="1:6" x14ac:dyDescent="0.25">
      <c r="A434">
        <v>428</v>
      </c>
      <c r="B434" t="s">
        <v>74</v>
      </c>
      <c r="C434" t="s">
        <v>72</v>
      </c>
      <c r="D434" t="s">
        <v>68</v>
      </c>
      <c r="E434" t="s">
        <v>16</v>
      </c>
      <c r="F434" t="s">
        <v>6</v>
      </c>
    </row>
    <row r="435" spans="1:6" x14ac:dyDescent="0.25">
      <c r="A435">
        <v>429</v>
      </c>
      <c r="B435" t="s">
        <v>7</v>
      </c>
      <c r="C435" t="s">
        <v>19</v>
      </c>
      <c r="D435" t="s">
        <v>90</v>
      </c>
      <c r="E435" t="s">
        <v>26</v>
      </c>
      <c r="F435" t="s">
        <v>30</v>
      </c>
    </row>
    <row r="436" spans="1:6" x14ac:dyDescent="0.25">
      <c r="A436">
        <v>430</v>
      </c>
      <c r="B436" t="s">
        <v>90</v>
      </c>
      <c r="C436" t="s">
        <v>26</v>
      </c>
      <c r="D436" t="s">
        <v>7</v>
      </c>
      <c r="E436" t="s">
        <v>10</v>
      </c>
      <c r="F436" t="s">
        <v>34</v>
      </c>
    </row>
    <row r="437" spans="1:6" x14ac:dyDescent="0.25">
      <c r="A437">
        <v>431</v>
      </c>
      <c r="B437" t="s">
        <v>7</v>
      </c>
      <c r="C437" t="s">
        <v>17</v>
      </c>
      <c r="D437" t="s">
        <v>9</v>
      </c>
      <c r="E437" t="s">
        <v>108</v>
      </c>
      <c r="F437" t="s">
        <v>46</v>
      </c>
    </row>
    <row r="438" spans="1:6" x14ac:dyDescent="0.25">
      <c r="A438">
        <v>432</v>
      </c>
      <c r="B438" t="s">
        <v>14</v>
      </c>
      <c r="C438" t="s">
        <v>104</v>
      </c>
      <c r="D438" t="s">
        <v>43</v>
      </c>
      <c r="E438" t="s">
        <v>13</v>
      </c>
      <c r="F438" t="s">
        <v>15</v>
      </c>
    </row>
    <row r="439" spans="1:6" x14ac:dyDescent="0.25">
      <c r="A439">
        <v>433</v>
      </c>
      <c r="B439" t="s">
        <v>7</v>
      </c>
      <c r="C439" t="s">
        <v>6</v>
      </c>
      <c r="D439" t="s">
        <v>10</v>
      </c>
      <c r="E439" t="s">
        <v>17</v>
      </c>
      <c r="F439" t="s">
        <v>77</v>
      </c>
    </row>
    <row r="440" spans="1:6" x14ac:dyDescent="0.25">
      <c r="A440">
        <v>434</v>
      </c>
      <c r="B440" t="s">
        <v>7</v>
      </c>
      <c r="C440" t="s">
        <v>45</v>
      </c>
      <c r="D440" t="s">
        <v>45</v>
      </c>
      <c r="E440" t="s">
        <v>17</v>
      </c>
      <c r="F440" t="s">
        <v>87</v>
      </c>
    </row>
    <row r="441" spans="1:6" x14ac:dyDescent="0.25">
      <c r="A441">
        <v>435</v>
      </c>
      <c r="B441" t="s">
        <v>7</v>
      </c>
      <c r="C441" t="s">
        <v>77</v>
      </c>
      <c r="D441" t="s">
        <v>87</v>
      </c>
      <c r="E441" t="s">
        <v>45</v>
      </c>
      <c r="F441" t="s">
        <v>17</v>
      </c>
    </row>
    <row r="442" spans="1:6" x14ac:dyDescent="0.25">
      <c r="A442">
        <v>436</v>
      </c>
      <c r="B442" t="s">
        <v>10</v>
      </c>
      <c r="C442" t="s">
        <v>77</v>
      </c>
      <c r="D442" t="s">
        <v>80</v>
      </c>
      <c r="E442" t="s">
        <v>45</v>
      </c>
      <c r="F442" t="s">
        <v>36</v>
      </c>
    </row>
    <row r="443" spans="1:6" x14ac:dyDescent="0.25">
      <c r="A443">
        <v>437</v>
      </c>
      <c r="B443" t="s">
        <v>39</v>
      </c>
      <c r="C443" t="s">
        <v>38</v>
      </c>
      <c r="D443" t="s">
        <v>8</v>
      </c>
      <c r="E443" t="s">
        <v>42</v>
      </c>
      <c r="F443" t="s">
        <v>31</v>
      </c>
    </row>
    <row r="444" spans="1:6" x14ac:dyDescent="0.25">
      <c r="A444">
        <v>438</v>
      </c>
      <c r="B444" t="s">
        <v>8</v>
      </c>
      <c r="C444" t="s">
        <v>42</v>
      </c>
      <c r="D444" t="s">
        <v>39</v>
      </c>
      <c r="E444" t="s">
        <v>54</v>
      </c>
      <c r="F444" t="s">
        <v>7</v>
      </c>
    </row>
    <row r="445" spans="1:6" x14ac:dyDescent="0.25">
      <c r="A445">
        <v>439</v>
      </c>
      <c r="B445" t="s">
        <v>7</v>
      </c>
      <c r="C445" t="s">
        <v>42</v>
      </c>
      <c r="D445" t="s">
        <v>39</v>
      </c>
      <c r="E445" t="s">
        <v>60</v>
      </c>
      <c r="F445" t="s">
        <v>17</v>
      </c>
    </row>
    <row r="446" spans="1:6" x14ac:dyDescent="0.25">
      <c r="A446">
        <v>440</v>
      </c>
      <c r="B446" t="s">
        <v>42</v>
      </c>
      <c r="C446" t="s">
        <v>95</v>
      </c>
      <c r="D446" t="s">
        <v>50</v>
      </c>
      <c r="E446" t="s">
        <v>54</v>
      </c>
      <c r="F446" t="s">
        <v>39</v>
      </c>
    </row>
    <row r="447" spans="1:6" x14ac:dyDescent="0.25">
      <c r="A447">
        <v>441</v>
      </c>
      <c r="B447" t="s">
        <v>37</v>
      </c>
      <c r="C447" t="s">
        <v>8</v>
      </c>
      <c r="D447" t="s">
        <v>31</v>
      </c>
      <c r="E447" t="s">
        <v>38</v>
      </c>
      <c r="F447" t="s">
        <v>50</v>
      </c>
    </row>
    <row r="448" spans="1:6" x14ac:dyDescent="0.25">
      <c r="A448">
        <v>442</v>
      </c>
      <c r="B448" t="s">
        <v>37</v>
      </c>
      <c r="C448" t="s">
        <v>39</v>
      </c>
      <c r="D448" t="s">
        <v>38</v>
      </c>
      <c r="E448" t="s">
        <v>8</v>
      </c>
      <c r="F448" t="s">
        <v>25</v>
      </c>
    </row>
    <row r="449" spans="1:6" x14ac:dyDescent="0.25">
      <c r="A449">
        <v>443</v>
      </c>
      <c r="B449" t="s">
        <v>50</v>
      </c>
      <c r="C449" t="s">
        <v>37</v>
      </c>
      <c r="D449" t="s">
        <v>55</v>
      </c>
      <c r="E449" t="s">
        <v>42</v>
      </c>
      <c r="F449" t="s">
        <v>61</v>
      </c>
    </row>
    <row r="450" spans="1:6" x14ac:dyDescent="0.25">
      <c r="A450">
        <v>444</v>
      </c>
      <c r="B450" t="s">
        <v>37</v>
      </c>
      <c r="C450" t="s">
        <v>8</v>
      </c>
      <c r="D450" t="s">
        <v>31</v>
      </c>
      <c r="E450" t="s">
        <v>63</v>
      </c>
      <c r="F450" t="s">
        <v>50</v>
      </c>
    </row>
    <row r="451" spans="1:6" x14ac:dyDescent="0.25">
      <c r="A451">
        <v>445</v>
      </c>
      <c r="B451" t="s">
        <v>8</v>
      </c>
      <c r="C451" t="s">
        <v>42</v>
      </c>
      <c r="D451" t="s">
        <v>32</v>
      </c>
      <c r="E451" t="s">
        <v>57</v>
      </c>
      <c r="F451" t="s">
        <v>39</v>
      </c>
    </row>
    <row r="452" spans="1:6" x14ac:dyDescent="0.25">
      <c r="A452">
        <v>446</v>
      </c>
      <c r="B452" t="s">
        <v>31</v>
      </c>
      <c r="C452" t="s">
        <v>25</v>
      </c>
      <c r="D452" t="s">
        <v>38</v>
      </c>
      <c r="E452" t="s">
        <v>32</v>
      </c>
      <c r="F452" t="s">
        <v>50</v>
      </c>
    </row>
    <row r="453" spans="1:6" x14ac:dyDescent="0.25">
      <c r="A453">
        <v>447</v>
      </c>
      <c r="B453" t="s">
        <v>31</v>
      </c>
      <c r="C453" t="s">
        <v>25</v>
      </c>
      <c r="D453" t="s">
        <v>39</v>
      </c>
      <c r="E453" t="s">
        <v>38</v>
      </c>
      <c r="F453" t="s">
        <v>63</v>
      </c>
    </row>
    <row r="454" spans="1:6" x14ac:dyDescent="0.25">
      <c r="A454">
        <v>448</v>
      </c>
      <c r="B454" t="s">
        <v>39</v>
      </c>
      <c r="C454" t="s">
        <v>42</v>
      </c>
      <c r="D454" t="s">
        <v>38</v>
      </c>
      <c r="E454" t="s">
        <v>8</v>
      </c>
      <c r="F454" t="s">
        <v>54</v>
      </c>
    </row>
    <row r="455" spans="1:6" x14ac:dyDescent="0.25">
      <c r="A455">
        <v>449</v>
      </c>
      <c r="B455" t="s">
        <v>38</v>
      </c>
      <c r="C455" t="s">
        <v>25</v>
      </c>
      <c r="D455" t="s">
        <v>31</v>
      </c>
      <c r="E455" t="s">
        <v>33</v>
      </c>
      <c r="F455" t="s">
        <v>37</v>
      </c>
    </row>
    <row r="456" spans="1:6" x14ac:dyDescent="0.25">
      <c r="A456">
        <v>450</v>
      </c>
      <c r="B456" t="s">
        <v>39</v>
      </c>
      <c r="C456" t="s">
        <v>38</v>
      </c>
      <c r="D456" t="s">
        <v>42</v>
      </c>
      <c r="E456" t="s">
        <v>31</v>
      </c>
      <c r="F456" t="s">
        <v>61</v>
      </c>
    </row>
    <row r="457" spans="1:6" x14ac:dyDescent="0.25">
      <c r="A457">
        <v>451</v>
      </c>
      <c r="B457" t="s">
        <v>42</v>
      </c>
      <c r="C457" t="s">
        <v>38</v>
      </c>
      <c r="D457" t="s">
        <v>50</v>
      </c>
      <c r="E457" t="s">
        <v>55</v>
      </c>
      <c r="F457" t="s">
        <v>33</v>
      </c>
    </row>
    <row r="458" spans="1:6" x14ac:dyDescent="0.25">
      <c r="A458">
        <v>452</v>
      </c>
      <c r="B458" t="s">
        <v>39</v>
      </c>
      <c r="C458" t="s">
        <v>25</v>
      </c>
      <c r="D458" t="s">
        <v>38</v>
      </c>
      <c r="E458" t="s">
        <v>8</v>
      </c>
      <c r="F458" t="s">
        <v>31</v>
      </c>
    </row>
    <row r="459" spans="1:6" x14ac:dyDescent="0.25">
      <c r="A459">
        <v>453</v>
      </c>
      <c r="B459" t="s">
        <v>17</v>
      </c>
      <c r="C459" t="s">
        <v>40</v>
      </c>
      <c r="D459" t="s">
        <v>45</v>
      </c>
      <c r="E459" t="s">
        <v>75</v>
      </c>
      <c r="F459" t="s">
        <v>76</v>
      </c>
    </row>
    <row r="460" spans="1:6" x14ac:dyDescent="0.25">
      <c r="A460">
        <v>454</v>
      </c>
      <c r="B460" t="s">
        <v>17</v>
      </c>
      <c r="C460" t="s">
        <v>7</v>
      </c>
      <c r="D460" t="s">
        <v>45</v>
      </c>
      <c r="E460" t="s">
        <v>46</v>
      </c>
      <c r="F460" t="s">
        <v>40</v>
      </c>
    </row>
    <row r="461" spans="1:6" x14ac:dyDescent="0.25">
      <c r="A461">
        <v>455</v>
      </c>
      <c r="B461" t="s">
        <v>17</v>
      </c>
      <c r="C461" t="s">
        <v>7</v>
      </c>
      <c r="D461" t="s">
        <v>87</v>
      </c>
      <c r="E461" t="s">
        <v>46</v>
      </c>
      <c r="F461" t="s">
        <v>40</v>
      </c>
    </row>
    <row r="462" spans="1:6" x14ac:dyDescent="0.25">
      <c r="A462">
        <v>456</v>
      </c>
      <c r="B462" t="s">
        <v>45</v>
      </c>
      <c r="C462" t="s">
        <v>86</v>
      </c>
      <c r="D462" t="s">
        <v>45</v>
      </c>
      <c r="E462" t="s">
        <v>77</v>
      </c>
      <c r="F462" t="s">
        <v>17</v>
      </c>
    </row>
    <row r="463" spans="1:6" x14ac:dyDescent="0.25">
      <c r="A463">
        <v>457</v>
      </c>
      <c r="B463" t="s">
        <v>31</v>
      </c>
      <c r="C463" t="s">
        <v>25</v>
      </c>
      <c r="D463" t="s">
        <v>68</v>
      </c>
      <c r="E463" t="s">
        <v>33</v>
      </c>
      <c r="F463" t="s">
        <v>69</v>
      </c>
    </row>
    <row r="464" spans="1:6" x14ac:dyDescent="0.25">
      <c r="A464">
        <v>458</v>
      </c>
      <c r="B464" t="s">
        <v>63</v>
      </c>
      <c r="C464" t="s">
        <v>32</v>
      </c>
      <c r="D464" t="s">
        <v>33</v>
      </c>
      <c r="E464" t="s">
        <v>25</v>
      </c>
      <c r="F464" t="s">
        <v>38</v>
      </c>
    </row>
    <row r="465" spans="1:6" x14ac:dyDescent="0.25">
      <c r="A465">
        <v>459</v>
      </c>
      <c r="B465" t="s">
        <v>8</v>
      </c>
      <c r="C465" t="s">
        <v>37</v>
      </c>
      <c r="D465" t="s">
        <v>69</v>
      </c>
      <c r="E465" t="s">
        <v>31</v>
      </c>
      <c r="F465" t="s">
        <v>23</v>
      </c>
    </row>
    <row r="466" spans="1:6" x14ac:dyDescent="0.25">
      <c r="A466">
        <v>460</v>
      </c>
      <c r="B466" t="s">
        <v>31</v>
      </c>
      <c r="C466" t="s">
        <v>25</v>
      </c>
      <c r="D466" t="s">
        <v>8</v>
      </c>
      <c r="E466" t="s">
        <v>68</v>
      </c>
      <c r="F466" t="s">
        <v>38</v>
      </c>
    </row>
    <row r="467" spans="1:6" x14ac:dyDescent="0.25">
      <c r="A467">
        <v>461</v>
      </c>
      <c r="B467" t="s">
        <v>7</v>
      </c>
      <c r="C467" t="s">
        <v>17</v>
      </c>
      <c r="D467" t="s">
        <v>87</v>
      </c>
      <c r="E467" t="s">
        <v>108</v>
      </c>
      <c r="F467" t="s">
        <v>9</v>
      </c>
    </row>
    <row r="468" spans="1:6" x14ac:dyDescent="0.25">
      <c r="A468">
        <v>462</v>
      </c>
      <c r="B468" t="s">
        <v>7</v>
      </c>
      <c r="C468" t="s">
        <v>6</v>
      </c>
      <c r="D468" t="s">
        <v>17</v>
      </c>
      <c r="E468" t="s">
        <v>9</v>
      </c>
      <c r="F468" t="s">
        <v>87</v>
      </c>
    </row>
    <row r="469" spans="1:6" x14ac:dyDescent="0.25">
      <c r="A469">
        <v>463</v>
      </c>
      <c r="B469" t="s">
        <v>7</v>
      </c>
      <c r="C469" t="s">
        <v>6</v>
      </c>
      <c r="D469" t="s">
        <v>17</v>
      </c>
      <c r="E469" t="s">
        <v>87</v>
      </c>
      <c r="F469" t="s">
        <v>86</v>
      </c>
    </row>
    <row r="470" spans="1:6" x14ac:dyDescent="0.25">
      <c r="A470">
        <v>464</v>
      </c>
      <c r="B470" t="s">
        <v>7</v>
      </c>
      <c r="C470" t="s">
        <v>86</v>
      </c>
      <c r="D470" t="s">
        <v>87</v>
      </c>
      <c r="E470" t="s">
        <v>17</v>
      </c>
      <c r="F470" t="s">
        <v>6</v>
      </c>
    </row>
    <row r="471" spans="1:6" x14ac:dyDescent="0.25">
      <c r="A471">
        <v>465</v>
      </c>
      <c r="B471" t="s">
        <v>38</v>
      </c>
      <c r="C471" t="s">
        <v>63</v>
      </c>
      <c r="D471" t="s">
        <v>33</v>
      </c>
      <c r="E471" t="s">
        <v>31</v>
      </c>
      <c r="F471" t="s">
        <v>25</v>
      </c>
    </row>
    <row r="472" spans="1:6" x14ac:dyDescent="0.25">
      <c r="A472">
        <v>466</v>
      </c>
      <c r="B472" t="s">
        <v>8</v>
      </c>
      <c r="C472" t="s">
        <v>39</v>
      </c>
      <c r="D472" t="s">
        <v>32</v>
      </c>
      <c r="E472" t="s">
        <v>23</v>
      </c>
      <c r="F472" t="s">
        <v>25</v>
      </c>
    </row>
    <row r="473" spans="1:6" x14ac:dyDescent="0.25">
      <c r="A473">
        <v>467</v>
      </c>
      <c r="B473" t="s">
        <v>31</v>
      </c>
      <c r="C473" t="s">
        <v>8</v>
      </c>
      <c r="D473" t="s">
        <v>25</v>
      </c>
      <c r="E473" t="s">
        <v>32</v>
      </c>
      <c r="F473" t="s">
        <v>38</v>
      </c>
    </row>
    <row r="474" spans="1:6" x14ac:dyDescent="0.25">
      <c r="A474">
        <v>468</v>
      </c>
      <c r="B474" t="s">
        <v>39</v>
      </c>
      <c r="C474" t="s">
        <v>8</v>
      </c>
      <c r="D474" t="s">
        <v>38</v>
      </c>
      <c r="E474" t="s">
        <v>25</v>
      </c>
      <c r="F474" t="s">
        <v>23</v>
      </c>
    </row>
    <row r="475" spans="1:6" x14ac:dyDescent="0.25">
      <c r="A475">
        <v>469</v>
      </c>
      <c r="B475" t="s">
        <v>7</v>
      </c>
      <c r="C475" t="s">
        <v>17</v>
      </c>
      <c r="D475" t="s">
        <v>42</v>
      </c>
      <c r="E475" t="s">
        <v>39</v>
      </c>
      <c r="F475" t="s">
        <v>23</v>
      </c>
    </row>
    <row r="476" spans="1:6" x14ac:dyDescent="0.25">
      <c r="A476">
        <v>470</v>
      </c>
      <c r="B476" t="s">
        <v>45</v>
      </c>
      <c r="C476" t="s">
        <v>45</v>
      </c>
      <c r="D476" t="s">
        <v>87</v>
      </c>
      <c r="E476" t="s">
        <v>46</v>
      </c>
      <c r="F476" t="s">
        <v>17</v>
      </c>
    </row>
    <row r="477" spans="1:6" x14ac:dyDescent="0.25">
      <c r="A477">
        <v>471</v>
      </c>
      <c r="B477" t="s">
        <v>7</v>
      </c>
      <c r="C477" t="s">
        <v>17</v>
      </c>
      <c r="D477" t="s">
        <v>23</v>
      </c>
      <c r="E477" t="s">
        <v>39</v>
      </c>
      <c r="F477" t="s">
        <v>112</v>
      </c>
    </row>
    <row r="478" spans="1:6" x14ac:dyDescent="0.25">
      <c r="A478">
        <v>472</v>
      </c>
      <c r="B478" t="s">
        <v>7</v>
      </c>
      <c r="C478" t="s">
        <v>8</v>
      </c>
      <c r="D478" t="s">
        <v>17</v>
      </c>
      <c r="E478" t="s">
        <v>23</v>
      </c>
      <c r="F478" t="s">
        <v>37</v>
      </c>
    </row>
    <row r="479" spans="1:6" x14ac:dyDescent="0.25">
      <c r="A479">
        <v>473</v>
      </c>
      <c r="B479" t="s">
        <v>8</v>
      </c>
      <c r="C479" t="s">
        <v>42</v>
      </c>
      <c r="D479" t="s">
        <v>7</v>
      </c>
      <c r="E479" t="s">
        <v>78</v>
      </c>
      <c r="F479" t="s">
        <v>57</v>
      </c>
    </row>
    <row r="480" spans="1:6" x14ac:dyDescent="0.25">
      <c r="A480">
        <v>474</v>
      </c>
      <c r="B480" t="s">
        <v>8</v>
      </c>
      <c r="C480" t="s">
        <v>42</v>
      </c>
      <c r="D480" t="s">
        <v>54</v>
      </c>
      <c r="E480" t="s">
        <v>7</v>
      </c>
      <c r="F480" t="s">
        <v>39</v>
      </c>
    </row>
    <row r="481" spans="1:6" x14ac:dyDescent="0.25">
      <c r="A481">
        <v>475</v>
      </c>
      <c r="B481" t="s">
        <v>37</v>
      </c>
      <c r="C481" t="s">
        <v>7</v>
      </c>
      <c r="D481" t="s">
        <v>8</v>
      </c>
      <c r="E481" t="s">
        <v>23</v>
      </c>
      <c r="F481" t="s">
        <v>25</v>
      </c>
    </row>
    <row r="482" spans="1:6" x14ac:dyDescent="0.25">
      <c r="A482">
        <v>476</v>
      </c>
      <c r="B482" t="s">
        <v>7</v>
      </c>
      <c r="C482" t="s">
        <v>17</v>
      </c>
      <c r="D482" t="s">
        <v>8</v>
      </c>
      <c r="E482" t="s">
        <v>23</v>
      </c>
      <c r="F482" t="s">
        <v>108</v>
      </c>
    </row>
    <row r="483" spans="1:6" x14ac:dyDescent="0.25">
      <c r="A483">
        <v>477</v>
      </c>
      <c r="B483" t="s">
        <v>8</v>
      </c>
      <c r="C483" t="s">
        <v>39</v>
      </c>
      <c r="D483" t="s">
        <v>38</v>
      </c>
      <c r="E483" t="s">
        <v>31</v>
      </c>
      <c r="F483" t="s">
        <v>25</v>
      </c>
    </row>
    <row r="484" spans="1:6" x14ac:dyDescent="0.25">
      <c r="A484">
        <v>478</v>
      </c>
      <c r="B484" t="s">
        <v>31</v>
      </c>
      <c r="C484" t="s">
        <v>8</v>
      </c>
      <c r="D484" t="s">
        <v>42</v>
      </c>
      <c r="E484" t="s">
        <v>63</v>
      </c>
      <c r="F484" t="s">
        <v>25</v>
      </c>
    </row>
    <row r="485" spans="1:6" x14ac:dyDescent="0.25">
      <c r="A485">
        <v>479</v>
      </c>
      <c r="B485" t="s">
        <v>39</v>
      </c>
      <c r="C485" t="s">
        <v>8</v>
      </c>
      <c r="D485" t="s">
        <v>52</v>
      </c>
      <c r="E485" t="s">
        <v>32</v>
      </c>
      <c r="F485" t="s">
        <v>95</v>
      </c>
    </row>
    <row r="486" spans="1:6" x14ac:dyDescent="0.25">
      <c r="A486">
        <v>480</v>
      </c>
      <c r="B486" t="s">
        <v>42</v>
      </c>
      <c r="C486" t="s">
        <v>8</v>
      </c>
      <c r="D486" t="s">
        <v>31</v>
      </c>
      <c r="E486" t="s">
        <v>39</v>
      </c>
      <c r="F486" t="s">
        <v>55</v>
      </c>
    </row>
    <row r="487" spans="1:6" x14ac:dyDescent="0.25">
      <c r="A487">
        <v>481</v>
      </c>
      <c r="B487" t="s">
        <v>8</v>
      </c>
      <c r="C487" t="s">
        <v>39</v>
      </c>
      <c r="D487" t="s">
        <v>31</v>
      </c>
      <c r="E487" t="s">
        <v>38</v>
      </c>
      <c r="F487" t="s">
        <v>23</v>
      </c>
    </row>
    <row r="488" spans="1:6" x14ac:dyDescent="0.25">
      <c r="A488">
        <v>482</v>
      </c>
      <c r="B488" t="s">
        <v>63</v>
      </c>
      <c r="C488" t="s">
        <v>38</v>
      </c>
      <c r="D488" t="s">
        <v>39</v>
      </c>
      <c r="E488" t="s">
        <v>31</v>
      </c>
      <c r="F488" t="s">
        <v>52</v>
      </c>
    </row>
    <row r="489" spans="1:6" x14ac:dyDescent="0.25">
      <c r="A489">
        <v>483</v>
      </c>
      <c r="B489" t="s">
        <v>63</v>
      </c>
      <c r="C489" t="s">
        <v>8</v>
      </c>
      <c r="D489" t="s">
        <v>31</v>
      </c>
      <c r="E489" t="s">
        <v>38</v>
      </c>
      <c r="F489" t="s">
        <v>39</v>
      </c>
    </row>
    <row r="490" spans="1:6" x14ac:dyDescent="0.25">
      <c r="A490">
        <v>484</v>
      </c>
      <c r="B490" t="s">
        <v>8</v>
      </c>
      <c r="C490" t="s">
        <v>39</v>
      </c>
      <c r="D490" t="s">
        <v>42</v>
      </c>
      <c r="E490" t="s">
        <v>38</v>
      </c>
      <c r="F490" t="s">
        <v>31</v>
      </c>
    </row>
    <row r="491" spans="1:6" x14ac:dyDescent="0.25">
      <c r="A491">
        <v>485</v>
      </c>
      <c r="B491" t="s">
        <v>31</v>
      </c>
      <c r="C491" t="s">
        <v>8</v>
      </c>
      <c r="D491" t="s">
        <v>42</v>
      </c>
      <c r="E491" t="s">
        <v>32</v>
      </c>
      <c r="F491" t="s">
        <v>25</v>
      </c>
    </row>
    <row r="492" spans="1:6" x14ac:dyDescent="0.25">
      <c r="A492">
        <v>486</v>
      </c>
      <c r="B492" t="s">
        <v>25</v>
      </c>
      <c r="C492" t="s">
        <v>31</v>
      </c>
      <c r="D492" t="s">
        <v>26</v>
      </c>
      <c r="E492" t="s">
        <v>90</v>
      </c>
      <c r="F492" t="s">
        <v>69</v>
      </c>
    </row>
    <row r="493" spans="1:6" x14ac:dyDescent="0.25">
      <c r="A493">
        <v>487</v>
      </c>
      <c r="B493" t="s">
        <v>31</v>
      </c>
      <c r="C493" t="s">
        <v>32</v>
      </c>
      <c r="D493" t="s">
        <v>25</v>
      </c>
      <c r="E493" t="s">
        <v>68</v>
      </c>
      <c r="F493" t="s">
        <v>38</v>
      </c>
    </row>
    <row r="494" spans="1:6" x14ac:dyDescent="0.25">
      <c r="A494">
        <v>488</v>
      </c>
      <c r="B494" t="s">
        <v>8</v>
      </c>
      <c r="C494" t="s">
        <v>39</v>
      </c>
      <c r="D494" t="s">
        <v>7</v>
      </c>
      <c r="E494" t="s">
        <v>42</v>
      </c>
      <c r="F494" t="s">
        <v>99</v>
      </c>
    </row>
    <row r="495" spans="1:6" x14ac:dyDescent="0.25">
      <c r="A495">
        <v>489</v>
      </c>
      <c r="B495" t="s">
        <v>39</v>
      </c>
      <c r="C495" t="s">
        <v>7</v>
      </c>
      <c r="D495" t="s">
        <v>42</v>
      </c>
      <c r="E495" t="s">
        <v>23</v>
      </c>
      <c r="F495" t="s">
        <v>37</v>
      </c>
    </row>
    <row r="496" spans="1:6" x14ac:dyDescent="0.25">
      <c r="A496">
        <v>490</v>
      </c>
      <c r="B496" t="s">
        <v>37</v>
      </c>
      <c r="C496" t="s">
        <v>8</v>
      </c>
      <c r="D496" t="s">
        <v>31</v>
      </c>
      <c r="E496" t="s">
        <v>59</v>
      </c>
      <c r="F496" t="s">
        <v>63</v>
      </c>
    </row>
    <row r="497" spans="1:6" x14ac:dyDescent="0.25">
      <c r="A497">
        <v>491</v>
      </c>
      <c r="B497" t="s">
        <v>17</v>
      </c>
      <c r="C497" t="s">
        <v>39</v>
      </c>
      <c r="D497" t="s">
        <v>7</v>
      </c>
      <c r="E497" t="s">
        <v>57</v>
      </c>
      <c r="F497" t="s">
        <v>42</v>
      </c>
    </row>
    <row r="498" spans="1:6" x14ac:dyDescent="0.25">
      <c r="A498">
        <v>492</v>
      </c>
      <c r="B498" t="s">
        <v>37</v>
      </c>
      <c r="C498" t="s">
        <v>31</v>
      </c>
      <c r="D498" t="s">
        <v>55</v>
      </c>
      <c r="E498" t="s">
        <v>50</v>
      </c>
      <c r="F498" t="s">
        <v>39</v>
      </c>
    </row>
    <row r="499" spans="1:6" x14ac:dyDescent="0.25">
      <c r="A499">
        <v>493</v>
      </c>
      <c r="B499" t="s">
        <v>7</v>
      </c>
      <c r="C499" t="s">
        <v>39</v>
      </c>
      <c r="D499" t="s">
        <v>25</v>
      </c>
      <c r="E499" t="s">
        <v>26</v>
      </c>
      <c r="F499" t="s">
        <v>38</v>
      </c>
    </row>
    <row r="500" spans="1:6" x14ac:dyDescent="0.25">
      <c r="A500">
        <v>494</v>
      </c>
      <c r="B500" t="s">
        <v>37</v>
      </c>
      <c r="C500" t="s">
        <v>31</v>
      </c>
      <c r="D500" t="s">
        <v>8</v>
      </c>
      <c r="E500" t="s">
        <v>25</v>
      </c>
      <c r="F500" t="s">
        <v>38</v>
      </c>
    </row>
    <row r="501" spans="1:6" x14ac:dyDescent="0.25">
      <c r="A501">
        <v>495</v>
      </c>
      <c r="B501" t="s">
        <v>19</v>
      </c>
      <c r="C501" t="s">
        <v>42</v>
      </c>
      <c r="D501" t="s">
        <v>7</v>
      </c>
      <c r="E501" t="s">
        <v>39</v>
      </c>
      <c r="F501" t="s">
        <v>29</v>
      </c>
    </row>
    <row r="502" spans="1:6" x14ac:dyDescent="0.25">
      <c r="A502">
        <v>496</v>
      </c>
      <c r="B502" t="s">
        <v>38</v>
      </c>
      <c r="C502" t="s">
        <v>31</v>
      </c>
      <c r="D502" t="s">
        <v>25</v>
      </c>
      <c r="E502" t="s">
        <v>68</v>
      </c>
      <c r="F502" t="s">
        <v>33</v>
      </c>
    </row>
    <row r="503" spans="1:6" x14ac:dyDescent="0.25">
      <c r="A503">
        <v>497</v>
      </c>
      <c r="B503" t="s">
        <v>23</v>
      </c>
      <c r="C503" t="s">
        <v>39</v>
      </c>
      <c r="D503" t="s">
        <v>7</v>
      </c>
      <c r="E503" t="s">
        <v>8</v>
      </c>
      <c r="F503" t="s">
        <v>19</v>
      </c>
    </row>
    <row r="504" spans="1:6" x14ac:dyDescent="0.25">
      <c r="A504">
        <v>498</v>
      </c>
      <c r="B504" t="s">
        <v>47</v>
      </c>
      <c r="C504" t="s">
        <v>57</v>
      </c>
      <c r="D504" t="s">
        <v>64</v>
      </c>
      <c r="E504" t="s">
        <v>54</v>
      </c>
      <c r="F504" t="s">
        <v>44</v>
      </c>
    </row>
    <row r="505" spans="1:6" x14ac:dyDescent="0.25">
      <c r="A505">
        <v>499</v>
      </c>
      <c r="B505" t="s">
        <v>42</v>
      </c>
      <c r="C505" t="s">
        <v>39</v>
      </c>
      <c r="D505" t="s">
        <v>64</v>
      </c>
      <c r="E505" t="s">
        <v>8</v>
      </c>
      <c r="F505" t="s">
        <v>47</v>
      </c>
    </row>
    <row r="506" spans="1:6" x14ac:dyDescent="0.25">
      <c r="A506">
        <v>500</v>
      </c>
      <c r="B506" t="s">
        <v>63</v>
      </c>
      <c r="C506" t="s">
        <v>31</v>
      </c>
      <c r="D506" t="s">
        <v>79</v>
      </c>
      <c r="E506" t="s">
        <v>25</v>
      </c>
      <c r="F506" t="s">
        <v>32</v>
      </c>
    </row>
    <row r="507" spans="1:6" x14ac:dyDescent="0.25">
      <c r="A507">
        <v>501</v>
      </c>
      <c r="B507" t="s">
        <v>7</v>
      </c>
      <c r="C507" t="s">
        <v>17</v>
      </c>
      <c r="D507" t="s">
        <v>42</v>
      </c>
      <c r="E507" t="s">
        <v>8</v>
      </c>
      <c r="F507" t="s">
        <v>23</v>
      </c>
    </row>
    <row r="508" spans="1:6" x14ac:dyDescent="0.25">
      <c r="A508">
        <v>502</v>
      </c>
      <c r="B508" t="s">
        <v>7</v>
      </c>
      <c r="C508" t="s">
        <v>17</v>
      </c>
      <c r="D508" t="s">
        <v>8</v>
      </c>
      <c r="E508" t="s">
        <v>42</v>
      </c>
      <c r="F508" t="s">
        <v>57</v>
      </c>
    </row>
    <row r="509" spans="1:6" x14ac:dyDescent="0.25">
      <c r="A509">
        <v>503</v>
      </c>
      <c r="B509" t="s">
        <v>57</v>
      </c>
      <c r="C509" t="s">
        <v>42</v>
      </c>
      <c r="D509" t="s">
        <v>54</v>
      </c>
      <c r="E509" t="s">
        <v>17</v>
      </c>
      <c r="F509" t="s">
        <v>47</v>
      </c>
    </row>
    <row r="510" spans="1:6" x14ac:dyDescent="0.25">
      <c r="A510">
        <v>504</v>
      </c>
      <c r="B510" t="s">
        <v>23</v>
      </c>
      <c r="C510" t="s">
        <v>8</v>
      </c>
      <c r="D510" t="s">
        <v>7</v>
      </c>
      <c r="E510" t="s">
        <v>42</v>
      </c>
      <c r="F510" t="s">
        <v>17</v>
      </c>
    </row>
    <row r="511" spans="1:6" x14ac:dyDescent="0.25">
      <c r="A511">
        <v>505</v>
      </c>
      <c r="B511" t="s">
        <v>6</v>
      </c>
      <c r="C511" t="s">
        <v>104</v>
      </c>
      <c r="D511" t="s">
        <v>87</v>
      </c>
      <c r="E511" t="s">
        <v>10</v>
      </c>
      <c r="F511" t="s">
        <v>12</v>
      </c>
    </row>
    <row r="512" spans="1:6" x14ac:dyDescent="0.25">
      <c r="A512">
        <v>506</v>
      </c>
      <c r="B512" t="s">
        <v>6</v>
      </c>
      <c r="C512" t="s">
        <v>10</v>
      </c>
      <c r="D512" t="s">
        <v>80</v>
      </c>
      <c r="E512" t="s">
        <v>7</v>
      </c>
      <c r="F512" t="s">
        <v>9</v>
      </c>
    </row>
    <row r="513" spans="1:6" x14ac:dyDescent="0.25">
      <c r="A513">
        <v>507</v>
      </c>
      <c r="B513" t="s">
        <v>6</v>
      </c>
      <c r="C513" t="s">
        <v>87</v>
      </c>
      <c r="D513" t="s">
        <v>10</v>
      </c>
      <c r="E513" t="s">
        <v>77</v>
      </c>
      <c r="F513" t="s">
        <v>75</v>
      </c>
    </row>
    <row r="514" spans="1:6" x14ac:dyDescent="0.25">
      <c r="A514">
        <v>508</v>
      </c>
      <c r="B514" t="s">
        <v>6</v>
      </c>
      <c r="C514" t="s">
        <v>87</v>
      </c>
      <c r="D514" t="s">
        <v>34</v>
      </c>
      <c r="E514" t="s">
        <v>58</v>
      </c>
      <c r="F514" t="s">
        <v>9</v>
      </c>
    </row>
    <row r="515" spans="1:6" x14ac:dyDescent="0.25">
      <c r="A515">
        <v>509</v>
      </c>
      <c r="B515" t="s">
        <v>31</v>
      </c>
      <c r="C515" t="s">
        <v>25</v>
      </c>
      <c r="D515" t="s">
        <v>32</v>
      </c>
      <c r="E515" t="s">
        <v>38</v>
      </c>
      <c r="F515" t="s">
        <v>24</v>
      </c>
    </row>
    <row r="516" spans="1:6" x14ac:dyDescent="0.25">
      <c r="A516">
        <v>510</v>
      </c>
      <c r="B516" t="s">
        <v>6</v>
      </c>
      <c r="C516" t="s">
        <v>19</v>
      </c>
      <c r="D516" t="s">
        <v>29</v>
      </c>
      <c r="E516" t="s">
        <v>7</v>
      </c>
      <c r="F516" t="s">
        <v>77</v>
      </c>
    </row>
    <row r="517" spans="1:6" x14ac:dyDescent="0.25">
      <c r="A517">
        <v>511</v>
      </c>
      <c r="B517" t="s">
        <v>6</v>
      </c>
      <c r="C517" t="s">
        <v>7</v>
      </c>
      <c r="D517" t="s">
        <v>8</v>
      </c>
      <c r="E517" t="s">
        <v>42</v>
      </c>
      <c r="F517" t="s">
        <v>9</v>
      </c>
    </row>
    <row r="518" spans="1:6" x14ac:dyDescent="0.25">
      <c r="A518">
        <v>512</v>
      </c>
      <c r="B518" t="s">
        <v>7</v>
      </c>
      <c r="C518" t="s">
        <v>82</v>
      </c>
      <c r="D518" t="s">
        <v>71</v>
      </c>
      <c r="E518" t="s">
        <v>87</v>
      </c>
      <c r="F518" t="s">
        <v>31</v>
      </c>
    </row>
    <row r="519" spans="1:6" x14ac:dyDescent="0.25">
      <c r="A519">
        <v>513</v>
      </c>
      <c r="B519" t="s">
        <v>7</v>
      </c>
      <c r="C519" t="s">
        <v>17</v>
      </c>
      <c r="D519" t="s">
        <v>42</v>
      </c>
      <c r="E519" t="s">
        <v>39</v>
      </c>
      <c r="F519" t="s">
        <v>40</v>
      </c>
    </row>
    <row r="520" spans="1:6" x14ac:dyDescent="0.25">
      <c r="A520">
        <v>514</v>
      </c>
      <c r="B520" t="s">
        <v>15</v>
      </c>
      <c r="C520" t="s">
        <v>76</v>
      </c>
      <c r="D520" t="s">
        <v>16</v>
      </c>
      <c r="E520" t="s">
        <v>75</v>
      </c>
      <c r="F520" t="s">
        <v>13</v>
      </c>
    </row>
    <row r="521" spans="1:6" x14ac:dyDescent="0.25">
      <c r="A521">
        <v>515</v>
      </c>
      <c r="B521" t="s">
        <v>46</v>
      </c>
      <c r="C521" t="s">
        <v>44</v>
      </c>
      <c r="D521" t="s">
        <v>42</v>
      </c>
      <c r="E521" t="s">
        <v>45</v>
      </c>
      <c r="F521" t="s">
        <v>17</v>
      </c>
    </row>
    <row r="522" spans="1:6" x14ac:dyDescent="0.25">
      <c r="A522">
        <v>516</v>
      </c>
      <c r="B522" t="s">
        <v>45</v>
      </c>
      <c r="C522" t="s">
        <v>45</v>
      </c>
      <c r="D522" t="s">
        <v>44</v>
      </c>
      <c r="E522" t="s">
        <v>87</v>
      </c>
      <c r="F522" t="s">
        <v>77</v>
      </c>
    </row>
    <row r="523" spans="1:6" x14ac:dyDescent="0.25">
      <c r="A523">
        <v>517</v>
      </c>
      <c r="B523" t="s">
        <v>8</v>
      </c>
      <c r="C523" t="s">
        <v>31</v>
      </c>
      <c r="D523" t="s">
        <v>25</v>
      </c>
      <c r="E523" t="s">
        <v>39</v>
      </c>
      <c r="F523" t="s">
        <v>38</v>
      </c>
    </row>
    <row r="524" spans="1:6" x14ac:dyDescent="0.25">
      <c r="A524">
        <v>518</v>
      </c>
      <c r="B524" t="s">
        <v>39</v>
      </c>
      <c r="C524" t="s">
        <v>8</v>
      </c>
      <c r="D524" t="s">
        <v>23</v>
      </c>
      <c r="E524" t="s">
        <v>7</v>
      </c>
      <c r="F524" t="s">
        <v>25</v>
      </c>
    </row>
    <row r="525" spans="1:6" x14ac:dyDescent="0.25">
      <c r="A525">
        <v>519</v>
      </c>
      <c r="B525" t="s">
        <v>63</v>
      </c>
      <c r="C525" t="s">
        <v>33</v>
      </c>
      <c r="D525" t="s">
        <v>25</v>
      </c>
      <c r="E525" t="s">
        <v>31</v>
      </c>
      <c r="F525" t="s">
        <v>89</v>
      </c>
    </row>
    <row r="526" spans="1:6" x14ac:dyDescent="0.25">
      <c r="A526">
        <v>520</v>
      </c>
      <c r="B526" t="s">
        <v>8</v>
      </c>
      <c r="C526" t="s">
        <v>31</v>
      </c>
      <c r="D526" t="s">
        <v>25</v>
      </c>
      <c r="E526" t="s">
        <v>39</v>
      </c>
      <c r="F526" t="s">
        <v>32</v>
      </c>
    </row>
    <row r="527" spans="1:6" x14ac:dyDescent="0.25">
      <c r="A527">
        <v>521</v>
      </c>
      <c r="B527" t="s">
        <v>44</v>
      </c>
      <c r="C527" t="s">
        <v>45</v>
      </c>
      <c r="D527" t="s">
        <v>46</v>
      </c>
      <c r="E527" t="s">
        <v>87</v>
      </c>
      <c r="F527" t="s">
        <v>45</v>
      </c>
    </row>
    <row r="528" spans="1:6" x14ac:dyDescent="0.25">
      <c r="A528">
        <v>522</v>
      </c>
      <c r="B528" t="s">
        <v>7</v>
      </c>
      <c r="C528" t="s">
        <v>17</v>
      </c>
      <c r="D528" t="s">
        <v>6</v>
      </c>
      <c r="E528" t="s">
        <v>8</v>
      </c>
      <c r="F528" t="s">
        <v>23</v>
      </c>
    </row>
    <row r="529" spans="1:6" x14ac:dyDescent="0.25">
      <c r="A529">
        <v>523</v>
      </c>
      <c r="B529" t="s">
        <v>45</v>
      </c>
      <c r="C529" t="s">
        <v>79</v>
      </c>
      <c r="D529" t="s">
        <v>36</v>
      </c>
      <c r="E529" t="s">
        <v>87</v>
      </c>
      <c r="F529" t="s">
        <v>34</v>
      </c>
    </row>
    <row r="530" spans="1:6" x14ac:dyDescent="0.25">
      <c r="A530">
        <v>524</v>
      </c>
      <c r="B530" t="s">
        <v>7</v>
      </c>
      <c r="C530" t="s">
        <v>17</v>
      </c>
      <c r="D530" t="s">
        <v>42</v>
      </c>
      <c r="E530" t="s">
        <v>9</v>
      </c>
      <c r="F530" t="s">
        <v>39</v>
      </c>
    </row>
    <row r="531" spans="1:6" x14ac:dyDescent="0.25">
      <c r="A531">
        <v>525</v>
      </c>
      <c r="B531" t="s">
        <v>38</v>
      </c>
      <c r="C531" t="s">
        <v>39</v>
      </c>
      <c r="D531" t="s">
        <v>31</v>
      </c>
      <c r="E531" t="s">
        <v>8</v>
      </c>
      <c r="F531" t="s">
        <v>25</v>
      </c>
    </row>
    <row r="532" spans="1:6" x14ac:dyDescent="0.25">
      <c r="A532">
        <v>526</v>
      </c>
      <c r="B532" t="s">
        <v>68</v>
      </c>
      <c r="C532" t="s">
        <v>53</v>
      </c>
      <c r="D532" t="s">
        <v>25</v>
      </c>
      <c r="E532" t="s">
        <v>31</v>
      </c>
      <c r="F532" t="s">
        <v>33</v>
      </c>
    </row>
    <row r="533" spans="1:6" x14ac:dyDescent="0.25">
      <c r="A533">
        <v>527</v>
      </c>
      <c r="B533" t="s">
        <v>39</v>
      </c>
      <c r="C533" t="s">
        <v>25</v>
      </c>
      <c r="D533" t="s">
        <v>38</v>
      </c>
      <c r="E533" t="s">
        <v>8</v>
      </c>
      <c r="F533" t="s">
        <v>7</v>
      </c>
    </row>
    <row r="534" spans="1:6" x14ac:dyDescent="0.25">
      <c r="A534">
        <v>528</v>
      </c>
      <c r="B534" t="s">
        <v>37</v>
      </c>
      <c r="C534" t="s">
        <v>31</v>
      </c>
      <c r="D534" t="s">
        <v>61</v>
      </c>
      <c r="E534" t="s">
        <v>25</v>
      </c>
      <c r="F534" t="s">
        <v>38</v>
      </c>
    </row>
    <row r="535" spans="1:6" x14ac:dyDescent="0.25">
      <c r="A535">
        <v>529</v>
      </c>
      <c r="B535" t="s">
        <v>26</v>
      </c>
      <c r="C535" t="s">
        <v>90</v>
      </c>
      <c r="D535" t="s">
        <v>7</v>
      </c>
      <c r="E535" t="s">
        <v>23</v>
      </c>
      <c r="F535" t="s">
        <v>68</v>
      </c>
    </row>
    <row r="536" spans="1:6" x14ac:dyDescent="0.25">
      <c r="A536">
        <v>530</v>
      </c>
      <c r="B536" t="s">
        <v>68</v>
      </c>
      <c r="C536" t="s">
        <v>113</v>
      </c>
      <c r="D536" t="s">
        <v>8</v>
      </c>
      <c r="E536" t="s">
        <v>10</v>
      </c>
      <c r="F536" t="s">
        <v>53</v>
      </c>
    </row>
    <row r="537" spans="1:6" x14ac:dyDescent="0.25">
      <c r="A537">
        <v>531</v>
      </c>
      <c r="B537" t="s">
        <v>26</v>
      </c>
      <c r="C537" t="s">
        <v>90</v>
      </c>
      <c r="D537" t="s">
        <v>7</v>
      </c>
      <c r="E537" t="s">
        <v>84</v>
      </c>
      <c r="F537" t="s">
        <v>8</v>
      </c>
    </row>
    <row r="538" spans="1:6" x14ac:dyDescent="0.25">
      <c r="A538">
        <v>532</v>
      </c>
      <c r="B538" t="s">
        <v>90</v>
      </c>
      <c r="C538" t="s">
        <v>74</v>
      </c>
      <c r="D538" t="s">
        <v>26</v>
      </c>
      <c r="E538" t="s">
        <v>72</v>
      </c>
      <c r="F538" t="s">
        <v>68</v>
      </c>
    </row>
    <row r="539" spans="1:6" x14ac:dyDescent="0.25">
      <c r="A539">
        <v>533</v>
      </c>
      <c r="B539" t="s">
        <v>7</v>
      </c>
      <c r="C539" t="s">
        <v>39</v>
      </c>
      <c r="D539" t="s">
        <v>8</v>
      </c>
      <c r="E539" t="s">
        <v>17</v>
      </c>
      <c r="F539" t="s">
        <v>42</v>
      </c>
    </row>
    <row r="540" spans="1:6" x14ac:dyDescent="0.25">
      <c r="A540">
        <v>534</v>
      </c>
      <c r="B540" t="s">
        <v>7</v>
      </c>
      <c r="C540" t="s">
        <v>45</v>
      </c>
      <c r="D540" t="s">
        <v>46</v>
      </c>
      <c r="E540" t="s">
        <v>17</v>
      </c>
      <c r="F540" t="s">
        <v>6</v>
      </c>
    </row>
    <row r="541" spans="1:6" x14ac:dyDescent="0.25">
      <c r="A541">
        <v>535</v>
      </c>
      <c r="B541" t="s">
        <v>31</v>
      </c>
      <c r="C541" t="s">
        <v>25</v>
      </c>
      <c r="D541" t="s">
        <v>8</v>
      </c>
      <c r="E541" t="s">
        <v>38</v>
      </c>
      <c r="F541" t="s">
        <v>39</v>
      </c>
    </row>
    <row r="542" spans="1:6" x14ac:dyDescent="0.25">
      <c r="A542">
        <v>536</v>
      </c>
      <c r="B542" t="s">
        <v>31</v>
      </c>
      <c r="C542" t="s">
        <v>32</v>
      </c>
      <c r="D542" t="s">
        <v>25</v>
      </c>
      <c r="E542" t="s">
        <v>38</v>
      </c>
      <c r="F542" t="s">
        <v>89</v>
      </c>
    </row>
    <row r="543" spans="1:6" x14ac:dyDescent="0.25">
      <c r="A543">
        <v>537</v>
      </c>
      <c r="B543" t="s">
        <v>7</v>
      </c>
      <c r="C543" t="s">
        <v>17</v>
      </c>
      <c r="D543" t="s">
        <v>42</v>
      </c>
      <c r="E543" t="s">
        <v>9</v>
      </c>
      <c r="F543" t="s">
        <v>46</v>
      </c>
    </row>
    <row r="544" spans="1:6" x14ac:dyDescent="0.25">
      <c r="A544">
        <v>538</v>
      </c>
      <c r="B544" t="s">
        <v>15</v>
      </c>
      <c r="C544" t="s">
        <v>14</v>
      </c>
      <c r="D544" t="s">
        <v>13</v>
      </c>
      <c r="E544" t="s">
        <v>16</v>
      </c>
      <c r="F544" t="s">
        <v>43</v>
      </c>
    </row>
    <row r="545" spans="1:6" x14ac:dyDescent="0.25">
      <c r="A545">
        <v>539</v>
      </c>
      <c r="B545" t="s">
        <v>17</v>
      </c>
      <c r="C545" t="s">
        <v>42</v>
      </c>
      <c r="D545" t="s">
        <v>7</v>
      </c>
      <c r="E545" t="s">
        <v>87</v>
      </c>
      <c r="F545" t="s">
        <v>46</v>
      </c>
    </row>
    <row r="546" spans="1:6" x14ac:dyDescent="0.25">
      <c r="A546">
        <v>540</v>
      </c>
      <c r="B546" t="s">
        <v>14</v>
      </c>
      <c r="C546" t="s">
        <v>45</v>
      </c>
      <c r="D546" t="s">
        <v>87</v>
      </c>
      <c r="E546" t="s">
        <v>45</v>
      </c>
      <c r="F546" t="s">
        <v>6</v>
      </c>
    </row>
    <row r="547" spans="1:6" x14ac:dyDescent="0.25">
      <c r="A547">
        <v>541</v>
      </c>
      <c r="B547" t="s">
        <v>23</v>
      </c>
      <c r="C547" t="s">
        <v>8</v>
      </c>
      <c r="D547" t="s">
        <v>7</v>
      </c>
      <c r="E547" t="s">
        <v>17</v>
      </c>
      <c r="F547" t="s">
        <v>6</v>
      </c>
    </row>
    <row r="548" spans="1:6" x14ac:dyDescent="0.25">
      <c r="A548">
        <v>542</v>
      </c>
      <c r="B548" t="s">
        <v>7</v>
      </c>
      <c r="C548" t="s">
        <v>8</v>
      </c>
      <c r="D548" t="s">
        <v>23</v>
      </c>
      <c r="E548" t="s">
        <v>6</v>
      </c>
      <c r="F548" t="s">
        <v>31</v>
      </c>
    </row>
    <row r="549" spans="1:6" x14ac:dyDescent="0.25">
      <c r="A549">
        <v>543</v>
      </c>
      <c r="B549" t="s">
        <v>7</v>
      </c>
      <c r="C549" t="s">
        <v>66</v>
      </c>
      <c r="D549" t="s">
        <v>26</v>
      </c>
      <c r="E549" t="s">
        <v>90</v>
      </c>
      <c r="F549" t="s">
        <v>31</v>
      </c>
    </row>
    <row r="550" spans="1:6" x14ac:dyDescent="0.25">
      <c r="A550">
        <v>544</v>
      </c>
      <c r="B550" t="s">
        <v>7</v>
      </c>
      <c r="C550" t="s">
        <v>17</v>
      </c>
      <c r="D550" t="s">
        <v>9</v>
      </c>
      <c r="E550" t="s">
        <v>114</v>
      </c>
      <c r="F550" t="s">
        <v>115</v>
      </c>
    </row>
    <row r="551" spans="1:6" x14ac:dyDescent="0.25">
      <c r="A551">
        <v>545</v>
      </c>
      <c r="B551" t="s">
        <v>17</v>
      </c>
      <c r="C551" t="s">
        <v>7</v>
      </c>
      <c r="D551" t="s">
        <v>40</v>
      </c>
      <c r="E551" t="s">
        <v>45</v>
      </c>
      <c r="F551" t="s">
        <v>41</v>
      </c>
    </row>
    <row r="552" spans="1:6" x14ac:dyDescent="0.25">
      <c r="A552">
        <v>546</v>
      </c>
      <c r="B552" t="s">
        <v>45</v>
      </c>
      <c r="C552" t="s">
        <v>44</v>
      </c>
      <c r="D552" t="s">
        <v>77</v>
      </c>
      <c r="E552" t="s">
        <v>46</v>
      </c>
      <c r="F552" t="s">
        <v>45</v>
      </c>
    </row>
    <row r="553" spans="1:6" x14ac:dyDescent="0.25">
      <c r="A553">
        <v>547</v>
      </c>
      <c r="B553" t="s">
        <v>17</v>
      </c>
      <c r="C553" t="s">
        <v>42</v>
      </c>
      <c r="D553" t="s">
        <v>7</v>
      </c>
      <c r="E553" t="s">
        <v>39</v>
      </c>
      <c r="F553" t="s">
        <v>8</v>
      </c>
    </row>
    <row r="554" spans="1:6" x14ac:dyDescent="0.25">
      <c r="A554">
        <v>548</v>
      </c>
      <c r="B554" t="s">
        <v>8</v>
      </c>
      <c r="C554" t="s">
        <v>42</v>
      </c>
      <c r="D554" t="s">
        <v>54</v>
      </c>
      <c r="E554" t="s">
        <v>37</v>
      </c>
      <c r="F554" t="s">
        <v>57</v>
      </c>
    </row>
    <row r="555" spans="1:6" x14ac:dyDescent="0.25">
      <c r="A555">
        <v>549</v>
      </c>
      <c r="B555" t="s">
        <v>57</v>
      </c>
      <c r="C555" t="s">
        <v>7</v>
      </c>
      <c r="D555" t="s">
        <v>17</v>
      </c>
      <c r="E555" t="s">
        <v>8</v>
      </c>
      <c r="F555" t="s">
        <v>60</v>
      </c>
    </row>
    <row r="556" spans="1:6" x14ac:dyDescent="0.25">
      <c r="A556">
        <v>550</v>
      </c>
      <c r="B556" t="s">
        <v>68</v>
      </c>
      <c r="C556" t="s">
        <v>26</v>
      </c>
      <c r="D556" t="s">
        <v>25</v>
      </c>
      <c r="E556" t="s">
        <v>8</v>
      </c>
      <c r="F556" t="s">
        <v>31</v>
      </c>
    </row>
    <row r="557" spans="1:6" x14ac:dyDescent="0.25">
      <c r="A557">
        <v>551</v>
      </c>
      <c r="B557" t="s">
        <v>30</v>
      </c>
      <c r="C557" t="s">
        <v>29</v>
      </c>
      <c r="D557" t="s">
        <v>19</v>
      </c>
      <c r="E557" t="s">
        <v>116</v>
      </c>
      <c r="F557" t="s">
        <v>25</v>
      </c>
    </row>
    <row r="558" spans="1:6" x14ac:dyDescent="0.25">
      <c r="A558">
        <v>552</v>
      </c>
      <c r="B558" t="s">
        <v>7</v>
      </c>
      <c r="C558" t="s">
        <v>17</v>
      </c>
      <c r="D558" t="s">
        <v>8</v>
      </c>
      <c r="E558" t="s">
        <v>57</v>
      </c>
      <c r="F558" t="s">
        <v>23</v>
      </c>
    </row>
    <row r="559" spans="1:6" x14ac:dyDescent="0.25">
      <c r="A559">
        <v>553</v>
      </c>
      <c r="B559" t="s">
        <v>7</v>
      </c>
      <c r="C559" t="s">
        <v>17</v>
      </c>
      <c r="D559" t="s">
        <v>9</v>
      </c>
      <c r="E559" t="s">
        <v>8</v>
      </c>
      <c r="F559" t="s">
        <v>23</v>
      </c>
    </row>
    <row r="560" spans="1:6" x14ac:dyDescent="0.25">
      <c r="A560">
        <v>554</v>
      </c>
      <c r="B560" t="s">
        <v>7</v>
      </c>
      <c r="C560" t="s">
        <v>23</v>
      </c>
      <c r="D560" t="s">
        <v>6</v>
      </c>
      <c r="E560" t="s">
        <v>8</v>
      </c>
      <c r="F560" t="s">
        <v>19</v>
      </c>
    </row>
    <row r="561" spans="1:6" x14ac:dyDescent="0.25">
      <c r="A561">
        <v>555</v>
      </c>
      <c r="B561" t="s">
        <v>7</v>
      </c>
      <c r="C561" t="s">
        <v>17</v>
      </c>
      <c r="D561" t="s">
        <v>23</v>
      </c>
      <c r="E561" t="s">
        <v>6</v>
      </c>
      <c r="F561" t="s">
        <v>9</v>
      </c>
    </row>
    <row r="562" spans="1:6" x14ac:dyDescent="0.25">
      <c r="A562">
        <v>556</v>
      </c>
      <c r="B562" t="s">
        <v>7</v>
      </c>
      <c r="C562" t="s">
        <v>17</v>
      </c>
      <c r="D562" t="s">
        <v>108</v>
      </c>
      <c r="E562" t="s">
        <v>8</v>
      </c>
      <c r="F562" t="s">
        <v>77</v>
      </c>
    </row>
    <row r="563" spans="1:6" x14ac:dyDescent="0.25">
      <c r="A563">
        <v>557</v>
      </c>
      <c r="B563" t="s">
        <v>39</v>
      </c>
      <c r="C563" t="s">
        <v>42</v>
      </c>
      <c r="D563" t="s">
        <v>7</v>
      </c>
      <c r="E563" t="s">
        <v>17</v>
      </c>
      <c r="F563" t="s">
        <v>8</v>
      </c>
    </row>
    <row r="564" spans="1:6" x14ac:dyDescent="0.25">
      <c r="A564">
        <v>558</v>
      </c>
      <c r="B564" t="s">
        <v>37</v>
      </c>
      <c r="C564" t="s">
        <v>48</v>
      </c>
      <c r="D564" t="s">
        <v>67</v>
      </c>
      <c r="E564" t="s">
        <v>50</v>
      </c>
      <c r="F564" t="s">
        <v>54</v>
      </c>
    </row>
    <row r="565" spans="1:6" x14ac:dyDescent="0.25">
      <c r="A565">
        <v>559</v>
      </c>
      <c r="B565" t="s">
        <v>31</v>
      </c>
      <c r="C565" t="s">
        <v>25</v>
      </c>
      <c r="D565" t="s">
        <v>37</v>
      </c>
      <c r="E565" t="s">
        <v>39</v>
      </c>
      <c r="F565" t="s">
        <v>23</v>
      </c>
    </row>
    <row r="566" spans="1:6" x14ac:dyDescent="0.25">
      <c r="A566">
        <v>560</v>
      </c>
      <c r="B566" t="s">
        <v>8</v>
      </c>
      <c r="C566" t="s">
        <v>7</v>
      </c>
      <c r="D566" t="s">
        <v>23</v>
      </c>
      <c r="E566" t="s">
        <v>44</v>
      </c>
      <c r="F566" t="s">
        <v>46</v>
      </c>
    </row>
    <row r="567" spans="1:6" x14ac:dyDescent="0.25">
      <c r="A567">
        <v>561</v>
      </c>
      <c r="B567" t="s">
        <v>71</v>
      </c>
      <c r="C567" t="s">
        <v>42</v>
      </c>
      <c r="D567" t="s">
        <v>54</v>
      </c>
      <c r="E567" t="s">
        <v>83</v>
      </c>
      <c r="F567" t="s">
        <v>69</v>
      </c>
    </row>
    <row r="568" spans="1:6" x14ac:dyDescent="0.25">
      <c r="A568">
        <v>562</v>
      </c>
      <c r="B568" t="s">
        <v>54</v>
      </c>
      <c r="C568" t="s">
        <v>71</v>
      </c>
      <c r="D568" t="s">
        <v>42</v>
      </c>
      <c r="E568" t="s">
        <v>39</v>
      </c>
      <c r="F568" t="s">
        <v>48</v>
      </c>
    </row>
    <row r="569" spans="1:6" x14ac:dyDescent="0.25">
      <c r="A569">
        <v>563</v>
      </c>
      <c r="B569" t="s">
        <v>8</v>
      </c>
      <c r="C569" t="s">
        <v>39</v>
      </c>
      <c r="D569" t="s">
        <v>38</v>
      </c>
      <c r="E569" t="s">
        <v>37</v>
      </c>
      <c r="F569" t="s">
        <v>63</v>
      </c>
    </row>
    <row r="570" spans="1:6" x14ac:dyDescent="0.25">
      <c r="A570">
        <v>564</v>
      </c>
      <c r="B570" t="s">
        <v>38</v>
      </c>
      <c r="C570" t="s">
        <v>39</v>
      </c>
      <c r="D570" t="s">
        <v>33</v>
      </c>
      <c r="E570" t="s">
        <v>31</v>
      </c>
      <c r="F570" t="s">
        <v>63</v>
      </c>
    </row>
    <row r="571" spans="1:6" x14ac:dyDescent="0.25">
      <c r="A571">
        <v>565</v>
      </c>
      <c r="B571" t="s">
        <v>7</v>
      </c>
      <c r="C571" t="s">
        <v>42</v>
      </c>
      <c r="D571" t="s">
        <v>17</v>
      </c>
      <c r="E571" t="s">
        <v>8</v>
      </c>
      <c r="F571" t="s">
        <v>46</v>
      </c>
    </row>
    <row r="572" spans="1:6" x14ac:dyDescent="0.25">
      <c r="A572">
        <v>566</v>
      </c>
      <c r="B572" t="s">
        <v>54</v>
      </c>
      <c r="C572" t="s">
        <v>42</v>
      </c>
      <c r="D572" t="s">
        <v>77</v>
      </c>
      <c r="E572" t="s">
        <v>8</v>
      </c>
      <c r="F572" t="s">
        <v>7</v>
      </c>
    </row>
    <row r="573" spans="1:6" x14ac:dyDescent="0.25">
      <c r="A573">
        <v>567</v>
      </c>
      <c r="B573" t="s">
        <v>7</v>
      </c>
      <c r="C573" t="s">
        <v>17</v>
      </c>
      <c r="D573" t="s">
        <v>42</v>
      </c>
      <c r="E573" t="s">
        <v>39</v>
      </c>
      <c r="F573" t="s">
        <v>8</v>
      </c>
    </row>
    <row r="574" spans="1:6" x14ac:dyDescent="0.25">
      <c r="A574">
        <v>568</v>
      </c>
      <c r="B574" t="s">
        <v>44</v>
      </c>
      <c r="C574" t="s">
        <v>65</v>
      </c>
      <c r="D574" t="s">
        <v>47</v>
      </c>
      <c r="E574" t="s">
        <v>64</v>
      </c>
      <c r="F574" t="s">
        <v>103</v>
      </c>
    </row>
    <row r="575" spans="1:6" x14ac:dyDescent="0.25">
      <c r="A575">
        <v>569</v>
      </c>
      <c r="B575" t="s">
        <v>7</v>
      </c>
      <c r="C575" t="s">
        <v>17</v>
      </c>
      <c r="D575" t="s">
        <v>44</v>
      </c>
      <c r="E575" t="s">
        <v>46</v>
      </c>
      <c r="F575" t="s">
        <v>87</v>
      </c>
    </row>
    <row r="576" spans="1:6" x14ac:dyDescent="0.25">
      <c r="A576">
        <v>570</v>
      </c>
      <c r="B576" t="s">
        <v>7</v>
      </c>
      <c r="C576" t="s">
        <v>8</v>
      </c>
      <c r="D576" t="s">
        <v>17</v>
      </c>
      <c r="E576" t="s">
        <v>6</v>
      </c>
      <c r="F576" t="s">
        <v>42</v>
      </c>
    </row>
    <row r="577" spans="1:6" x14ac:dyDescent="0.25">
      <c r="A577">
        <v>571</v>
      </c>
      <c r="B577" t="s">
        <v>7</v>
      </c>
      <c r="C577" t="s">
        <v>17</v>
      </c>
      <c r="D577" t="s">
        <v>8</v>
      </c>
      <c r="E577" t="s">
        <v>42</v>
      </c>
      <c r="F577" t="s">
        <v>44</v>
      </c>
    </row>
    <row r="578" spans="1:6" x14ac:dyDescent="0.25">
      <c r="A578">
        <v>572</v>
      </c>
      <c r="B578" t="s">
        <v>14</v>
      </c>
      <c r="C578" t="s">
        <v>45</v>
      </c>
      <c r="D578" t="s">
        <v>15</v>
      </c>
      <c r="E578" t="s">
        <v>16</v>
      </c>
      <c r="F578" t="s">
        <v>13</v>
      </c>
    </row>
    <row r="579" spans="1:6" x14ac:dyDescent="0.25">
      <c r="A579">
        <v>573</v>
      </c>
      <c r="B579" t="s">
        <v>39</v>
      </c>
      <c r="C579" t="s">
        <v>38</v>
      </c>
      <c r="D579" t="s">
        <v>25</v>
      </c>
      <c r="E579" t="s">
        <v>31</v>
      </c>
      <c r="F579" t="s">
        <v>7</v>
      </c>
    </row>
    <row r="580" spans="1:6" x14ac:dyDescent="0.25">
      <c r="A580">
        <v>574</v>
      </c>
      <c r="B580" t="s">
        <v>57</v>
      </c>
      <c r="C580" t="s">
        <v>45</v>
      </c>
      <c r="D580" t="s">
        <v>44</v>
      </c>
      <c r="E580" t="s">
        <v>54</v>
      </c>
      <c r="F580" t="s">
        <v>45</v>
      </c>
    </row>
    <row r="581" spans="1:6" x14ac:dyDescent="0.25">
      <c r="A581">
        <v>575</v>
      </c>
      <c r="B581" t="s">
        <v>7</v>
      </c>
      <c r="C581" t="s">
        <v>42</v>
      </c>
      <c r="D581" t="s">
        <v>39</v>
      </c>
      <c r="E581" t="s">
        <v>17</v>
      </c>
      <c r="F581" t="s">
        <v>8</v>
      </c>
    </row>
    <row r="582" spans="1:6" x14ac:dyDescent="0.25">
      <c r="A582">
        <v>576</v>
      </c>
      <c r="B582" t="s">
        <v>8</v>
      </c>
      <c r="C582" t="s">
        <v>39</v>
      </c>
      <c r="D582" t="s">
        <v>32</v>
      </c>
      <c r="E582" t="s">
        <v>48</v>
      </c>
      <c r="F582" t="s">
        <v>31</v>
      </c>
    </row>
    <row r="583" spans="1:6" x14ac:dyDescent="0.25">
      <c r="A583">
        <v>577</v>
      </c>
      <c r="B583" t="s">
        <v>17</v>
      </c>
      <c r="C583" t="s">
        <v>7</v>
      </c>
      <c r="D583" t="s">
        <v>45</v>
      </c>
      <c r="E583" t="s">
        <v>45</v>
      </c>
      <c r="F583" t="s">
        <v>87</v>
      </c>
    </row>
    <row r="584" spans="1:6" x14ac:dyDescent="0.25">
      <c r="A584">
        <v>578</v>
      </c>
      <c r="B584" t="s">
        <v>7</v>
      </c>
      <c r="C584" t="s">
        <v>17</v>
      </c>
      <c r="D584" t="s">
        <v>23</v>
      </c>
      <c r="E584" t="s">
        <v>44</v>
      </c>
      <c r="F584" t="s">
        <v>39</v>
      </c>
    </row>
    <row r="585" spans="1:6" x14ac:dyDescent="0.25">
      <c r="A585">
        <v>579</v>
      </c>
      <c r="B585" t="s">
        <v>8</v>
      </c>
      <c r="C585" t="s">
        <v>7</v>
      </c>
      <c r="D585" t="s">
        <v>29</v>
      </c>
      <c r="E585" t="s">
        <v>46</v>
      </c>
      <c r="F585" t="s">
        <v>17</v>
      </c>
    </row>
    <row r="586" spans="1:6" x14ac:dyDescent="0.25">
      <c r="A586">
        <v>580</v>
      </c>
      <c r="B586" t="s">
        <v>7</v>
      </c>
      <c r="C586" t="s">
        <v>17</v>
      </c>
      <c r="D586" t="s">
        <v>46</v>
      </c>
      <c r="E586" t="s">
        <v>44</v>
      </c>
      <c r="F586" t="s">
        <v>9</v>
      </c>
    </row>
    <row r="587" spans="1:6" x14ac:dyDescent="0.25">
      <c r="A587">
        <v>581</v>
      </c>
      <c r="B587" t="s">
        <v>51</v>
      </c>
      <c r="C587" t="s">
        <v>39</v>
      </c>
      <c r="D587" t="s">
        <v>33</v>
      </c>
      <c r="E587" t="s">
        <v>25</v>
      </c>
      <c r="F587" t="s">
        <v>38</v>
      </c>
    </row>
    <row r="588" spans="1:6" x14ac:dyDescent="0.25">
      <c r="A588">
        <v>582</v>
      </c>
      <c r="B588" t="s">
        <v>63</v>
      </c>
      <c r="C588" t="s">
        <v>33</v>
      </c>
      <c r="D588" t="s">
        <v>31</v>
      </c>
      <c r="E588" t="s">
        <v>25</v>
      </c>
      <c r="F588" t="s">
        <v>32</v>
      </c>
    </row>
    <row r="589" spans="1:6" x14ac:dyDescent="0.25">
      <c r="A589">
        <v>583</v>
      </c>
      <c r="B589" t="s">
        <v>39</v>
      </c>
      <c r="C589" t="s">
        <v>38</v>
      </c>
      <c r="D589" t="s">
        <v>25</v>
      </c>
      <c r="E589" t="s">
        <v>33</v>
      </c>
      <c r="F589" t="s">
        <v>23</v>
      </c>
    </row>
    <row r="590" spans="1:6" x14ac:dyDescent="0.25">
      <c r="A590">
        <v>584</v>
      </c>
      <c r="B590" t="s">
        <v>38</v>
      </c>
      <c r="C590" t="s">
        <v>33</v>
      </c>
      <c r="D590" t="s">
        <v>55</v>
      </c>
      <c r="E590" t="s">
        <v>42</v>
      </c>
      <c r="F590" t="s">
        <v>39</v>
      </c>
    </row>
    <row r="591" spans="1:6" x14ac:dyDescent="0.25">
      <c r="A591">
        <v>585</v>
      </c>
      <c r="B591" t="s">
        <v>78</v>
      </c>
      <c r="C591" t="s">
        <v>17</v>
      </c>
      <c r="D591" t="s">
        <v>7</v>
      </c>
      <c r="E591" t="s">
        <v>42</v>
      </c>
      <c r="F591" t="s">
        <v>57</v>
      </c>
    </row>
    <row r="592" spans="1:6" x14ac:dyDescent="0.25">
      <c r="A592">
        <v>586</v>
      </c>
      <c r="B592" t="s">
        <v>7</v>
      </c>
      <c r="C592" t="s">
        <v>8</v>
      </c>
      <c r="D592" t="s">
        <v>31</v>
      </c>
      <c r="E592" t="s">
        <v>23</v>
      </c>
      <c r="F592" t="s">
        <v>37</v>
      </c>
    </row>
    <row r="593" spans="1:6" x14ac:dyDescent="0.25">
      <c r="A593">
        <v>587</v>
      </c>
      <c r="B593" t="s">
        <v>23</v>
      </c>
      <c r="C593" t="s">
        <v>7</v>
      </c>
      <c r="D593" t="s">
        <v>8</v>
      </c>
      <c r="E593" t="s">
        <v>31</v>
      </c>
      <c r="F593" t="s">
        <v>25</v>
      </c>
    </row>
    <row r="594" spans="1:6" x14ac:dyDescent="0.25">
      <c r="A594">
        <v>588</v>
      </c>
      <c r="B594" t="s">
        <v>23</v>
      </c>
      <c r="C594" t="s">
        <v>8</v>
      </c>
      <c r="D594" t="s">
        <v>7</v>
      </c>
      <c r="E594" t="s">
        <v>6</v>
      </c>
      <c r="F594" t="s">
        <v>39</v>
      </c>
    </row>
    <row r="595" spans="1:6" x14ac:dyDescent="0.25">
      <c r="A595">
        <v>589</v>
      </c>
      <c r="B595" t="s">
        <v>59</v>
      </c>
      <c r="C595" t="s">
        <v>7</v>
      </c>
      <c r="D595" t="s">
        <v>8</v>
      </c>
      <c r="E595" t="s">
        <v>37</v>
      </c>
      <c r="F595" t="s">
        <v>23</v>
      </c>
    </row>
    <row r="596" spans="1:6" x14ac:dyDescent="0.25">
      <c r="A596">
        <v>590</v>
      </c>
      <c r="B596" t="s">
        <v>17</v>
      </c>
      <c r="C596" t="s">
        <v>42</v>
      </c>
      <c r="D596" t="s">
        <v>77</v>
      </c>
      <c r="E596" t="s">
        <v>44</v>
      </c>
      <c r="F596" t="s">
        <v>7</v>
      </c>
    </row>
    <row r="597" spans="1:6" x14ac:dyDescent="0.25">
      <c r="A597">
        <v>591</v>
      </c>
      <c r="B597" t="s">
        <v>42</v>
      </c>
      <c r="C597" t="s">
        <v>17</v>
      </c>
      <c r="D597" t="s">
        <v>7</v>
      </c>
      <c r="E597" t="s">
        <v>8</v>
      </c>
      <c r="F597" t="s">
        <v>44</v>
      </c>
    </row>
    <row r="598" spans="1:6" x14ac:dyDescent="0.25">
      <c r="A598">
        <v>592</v>
      </c>
      <c r="B598" t="s">
        <v>31</v>
      </c>
      <c r="C598" t="s">
        <v>59</v>
      </c>
      <c r="D598" t="s">
        <v>7</v>
      </c>
      <c r="E598" t="s">
        <v>37</v>
      </c>
      <c r="F598" t="s">
        <v>8</v>
      </c>
    </row>
    <row r="599" spans="1:6" x14ac:dyDescent="0.25">
      <c r="A599">
        <v>593</v>
      </c>
      <c r="B599" t="s">
        <v>8</v>
      </c>
      <c r="C599" t="s">
        <v>38</v>
      </c>
      <c r="D599" t="s">
        <v>42</v>
      </c>
      <c r="E599" t="s">
        <v>39</v>
      </c>
      <c r="F599" t="s">
        <v>53</v>
      </c>
    </row>
    <row r="600" spans="1:6" x14ac:dyDescent="0.25">
      <c r="A600">
        <v>594</v>
      </c>
      <c r="B600" t="s">
        <v>31</v>
      </c>
      <c r="C600" t="s">
        <v>32</v>
      </c>
      <c r="D600" t="s">
        <v>25</v>
      </c>
      <c r="E600" t="s">
        <v>42</v>
      </c>
      <c r="F600" t="s">
        <v>63</v>
      </c>
    </row>
    <row r="601" spans="1:6" x14ac:dyDescent="0.25">
      <c r="A601">
        <v>595</v>
      </c>
      <c r="B601" t="s">
        <v>33</v>
      </c>
      <c r="C601" t="s">
        <v>92</v>
      </c>
      <c r="D601" t="s">
        <v>25</v>
      </c>
      <c r="E601" t="s">
        <v>37</v>
      </c>
      <c r="F601" t="s">
        <v>38</v>
      </c>
    </row>
    <row r="602" spans="1:6" x14ac:dyDescent="0.25">
      <c r="A602">
        <v>596</v>
      </c>
      <c r="B602" t="s">
        <v>69</v>
      </c>
      <c r="C602" t="s">
        <v>37</v>
      </c>
      <c r="D602" t="s">
        <v>33</v>
      </c>
      <c r="E602" t="s">
        <v>25</v>
      </c>
      <c r="F602" t="s">
        <v>31</v>
      </c>
    </row>
    <row r="603" spans="1:6" x14ac:dyDescent="0.25">
      <c r="A603">
        <v>597</v>
      </c>
      <c r="B603" t="s">
        <v>7</v>
      </c>
      <c r="C603" t="s">
        <v>39</v>
      </c>
      <c r="D603" t="s">
        <v>17</v>
      </c>
      <c r="E603" t="s">
        <v>42</v>
      </c>
      <c r="F603" t="s">
        <v>46</v>
      </c>
    </row>
    <row r="604" spans="1:6" x14ac:dyDescent="0.25">
      <c r="A604">
        <v>598</v>
      </c>
      <c r="B604" t="s">
        <v>17</v>
      </c>
      <c r="C604" t="s">
        <v>7</v>
      </c>
      <c r="D604" t="s">
        <v>76</v>
      </c>
      <c r="E604" t="s">
        <v>42</v>
      </c>
      <c r="F604" t="s">
        <v>10</v>
      </c>
    </row>
    <row r="605" spans="1:6" x14ac:dyDescent="0.25">
      <c r="A605">
        <v>599</v>
      </c>
      <c r="B605" t="s">
        <v>7</v>
      </c>
      <c r="C605" t="s">
        <v>42</v>
      </c>
      <c r="D605" t="s">
        <v>39</v>
      </c>
      <c r="E605" t="s">
        <v>17</v>
      </c>
      <c r="F605" t="s">
        <v>44</v>
      </c>
    </row>
    <row r="606" spans="1:6" x14ac:dyDescent="0.25">
      <c r="A606">
        <v>600</v>
      </c>
      <c r="B606" t="s">
        <v>8</v>
      </c>
      <c r="C606" t="s">
        <v>42</v>
      </c>
      <c r="D606" t="s">
        <v>31</v>
      </c>
      <c r="E606" t="s">
        <v>9</v>
      </c>
      <c r="F606" t="s">
        <v>76</v>
      </c>
    </row>
    <row r="607" spans="1:6" x14ac:dyDescent="0.25">
      <c r="A607">
        <v>601</v>
      </c>
      <c r="B607" t="s">
        <v>82</v>
      </c>
      <c r="C607" t="s">
        <v>12</v>
      </c>
      <c r="D607" t="s">
        <v>68</v>
      </c>
      <c r="E607" t="s">
        <v>19</v>
      </c>
      <c r="F607" t="s">
        <v>93</v>
      </c>
    </row>
    <row r="608" spans="1:6" x14ac:dyDescent="0.25">
      <c r="A608">
        <v>602</v>
      </c>
      <c r="B608" t="s">
        <v>8</v>
      </c>
      <c r="C608" t="s">
        <v>39</v>
      </c>
      <c r="D608" t="s">
        <v>37</v>
      </c>
      <c r="E608" t="s">
        <v>7</v>
      </c>
      <c r="F608" t="s">
        <v>42</v>
      </c>
    </row>
    <row r="609" spans="1:6" x14ac:dyDescent="0.25">
      <c r="A609">
        <v>603</v>
      </c>
      <c r="B609" t="s">
        <v>8</v>
      </c>
      <c r="C609" t="s">
        <v>42</v>
      </c>
      <c r="D609" t="s">
        <v>37</v>
      </c>
      <c r="E609" t="s">
        <v>39</v>
      </c>
      <c r="F609" t="s">
        <v>54</v>
      </c>
    </row>
    <row r="610" spans="1:6" x14ac:dyDescent="0.25">
      <c r="A610">
        <v>604</v>
      </c>
      <c r="B610" t="s">
        <v>71</v>
      </c>
      <c r="C610" t="s">
        <v>54</v>
      </c>
      <c r="D610" t="s">
        <v>48</v>
      </c>
      <c r="E610" t="s">
        <v>42</v>
      </c>
      <c r="F610" t="s">
        <v>95</v>
      </c>
    </row>
    <row r="611" spans="1:6" x14ac:dyDescent="0.25">
      <c r="A611">
        <v>605</v>
      </c>
      <c r="B611" t="s">
        <v>64</v>
      </c>
      <c r="C611" t="s">
        <v>96</v>
      </c>
      <c r="D611" t="s">
        <v>63</v>
      </c>
      <c r="E611" t="s">
        <v>65</v>
      </c>
      <c r="F611" t="s">
        <v>42</v>
      </c>
    </row>
    <row r="612" spans="1:6" x14ac:dyDescent="0.25">
      <c r="A612">
        <v>606</v>
      </c>
      <c r="B612" t="s">
        <v>42</v>
      </c>
      <c r="C612" t="s">
        <v>54</v>
      </c>
      <c r="D612" t="s">
        <v>39</v>
      </c>
      <c r="E612" t="s">
        <v>96</v>
      </c>
      <c r="F612" t="s">
        <v>48</v>
      </c>
    </row>
    <row r="613" spans="1:6" x14ac:dyDescent="0.25">
      <c r="A613">
        <v>607</v>
      </c>
      <c r="B613" t="s">
        <v>42</v>
      </c>
      <c r="C613" t="s">
        <v>39</v>
      </c>
      <c r="D613" t="s">
        <v>37</v>
      </c>
      <c r="E613" t="s">
        <v>48</v>
      </c>
      <c r="F613" t="s">
        <v>50</v>
      </c>
    </row>
    <row r="614" spans="1:6" x14ac:dyDescent="0.25">
      <c r="A614">
        <v>608</v>
      </c>
      <c r="B614" t="s">
        <v>44</v>
      </c>
      <c r="C614" t="s">
        <v>65</v>
      </c>
      <c r="D614" t="s">
        <v>54</v>
      </c>
      <c r="E614" t="s">
        <v>102</v>
      </c>
      <c r="F614" t="s">
        <v>64</v>
      </c>
    </row>
    <row r="615" spans="1:6" x14ac:dyDescent="0.25">
      <c r="A615">
        <v>609</v>
      </c>
      <c r="B615" t="s">
        <v>39</v>
      </c>
      <c r="C615" t="s">
        <v>63</v>
      </c>
      <c r="D615" t="s">
        <v>8</v>
      </c>
      <c r="E615" t="s">
        <v>38</v>
      </c>
      <c r="F615" t="s">
        <v>51</v>
      </c>
    </row>
    <row r="616" spans="1:6" x14ac:dyDescent="0.25">
      <c r="A616">
        <v>610</v>
      </c>
      <c r="B616" t="s">
        <v>63</v>
      </c>
      <c r="C616" t="s">
        <v>31</v>
      </c>
      <c r="D616" t="s">
        <v>100</v>
      </c>
      <c r="E616" t="s">
        <v>33</v>
      </c>
      <c r="F616" t="s">
        <v>83</v>
      </c>
    </row>
    <row r="617" spans="1:6" x14ac:dyDescent="0.25">
      <c r="A617">
        <v>611</v>
      </c>
      <c r="B617" t="s">
        <v>39</v>
      </c>
      <c r="C617" t="s">
        <v>51</v>
      </c>
      <c r="D617" t="s">
        <v>23</v>
      </c>
      <c r="E617" t="s">
        <v>50</v>
      </c>
      <c r="F617" t="s">
        <v>38</v>
      </c>
    </row>
    <row r="618" spans="1:6" x14ac:dyDescent="0.25">
      <c r="A618">
        <v>612</v>
      </c>
      <c r="B618" t="s">
        <v>37</v>
      </c>
      <c r="C618" t="s">
        <v>31</v>
      </c>
      <c r="D618" t="s">
        <v>50</v>
      </c>
      <c r="E618" t="s">
        <v>83</v>
      </c>
      <c r="F618" t="s">
        <v>33</v>
      </c>
    </row>
    <row r="619" spans="1:6" x14ac:dyDescent="0.25">
      <c r="A619">
        <v>613</v>
      </c>
      <c r="B619" t="s">
        <v>7</v>
      </c>
      <c r="C619" t="s">
        <v>17</v>
      </c>
      <c r="D619" t="s">
        <v>8</v>
      </c>
      <c r="E619" t="s">
        <v>42</v>
      </c>
      <c r="F619" t="s">
        <v>23</v>
      </c>
    </row>
    <row r="620" spans="1:6" x14ac:dyDescent="0.25">
      <c r="A620">
        <v>614</v>
      </c>
      <c r="B620" t="s">
        <v>17</v>
      </c>
      <c r="C620" t="s">
        <v>7</v>
      </c>
      <c r="D620" t="s">
        <v>8</v>
      </c>
      <c r="E620" t="s">
        <v>42</v>
      </c>
      <c r="F620" t="s">
        <v>44</v>
      </c>
    </row>
    <row r="621" spans="1:6" x14ac:dyDescent="0.25">
      <c r="A621">
        <v>615</v>
      </c>
      <c r="B621" t="s">
        <v>31</v>
      </c>
      <c r="C621" t="s">
        <v>8</v>
      </c>
      <c r="D621" t="s">
        <v>25</v>
      </c>
      <c r="E621" t="s">
        <v>7</v>
      </c>
      <c r="F621" t="s">
        <v>38</v>
      </c>
    </row>
    <row r="622" spans="1:6" x14ac:dyDescent="0.25">
      <c r="A622">
        <v>616</v>
      </c>
      <c r="B622" t="s">
        <v>25</v>
      </c>
      <c r="C622" t="s">
        <v>31</v>
      </c>
      <c r="D622" t="s">
        <v>8</v>
      </c>
      <c r="E622" t="s">
        <v>37</v>
      </c>
      <c r="F622" t="s">
        <v>33</v>
      </c>
    </row>
    <row r="623" spans="1:6" x14ac:dyDescent="0.25">
      <c r="A623">
        <v>617</v>
      </c>
      <c r="B623" t="s">
        <v>39</v>
      </c>
      <c r="C623" t="s">
        <v>38</v>
      </c>
      <c r="D623" t="s">
        <v>65</v>
      </c>
      <c r="E623" t="s">
        <v>48</v>
      </c>
      <c r="F623" t="s">
        <v>54</v>
      </c>
    </row>
    <row r="624" spans="1:6" x14ac:dyDescent="0.25">
      <c r="A624">
        <v>618</v>
      </c>
      <c r="B624" t="s">
        <v>39</v>
      </c>
      <c r="C624" t="s">
        <v>38</v>
      </c>
      <c r="D624" t="s">
        <v>42</v>
      </c>
      <c r="E624" t="s">
        <v>50</v>
      </c>
      <c r="F624" t="s">
        <v>61</v>
      </c>
    </row>
    <row r="625" spans="1:6" x14ac:dyDescent="0.25">
      <c r="A625">
        <v>619</v>
      </c>
      <c r="B625" t="s">
        <v>39</v>
      </c>
      <c r="C625" t="s">
        <v>42</v>
      </c>
      <c r="D625" t="s">
        <v>63</v>
      </c>
      <c r="E625" t="s">
        <v>54</v>
      </c>
      <c r="F625" t="s">
        <v>31</v>
      </c>
    </row>
    <row r="626" spans="1:6" x14ac:dyDescent="0.25">
      <c r="A626">
        <v>620</v>
      </c>
      <c r="B626" t="s">
        <v>42</v>
      </c>
      <c r="C626" t="s">
        <v>39</v>
      </c>
      <c r="D626" t="s">
        <v>38</v>
      </c>
      <c r="E626" t="s">
        <v>54</v>
      </c>
      <c r="F626" t="s">
        <v>25</v>
      </c>
    </row>
    <row r="627" spans="1:6" x14ac:dyDescent="0.25">
      <c r="A627">
        <v>621</v>
      </c>
      <c r="B627" t="s">
        <v>39</v>
      </c>
      <c r="C627" t="s">
        <v>38</v>
      </c>
      <c r="D627" t="s">
        <v>8</v>
      </c>
      <c r="E627" t="s">
        <v>42</v>
      </c>
      <c r="F627" t="s">
        <v>55</v>
      </c>
    </row>
    <row r="628" spans="1:6" x14ac:dyDescent="0.25">
      <c r="A628">
        <v>622</v>
      </c>
      <c r="B628" t="s">
        <v>38</v>
      </c>
      <c r="C628" t="s">
        <v>63</v>
      </c>
      <c r="D628" t="s">
        <v>31</v>
      </c>
      <c r="E628" t="s">
        <v>25</v>
      </c>
      <c r="F628" t="s">
        <v>50</v>
      </c>
    </row>
    <row r="629" spans="1:6" x14ac:dyDescent="0.25">
      <c r="A629">
        <v>623</v>
      </c>
      <c r="B629" t="s">
        <v>39</v>
      </c>
      <c r="C629" t="s">
        <v>38</v>
      </c>
      <c r="D629" t="s">
        <v>25</v>
      </c>
      <c r="E629" t="s">
        <v>31</v>
      </c>
      <c r="F629" t="s">
        <v>51</v>
      </c>
    </row>
    <row r="630" spans="1:6" x14ac:dyDescent="0.25">
      <c r="A630">
        <v>624</v>
      </c>
      <c r="B630" t="s">
        <v>8</v>
      </c>
      <c r="C630" t="s">
        <v>37</v>
      </c>
      <c r="D630" t="s">
        <v>31</v>
      </c>
      <c r="E630" t="s">
        <v>42</v>
      </c>
      <c r="F630" t="s">
        <v>39</v>
      </c>
    </row>
    <row r="631" spans="1:6" x14ac:dyDescent="0.25">
      <c r="A631">
        <v>625</v>
      </c>
      <c r="B631" t="s">
        <v>37</v>
      </c>
      <c r="C631" t="s">
        <v>50</v>
      </c>
      <c r="D631" t="s">
        <v>61</v>
      </c>
      <c r="E631" t="s">
        <v>31</v>
      </c>
      <c r="F631" t="s">
        <v>48</v>
      </c>
    </row>
    <row r="632" spans="1:6" x14ac:dyDescent="0.25">
      <c r="A632">
        <v>626</v>
      </c>
      <c r="B632" t="s">
        <v>42</v>
      </c>
      <c r="C632" t="s">
        <v>39</v>
      </c>
      <c r="D632" t="s">
        <v>54</v>
      </c>
      <c r="E632" t="s">
        <v>31</v>
      </c>
      <c r="F632" t="s">
        <v>7</v>
      </c>
    </row>
    <row r="633" spans="1:6" x14ac:dyDescent="0.25">
      <c r="A633">
        <v>627</v>
      </c>
      <c r="B633" t="s">
        <v>17</v>
      </c>
      <c r="C633" t="s">
        <v>42</v>
      </c>
      <c r="D633" t="s">
        <v>44</v>
      </c>
      <c r="E633" t="s">
        <v>47</v>
      </c>
      <c r="F633" t="s">
        <v>45</v>
      </c>
    </row>
    <row r="634" spans="1:6" x14ac:dyDescent="0.25">
      <c r="A634">
        <v>628</v>
      </c>
      <c r="B634" t="s">
        <v>39</v>
      </c>
      <c r="C634" t="s">
        <v>48</v>
      </c>
      <c r="D634" t="s">
        <v>42</v>
      </c>
      <c r="E634" t="s">
        <v>55</v>
      </c>
      <c r="F634" t="s">
        <v>50</v>
      </c>
    </row>
    <row r="635" spans="1:6" x14ac:dyDescent="0.25">
      <c r="A635">
        <v>629</v>
      </c>
      <c r="B635" t="s">
        <v>63</v>
      </c>
      <c r="C635" t="s">
        <v>33</v>
      </c>
      <c r="D635" t="s">
        <v>37</v>
      </c>
      <c r="E635" t="s">
        <v>31</v>
      </c>
      <c r="F635" t="s">
        <v>38</v>
      </c>
    </row>
    <row r="636" spans="1:6" x14ac:dyDescent="0.25">
      <c r="A636">
        <v>630</v>
      </c>
      <c r="B636" t="s">
        <v>39</v>
      </c>
      <c r="C636" t="s">
        <v>25</v>
      </c>
      <c r="D636" t="s">
        <v>38</v>
      </c>
      <c r="E636" t="s">
        <v>51</v>
      </c>
      <c r="F636" t="s">
        <v>33</v>
      </c>
    </row>
    <row r="637" spans="1:6" x14ac:dyDescent="0.25">
      <c r="A637">
        <v>631</v>
      </c>
      <c r="B637" t="s">
        <v>63</v>
      </c>
      <c r="C637" t="s">
        <v>33</v>
      </c>
      <c r="D637" t="s">
        <v>38</v>
      </c>
      <c r="E637" t="s">
        <v>50</v>
      </c>
      <c r="F637" t="s">
        <v>61</v>
      </c>
    </row>
    <row r="638" spans="1:6" x14ac:dyDescent="0.25">
      <c r="A638">
        <v>632</v>
      </c>
      <c r="B638" t="s">
        <v>38</v>
      </c>
      <c r="C638" t="s">
        <v>25</v>
      </c>
      <c r="D638" t="s">
        <v>39</v>
      </c>
      <c r="E638" t="s">
        <v>23</v>
      </c>
      <c r="F638" t="s">
        <v>33</v>
      </c>
    </row>
    <row r="639" spans="1:6" x14ac:dyDescent="0.25">
      <c r="A639">
        <v>633</v>
      </c>
      <c r="B639" t="s">
        <v>33</v>
      </c>
      <c r="C639" t="s">
        <v>25</v>
      </c>
      <c r="D639" t="s">
        <v>32</v>
      </c>
      <c r="E639" t="s">
        <v>31</v>
      </c>
      <c r="F639" t="s">
        <v>38</v>
      </c>
    </row>
    <row r="640" spans="1:6" x14ac:dyDescent="0.25">
      <c r="A640">
        <v>634</v>
      </c>
      <c r="B640" t="s">
        <v>7</v>
      </c>
      <c r="C640" t="s">
        <v>23</v>
      </c>
      <c r="D640" t="s">
        <v>39</v>
      </c>
      <c r="E640" t="s">
        <v>8</v>
      </c>
      <c r="F640" t="s">
        <v>31</v>
      </c>
    </row>
    <row r="641" spans="1:6" x14ac:dyDescent="0.25">
      <c r="A641">
        <v>635</v>
      </c>
      <c r="B641" t="s">
        <v>39</v>
      </c>
      <c r="C641" t="s">
        <v>7</v>
      </c>
      <c r="D641" t="s">
        <v>38</v>
      </c>
      <c r="E641" t="s">
        <v>31</v>
      </c>
      <c r="F641" t="s">
        <v>8</v>
      </c>
    </row>
    <row r="642" spans="1:6" x14ac:dyDescent="0.25">
      <c r="A642">
        <v>636</v>
      </c>
      <c r="B642" t="s">
        <v>33</v>
      </c>
      <c r="C642" t="s">
        <v>25</v>
      </c>
      <c r="D642" t="s">
        <v>31</v>
      </c>
      <c r="E642" t="s">
        <v>38</v>
      </c>
      <c r="F642" t="s">
        <v>69</v>
      </c>
    </row>
    <row r="643" spans="1:6" x14ac:dyDescent="0.25">
      <c r="A643">
        <v>637</v>
      </c>
      <c r="B643" t="s">
        <v>11</v>
      </c>
      <c r="C643" t="s">
        <v>87</v>
      </c>
      <c r="D643" t="s">
        <v>12</v>
      </c>
      <c r="E643" t="s">
        <v>86</v>
      </c>
      <c r="F643" t="s">
        <v>45</v>
      </c>
    </row>
    <row r="644" spans="1:6" x14ac:dyDescent="0.25">
      <c r="A644">
        <v>638</v>
      </c>
      <c r="B644" t="s">
        <v>7</v>
      </c>
      <c r="C644" t="s">
        <v>8</v>
      </c>
      <c r="D644" t="s">
        <v>6</v>
      </c>
      <c r="E644" t="s">
        <v>113</v>
      </c>
      <c r="F644" t="s">
        <v>93</v>
      </c>
    </row>
    <row r="645" spans="1:6" x14ac:dyDescent="0.25">
      <c r="A645">
        <v>639</v>
      </c>
      <c r="B645" t="s">
        <v>8</v>
      </c>
      <c r="C645" t="s">
        <v>6</v>
      </c>
      <c r="D645" t="s">
        <v>7</v>
      </c>
      <c r="E645" t="s">
        <v>35</v>
      </c>
      <c r="F645" t="s">
        <v>113</v>
      </c>
    </row>
    <row r="646" spans="1:6" x14ac:dyDescent="0.25">
      <c r="A646">
        <v>640</v>
      </c>
      <c r="B646" t="s">
        <v>11</v>
      </c>
      <c r="C646" t="s">
        <v>12</v>
      </c>
      <c r="D646" t="s">
        <v>6</v>
      </c>
      <c r="E646" t="s">
        <v>7</v>
      </c>
      <c r="F646" t="s">
        <v>8</v>
      </c>
    </row>
    <row r="647" spans="1:6" x14ac:dyDescent="0.25">
      <c r="A647">
        <v>641</v>
      </c>
      <c r="B647" t="s">
        <v>13</v>
      </c>
      <c r="C647" t="s">
        <v>16</v>
      </c>
      <c r="D647" t="s">
        <v>74</v>
      </c>
      <c r="E647" t="s">
        <v>32</v>
      </c>
      <c r="F647" t="s">
        <v>80</v>
      </c>
    </row>
    <row r="648" spans="1:6" x14ac:dyDescent="0.25">
      <c r="A648">
        <v>642</v>
      </c>
      <c r="B648" t="s">
        <v>72</v>
      </c>
      <c r="C648" t="s">
        <v>20</v>
      </c>
      <c r="D648" t="s">
        <v>120</v>
      </c>
      <c r="E648" t="s">
        <v>121</v>
      </c>
      <c r="F648" t="s">
        <v>15</v>
      </c>
    </row>
    <row r="649" spans="1:6" x14ac:dyDescent="0.25">
      <c r="A649">
        <v>643</v>
      </c>
      <c r="B649" t="s">
        <v>32</v>
      </c>
      <c r="C649" t="s">
        <v>60</v>
      </c>
      <c r="D649" t="s">
        <v>57</v>
      </c>
      <c r="E649" t="s">
        <v>13</v>
      </c>
      <c r="F649" t="s">
        <v>8</v>
      </c>
    </row>
    <row r="650" spans="1:6" x14ac:dyDescent="0.25">
      <c r="A650">
        <v>644</v>
      </c>
      <c r="B650" t="s">
        <v>32</v>
      </c>
      <c r="C650" t="s">
        <v>78</v>
      </c>
      <c r="D650" t="s">
        <v>63</v>
      </c>
      <c r="E650" t="s">
        <v>27</v>
      </c>
      <c r="F650" t="s">
        <v>79</v>
      </c>
    </row>
    <row r="651" spans="1:6" x14ac:dyDescent="0.25">
      <c r="A651">
        <v>645</v>
      </c>
      <c r="B651" t="s">
        <v>31</v>
      </c>
      <c r="C651" t="s">
        <v>23</v>
      </c>
      <c r="D651" t="s">
        <v>68</v>
      </c>
      <c r="E651" t="s">
        <v>38</v>
      </c>
      <c r="F651" t="s">
        <v>39</v>
      </c>
    </row>
    <row r="652" spans="1:6" x14ac:dyDescent="0.25">
      <c r="A652">
        <v>646</v>
      </c>
      <c r="B652" t="s">
        <v>39</v>
      </c>
      <c r="C652" t="s">
        <v>23</v>
      </c>
      <c r="D652" t="s">
        <v>7</v>
      </c>
      <c r="E652" t="s">
        <v>37</v>
      </c>
      <c r="F652" t="s">
        <v>8</v>
      </c>
    </row>
    <row r="653" spans="1:6" x14ac:dyDescent="0.25">
      <c r="A653">
        <v>647</v>
      </c>
      <c r="B653" t="s">
        <v>39</v>
      </c>
      <c r="C653" t="s">
        <v>23</v>
      </c>
      <c r="D653" t="s">
        <v>38</v>
      </c>
      <c r="E653" t="s">
        <v>7</v>
      </c>
      <c r="F653" t="s">
        <v>37</v>
      </c>
    </row>
    <row r="654" spans="1:6" x14ac:dyDescent="0.25">
      <c r="A654">
        <v>648</v>
      </c>
      <c r="B654" t="s">
        <v>23</v>
      </c>
      <c r="C654" t="s">
        <v>31</v>
      </c>
      <c r="D654" t="s">
        <v>39</v>
      </c>
      <c r="E654" t="s">
        <v>25</v>
      </c>
      <c r="F654" t="s">
        <v>38</v>
      </c>
    </row>
    <row r="655" spans="1:6" x14ac:dyDescent="0.25">
      <c r="A655">
        <v>649</v>
      </c>
      <c r="B655" t="s">
        <v>13</v>
      </c>
      <c r="C655" t="s">
        <v>16</v>
      </c>
      <c r="D655" t="s">
        <v>14</v>
      </c>
      <c r="E655" t="s">
        <v>72</v>
      </c>
      <c r="F655" t="s">
        <v>7</v>
      </c>
    </row>
    <row r="656" spans="1:6" x14ac:dyDescent="0.25">
      <c r="A656">
        <v>650</v>
      </c>
      <c r="B656" t="s">
        <v>8</v>
      </c>
      <c r="C656" t="s">
        <v>42</v>
      </c>
      <c r="D656" t="s">
        <v>7</v>
      </c>
      <c r="E656" t="s">
        <v>39</v>
      </c>
      <c r="F656" t="s">
        <v>54</v>
      </c>
    </row>
    <row r="657" spans="1:6" x14ac:dyDescent="0.25">
      <c r="A657">
        <v>651</v>
      </c>
      <c r="B657" t="s">
        <v>8</v>
      </c>
      <c r="C657" t="s">
        <v>42</v>
      </c>
      <c r="D657" t="s">
        <v>7</v>
      </c>
      <c r="E657" t="s">
        <v>54</v>
      </c>
      <c r="F657" t="s">
        <v>39</v>
      </c>
    </row>
    <row r="658" spans="1:6" x14ac:dyDescent="0.25">
      <c r="A658">
        <v>652</v>
      </c>
      <c r="B658" t="s">
        <v>31</v>
      </c>
      <c r="C658" t="s">
        <v>32</v>
      </c>
      <c r="D658" t="s">
        <v>59</v>
      </c>
      <c r="E658" t="s">
        <v>7</v>
      </c>
      <c r="F658" t="s">
        <v>25</v>
      </c>
    </row>
    <row r="659" spans="1:6" x14ac:dyDescent="0.25">
      <c r="A659">
        <v>653</v>
      </c>
      <c r="B659" t="s">
        <v>8</v>
      </c>
      <c r="C659" t="s">
        <v>31</v>
      </c>
      <c r="D659" t="s">
        <v>25</v>
      </c>
      <c r="E659" t="s">
        <v>7</v>
      </c>
      <c r="F659" t="s">
        <v>37</v>
      </c>
    </row>
    <row r="660" spans="1:6" x14ac:dyDescent="0.25">
      <c r="A660">
        <v>654</v>
      </c>
      <c r="B660" t="s">
        <v>8</v>
      </c>
      <c r="C660" t="s">
        <v>31</v>
      </c>
      <c r="D660" t="s">
        <v>69</v>
      </c>
      <c r="E660" t="s">
        <v>42</v>
      </c>
      <c r="F660" t="s">
        <v>37</v>
      </c>
    </row>
    <row r="661" spans="1:6" x14ac:dyDescent="0.25">
      <c r="A661">
        <v>655</v>
      </c>
      <c r="B661" t="s">
        <v>33</v>
      </c>
      <c r="C661" t="s">
        <v>37</v>
      </c>
      <c r="D661" t="s">
        <v>25</v>
      </c>
      <c r="E661" t="s">
        <v>38</v>
      </c>
      <c r="F661" t="s">
        <v>8</v>
      </c>
    </row>
    <row r="662" spans="1:6" x14ac:dyDescent="0.25">
      <c r="A662">
        <v>656</v>
      </c>
      <c r="B662" t="s">
        <v>8</v>
      </c>
      <c r="C662" t="s">
        <v>31</v>
      </c>
      <c r="D662" t="s">
        <v>42</v>
      </c>
      <c r="E662" t="s">
        <v>25</v>
      </c>
      <c r="F662" t="s">
        <v>63</v>
      </c>
    </row>
    <row r="663" spans="1:6" x14ac:dyDescent="0.25">
      <c r="A663">
        <v>657</v>
      </c>
      <c r="B663" t="s">
        <v>7</v>
      </c>
      <c r="C663" t="s">
        <v>26</v>
      </c>
      <c r="D663" t="s">
        <v>8</v>
      </c>
      <c r="E663" t="s">
        <v>6</v>
      </c>
      <c r="F663" t="s">
        <v>23</v>
      </c>
    </row>
    <row r="664" spans="1:6" x14ac:dyDescent="0.25">
      <c r="A664">
        <v>658</v>
      </c>
      <c r="B664" t="s">
        <v>6</v>
      </c>
      <c r="C664" t="s">
        <v>8</v>
      </c>
      <c r="D664" t="s">
        <v>7</v>
      </c>
      <c r="E664" t="s">
        <v>23</v>
      </c>
      <c r="F664" t="s">
        <v>35</v>
      </c>
    </row>
    <row r="665" spans="1:6" x14ac:dyDescent="0.25">
      <c r="A665">
        <v>659</v>
      </c>
      <c r="B665" t="s">
        <v>7</v>
      </c>
      <c r="C665" t="s">
        <v>9</v>
      </c>
      <c r="D665" t="s">
        <v>108</v>
      </c>
      <c r="E665" t="s">
        <v>11</v>
      </c>
      <c r="F665" t="s">
        <v>17</v>
      </c>
    </row>
    <row r="666" spans="1:6" x14ac:dyDescent="0.25">
      <c r="A666">
        <v>660</v>
      </c>
      <c r="B666" t="s">
        <v>7</v>
      </c>
      <c r="C666" t="s">
        <v>30</v>
      </c>
      <c r="D666" t="s">
        <v>19</v>
      </c>
      <c r="E666" t="s">
        <v>29</v>
      </c>
      <c r="F666" t="s">
        <v>90</v>
      </c>
    </row>
    <row r="667" spans="1:6" x14ac:dyDescent="0.25">
      <c r="A667">
        <v>661</v>
      </c>
      <c r="B667" t="s">
        <v>31</v>
      </c>
      <c r="C667" t="s">
        <v>8</v>
      </c>
      <c r="D667" t="s">
        <v>25</v>
      </c>
      <c r="E667" t="s">
        <v>7</v>
      </c>
      <c r="F667" t="s">
        <v>38</v>
      </c>
    </row>
    <row r="668" spans="1:6" x14ac:dyDescent="0.25">
      <c r="A668">
        <v>662</v>
      </c>
      <c r="B668" t="s">
        <v>7</v>
      </c>
      <c r="C668" t="s">
        <v>17</v>
      </c>
      <c r="D668" t="s">
        <v>42</v>
      </c>
      <c r="E668" t="s">
        <v>46</v>
      </c>
      <c r="F668" t="s">
        <v>8</v>
      </c>
    </row>
    <row r="669" spans="1:6" x14ac:dyDescent="0.25">
      <c r="A669">
        <v>663</v>
      </c>
      <c r="B669" t="s">
        <v>60</v>
      </c>
      <c r="C669" t="s">
        <v>57</v>
      </c>
      <c r="D669" t="s">
        <v>42</v>
      </c>
      <c r="E669" t="s">
        <v>47</v>
      </c>
      <c r="F669" t="s">
        <v>44</v>
      </c>
    </row>
    <row r="670" spans="1:6" x14ac:dyDescent="0.25">
      <c r="A670">
        <v>664</v>
      </c>
      <c r="B670" t="s">
        <v>7</v>
      </c>
      <c r="C670" t="s">
        <v>17</v>
      </c>
      <c r="D670" t="s">
        <v>39</v>
      </c>
      <c r="E670" t="s">
        <v>46</v>
      </c>
      <c r="F670" t="s">
        <v>47</v>
      </c>
    </row>
    <row r="671" spans="1:6" x14ac:dyDescent="0.25">
      <c r="A671">
        <v>665</v>
      </c>
      <c r="B671" t="s">
        <v>17</v>
      </c>
      <c r="C671" t="s">
        <v>44</v>
      </c>
      <c r="D671" t="s">
        <v>7</v>
      </c>
      <c r="E671" t="s">
        <v>46</v>
      </c>
      <c r="F671" t="s">
        <v>45</v>
      </c>
    </row>
    <row r="672" spans="1:6" x14ac:dyDescent="0.25">
      <c r="A672">
        <v>666</v>
      </c>
      <c r="B672" t="s">
        <v>17</v>
      </c>
      <c r="C672" t="s">
        <v>7</v>
      </c>
      <c r="D672" t="s">
        <v>45</v>
      </c>
      <c r="E672" t="s">
        <v>40</v>
      </c>
      <c r="F672" t="s">
        <v>42</v>
      </c>
    </row>
    <row r="673" spans="1:6" x14ac:dyDescent="0.25">
      <c r="A673">
        <v>667</v>
      </c>
      <c r="B673" t="s">
        <v>7</v>
      </c>
      <c r="C673" t="s">
        <v>17</v>
      </c>
      <c r="D673" t="s">
        <v>42</v>
      </c>
      <c r="E673" t="s">
        <v>39</v>
      </c>
      <c r="F673" t="s">
        <v>45</v>
      </c>
    </row>
    <row r="674" spans="1:6" x14ac:dyDescent="0.25">
      <c r="A674">
        <v>668</v>
      </c>
      <c r="B674" t="s">
        <v>54</v>
      </c>
      <c r="C674" t="s">
        <v>46</v>
      </c>
      <c r="D674" t="s">
        <v>48</v>
      </c>
      <c r="E674" t="s">
        <v>55</v>
      </c>
      <c r="F674" t="s">
        <v>77</v>
      </c>
    </row>
    <row r="675" spans="1:6" x14ac:dyDescent="0.25">
      <c r="A675">
        <v>669</v>
      </c>
      <c r="B675" t="s">
        <v>31</v>
      </c>
      <c r="C675" t="s">
        <v>53</v>
      </c>
      <c r="D675" t="s">
        <v>37</v>
      </c>
      <c r="E675" t="s">
        <v>38</v>
      </c>
      <c r="F675" t="s">
        <v>25</v>
      </c>
    </row>
    <row r="676" spans="1:6" x14ac:dyDescent="0.25">
      <c r="A676">
        <v>670</v>
      </c>
      <c r="B676" t="s">
        <v>8</v>
      </c>
      <c r="C676" t="s">
        <v>38</v>
      </c>
      <c r="D676" t="s">
        <v>39</v>
      </c>
      <c r="E676" t="s">
        <v>31</v>
      </c>
      <c r="F676" t="s">
        <v>61</v>
      </c>
    </row>
    <row r="677" spans="1:6" x14ac:dyDescent="0.25">
      <c r="A677">
        <v>671</v>
      </c>
      <c r="B677" t="s">
        <v>8</v>
      </c>
      <c r="C677" t="s">
        <v>7</v>
      </c>
      <c r="D677" t="s">
        <v>39</v>
      </c>
      <c r="E677" t="s">
        <v>17</v>
      </c>
      <c r="F677" t="s">
        <v>37</v>
      </c>
    </row>
    <row r="678" spans="1:6" x14ac:dyDescent="0.25">
      <c r="A678">
        <v>672</v>
      </c>
      <c r="B678" t="s">
        <v>8</v>
      </c>
      <c r="C678" t="s">
        <v>7</v>
      </c>
      <c r="D678" t="s">
        <v>42</v>
      </c>
      <c r="E678" t="s">
        <v>17</v>
      </c>
      <c r="F678" t="s">
        <v>23</v>
      </c>
    </row>
    <row r="679" spans="1:6" x14ac:dyDescent="0.25">
      <c r="A679">
        <v>673</v>
      </c>
      <c r="B679" t="s">
        <v>23</v>
      </c>
      <c r="C679" t="s">
        <v>39</v>
      </c>
      <c r="D679" t="s">
        <v>38</v>
      </c>
      <c r="E679" t="s">
        <v>8</v>
      </c>
      <c r="F679" t="s">
        <v>7</v>
      </c>
    </row>
    <row r="680" spans="1:6" x14ac:dyDescent="0.25">
      <c r="A680">
        <v>674</v>
      </c>
      <c r="B680" t="s">
        <v>8</v>
      </c>
      <c r="C680" t="s">
        <v>7</v>
      </c>
      <c r="D680" t="s">
        <v>23</v>
      </c>
      <c r="E680" t="s">
        <v>37</v>
      </c>
      <c r="F680" t="s">
        <v>42</v>
      </c>
    </row>
    <row r="681" spans="1:6" x14ac:dyDescent="0.25">
      <c r="A681">
        <v>675</v>
      </c>
      <c r="B681" t="s">
        <v>8</v>
      </c>
      <c r="C681" t="s">
        <v>37</v>
      </c>
      <c r="D681" t="s">
        <v>31</v>
      </c>
      <c r="E681" t="s">
        <v>32</v>
      </c>
      <c r="F681" t="s">
        <v>38</v>
      </c>
    </row>
    <row r="682" spans="1:6" x14ac:dyDescent="0.25">
      <c r="A682">
        <v>676</v>
      </c>
      <c r="B682" t="s">
        <v>33</v>
      </c>
      <c r="C682" t="s">
        <v>38</v>
      </c>
      <c r="D682" t="s">
        <v>85</v>
      </c>
      <c r="E682" t="s">
        <v>31</v>
      </c>
      <c r="F682" t="s">
        <v>25</v>
      </c>
    </row>
    <row r="683" spans="1:6" x14ac:dyDescent="0.25">
      <c r="A683">
        <v>677</v>
      </c>
      <c r="B683" t="s">
        <v>6</v>
      </c>
      <c r="C683" t="s">
        <v>7</v>
      </c>
      <c r="D683" t="s">
        <v>59</v>
      </c>
      <c r="E683" t="s">
        <v>10</v>
      </c>
      <c r="F683" t="s">
        <v>29</v>
      </c>
    </row>
    <row r="684" spans="1:6" x14ac:dyDescent="0.25">
      <c r="A684">
        <v>678</v>
      </c>
      <c r="B684" t="s">
        <v>7</v>
      </c>
      <c r="C684" t="s">
        <v>17</v>
      </c>
      <c r="D684" t="s">
        <v>42</v>
      </c>
      <c r="E684" t="s">
        <v>45</v>
      </c>
      <c r="F684" t="s">
        <v>77</v>
      </c>
    </row>
    <row r="685" spans="1:6" x14ac:dyDescent="0.25">
      <c r="A685">
        <v>679</v>
      </c>
      <c r="B685" t="s">
        <v>45</v>
      </c>
      <c r="C685" t="s">
        <v>17</v>
      </c>
      <c r="D685" t="s">
        <v>46</v>
      </c>
      <c r="E685" t="s">
        <v>40</v>
      </c>
      <c r="F685" t="s">
        <v>44</v>
      </c>
    </row>
    <row r="686" spans="1:6" x14ac:dyDescent="0.25">
      <c r="A686">
        <v>680</v>
      </c>
      <c r="B686" t="s">
        <v>7</v>
      </c>
      <c r="C686" t="s">
        <v>6</v>
      </c>
      <c r="D686" t="s">
        <v>17</v>
      </c>
      <c r="E686" t="s">
        <v>77</v>
      </c>
      <c r="F686" t="s">
        <v>9</v>
      </c>
    </row>
    <row r="687" spans="1:6" x14ac:dyDescent="0.25">
      <c r="A687">
        <v>681</v>
      </c>
      <c r="B687" t="s">
        <v>11</v>
      </c>
      <c r="C687" t="s">
        <v>12</v>
      </c>
      <c r="D687" t="s">
        <v>7</v>
      </c>
      <c r="E687" t="s">
        <v>17</v>
      </c>
      <c r="F687" t="s">
        <v>46</v>
      </c>
    </row>
    <row r="688" spans="1:6" x14ac:dyDescent="0.25">
      <c r="A688">
        <v>682</v>
      </c>
      <c r="B688" t="s">
        <v>45</v>
      </c>
      <c r="C688" t="s">
        <v>57</v>
      </c>
      <c r="D688" t="s">
        <v>45</v>
      </c>
      <c r="E688" t="s">
        <v>44</v>
      </c>
      <c r="F688" t="s">
        <v>17</v>
      </c>
    </row>
    <row r="689" spans="1:6" x14ac:dyDescent="0.25">
      <c r="A689">
        <v>683</v>
      </c>
      <c r="B689" t="s">
        <v>7</v>
      </c>
      <c r="C689" t="s">
        <v>17</v>
      </c>
      <c r="D689" t="s">
        <v>11</v>
      </c>
      <c r="E689" t="s">
        <v>46</v>
      </c>
      <c r="F689" t="s">
        <v>45</v>
      </c>
    </row>
    <row r="690" spans="1:6" x14ac:dyDescent="0.25">
      <c r="A690">
        <v>684</v>
      </c>
      <c r="B690" t="s">
        <v>17</v>
      </c>
      <c r="C690" t="s">
        <v>7</v>
      </c>
      <c r="D690" t="s">
        <v>46</v>
      </c>
      <c r="E690" t="s">
        <v>45</v>
      </c>
      <c r="F690" t="s">
        <v>77</v>
      </c>
    </row>
    <row r="691" spans="1:6" x14ac:dyDescent="0.25">
      <c r="A691">
        <v>685</v>
      </c>
      <c r="B691" t="s">
        <v>7</v>
      </c>
      <c r="C691" t="s">
        <v>42</v>
      </c>
      <c r="D691" t="s">
        <v>39</v>
      </c>
      <c r="E691" t="s">
        <v>17</v>
      </c>
      <c r="F691" t="s">
        <v>8</v>
      </c>
    </row>
    <row r="692" spans="1:6" x14ac:dyDescent="0.25">
      <c r="A692">
        <v>686</v>
      </c>
      <c r="B692" t="s">
        <v>25</v>
      </c>
      <c r="C692" t="s">
        <v>31</v>
      </c>
      <c r="D692" t="s">
        <v>89</v>
      </c>
      <c r="E692" t="s">
        <v>33</v>
      </c>
      <c r="F692" t="s">
        <v>83</v>
      </c>
    </row>
    <row r="693" spans="1:6" x14ac:dyDescent="0.25">
      <c r="A693">
        <v>687</v>
      </c>
      <c r="B693" t="s">
        <v>42</v>
      </c>
      <c r="C693" t="s">
        <v>39</v>
      </c>
      <c r="D693" t="s">
        <v>17</v>
      </c>
      <c r="E693" t="s">
        <v>7</v>
      </c>
      <c r="F693" t="s">
        <v>37</v>
      </c>
    </row>
    <row r="694" spans="1:6" x14ac:dyDescent="0.25">
      <c r="A694">
        <v>688</v>
      </c>
      <c r="B694" t="s">
        <v>54</v>
      </c>
      <c r="C694" t="s">
        <v>37</v>
      </c>
      <c r="D694" t="s">
        <v>81</v>
      </c>
      <c r="E694" t="s">
        <v>71</v>
      </c>
      <c r="F694" t="s">
        <v>29</v>
      </c>
    </row>
    <row r="695" spans="1:6" x14ac:dyDescent="0.25">
      <c r="A695">
        <v>689</v>
      </c>
      <c r="B695" t="s">
        <v>32</v>
      </c>
      <c r="C695" t="s">
        <v>33</v>
      </c>
      <c r="D695" t="s">
        <v>38</v>
      </c>
      <c r="E695" t="s">
        <v>39</v>
      </c>
      <c r="F695" t="s">
        <v>31</v>
      </c>
    </row>
    <row r="696" spans="1:6" x14ac:dyDescent="0.25">
      <c r="A696">
        <v>690</v>
      </c>
      <c r="B696" t="s">
        <v>38</v>
      </c>
      <c r="C696" t="s">
        <v>33</v>
      </c>
      <c r="D696" t="s">
        <v>25</v>
      </c>
      <c r="E696" t="s">
        <v>39</v>
      </c>
      <c r="F696" t="s">
        <v>85</v>
      </c>
    </row>
    <row r="697" spans="1:6" x14ac:dyDescent="0.25">
      <c r="A697">
        <v>691</v>
      </c>
      <c r="B697" t="s">
        <v>23</v>
      </c>
      <c r="C697" t="s">
        <v>39</v>
      </c>
      <c r="D697" t="s">
        <v>38</v>
      </c>
      <c r="E697" t="s">
        <v>25</v>
      </c>
      <c r="F697" t="s">
        <v>33</v>
      </c>
    </row>
    <row r="698" spans="1:6" x14ac:dyDescent="0.25">
      <c r="A698">
        <v>692</v>
      </c>
      <c r="B698" t="s">
        <v>53</v>
      </c>
      <c r="C698" t="s">
        <v>33</v>
      </c>
      <c r="D698" t="s">
        <v>38</v>
      </c>
      <c r="E698" t="s">
        <v>25</v>
      </c>
      <c r="F698" t="s">
        <v>39</v>
      </c>
    </row>
    <row r="699" spans="1:6" x14ac:dyDescent="0.25">
      <c r="A699">
        <v>693</v>
      </c>
      <c r="B699" t="s">
        <v>39</v>
      </c>
      <c r="C699" t="s">
        <v>42</v>
      </c>
      <c r="D699" t="s">
        <v>55</v>
      </c>
      <c r="E699" t="s">
        <v>38</v>
      </c>
      <c r="F699" t="s">
        <v>8</v>
      </c>
    </row>
    <row r="700" spans="1:6" x14ac:dyDescent="0.25">
      <c r="A700">
        <v>694</v>
      </c>
      <c r="B700" t="s">
        <v>42</v>
      </c>
      <c r="C700" t="s">
        <v>54</v>
      </c>
      <c r="D700" t="s">
        <v>39</v>
      </c>
      <c r="E700" t="s">
        <v>48</v>
      </c>
      <c r="F700" t="s">
        <v>55</v>
      </c>
    </row>
    <row r="701" spans="1:6" x14ac:dyDescent="0.25">
      <c r="A701">
        <v>695</v>
      </c>
      <c r="B701" t="s">
        <v>39</v>
      </c>
      <c r="C701" t="s">
        <v>42</v>
      </c>
      <c r="D701" t="s">
        <v>55</v>
      </c>
      <c r="E701" t="s">
        <v>8</v>
      </c>
      <c r="F701" t="s">
        <v>25</v>
      </c>
    </row>
    <row r="702" spans="1:6" x14ac:dyDescent="0.25">
      <c r="A702">
        <v>696</v>
      </c>
      <c r="B702" t="s">
        <v>50</v>
      </c>
      <c r="C702" t="s">
        <v>63</v>
      </c>
      <c r="D702" t="s">
        <v>38</v>
      </c>
      <c r="E702" t="s">
        <v>39</v>
      </c>
      <c r="F702" t="s">
        <v>61</v>
      </c>
    </row>
    <row r="703" spans="1:6" x14ac:dyDescent="0.25">
      <c r="A703">
        <v>697</v>
      </c>
      <c r="B703" t="s">
        <v>7</v>
      </c>
      <c r="C703" t="s">
        <v>8</v>
      </c>
      <c r="D703" t="s">
        <v>17</v>
      </c>
      <c r="E703" t="s">
        <v>26</v>
      </c>
      <c r="F703" t="s">
        <v>90</v>
      </c>
    </row>
    <row r="704" spans="1:6" x14ac:dyDescent="0.25">
      <c r="A704">
        <v>698</v>
      </c>
      <c r="B704" t="s">
        <v>7</v>
      </c>
      <c r="C704" t="s">
        <v>17</v>
      </c>
      <c r="D704" t="s">
        <v>23</v>
      </c>
      <c r="E704" t="s">
        <v>8</v>
      </c>
      <c r="F704" t="s">
        <v>40</v>
      </c>
    </row>
    <row r="705" spans="1:6" x14ac:dyDescent="0.25">
      <c r="A705">
        <v>699</v>
      </c>
      <c r="B705" t="s">
        <v>7</v>
      </c>
      <c r="C705" t="s">
        <v>17</v>
      </c>
      <c r="D705" t="s">
        <v>46</v>
      </c>
      <c r="E705" t="s">
        <v>42</v>
      </c>
      <c r="F705" t="s">
        <v>77</v>
      </c>
    </row>
    <row r="706" spans="1:6" x14ac:dyDescent="0.25">
      <c r="A706">
        <v>700</v>
      </c>
      <c r="B706" t="s">
        <v>31</v>
      </c>
      <c r="C706" t="s">
        <v>7</v>
      </c>
      <c r="D706" t="s">
        <v>38</v>
      </c>
      <c r="E706" t="s">
        <v>25</v>
      </c>
      <c r="F706" t="s">
        <v>39</v>
      </c>
    </row>
    <row r="707" spans="1:6" x14ac:dyDescent="0.25">
      <c r="A707">
        <v>701</v>
      </c>
      <c r="B707" t="s">
        <v>7</v>
      </c>
      <c r="C707" t="s">
        <v>6</v>
      </c>
      <c r="D707" t="s">
        <v>8</v>
      </c>
      <c r="E707" t="s">
        <v>9</v>
      </c>
      <c r="F707" t="s">
        <v>17</v>
      </c>
    </row>
    <row r="708" spans="1:6" x14ac:dyDescent="0.25">
      <c r="A708">
        <v>702</v>
      </c>
      <c r="B708" t="s">
        <v>31</v>
      </c>
      <c r="C708" t="s">
        <v>7</v>
      </c>
      <c r="D708" t="s">
        <v>39</v>
      </c>
      <c r="E708" t="s">
        <v>8</v>
      </c>
      <c r="F708" t="s">
        <v>25</v>
      </c>
    </row>
    <row r="709" spans="1:6" x14ac:dyDescent="0.25">
      <c r="A709">
        <v>703</v>
      </c>
      <c r="B709" t="s">
        <v>8</v>
      </c>
      <c r="C709" t="s">
        <v>31</v>
      </c>
      <c r="D709" t="s">
        <v>25</v>
      </c>
      <c r="E709" t="s">
        <v>42</v>
      </c>
      <c r="F709" t="s">
        <v>7</v>
      </c>
    </row>
    <row r="710" spans="1:6" x14ac:dyDescent="0.25">
      <c r="A710">
        <v>704</v>
      </c>
      <c r="B710" t="s">
        <v>7</v>
      </c>
      <c r="C710" t="s">
        <v>17</v>
      </c>
      <c r="D710" t="s">
        <v>8</v>
      </c>
      <c r="E710" t="s">
        <v>45</v>
      </c>
      <c r="F710" t="s">
        <v>6</v>
      </c>
    </row>
    <row r="711" spans="1:6" x14ac:dyDescent="0.25">
      <c r="A711">
        <v>705</v>
      </c>
      <c r="B711" t="s">
        <v>7</v>
      </c>
      <c r="C711" t="s">
        <v>26</v>
      </c>
      <c r="D711" t="s">
        <v>90</v>
      </c>
      <c r="E711" t="s">
        <v>17</v>
      </c>
      <c r="F711" t="s">
        <v>122</v>
      </c>
    </row>
    <row r="712" spans="1:6" x14ac:dyDescent="0.25">
      <c r="A712">
        <v>706</v>
      </c>
      <c r="B712" t="s">
        <v>90</v>
      </c>
      <c r="C712" t="s">
        <v>7</v>
      </c>
      <c r="D712" t="s">
        <v>26</v>
      </c>
      <c r="E712" t="s">
        <v>59</v>
      </c>
      <c r="F712" t="s">
        <v>122</v>
      </c>
    </row>
    <row r="713" spans="1:6" x14ac:dyDescent="0.25">
      <c r="A713">
        <v>707</v>
      </c>
      <c r="B713" t="s">
        <v>90</v>
      </c>
      <c r="C713" t="s">
        <v>7</v>
      </c>
      <c r="D713" t="s">
        <v>26</v>
      </c>
      <c r="E713" t="s">
        <v>122</v>
      </c>
      <c r="F713" t="s">
        <v>23</v>
      </c>
    </row>
    <row r="714" spans="1:6" x14ac:dyDescent="0.25">
      <c r="A714">
        <v>708</v>
      </c>
      <c r="B714" t="s">
        <v>7</v>
      </c>
      <c r="C714" t="s">
        <v>90</v>
      </c>
      <c r="D714" t="s">
        <v>26</v>
      </c>
      <c r="E714" t="s">
        <v>59</v>
      </c>
      <c r="F714" t="s">
        <v>8</v>
      </c>
    </row>
    <row r="715" spans="1:6" x14ac:dyDescent="0.25">
      <c r="A715">
        <v>709</v>
      </c>
      <c r="B715" t="s">
        <v>8</v>
      </c>
      <c r="C715" t="s">
        <v>37</v>
      </c>
      <c r="D715" t="s">
        <v>31</v>
      </c>
      <c r="E715" t="s">
        <v>7</v>
      </c>
      <c r="F715" t="s">
        <v>69</v>
      </c>
    </row>
    <row r="716" spans="1:6" x14ac:dyDescent="0.25">
      <c r="A716">
        <v>710</v>
      </c>
      <c r="B716" t="s">
        <v>7</v>
      </c>
      <c r="C716" t="s">
        <v>8</v>
      </c>
      <c r="D716" t="s">
        <v>37</v>
      </c>
      <c r="E716" t="s">
        <v>42</v>
      </c>
      <c r="F716" t="s">
        <v>39</v>
      </c>
    </row>
    <row r="717" spans="1:6" x14ac:dyDescent="0.25">
      <c r="A717">
        <v>711</v>
      </c>
      <c r="B717" t="s">
        <v>25</v>
      </c>
      <c r="C717" t="s">
        <v>8</v>
      </c>
      <c r="D717" t="s">
        <v>33</v>
      </c>
      <c r="E717" t="s">
        <v>71</v>
      </c>
      <c r="F717" t="s">
        <v>31</v>
      </c>
    </row>
    <row r="718" spans="1:6" x14ac:dyDescent="0.25">
      <c r="A718">
        <v>712</v>
      </c>
      <c r="B718" t="s">
        <v>31</v>
      </c>
      <c r="C718" t="s">
        <v>25</v>
      </c>
      <c r="D718" t="s">
        <v>33</v>
      </c>
      <c r="E718" t="s">
        <v>37</v>
      </c>
      <c r="F718" t="s">
        <v>8</v>
      </c>
    </row>
    <row r="719" spans="1:6" x14ac:dyDescent="0.25">
      <c r="A719">
        <v>713</v>
      </c>
      <c r="B719" t="s">
        <v>7</v>
      </c>
      <c r="C719" t="s">
        <v>26</v>
      </c>
      <c r="D719" t="s">
        <v>90</v>
      </c>
      <c r="E719" t="s">
        <v>16</v>
      </c>
      <c r="F719" t="s">
        <v>13</v>
      </c>
    </row>
    <row r="720" spans="1:6" x14ac:dyDescent="0.25">
      <c r="A720">
        <v>714</v>
      </c>
      <c r="B720" t="s">
        <v>7</v>
      </c>
      <c r="C720" t="s">
        <v>17</v>
      </c>
      <c r="D720" t="s">
        <v>45</v>
      </c>
      <c r="E720" t="s">
        <v>19</v>
      </c>
      <c r="F720" t="s">
        <v>77</v>
      </c>
    </row>
    <row r="721" spans="1:6" x14ac:dyDescent="0.25">
      <c r="A721">
        <v>715</v>
      </c>
      <c r="B721" t="s">
        <v>7</v>
      </c>
      <c r="C721" t="s">
        <v>16</v>
      </c>
      <c r="D721" t="s">
        <v>17</v>
      </c>
      <c r="E721" t="s">
        <v>14</v>
      </c>
      <c r="F721" t="s">
        <v>15</v>
      </c>
    </row>
    <row r="722" spans="1:6" x14ac:dyDescent="0.25">
      <c r="A722">
        <v>716</v>
      </c>
      <c r="B722" t="s">
        <v>72</v>
      </c>
      <c r="C722" t="s">
        <v>14</v>
      </c>
      <c r="D722" t="s">
        <v>13</v>
      </c>
      <c r="E722" t="s">
        <v>16</v>
      </c>
      <c r="F722" t="s">
        <v>66</v>
      </c>
    </row>
    <row r="723" spans="1:6" x14ac:dyDescent="0.25">
      <c r="A723">
        <v>717</v>
      </c>
      <c r="B723" t="s">
        <v>7</v>
      </c>
      <c r="C723" t="s">
        <v>17</v>
      </c>
      <c r="D723" t="s">
        <v>42</v>
      </c>
      <c r="E723" t="s">
        <v>8</v>
      </c>
      <c r="F723" t="s">
        <v>9</v>
      </c>
    </row>
    <row r="724" spans="1:6" x14ac:dyDescent="0.25">
      <c r="A724">
        <v>718</v>
      </c>
      <c r="B724" t="s">
        <v>6</v>
      </c>
      <c r="C724" t="s">
        <v>14</v>
      </c>
      <c r="D724" t="s">
        <v>7</v>
      </c>
      <c r="E724" t="s">
        <v>104</v>
      </c>
      <c r="F724" t="s">
        <v>62</v>
      </c>
    </row>
    <row r="725" spans="1:6" x14ac:dyDescent="0.25">
      <c r="A725">
        <v>719</v>
      </c>
      <c r="B725" t="s">
        <v>7</v>
      </c>
      <c r="C725" t="s">
        <v>8</v>
      </c>
      <c r="D725" t="s">
        <v>37</v>
      </c>
      <c r="E725" t="s">
        <v>42</v>
      </c>
      <c r="F725" t="s">
        <v>39</v>
      </c>
    </row>
    <row r="726" spans="1:6" x14ac:dyDescent="0.25">
      <c r="A726">
        <v>720</v>
      </c>
      <c r="B726" t="s">
        <v>31</v>
      </c>
      <c r="C726" t="s">
        <v>25</v>
      </c>
      <c r="D726" t="s">
        <v>54</v>
      </c>
      <c r="E726" t="s">
        <v>63</v>
      </c>
      <c r="F726" t="s">
        <v>32</v>
      </c>
    </row>
    <row r="727" spans="1:6" x14ac:dyDescent="0.25">
      <c r="A727">
        <v>721</v>
      </c>
      <c r="B727" t="s">
        <v>39</v>
      </c>
      <c r="C727" t="s">
        <v>23</v>
      </c>
      <c r="D727" t="s">
        <v>38</v>
      </c>
      <c r="E727" t="s">
        <v>8</v>
      </c>
      <c r="F727" t="s">
        <v>32</v>
      </c>
    </row>
    <row r="728" spans="1:6" x14ac:dyDescent="0.25">
      <c r="A728">
        <v>722</v>
      </c>
      <c r="B728" t="s">
        <v>37</v>
      </c>
      <c r="C728" t="s">
        <v>42</v>
      </c>
      <c r="D728" t="s">
        <v>8</v>
      </c>
      <c r="E728" t="s">
        <v>39</v>
      </c>
      <c r="F728" t="s">
        <v>55</v>
      </c>
    </row>
    <row r="729" spans="1:6" x14ac:dyDescent="0.25">
      <c r="A729">
        <v>723</v>
      </c>
      <c r="B729" t="s">
        <v>39</v>
      </c>
      <c r="C729" t="s">
        <v>38</v>
      </c>
      <c r="D729" t="s">
        <v>51</v>
      </c>
      <c r="E729" t="s">
        <v>8</v>
      </c>
      <c r="F729" t="s">
        <v>50</v>
      </c>
    </row>
    <row r="730" spans="1:6" x14ac:dyDescent="0.25">
      <c r="A730">
        <v>724</v>
      </c>
      <c r="B730" t="s">
        <v>38</v>
      </c>
      <c r="C730" t="s">
        <v>39</v>
      </c>
      <c r="D730" t="s">
        <v>83</v>
      </c>
      <c r="E730" t="s">
        <v>50</v>
      </c>
      <c r="F730" t="s">
        <v>70</v>
      </c>
    </row>
    <row r="731" spans="1:6" x14ac:dyDescent="0.25">
      <c r="A731">
        <v>725</v>
      </c>
      <c r="B731" t="s">
        <v>31</v>
      </c>
      <c r="C731" t="s">
        <v>25</v>
      </c>
      <c r="D731" t="s">
        <v>7</v>
      </c>
      <c r="E731" t="s">
        <v>32</v>
      </c>
      <c r="F731" t="s">
        <v>23</v>
      </c>
    </row>
    <row r="732" spans="1:6" x14ac:dyDescent="0.25">
      <c r="A732">
        <v>726</v>
      </c>
      <c r="B732" t="s">
        <v>31</v>
      </c>
      <c r="C732" t="s">
        <v>38</v>
      </c>
      <c r="D732" t="s">
        <v>25</v>
      </c>
      <c r="E732" t="s">
        <v>8</v>
      </c>
      <c r="F732" t="s">
        <v>7</v>
      </c>
    </row>
    <row r="733" spans="1:6" x14ac:dyDescent="0.25">
      <c r="A733">
        <v>727</v>
      </c>
      <c r="B733" t="s">
        <v>7</v>
      </c>
      <c r="C733" t="s">
        <v>39</v>
      </c>
      <c r="D733" t="s">
        <v>8</v>
      </c>
      <c r="E733" t="s">
        <v>23</v>
      </c>
      <c r="F733" t="s">
        <v>38</v>
      </c>
    </row>
    <row r="734" spans="1:6" x14ac:dyDescent="0.25">
      <c r="A734">
        <v>728</v>
      </c>
      <c r="B734" t="s">
        <v>31</v>
      </c>
      <c r="C734" t="s">
        <v>25</v>
      </c>
      <c r="D734" t="s">
        <v>33</v>
      </c>
      <c r="E734" t="s">
        <v>61</v>
      </c>
      <c r="F734" t="s">
        <v>38</v>
      </c>
    </row>
    <row r="735" spans="1:6" x14ac:dyDescent="0.25">
      <c r="A735">
        <v>729</v>
      </c>
      <c r="B735" t="s">
        <v>8</v>
      </c>
      <c r="C735" t="s">
        <v>68</v>
      </c>
      <c r="D735" t="s">
        <v>37</v>
      </c>
      <c r="E735" t="s">
        <v>31</v>
      </c>
      <c r="F735" t="s">
        <v>25</v>
      </c>
    </row>
    <row r="736" spans="1:6" x14ac:dyDescent="0.25">
      <c r="A736">
        <v>730</v>
      </c>
      <c r="B736" t="s">
        <v>33</v>
      </c>
      <c r="C736" t="s">
        <v>31</v>
      </c>
      <c r="D736" t="s">
        <v>37</v>
      </c>
      <c r="E736" t="s">
        <v>25</v>
      </c>
      <c r="F736" t="s">
        <v>8</v>
      </c>
    </row>
    <row r="737" spans="1:6" x14ac:dyDescent="0.25">
      <c r="A737">
        <v>731</v>
      </c>
      <c r="B737" t="s">
        <v>31</v>
      </c>
      <c r="C737" t="s">
        <v>68</v>
      </c>
      <c r="D737" t="s">
        <v>25</v>
      </c>
      <c r="E737" t="s">
        <v>33</v>
      </c>
      <c r="F737" t="s">
        <v>38</v>
      </c>
    </row>
    <row r="738" spans="1:6" x14ac:dyDescent="0.25">
      <c r="A738">
        <v>732</v>
      </c>
      <c r="B738" t="s">
        <v>25</v>
      </c>
      <c r="C738" t="s">
        <v>31</v>
      </c>
      <c r="D738" t="s">
        <v>33</v>
      </c>
      <c r="E738" t="s">
        <v>38</v>
      </c>
      <c r="F738" t="s">
        <v>63</v>
      </c>
    </row>
    <row r="739" spans="1:6" x14ac:dyDescent="0.25">
      <c r="A739">
        <v>733</v>
      </c>
      <c r="B739" t="s">
        <v>32</v>
      </c>
      <c r="C739" t="s">
        <v>63</v>
      </c>
      <c r="D739" t="s">
        <v>50</v>
      </c>
      <c r="E739" t="s">
        <v>38</v>
      </c>
      <c r="F739" t="s">
        <v>8</v>
      </c>
    </row>
    <row r="740" spans="1:6" x14ac:dyDescent="0.25">
      <c r="A740">
        <v>734</v>
      </c>
      <c r="B740" t="s">
        <v>39</v>
      </c>
      <c r="C740" t="s">
        <v>38</v>
      </c>
      <c r="D740" t="s">
        <v>63</v>
      </c>
      <c r="E740" t="s">
        <v>32</v>
      </c>
      <c r="F740" t="s">
        <v>55</v>
      </c>
    </row>
    <row r="741" spans="1:6" x14ac:dyDescent="0.25">
      <c r="A741">
        <v>735</v>
      </c>
      <c r="B741" t="s">
        <v>83</v>
      </c>
      <c r="C741" t="s">
        <v>33</v>
      </c>
      <c r="D741" t="s">
        <v>85</v>
      </c>
      <c r="E741" t="s">
        <v>39</v>
      </c>
      <c r="F741" t="s">
        <v>55</v>
      </c>
    </row>
    <row r="742" spans="1:6" x14ac:dyDescent="0.25">
      <c r="A742">
        <v>736</v>
      </c>
      <c r="B742" t="s">
        <v>39</v>
      </c>
      <c r="C742" t="s">
        <v>8</v>
      </c>
      <c r="D742" t="s">
        <v>38</v>
      </c>
      <c r="E742" t="s">
        <v>32</v>
      </c>
      <c r="F742" t="s">
        <v>25</v>
      </c>
    </row>
    <row r="743" spans="1:6" x14ac:dyDescent="0.25">
      <c r="A743">
        <v>737</v>
      </c>
      <c r="B743" t="s">
        <v>38</v>
      </c>
      <c r="C743" t="s">
        <v>39</v>
      </c>
      <c r="D743" t="s">
        <v>33</v>
      </c>
      <c r="E743" t="s">
        <v>25</v>
      </c>
      <c r="F743" t="s">
        <v>63</v>
      </c>
    </row>
    <row r="744" spans="1:6" x14ac:dyDescent="0.25">
      <c r="A744">
        <v>738</v>
      </c>
      <c r="B744" t="s">
        <v>38</v>
      </c>
      <c r="C744" t="s">
        <v>39</v>
      </c>
      <c r="D744" t="s">
        <v>33</v>
      </c>
      <c r="E744" t="s">
        <v>25</v>
      </c>
      <c r="F744" t="s">
        <v>23</v>
      </c>
    </row>
    <row r="745" spans="1:6" x14ac:dyDescent="0.25">
      <c r="A745">
        <v>739</v>
      </c>
      <c r="B745" t="s">
        <v>39</v>
      </c>
      <c r="C745" t="s">
        <v>38</v>
      </c>
      <c r="D745" t="s">
        <v>55</v>
      </c>
      <c r="E745" t="s">
        <v>25</v>
      </c>
      <c r="F745" t="s">
        <v>33</v>
      </c>
    </row>
    <row r="746" spans="1:6" x14ac:dyDescent="0.25">
      <c r="A746">
        <v>740</v>
      </c>
      <c r="B746" t="s">
        <v>8</v>
      </c>
      <c r="C746" t="s">
        <v>33</v>
      </c>
      <c r="D746" t="s">
        <v>31</v>
      </c>
      <c r="E746" t="s">
        <v>25</v>
      </c>
      <c r="F746" t="s">
        <v>38</v>
      </c>
    </row>
    <row r="747" spans="1:6" x14ac:dyDescent="0.25">
      <c r="A747">
        <v>741</v>
      </c>
      <c r="B747" t="s">
        <v>32</v>
      </c>
      <c r="C747" t="s">
        <v>23</v>
      </c>
      <c r="D747" t="s">
        <v>8</v>
      </c>
      <c r="E747" t="s">
        <v>42</v>
      </c>
      <c r="F747" t="s">
        <v>7</v>
      </c>
    </row>
    <row r="748" spans="1:6" x14ac:dyDescent="0.25">
      <c r="A748">
        <v>742</v>
      </c>
      <c r="B748" t="s">
        <v>25</v>
      </c>
      <c r="C748" t="s">
        <v>33</v>
      </c>
      <c r="D748" t="s">
        <v>31</v>
      </c>
      <c r="E748" t="s">
        <v>32</v>
      </c>
      <c r="F748" t="s">
        <v>8</v>
      </c>
    </row>
    <row r="749" spans="1:6" x14ac:dyDescent="0.25">
      <c r="A749">
        <v>743</v>
      </c>
      <c r="B749" t="s">
        <v>25</v>
      </c>
      <c r="C749" t="s">
        <v>31</v>
      </c>
      <c r="D749" t="s">
        <v>38</v>
      </c>
      <c r="E749" t="s">
        <v>33</v>
      </c>
      <c r="F749" t="s">
        <v>32</v>
      </c>
    </row>
    <row r="750" spans="1:6" x14ac:dyDescent="0.25">
      <c r="A750">
        <v>744</v>
      </c>
      <c r="B750" t="s">
        <v>57</v>
      </c>
      <c r="C750" t="s">
        <v>76</v>
      </c>
      <c r="D750" t="s">
        <v>60</v>
      </c>
      <c r="E750" t="s">
        <v>75</v>
      </c>
      <c r="F750" t="s">
        <v>44</v>
      </c>
    </row>
    <row r="751" spans="1:6" x14ac:dyDescent="0.25">
      <c r="A751">
        <v>745</v>
      </c>
      <c r="B751" t="s">
        <v>7</v>
      </c>
      <c r="C751" t="s">
        <v>31</v>
      </c>
      <c r="D751" t="s">
        <v>23</v>
      </c>
      <c r="E751" t="s">
        <v>8</v>
      </c>
      <c r="F751" t="s">
        <v>25</v>
      </c>
    </row>
    <row r="752" spans="1:6" x14ac:dyDescent="0.25">
      <c r="A752">
        <v>746</v>
      </c>
      <c r="B752" t="s">
        <v>7</v>
      </c>
      <c r="C752" t="s">
        <v>23</v>
      </c>
      <c r="D752" t="s">
        <v>17</v>
      </c>
      <c r="E752" t="s">
        <v>42</v>
      </c>
      <c r="F752" t="s">
        <v>39</v>
      </c>
    </row>
    <row r="753" spans="1:6" x14ac:dyDescent="0.25">
      <c r="A753">
        <v>747</v>
      </c>
      <c r="B753" t="s">
        <v>36</v>
      </c>
      <c r="C753" t="s">
        <v>37</v>
      </c>
      <c r="D753" t="s">
        <v>7</v>
      </c>
      <c r="E753" t="s">
        <v>6</v>
      </c>
      <c r="F753" t="s">
        <v>113</v>
      </c>
    </row>
    <row r="754" spans="1:6" x14ac:dyDescent="0.25">
      <c r="A754">
        <v>748</v>
      </c>
      <c r="B754" t="s">
        <v>7</v>
      </c>
      <c r="C754" t="s">
        <v>25</v>
      </c>
      <c r="D754" t="s">
        <v>31</v>
      </c>
      <c r="E754" t="s">
        <v>9</v>
      </c>
      <c r="F754" t="s">
        <v>33</v>
      </c>
    </row>
    <row r="755" spans="1:6" x14ac:dyDescent="0.25">
      <c r="A755">
        <v>749</v>
      </c>
      <c r="B755" t="s">
        <v>48</v>
      </c>
      <c r="C755" t="s">
        <v>65</v>
      </c>
      <c r="D755" t="s">
        <v>71</v>
      </c>
      <c r="E755" t="s">
        <v>26</v>
      </c>
      <c r="F755" t="s">
        <v>92</v>
      </c>
    </row>
    <row r="756" spans="1:6" x14ac:dyDescent="0.25">
      <c r="A756">
        <v>750</v>
      </c>
      <c r="B756" t="s">
        <v>46</v>
      </c>
      <c r="C756" t="s">
        <v>64</v>
      </c>
      <c r="D756" t="s">
        <v>42</v>
      </c>
      <c r="E756" t="s">
        <v>44</v>
      </c>
      <c r="F756" t="s">
        <v>17</v>
      </c>
    </row>
    <row r="757" spans="1:6" x14ac:dyDescent="0.25">
      <c r="A757">
        <v>751</v>
      </c>
      <c r="B757" t="s">
        <v>104</v>
      </c>
      <c r="C757" t="s">
        <v>14</v>
      </c>
      <c r="D757" t="s">
        <v>45</v>
      </c>
      <c r="E757" t="s">
        <v>45</v>
      </c>
      <c r="F757" t="s">
        <v>77</v>
      </c>
    </row>
    <row r="758" spans="1:6" x14ac:dyDescent="0.25">
      <c r="A758">
        <v>752</v>
      </c>
      <c r="B758" t="s">
        <v>42</v>
      </c>
      <c r="C758" t="s">
        <v>48</v>
      </c>
      <c r="D758" t="s">
        <v>56</v>
      </c>
      <c r="E758" t="s">
        <v>39</v>
      </c>
      <c r="F758" t="s">
        <v>50</v>
      </c>
    </row>
    <row r="759" spans="1:6" x14ac:dyDescent="0.25">
      <c r="A759">
        <v>753</v>
      </c>
      <c r="B759" t="s">
        <v>37</v>
      </c>
      <c r="C759" t="s">
        <v>31</v>
      </c>
      <c r="D759" t="s">
        <v>25</v>
      </c>
      <c r="E759" t="s">
        <v>39</v>
      </c>
      <c r="F759" t="s">
        <v>42</v>
      </c>
    </row>
    <row r="760" spans="1:6" x14ac:dyDescent="0.25">
      <c r="A760">
        <v>754</v>
      </c>
      <c r="B760" t="s">
        <v>42</v>
      </c>
      <c r="C760" t="s">
        <v>39</v>
      </c>
      <c r="D760" t="s">
        <v>37</v>
      </c>
      <c r="E760" t="s">
        <v>8</v>
      </c>
      <c r="F760" t="s">
        <v>7</v>
      </c>
    </row>
    <row r="761" spans="1:6" x14ac:dyDescent="0.25">
      <c r="A761">
        <v>755</v>
      </c>
      <c r="B761" t="s">
        <v>8</v>
      </c>
      <c r="C761" t="s">
        <v>31</v>
      </c>
      <c r="D761" t="s">
        <v>25</v>
      </c>
      <c r="E761" t="s">
        <v>42</v>
      </c>
      <c r="F761" t="s">
        <v>38</v>
      </c>
    </row>
    <row r="762" spans="1:6" x14ac:dyDescent="0.25">
      <c r="A762">
        <v>756</v>
      </c>
      <c r="B762" t="s">
        <v>69</v>
      </c>
      <c r="C762" t="s">
        <v>37</v>
      </c>
      <c r="D762" t="s">
        <v>8</v>
      </c>
      <c r="E762" t="s">
        <v>83</v>
      </c>
      <c r="F762" t="s">
        <v>33</v>
      </c>
    </row>
    <row r="763" spans="1:6" x14ac:dyDescent="0.25">
      <c r="A763">
        <v>757</v>
      </c>
      <c r="B763" t="s">
        <v>17</v>
      </c>
      <c r="C763" t="s">
        <v>7</v>
      </c>
      <c r="D763" t="s">
        <v>46</v>
      </c>
      <c r="E763" t="s">
        <v>45</v>
      </c>
      <c r="F763" t="s">
        <v>87</v>
      </c>
    </row>
    <row r="764" spans="1:6" x14ac:dyDescent="0.25">
      <c r="A764">
        <v>758</v>
      </c>
      <c r="B764" t="s">
        <v>42</v>
      </c>
      <c r="C764" t="s">
        <v>39</v>
      </c>
      <c r="D764" t="s">
        <v>7</v>
      </c>
      <c r="E764" t="s">
        <v>8</v>
      </c>
      <c r="F764" t="s">
        <v>37</v>
      </c>
    </row>
    <row r="765" spans="1:6" x14ac:dyDescent="0.25">
      <c r="A765">
        <v>759</v>
      </c>
      <c r="B765" t="s">
        <v>7</v>
      </c>
      <c r="C765" t="s">
        <v>23</v>
      </c>
      <c r="D765" t="s">
        <v>37</v>
      </c>
      <c r="E765" t="s">
        <v>39</v>
      </c>
      <c r="F765" t="s">
        <v>8</v>
      </c>
    </row>
    <row r="766" spans="1:6" x14ac:dyDescent="0.25">
      <c r="A766">
        <v>760</v>
      </c>
      <c r="B766" t="s">
        <v>7</v>
      </c>
      <c r="C766" t="s">
        <v>45</v>
      </c>
      <c r="D766" t="s">
        <v>45</v>
      </c>
      <c r="E766" t="s">
        <v>46</v>
      </c>
      <c r="F766" t="s">
        <v>64</v>
      </c>
    </row>
    <row r="767" spans="1:6" x14ac:dyDescent="0.25">
      <c r="A767">
        <v>761</v>
      </c>
      <c r="B767" t="s">
        <v>8</v>
      </c>
      <c r="C767" t="s">
        <v>39</v>
      </c>
      <c r="D767" t="s">
        <v>51</v>
      </c>
      <c r="E767" t="s">
        <v>37</v>
      </c>
      <c r="F767" t="s">
        <v>38</v>
      </c>
    </row>
    <row r="768" spans="1:6" x14ac:dyDescent="0.25">
      <c r="A768">
        <v>762</v>
      </c>
      <c r="B768" t="s">
        <v>8</v>
      </c>
      <c r="C768" t="s">
        <v>17</v>
      </c>
      <c r="D768" t="s">
        <v>41</v>
      </c>
      <c r="E768" t="s">
        <v>42</v>
      </c>
      <c r="F768" t="s">
        <v>67</v>
      </c>
    </row>
    <row r="769" spans="1:6" x14ac:dyDescent="0.25">
      <c r="A769">
        <v>763</v>
      </c>
      <c r="B769" t="s">
        <v>71</v>
      </c>
      <c r="C769" t="s">
        <v>42</v>
      </c>
      <c r="D769" t="s">
        <v>70</v>
      </c>
      <c r="E769" t="s">
        <v>83</v>
      </c>
      <c r="F769" t="s">
        <v>48</v>
      </c>
    </row>
    <row r="770" spans="1:6" x14ac:dyDescent="0.25">
      <c r="A770">
        <v>764</v>
      </c>
      <c r="B770" t="s">
        <v>123</v>
      </c>
      <c r="C770" t="s">
        <v>69</v>
      </c>
      <c r="D770" t="s">
        <v>83</v>
      </c>
      <c r="E770" t="s">
        <v>100</v>
      </c>
      <c r="F770" t="s">
        <v>51</v>
      </c>
    </row>
    <row r="771" spans="1:6" x14ac:dyDescent="0.25">
      <c r="A771">
        <v>765</v>
      </c>
      <c r="B771" t="s">
        <v>8</v>
      </c>
      <c r="C771" t="s">
        <v>39</v>
      </c>
      <c r="D771" t="s">
        <v>31</v>
      </c>
      <c r="E771" t="s">
        <v>99</v>
      </c>
      <c r="F771" t="s">
        <v>32</v>
      </c>
    </row>
    <row r="772" spans="1:6" x14ac:dyDescent="0.25">
      <c r="A772">
        <v>766</v>
      </c>
      <c r="B772" t="s">
        <v>8</v>
      </c>
      <c r="C772" t="s">
        <v>32</v>
      </c>
      <c r="D772" t="s">
        <v>57</v>
      </c>
      <c r="E772" t="s">
        <v>47</v>
      </c>
      <c r="F772" t="s">
        <v>64</v>
      </c>
    </row>
    <row r="773" spans="1:6" x14ac:dyDescent="0.25">
      <c r="A773">
        <v>767</v>
      </c>
      <c r="B773" t="s">
        <v>38</v>
      </c>
      <c r="C773" t="s">
        <v>25</v>
      </c>
      <c r="D773" t="s">
        <v>39</v>
      </c>
      <c r="E773" t="s">
        <v>31</v>
      </c>
      <c r="F773" t="s">
        <v>33</v>
      </c>
    </row>
    <row r="774" spans="1:6" x14ac:dyDescent="0.25">
      <c r="A774">
        <v>768</v>
      </c>
      <c r="B774" t="s">
        <v>39</v>
      </c>
      <c r="C774" t="s">
        <v>38</v>
      </c>
      <c r="D774" t="s">
        <v>37</v>
      </c>
      <c r="E774" t="s">
        <v>50</v>
      </c>
      <c r="F774" t="s">
        <v>25</v>
      </c>
    </row>
    <row r="775" spans="1:6" x14ac:dyDescent="0.25">
      <c r="A775">
        <v>769</v>
      </c>
      <c r="B775" t="s">
        <v>39</v>
      </c>
      <c r="C775" t="s">
        <v>38</v>
      </c>
      <c r="D775" t="s">
        <v>31</v>
      </c>
      <c r="E775" t="s">
        <v>42</v>
      </c>
      <c r="F775" t="s">
        <v>25</v>
      </c>
    </row>
    <row r="776" spans="1:6" x14ac:dyDescent="0.25">
      <c r="A776">
        <v>770</v>
      </c>
      <c r="B776" t="s">
        <v>25</v>
      </c>
      <c r="C776" t="s">
        <v>69</v>
      </c>
      <c r="D776" t="s">
        <v>33</v>
      </c>
      <c r="E776" t="s">
        <v>31</v>
      </c>
      <c r="F776" t="s">
        <v>50</v>
      </c>
    </row>
    <row r="777" spans="1:6" x14ac:dyDescent="0.25">
      <c r="A777">
        <v>771</v>
      </c>
      <c r="B777" t="s">
        <v>31</v>
      </c>
      <c r="C777" t="s">
        <v>25</v>
      </c>
      <c r="D777" t="s">
        <v>42</v>
      </c>
      <c r="E777" t="s">
        <v>69</v>
      </c>
      <c r="F777" t="s">
        <v>39</v>
      </c>
    </row>
    <row r="778" spans="1:6" x14ac:dyDescent="0.25">
      <c r="A778">
        <v>772</v>
      </c>
      <c r="B778" t="s">
        <v>31</v>
      </c>
      <c r="C778" t="s">
        <v>8</v>
      </c>
      <c r="D778" t="s">
        <v>25</v>
      </c>
      <c r="E778" t="s">
        <v>38</v>
      </c>
      <c r="F778" t="s">
        <v>39</v>
      </c>
    </row>
    <row r="779" spans="1:6" x14ac:dyDescent="0.25">
      <c r="A779">
        <v>773</v>
      </c>
      <c r="B779" t="s">
        <v>66</v>
      </c>
      <c r="C779" t="s">
        <v>7</v>
      </c>
      <c r="D779" t="s">
        <v>90</v>
      </c>
      <c r="E779" t="s">
        <v>26</v>
      </c>
      <c r="F779" t="s">
        <v>6</v>
      </c>
    </row>
    <row r="780" spans="1:6" x14ac:dyDescent="0.25">
      <c r="A780">
        <v>774</v>
      </c>
      <c r="B780" t="s">
        <v>7</v>
      </c>
      <c r="C780" t="s">
        <v>26</v>
      </c>
      <c r="D780" t="s">
        <v>90</v>
      </c>
      <c r="E780" t="s">
        <v>17</v>
      </c>
      <c r="F780" t="s">
        <v>9</v>
      </c>
    </row>
    <row r="781" spans="1:6" x14ac:dyDescent="0.25">
      <c r="A781">
        <v>775</v>
      </c>
      <c r="B781" t="s">
        <v>7</v>
      </c>
      <c r="C781" t="s">
        <v>90</v>
      </c>
      <c r="D781" t="s">
        <v>26</v>
      </c>
      <c r="E781" t="s">
        <v>68</v>
      </c>
      <c r="F781" t="s">
        <v>66</v>
      </c>
    </row>
    <row r="782" spans="1:6" x14ac:dyDescent="0.25">
      <c r="A782">
        <v>776</v>
      </c>
      <c r="B782" t="s">
        <v>7</v>
      </c>
      <c r="C782" t="s">
        <v>19</v>
      </c>
      <c r="D782" t="s">
        <v>30</v>
      </c>
      <c r="E782" t="s">
        <v>26</v>
      </c>
      <c r="F782" t="s">
        <v>29</v>
      </c>
    </row>
    <row r="783" spans="1:6" x14ac:dyDescent="0.25">
      <c r="A783">
        <v>777</v>
      </c>
      <c r="B783" t="s">
        <v>8</v>
      </c>
      <c r="C783" t="s">
        <v>31</v>
      </c>
      <c r="D783" t="s">
        <v>37</v>
      </c>
      <c r="E783" t="s">
        <v>7</v>
      </c>
      <c r="F783" t="s">
        <v>69</v>
      </c>
    </row>
    <row r="784" spans="1:6" x14ac:dyDescent="0.25">
      <c r="A784">
        <v>778</v>
      </c>
      <c r="B784" t="s">
        <v>37</v>
      </c>
      <c r="C784" t="s">
        <v>8</v>
      </c>
      <c r="D784" t="s">
        <v>38</v>
      </c>
      <c r="E784" t="s">
        <v>50</v>
      </c>
      <c r="F784" t="s">
        <v>61</v>
      </c>
    </row>
    <row r="785" spans="1:6" x14ac:dyDescent="0.25">
      <c r="A785">
        <v>779</v>
      </c>
      <c r="B785" t="s">
        <v>31</v>
      </c>
      <c r="C785" t="s">
        <v>37</v>
      </c>
      <c r="D785" t="s">
        <v>63</v>
      </c>
      <c r="E785" t="s">
        <v>25</v>
      </c>
      <c r="F785" t="s">
        <v>38</v>
      </c>
    </row>
    <row r="786" spans="1:6" x14ac:dyDescent="0.25">
      <c r="A786">
        <v>780</v>
      </c>
      <c r="B786" t="s">
        <v>25</v>
      </c>
      <c r="C786" t="s">
        <v>50</v>
      </c>
      <c r="D786" t="s">
        <v>55</v>
      </c>
      <c r="E786" t="s">
        <v>38</v>
      </c>
      <c r="F786" t="s">
        <v>33</v>
      </c>
    </row>
    <row r="787" spans="1:6" x14ac:dyDescent="0.25">
      <c r="A787">
        <v>781</v>
      </c>
      <c r="B787" t="s">
        <v>39</v>
      </c>
      <c r="C787" t="s">
        <v>38</v>
      </c>
      <c r="D787" t="s">
        <v>23</v>
      </c>
      <c r="E787" t="s">
        <v>7</v>
      </c>
      <c r="F787" t="s">
        <v>55</v>
      </c>
    </row>
    <row r="788" spans="1:6" x14ac:dyDescent="0.25">
      <c r="A788">
        <v>782</v>
      </c>
      <c r="B788" t="s">
        <v>68</v>
      </c>
      <c r="C788" t="s">
        <v>80</v>
      </c>
      <c r="D788" t="s">
        <v>39</v>
      </c>
      <c r="E788" t="s">
        <v>7</v>
      </c>
      <c r="F788" t="s">
        <v>8</v>
      </c>
    </row>
    <row r="789" spans="1:6" x14ac:dyDescent="0.25">
      <c r="A789">
        <v>783</v>
      </c>
      <c r="B789" t="s">
        <v>8</v>
      </c>
      <c r="C789" t="s">
        <v>32</v>
      </c>
      <c r="D789" t="s">
        <v>38</v>
      </c>
      <c r="E789" t="s">
        <v>39</v>
      </c>
      <c r="F789" t="s">
        <v>31</v>
      </c>
    </row>
    <row r="790" spans="1:6" x14ac:dyDescent="0.25">
      <c r="A790">
        <v>784</v>
      </c>
      <c r="B790" t="s">
        <v>32</v>
      </c>
      <c r="C790" t="s">
        <v>37</v>
      </c>
      <c r="D790" t="s">
        <v>8</v>
      </c>
      <c r="E790" t="s">
        <v>39</v>
      </c>
      <c r="F790" t="s">
        <v>31</v>
      </c>
    </row>
    <row r="791" spans="1:6" x14ac:dyDescent="0.25">
      <c r="A791">
        <v>785</v>
      </c>
      <c r="B791" t="s">
        <v>7</v>
      </c>
      <c r="C791" t="s">
        <v>23</v>
      </c>
      <c r="D791" t="s">
        <v>17</v>
      </c>
      <c r="E791" t="s">
        <v>8</v>
      </c>
      <c r="F791" t="s">
        <v>42</v>
      </c>
    </row>
    <row r="792" spans="1:6" x14ac:dyDescent="0.25">
      <c r="A792">
        <v>786</v>
      </c>
      <c r="B792" t="s">
        <v>7</v>
      </c>
      <c r="C792" t="s">
        <v>8</v>
      </c>
      <c r="D792" t="s">
        <v>36</v>
      </c>
      <c r="E792" t="s">
        <v>17</v>
      </c>
      <c r="F792" t="s">
        <v>113</v>
      </c>
    </row>
    <row r="793" spans="1:6" x14ac:dyDescent="0.25">
      <c r="A793">
        <v>787</v>
      </c>
      <c r="B793" t="s">
        <v>7</v>
      </c>
      <c r="C793" t="s">
        <v>17</v>
      </c>
      <c r="D793" t="s">
        <v>8</v>
      </c>
      <c r="E793" t="s">
        <v>42</v>
      </c>
      <c r="F793" t="s">
        <v>11</v>
      </c>
    </row>
    <row r="794" spans="1:6" x14ac:dyDescent="0.25">
      <c r="A794">
        <v>788</v>
      </c>
      <c r="B794" t="s">
        <v>7</v>
      </c>
      <c r="C794" t="s">
        <v>23</v>
      </c>
      <c r="D794" t="s">
        <v>42</v>
      </c>
      <c r="E794" t="s">
        <v>17</v>
      </c>
      <c r="F794" t="s">
        <v>8</v>
      </c>
    </row>
    <row r="795" spans="1:6" x14ac:dyDescent="0.25">
      <c r="A795">
        <v>789</v>
      </c>
      <c r="B795" t="s">
        <v>31</v>
      </c>
      <c r="C795" t="s">
        <v>32</v>
      </c>
      <c r="D795" t="s">
        <v>68</v>
      </c>
      <c r="E795" t="s">
        <v>25</v>
      </c>
      <c r="F795" t="s">
        <v>33</v>
      </c>
    </row>
    <row r="796" spans="1:6" x14ac:dyDescent="0.25">
      <c r="A796">
        <v>790</v>
      </c>
      <c r="B796" t="s">
        <v>39</v>
      </c>
      <c r="C796" t="s">
        <v>38</v>
      </c>
      <c r="D796" t="s">
        <v>25</v>
      </c>
      <c r="E796" t="s">
        <v>7</v>
      </c>
      <c r="F796" t="s">
        <v>31</v>
      </c>
    </row>
    <row r="797" spans="1:6" x14ac:dyDescent="0.25">
      <c r="A797">
        <v>791</v>
      </c>
      <c r="B797" t="s">
        <v>7</v>
      </c>
      <c r="C797" t="s">
        <v>8</v>
      </c>
      <c r="D797" t="s">
        <v>6</v>
      </c>
      <c r="E797" t="s">
        <v>23</v>
      </c>
      <c r="F797" t="s">
        <v>37</v>
      </c>
    </row>
    <row r="798" spans="1:6" x14ac:dyDescent="0.25">
      <c r="A798">
        <v>792</v>
      </c>
      <c r="B798" t="s">
        <v>7</v>
      </c>
      <c r="C798" t="s">
        <v>32</v>
      </c>
      <c r="D798" t="s">
        <v>24</v>
      </c>
      <c r="E798" t="s">
        <v>8</v>
      </c>
      <c r="F798" t="s">
        <v>60</v>
      </c>
    </row>
    <row r="799" spans="1:6" x14ac:dyDescent="0.25">
      <c r="A799">
        <v>793</v>
      </c>
      <c r="B799" t="s">
        <v>7</v>
      </c>
      <c r="C799" t="s">
        <v>8</v>
      </c>
      <c r="D799" t="s">
        <v>10</v>
      </c>
      <c r="E799" t="s">
        <v>37</v>
      </c>
      <c r="F799" t="s">
        <v>23</v>
      </c>
    </row>
    <row r="800" spans="1:6" x14ac:dyDescent="0.25">
      <c r="A800">
        <v>794</v>
      </c>
      <c r="B800" t="s">
        <v>7</v>
      </c>
      <c r="C800" t="s">
        <v>26</v>
      </c>
      <c r="D800" t="s">
        <v>25</v>
      </c>
      <c r="E800" t="s">
        <v>8</v>
      </c>
      <c r="F800" t="s">
        <v>31</v>
      </c>
    </row>
    <row r="801" spans="1:6" x14ac:dyDescent="0.25">
      <c r="A801">
        <v>795</v>
      </c>
      <c r="B801" t="s">
        <v>8</v>
      </c>
      <c r="C801" t="s">
        <v>7</v>
      </c>
      <c r="D801" t="s">
        <v>6</v>
      </c>
      <c r="E801" t="s">
        <v>53</v>
      </c>
      <c r="F801" t="s">
        <v>23</v>
      </c>
    </row>
    <row r="802" spans="1:6" x14ac:dyDescent="0.25">
      <c r="A802">
        <v>796</v>
      </c>
      <c r="B802" t="s">
        <v>7</v>
      </c>
      <c r="C802" t="s">
        <v>17</v>
      </c>
      <c r="D802" t="s">
        <v>9</v>
      </c>
      <c r="E802" t="s">
        <v>11</v>
      </c>
      <c r="F802" t="s">
        <v>12</v>
      </c>
    </row>
    <row r="803" spans="1:6" x14ac:dyDescent="0.25">
      <c r="A803">
        <v>797</v>
      </c>
      <c r="B803" t="s">
        <v>37</v>
      </c>
      <c r="C803" t="s">
        <v>31</v>
      </c>
      <c r="D803" t="s">
        <v>39</v>
      </c>
      <c r="E803" t="s">
        <v>8</v>
      </c>
      <c r="F803" t="s">
        <v>38</v>
      </c>
    </row>
    <row r="804" spans="1:6" x14ac:dyDescent="0.25">
      <c r="A804">
        <v>798</v>
      </c>
      <c r="B804" t="s">
        <v>39</v>
      </c>
      <c r="C804" t="s">
        <v>42</v>
      </c>
      <c r="D804" t="s">
        <v>54</v>
      </c>
      <c r="E804" t="s">
        <v>7</v>
      </c>
      <c r="F804" t="s">
        <v>8</v>
      </c>
    </row>
    <row r="805" spans="1:6" x14ac:dyDescent="0.25">
      <c r="A805">
        <v>799</v>
      </c>
      <c r="B805" t="s">
        <v>39</v>
      </c>
      <c r="C805" t="s">
        <v>55</v>
      </c>
      <c r="D805" t="s">
        <v>54</v>
      </c>
      <c r="E805" t="s">
        <v>44</v>
      </c>
      <c r="F805" t="s">
        <v>38</v>
      </c>
    </row>
    <row r="806" spans="1:6" x14ac:dyDescent="0.25">
      <c r="A806">
        <v>800</v>
      </c>
      <c r="B806" t="s">
        <v>100</v>
      </c>
      <c r="C806" t="s">
        <v>39</v>
      </c>
      <c r="D806" t="s">
        <v>7</v>
      </c>
      <c r="E806" t="s">
        <v>23</v>
      </c>
      <c r="F806" t="s">
        <v>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0"/>
  <sheetViews>
    <sheetView workbookViewId="0">
      <selection activeCell="B5" sqref="B5"/>
    </sheetView>
  </sheetViews>
  <sheetFormatPr defaultRowHeight="15" x14ac:dyDescent="0.25"/>
  <cols>
    <col min="1" max="1" width="24.5703125" bestFit="1" customWidth="1"/>
    <col min="2" max="2" width="16.28515625" bestFit="1" customWidth="1"/>
    <col min="3" max="3" width="5" bestFit="1" customWidth="1"/>
    <col min="4" max="4" width="4" bestFit="1" customWidth="1"/>
    <col min="5" max="5" width="11.28515625" bestFit="1" customWidth="1"/>
    <col min="6" max="6" width="5" bestFit="1" customWidth="1"/>
    <col min="7" max="7" width="6.85546875" bestFit="1" customWidth="1"/>
    <col min="8" max="8" width="4" bestFit="1" customWidth="1"/>
    <col min="9" max="9" width="6.85546875" bestFit="1" customWidth="1"/>
    <col min="10" max="10" width="4" bestFit="1" customWidth="1"/>
    <col min="11" max="11" width="6.85546875" bestFit="1" customWidth="1"/>
    <col min="12" max="12" width="11.28515625" bestFit="1" customWidth="1"/>
  </cols>
  <sheetData>
    <row r="3" spans="1:5" x14ac:dyDescent="0.25">
      <c r="A3" s="1" t="s">
        <v>346</v>
      </c>
      <c r="B3" s="1" t="s">
        <v>345</v>
      </c>
    </row>
    <row r="4" spans="1:5" x14ac:dyDescent="0.25">
      <c r="A4" s="1" t="s">
        <v>118</v>
      </c>
      <c r="B4" t="s">
        <v>365</v>
      </c>
      <c r="C4" t="s">
        <v>364</v>
      </c>
      <c r="D4" t="s">
        <v>366</v>
      </c>
      <c r="E4" t="s">
        <v>117</v>
      </c>
    </row>
    <row r="5" spans="1:5" x14ac:dyDescent="0.25">
      <c r="A5" s="2" t="s">
        <v>178</v>
      </c>
      <c r="B5" s="3">
        <v>1</v>
      </c>
      <c r="C5" s="3"/>
      <c r="D5" s="3"/>
      <c r="E5" s="3">
        <v>1</v>
      </c>
    </row>
    <row r="6" spans="1:5" x14ac:dyDescent="0.25">
      <c r="A6" s="2" t="s">
        <v>203</v>
      </c>
      <c r="B6" s="3"/>
      <c r="C6" s="3">
        <v>4</v>
      </c>
      <c r="D6" s="3">
        <v>3</v>
      </c>
      <c r="E6" s="3">
        <v>7</v>
      </c>
    </row>
    <row r="7" spans="1:5" x14ac:dyDescent="0.25">
      <c r="A7" s="2" t="s">
        <v>213</v>
      </c>
      <c r="B7" s="3">
        <v>10</v>
      </c>
      <c r="C7" s="3">
        <v>8</v>
      </c>
      <c r="D7" s="3">
        <v>12</v>
      </c>
      <c r="E7" s="3">
        <v>30</v>
      </c>
    </row>
    <row r="8" spans="1:5" x14ac:dyDescent="0.25">
      <c r="A8" s="2" t="s">
        <v>194</v>
      </c>
      <c r="B8" s="3"/>
      <c r="C8" s="3">
        <v>1</v>
      </c>
      <c r="D8" s="3">
        <v>1</v>
      </c>
      <c r="E8" s="3">
        <v>2</v>
      </c>
    </row>
    <row r="9" spans="1:5" x14ac:dyDescent="0.25">
      <c r="A9" s="2" t="s">
        <v>169</v>
      </c>
      <c r="B9" s="3">
        <v>108</v>
      </c>
      <c r="C9" s="3">
        <v>75</v>
      </c>
      <c r="D9" s="3">
        <v>47</v>
      </c>
      <c r="E9" s="3">
        <v>230</v>
      </c>
    </row>
    <row r="10" spans="1:5" x14ac:dyDescent="0.25">
      <c r="A10" s="2" t="s">
        <v>227</v>
      </c>
      <c r="B10" s="3"/>
      <c r="C10" s="3">
        <v>3</v>
      </c>
      <c r="D10" s="3"/>
      <c r="E10" s="3">
        <v>3</v>
      </c>
    </row>
    <row r="11" spans="1:5" x14ac:dyDescent="0.25">
      <c r="A11" s="2" t="s">
        <v>186</v>
      </c>
      <c r="B11" s="3">
        <v>1</v>
      </c>
      <c r="C11" s="3">
        <v>2</v>
      </c>
      <c r="D11" s="3"/>
      <c r="E11" s="3">
        <v>3</v>
      </c>
    </row>
    <row r="12" spans="1:5" x14ac:dyDescent="0.25">
      <c r="A12" s="2" t="s">
        <v>228</v>
      </c>
      <c r="B12" s="3"/>
      <c r="C12" s="3">
        <v>1</v>
      </c>
      <c r="D12" s="3"/>
      <c r="E12" s="3">
        <v>1</v>
      </c>
    </row>
    <row r="13" spans="1:5" x14ac:dyDescent="0.25">
      <c r="A13" s="2" t="s">
        <v>230</v>
      </c>
      <c r="B13" s="3">
        <v>1</v>
      </c>
      <c r="C13" s="3"/>
      <c r="D13" s="3"/>
      <c r="E13" s="3">
        <v>1</v>
      </c>
    </row>
    <row r="14" spans="1:5" x14ac:dyDescent="0.25">
      <c r="A14" s="2" t="s">
        <v>137</v>
      </c>
      <c r="B14" s="3">
        <v>1</v>
      </c>
      <c r="C14" s="3">
        <v>4</v>
      </c>
      <c r="D14" s="3">
        <v>2</v>
      </c>
      <c r="E14" s="3">
        <v>7</v>
      </c>
    </row>
    <row r="15" spans="1:5" x14ac:dyDescent="0.25">
      <c r="A15" s="2" t="s">
        <v>235</v>
      </c>
      <c r="B15" s="3">
        <v>1</v>
      </c>
      <c r="C15" s="3"/>
      <c r="D15" s="3"/>
      <c r="E15" s="3">
        <v>1</v>
      </c>
    </row>
    <row r="16" spans="1:5" x14ac:dyDescent="0.25">
      <c r="A16" s="2" t="s">
        <v>126</v>
      </c>
      <c r="B16" s="3">
        <v>6</v>
      </c>
      <c r="C16" s="3">
        <v>1</v>
      </c>
      <c r="D16" s="3">
        <v>13</v>
      </c>
      <c r="E16" s="3">
        <v>20</v>
      </c>
    </row>
    <row r="17" spans="1:5" x14ac:dyDescent="0.25">
      <c r="A17" s="2" t="s">
        <v>209</v>
      </c>
      <c r="B17" s="3"/>
      <c r="C17" s="3">
        <v>1</v>
      </c>
      <c r="D17" s="3">
        <v>1</v>
      </c>
      <c r="E17" s="3">
        <v>2</v>
      </c>
    </row>
    <row r="18" spans="1:5" x14ac:dyDescent="0.25">
      <c r="A18" s="2" t="s">
        <v>163</v>
      </c>
      <c r="B18" s="3">
        <v>1</v>
      </c>
      <c r="C18" s="3">
        <v>2</v>
      </c>
      <c r="D18" s="3">
        <v>1</v>
      </c>
      <c r="E18" s="3">
        <v>4</v>
      </c>
    </row>
    <row r="19" spans="1:5" x14ac:dyDescent="0.25">
      <c r="A19" s="2" t="s">
        <v>134</v>
      </c>
      <c r="B19" s="3">
        <v>6</v>
      </c>
      <c r="C19" s="3">
        <v>9</v>
      </c>
      <c r="D19" s="3">
        <v>14</v>
      </c>
      <c r="E19" s="3">
        <v>29</v>
      </c>
    </row>
    <row r="20" spans="1:5" x14ac:dyDescent="0.25">
      <c r="A20" s="2" t="s">
        <v>159</v>
      </c>
      <c r="B20" s="3">
        <v>5</v>
      </c>
      <c r="C20" s="3">
        <v>23</v>
      </c>
      <c r="D20" s="3">
        <v>5</v>
      </c>
      <c r="E20" s="3">
        <v>33</v>
      </c>
    </row>
    <row r="21" spans="1:5" x14ac:dyDescent="0.25">
      <c r="A21" s="2" t="s">
        <v>135</v>
      </c>
      <c r="B21" s="3">
        <v>39</v>
      </c>
      <c r="C21" s="3">
        <v>44</v>
      </c>
      <c r="D21" s="3">
        <v>23</v>
      </c>
      <c r="E21" s="3">
        <v>106</v>
      </c>
    </row>
    <row r="22" spans="1:5" x14ac:dyDescent="0.25">
      <c r="A22" s="2" t="s">
        <v>216</v>
      </c>
      <c r="B22" s="3">
        <v>1</v>
      </c>
      <c r="C22" s="3">
        <v>3</v>
      </c>
      <c r="D22" s="3">
        <v>1</v>
      </c>
      <c r="E22" s="3">
        <v>5</v>
      </c>
    </row>
    <row r="23" spans="1:5" x14ac:dyDescent="0.25">
      <c r="A23" s="2" t="s">
        <v>204</v>
      </c>
      <c r="B23" s="3"/>
      <c r="C23" s="3">
        <v>1</v>
      </c>
      <c r="D23" s="3"/>
      <c r="E23" s="3">
        <v>1</v>
      </c>
    </row>
    <row r="24" spans="1:5" x14ac:dyDescent="0.25">
      <c r="A24" s="2" t="s">
        <v>236</v>
      </c>
      <c r="B24" s="3"/>
      <c r="C24" s="3"/>
      <c r="D24" s="3">
        <v>1</v>
      </c>
      <c r="E24" s="3">
        <v>1</v>
      </c>
    </row>
    <row r="25" spans="1:5" x14ac:dyDescent="0.25">
      <c r="A25" s="2" t="s">
        <v>202</v>
      </c>
      <c r="B25" s="3"/>
      <c r="C25" s="3">
        <v>4</v>
      </c>
      <c r="D25" s="3">
        <v>3</v>
      </c>
      <c r="E25" s="3">
        <v>7</v>
      </c>
    </row>
    <row r="26" spans="1:5" x14ac:dyDescent="0.25">
      <c r="A26" s="2" t="s">
        <v>162</v>
      </c>
      <c r="B26" s="3">
        <v>8</v>
      </c>
      <c r="C26" s="3">
        <v>9</v>
      </c>
      <c r="D26" s="3">
        <v>13</v>
      </c>
      <c r="E26" s="3">
        <v>30</v>
      </c>
    </row>
    <row r="27" spans="1:5" x14ac:dyDescent="0.25">
      <c r="A27" s="2" t="s">
        <v>205</v>
      </c>
      <c r="B27" s="3">
        <v>2</v>
      </c>
      <c r="C27" s="3">
        <v>1</v>
      </c>
      <c r="D27" s="3">
        <v>1</v>
      </c>
      <c r="E27" s="3">
        <v>4</v>
      </c>
    </row>
    <row r="28" spans="1:5" x14ac:dyDescent="0.25">
      <c r="A28" s="2" t="s">
        <v>125</v>
      </c>
      <c r="B28" s="3">
        <v>1</v>
      </c>
      <c r="C28" s="3">
        <v>3</v>
      </c>
      <c r="D28" s="3">
        <v>4</v>
      </c>
      <c r="E28" s="3">
        <v>8</v>
      </c>
    </row>
    <row r="29" spans="1:5" x14ac:dyDescent="0.25">
      <c r="A29" s="2" t="s">
        <v>223</v>
      </c>
      <c r="B29" s="3">
        <v>1</v>
      </c>
      <c r="C29" s="3"/>
      <c r="D29" s="3"/>
      <c r="E29" s="3">
        <v>1</v>
      </c>
    </row>
    <row r="30" spans="1:5" x14ac:dyDescent="0.25">
      <c r="A30" s="2" t="s">
        <v>192</v>
      </c>
      <c r="B30" s="3">
        <v>8</v>
      </c>
      <c r="C30" s="3">
        <v>24</v>
      </c>
      <c r="D30" s="3">
        <v>5</v>
      </c>
      <c r="E30" s="3">
        <v>37</v>
      </c>
    </row>
    <row r="31" spans="1:5" x14ac:dyDescent="0.25">
      <c r="A31" s="2" t="s">
        <v>141</v>
      </c>
      <c r="B31" s="3">
        <v>6</v>
      </c>
      <c r="C31" s="3">
        <v>18</v>
      </c>
      <c r="D31" s="3">
        <v>8</v>
      </c>
      <c r="E31" s="3">
        <v>32</v>
      </c>
    </row>
    <row r="32" spans="1:5" x14ac:dyDescent="0.25">
      <c r="A32" s="2" t="s">
        <v>158</v>
      </c>
      <c r="B32" s="3">
        <v>5</v>
      </c>
      <c r="C32" s="3">
        <v>3</v>
      </c>
      <c r="D32" s="3">
        <v>11</v>
      </c>
      <c r="E32" s="3">
        <v>19</v>
      </c>
    </row>
    <row r="33" spans="1:5" x14ac:dyDescent="0.25">
      <c r="A33" s="2" t="s">
        <v>174</v>
      </c>
      <c r="B33" s="3">
        <v>5</v>
      </c>
      <c r="C33" s="3"/>
      <c r="D33" s="3">
        <v>6</v>
      </c>
      <c r="E33" s="3">
        <v>11</v>
      </c>
    </row>
    <row r="34" spans="1:5" x14ac:dyDescent="0.25">
      <c r="A34" s="2" t="s">
        <v>182</v>
      </c>
      <c r="B34" s="3">
        <v>31</v>
      </c>
      <c r="C34" s="3">
        <v>28</v>
      </c>
      <c r="D34" s="3">
        <v>16</v>
      </c>
      <c r="E34" s="3">
        <v>75</v>
      </c>
    </row>
    <row r="35" spans="1:5" x14ac:dyDescent="0.25">
      <c r="A35" s="2" t="s">
        <v>124</v>
      </c>
      <c r="B35" s="3">
        <v>1</v>
      </c>
      <c r="C35" s="3">
        <v>1</v>
      </c>
      <c r="D35" s="3">
        <v>1</v>
      </c>
      <c r="E35" s="3">
        <v>3</v>
      </c>
    </row>
    <row r="36" spans="1:5" x14ac:dyDescent="0.25">
      <c r="A36" s="2" t="s">
        <v>151</v>
      </c>
      <c r="B36" s="3">
        <v>59</v>
      </c>
      <c r="C36" s="3">
        <v>48</v>
      </c>
      <c r="D36" s="3">
        <v>25</v>
      </c>
      <c r="E36" s="3">
        <v>132</v>
      </c>
    </row>
    <row r="37" spans="1:5" x14ac:dyDescent="0.25">
      <c r="A37" s="2" t="s">
        <v>154</v>
      </c>
      <c r="B37" s="3"/>
      <c r="C37" s="3">
        <v>5</v>
      </c>
      <c r="D37" s="3">
        <v>2</v>
      </c>
      <c r="E37" s="3">
        <v>7</v>
      </c>
    </row>
    <row r="38" spans="1:5" x14ac:dyDescent="0.25">
      <c r="A38" s="2" t="s">
        <v>132</v>
      </c>
      <c r="B38" s="3">
        <v>2</v>
      </c>
      <c r="C38" s="3">
        <v>1</v>
      </c>
      <c r="D38" s="3">
        <v>8</v>
      </c>
      <c r="E38" s="3">
        <v>11</v>
      </c>
    </row>
    <row r="39" spans="1:5" x14ac:dyDescent="0.25">
      <c r="A39" s="2" t="s">
        <v>128</v>
      </c>
      <c r="B39" s="3">
        <v>6</v>
      </c>
      <c r="C39" s="3">
        <v>7</v>
      </c>
      <c r="D39" s="3">
        <v>2</v>
      </c>
      <c r="E39" s="3">
        <v>15</v>
      </c>
    </row>
    <row r="40" spans="1:5" x14ac:dyDescent="0.25">
      <c r="A40" s="2" t="s">
        <v>222</v>
      </c>
      <c r="B40" s="3">
        <v>100</v>
      </c>
      <c r="C40" s="3">
        <v>78</v>
      </c>
      <c r="D40" s="3">
        <v>53</v>
      </c>
      <c r="E40" s="3">
        <v>231</v>
      </c>
    </row>
    <row r="41" spans="1:5" x14ac:dyDescent="0.25">
      <c r="A41" s="2" t="s">
        <v>211</v>
      </c>
      <c r="B41" s="3">
        <v>1</v>
      </c>
      <c r="C41" s="3">
        <v>3</v>
      </c>
      <c r="D41" s="3"/>
      <c r="E41" s="3">
        <v>4</v>
      </c>
    </row>
    <row r="42" spans="1:5" x14ac:dyDescent="0.25">
      <c r="A42" s="2" t="s">
        <v>171</v>
      </c>
      <c r="B42" s="3">
        <v>1</v>
      </c>
      <c r="C42" s="3">
        <v>1</v>
      </c>
      <c r="D42" s="3">
        <v>6</v>
      </c>
      <c r="E42" s="3">
        <v>8</v>
      </c>
    </row>
    <row r="43" spans="1:5" x14ac:dyDescent="0.25">
      <c r="A43" s="2" t="s">
        <v>145</v>
      </c>
      <c r="B43" s="3">
        <v>30</v>
      </c>
      <c r="C43" s="3">
        <v>31</v>
      </c>
      <c r="D43" s="3">
        <v>23</v>
      </c>
      <c r="E43" s="3">
        <v>84</v>
      </c>
    </row>
    <row r="44" spans="1:5" x14ac:dyDescent="0.25">
      <c r="A44" s="2" t="s">
        <v>185</v>
      </c>
      <c r="B44" s="3">
        <v>5</v>
      </c>
      <c r="C44" s="3">
        <v>3</v>
      </c>
      <c r="D44" s="3"/>
      <c r="E44" s="3">
        <v>8</v>
      </c>
    </row>
    <row r="45" spans="1:5" x14ac:dyDescent="0.25">
      <c r="A45" s="2" t="s">
        <v>136</v>
      </c>
      <c r="B45" s="3">
        <v>12</v>
      </c>
      <c r="C45" s="3">
        <v>11</v>
      </c>
      <c r="D45" s="3">
        <v>1</v>
      </c>
      <c r="E45" s="3">
        <v>24</v>
      </c>
    </row>
    <row r="46" spans="1:5" x14ac:dyDescent="0.25">
      <c r="A46" s="2" t="s">
        <v>226</v>
      </c>
      <c r="B46" s="3">
        <v>9</v>
      </c>
      <c r="C46" s="3">
        <v>6</v>
      </c>
      <c r="D46" s="3">
        <v>8</v>
      </c>
      <c r="E46" s="3">
        <v>23</v>
      </c>
    </row>
    <row r="47" spans="1:5" x14ac:dyDescent="0.25">
      <c r="A47" s="2" t="s">
        <v>212</v>
      </c>
      <c r="B47" s="3">
        <v>56</v>
      </c>
      <c r="C47" s="3">
        <v>79</v>
      </c>
      <c r="D47" s="3">
        <v>43</v>
      </c>
      <c r="E47" s="3">
        <v>178</v>
      </c>
    </row>
    <row r="48" spans="1:5" x14ac:dyDescent="0.25">
      <c r="A48" s="2" t="s">
        <v>225</v>
      </c>
      <c r="B48" s="3">
        <v>3</v>
      </c>
      <c r="C48" s="3">
        <v>3</v>
      </c>
      <c r="D48" s="3">
        <v>12</v>
      </c>
      <c r="E48" s="3">
        <v>18</v>
      </c>
    </row>
    <row r="49" spans="1:5" x14ac:dyDescent="0.25">
      <c r="A49" s="2" t="s">
        <v>214</v>
      </c>
      <c r="B49" s="3">
        <v>1</v>
      </c>
      <c r="C49" s="3"/>
      <c r="D49" s="3">
        <v>3</v>
      </c>
      <c r="E49" s="3">
        <v>4</v>
      </c>
    </row>
    <row r="50" spans="1:5" x14ac:dyDescent="0.25">
      <c r="A50" s="2" t="s">
        <v>195</v>
      </c>
      <c r="B50" s="3">
        <v>2</v>
      </c>
      <c r="C50" s="3">
        <v>1</v>
      </c>
      <c r="D50" s="3"/>
      <c r="E50" s="3">
        <v>3</v>
      </c>
    </row>
    <row r="51" spans="1:5" x14ac:dyDescent="0.25">
      <c r="A51" s="2" t="s">
        <v>164</v>
      </c>
      <c r="B51" s="3">
        <v>4</v>
      </c>
      <c r="C51" s="3">
        <v>6</v>
      </c>
      <c r="D51" s="3">
        <v>4</v>
      </c>
      <c r="E51" s="3">
        <v>14</v>
      </c>
    </row>
    <row r="52" spans="1:5" x14ac:dyDescent="0.25">
      <c r="A52" s="2" t="s">
        <v>200</v>
      </c>
      <c r="B52" s="3">
        <v>3</v>
      </c>
      <c r="C52" s="3">
        <v>2</v>
      </c>
      <c r="D52" s="3">
        <v>5</v>
      </c>
      <c r="E52" s="3">
        <v>10</v>
      </c>
    </row>
    <row r="53" spans="1:5" x14ac:dyDescent="0.25">
      <c r="A53" s="2" t="s">
        <v>149</v>
      </c>
      <c r="B53" s="3">
        <v>1</v>
      </c>
      <c r="C53" s="3">
        <v>1</v>
      </c>
      <c r="D53" s="3">
        <v>7</v>
      </c>
      <c r="E53" s="3">
        <v>9</v>
      </c>
    </row>
    <row r="54" spans="1:5" x14ac:dyDescent="0.25">
      <c r="A54" s="2" t="s">
        <v>224</v>
      </c>
      <c r="B54" s="3">
        <v>1</v>
      </c>
      <c r="C54" s="3">
        <v>2</v>
      </c>
      <c r="D54" s="3">
        <v>1</v>
      </c>
      <c r="E54" s="3">
        <v>4</v>
      </c>
    </row>
    <row r="55" spans="1:5" x14ac:dyDescent="0.25">
      <c r="A55" s="2" t="s">
        <v>157</v>
      </c>
      <c r="B55" s="3">
        <v>115</v>
      </c>
      <c r="C55" s="3">
        <v>143</v>
      </c>
      <c r="D55" s="3">
        <v>55</v>
      </c>
      <c r="E55" s="3">
        <v>313</v>
      </c>
    </row>
    <row r="56" spans="1:5" x14ac:dyDescent="0.25">
      <c r="A56" s="2" t="s">
        <v>148</v>
      </c>
      <c r="B56" s="3">
        <v>101</v>
      </c>
      <c r="C56" s="3">
        <v>101</v>
      </c>
      <c r="D56" s="3">
        <v>32</v>
      </c>
      <c r="E56" s="3">
        <v>234</v>
      </c>
    </row>
    <row r="57" spans="1:5" x14ac:dyDescent="0.25">
      <c r="A57" s="2" t="s">
        <v>229</v>
      </c>
      <c r="B57" s="3">
        <v>8</v>
      </c>
      <c r="C57" s="3">
        <v>13</v>
      </c>
      <c r="D57" s="3">
        <v>7</v>
      </c>
      <c r="E57" s="3">
        <v>28</v>
      </c>
    </row>
    <row r="58" spans="1:5" x14ac:dyDescent="0.25">
      <c r="A58" s="2" t="s">
        <v>150</v>
      </c>
      <c r="B58" s="3"/>
      <c r="C58" s="3"/>
      <c r="D58" s="3">
        <v>1</v>
      </c>
      <c r="E58" s="3">
        <v>1</v>
      </c>
    </row>
    <row r="59" spans="1:5" x14ac:dyDescent="0.25">
      <c r="A59" s="2" t="s">
        <v>152</v>
      </c>
      <c r="B59" s="3">
        <v>43</v>
      </c>
      <c r="C59" s="3">
        <v>23</v>
      </c>
      <c r="D59" s="3">
        <v>20</v>
      </c>
      <c r="E59" s="3">
        <v>86</v>
      </c>
    </row>
    <row r="60" spans="1:5" x14ac:dyDescent="0.25">
      <c r="A60" s="2" t="s">
        <v>234</v>
      </c>
      <c r="B60" s="3"/>
      <c r="C60" s="3"/>
      <c r="D60" s="3">
        <v>1</v>
      </c>
      <c r="E60" s="3">
        <v>1</v>
      </c>
    </row>
    <row r="61" spans="1:5" x14ac:dyDescent="0.25">
      <c r="A61" s="2" t="s">
        <v>210</v>
      </c>
      <c r="B61" s="3"/>
      <c r="C61" s="3">
        <v>1</v>
      </c>
      <c r="D61" s="3"/>
      <c r="E61" s="3">
        <v>1</v>
      </c>
    </row>
    <row r="62" spans="1:5" x14ac:dyDescent="0.25">
      <c r="A62" s="2" t="s">
        <v>199</v>
      </c>
      <c r="B62" s="3">
        <v>26</v>
      </c>
      <c r="C62" s="3">
        <v>15</v>
      </c>
      <c r="D62" s="3">
        <v>12</v>
      </c>
      <c r="E62" s="3">
        <v>53</v>
      </c>
    </row>
    <row r="63" spans="1:5" x14ac:dyDescent="0.25">
      <c r="A63" s="2" t="s">
        <v>237</v>
      </c>
      <c r="B63" s="3">
        <v>1</v>
      </c>
      <c r="C63" s="3"/>
      <c r="D63" s="3"/>
      <c r="E63" s="3">
        <v>1</v>
      </c>
    </row>
    <row r="64" spans="1:5" x14ac:dyDescent="0.25">
      <c r="A64" s="2" t="s">
        <v>197</v>
      </c>
      <c r="B64" s="3">
        <v>8</v>
      </c>
      <c r="C64" s="3">
        <v>2</v>
      </c>
      <c r="D64" s="3">
        <v>12</v>
      </c>
      <c r="E64" s="3">
        <v>22</v>
      </c>
    </row>
    <row r="65" spans="1:5" x14ac:dyDescent="0.25">
      <c r="A65" s="2" t="s">
        <v>220</v>
      </c>
      <c r="B65" s="3">
        <v>2</v>
      </c>
      <c r="C65" s="3">
        <v>3</v>
      </c>
      <c r="D65" s="3">
        <v>1</v>
      </c>
      <c r="E65" s="3">
        <v>6</v>
      </c>
    </row>
    <row r="66" spans="1:5" x14ac:dyDescent="0.25">
      <c r="A66" s="2" t="s">
        <v>142</v>
      </c>
      <c r="B66" s="3">
        <v>66</v>
      </c>
      <c r="C66" s="3">
        <v>54</v>
      </c>
      <c r="D66" s="3">
        <v>13</v>
      </c>
      <c r="E66" s="3">
        <v>133</v>
      </c>
    </row>
    <row r="67" spans="1:5" x14ac:dyDescent="0.25">
      <c r="A67" s="2" t="s">
        <v>238</v>
      </c>
      <c r="B67" s="3"/>
      <c r="C67" s="3">
        <v>1</v>
      </c>
      <c r="D67" s="3"/>
      <c r="E67" s="3">
        <v>1</v>
      </c>
    </row>
    <row r="68" spans="1:5" x14ac:dyDescent="0.25">
      <c r="A68" s="2" t="s">
        <v>233</v>
      </c>
      <c r="B68" s="3"/>
      <c r="C68" s="3">
        <v>1</v>
      </c>
      <c r="D68" s="3"/>
      <c r="E68" s="3">
        <v>1</v>
      </c>
    </row>
    <row r="69" spans="1:5" x14ac:dyDescent="0.25">
      <c r="A69" s="2" t="s">
        <v>208</v>
      </c>
      <c r="B69" s="3"/>
      <c r="C69" s="3">
        <v>2</v>
      </c>
      <c r="D69" s="3">
        <v>1</v>
      </c>
      <c r="E69" s="3">
        <v>3</v>
      </c>
    </row>
    <row r="70" spans="1:5" x14ac:dyDescent="0.25">
      <c r="A70" s="2" t="s">
        <v>153</v>
      </c>
      <c r="B70" s="3">
        <v>100</v>
      </c>
      <c r="C70" s="3">
        <v>95</v>
      </c>
      <c r="D70" s="3">
        <v>44</v>
      </c>
      <c r="E70" s="3">
        <v>239</v>
      </c>
    </row>
    <row r="71" spans="1:5" x14ac:dyDescent="0.25">
      <c r="A71" s="2" t="s">
        <v>147</v>
      </c>
      <c r="B71" s="3">
        <v>22</v>
      </c>
      <c r="C71" s="3">
        <v>18</v>
      </c>
      <c r="D71" s="3">
        <v>18</v>
      </c>
      <c r="E71" s="3">
        <v>58</v>
      </c>
    </row>
    <row r="72" spans="1:5" x14ac:dyDescent="0.25">
      <c r="A72" s="2" t="s">
        <v>188</v>
      </c>
      <c r="B72" s="3"/>
      <c r="C72" s="3">
        <v>1</v>
      </c>
      <c r="D72" s="3"/>
      <c r="E72" s="3">
        <v>1</v>
      </c>
    </row>
    <row r="73" spans="1:5" x14ac:dyDescent="0.25">
      <c r="A73" s="2" t="s">
        <v>183</v>
      </c>
      <c r="B73" s="3">
        <v>2</v>
      </c>
      <c r="C73" s="3">
        <v>1</v>
      </c>
      <c r="D73" s="3">
        <v>6</v>
      </c>
      <c r="E73" s="3">
        <v>9</v>
      </c>
    </row>
    <row r="74" spans="1:5" x14ac:dyDescent="0.25">
      <c r="A74" s="2" t="s">
        <v>172</v>
      </c>
      <c r="B74" s="3">
        <v>145</v>
      </c>
      <c r="C74" s="3">
        <v>129</v>
      </c>
      <c r="D74" s="3">
        <v>47</v>
      </c>
      <c r="E74" s="3">
        <v>321</v>
      </c>
    </row>
    <row r="75" spans="1:5" x14ac:dyDescent="0.25">
      <c r="A75" s="2" t="s">
        <v>130</v>
      </c>
      <c r="B75" s="3">
        <v>11</v>
      </c>
      <c r="C75" s="3">
        <v>12</v>
      </c>
      <c r="D75" s="3">
        <v>9</v>
      </c>
      <c r="E75" s="3">
        <v>32</v>
      </c>
    </row>
    <row r="76" spans="1:5" x14ac:dyDescent="0.25">
      <c r="A76" s="2" t="s">
        <v>198</v>
      </c>
      <c r="B76" s="3">
        <v>5</v>
      </c>
      <c r="C76" s="3">
        <v>3</v>
      </c>
      <c r="D76" s="3">
        <v>1</v>
      </c>
      <c r="E76" s="3">
        <v>9</v>
      </c>
    </row>
    <row r="77" spans="1:5" x14ac:dyDescent="0.25">
      <c r="A77" s="2" t="s">
        <v>138</v>
      </c>
      <c r="B77" s="3">
        <v>2</v>
      </c>
      <c r="C77" s="3">
        <v>3</v>
      </c>
      <c r="D77" s="3">
        <v>5</v>
      </c>
      <c r="E77" s="3">
        <v>10</v>
      </c>
    </row>
    <row r="78" spans="1:5" x14ac:dyDescent="0.25">
      <c r="A78" s="2" t="s">
        <v>166</v>
      </c>
      <c r="B78" s="3">
        <v>1</v>
      </c>
      <c r="C78" s="3">
        <v>2</v>
      </c>
      <c r="D78" s="3">
        <v>1</v>
      </c>
      <c r="E78" s="3">
        <v>4</v>
      </c>
    </row>
    <row r="79" spans="1:5" x14ac:dyDescent="0.25">
      <c r="A79" s="2" t="s">
        <v>173</v>
      </c>
      <c r="B79" s="3">
        <v>12</v>
      </c>
      <c r="C79" s="3">
        <v>5</v>
      </c>
      <c r="D79" s="3">
        <v>19</v>
      </c>
      <c r="E79" s="3">
        <v>36</v>
      </c>
    </row>
    <row r="80" spans="1:5" x14ac:dyDescent="0.25">
      <c r="A80" s="2" t="s">
        <v>161</v>
      </c>
      <c r="B80" s="3">
        <v>4</v>
      </c>
      <c r="C80" s="3">
        <v>3</v>
      </c>
      <c r="D80" s="3">
        <v>6</v>
      </c>
      <c r="E80" s="3">
        <v>13</v>
      </c>
    </row>
    <row r="81" spans="1:5" x14ac:dyDescent="0.25">
      <c r="A81" s="2" t="s">
        <v>187</v>
      </c>
      <c r="B81" s="3">
        <v>38</v>
      </c>
      <c r="C81" s="3">
        <v>25</v>
      </c>
      <c r="D81" s="3">
        <v>30</v>
      </c>
      <c r="E81" s="3">
        <v>93</v>
      </c>
    </row>
    <row r="82" spans="1:5" x14ac:dyDescent="0.25">
      <c r="A82" s="2" t="s">
        <v>221</v>
      </c>
      <c r="B82" s="3">
        <v>6</v>
      </c>
      <c r="C82" s="3"/>
      <c r="D82" s="3">
        <v>13</v>
      </c>
      <c r="E82" s="3">
        <v>19</v>
      </c>
    </row>
    <row r="83" spans="1:5" x14ac:dyDescent="0.25">
      <c r="A83" s="2" t="s">
        <v>196</v>
      </c>
      <c r="B83" s="3">
        <v>4</v>
      </c>
      <c r="C83" s="3">
        <v>5</v>
      </c>
      <c r="D83" s="3">
        <v>5</v>
      </c>
      <c r="E83" s="3">
        <v>14</v>
      </c>
    </row>
    <row r="84" spans="1:5" x14ac:dyDescent="0.25">
      <c r="A84" s="2" t="s">
        <v>191</v>
      </c>
      <c r="B84" s="3"/>
      <c r="C84" s="3"/>
      <c r="D84" s="3">
        <v>1</v>
      </c>
      <c r="E84" s="3">
        <v>1</v>
      </c>
    </row>
    <row r="85" spans="1:5" x14ac:dyDescent="0.25">
      <c r="A85" s="2" t="s">
        <v>143</v>
      </c>
      <c r="B85" s="3">
        <v>4</v>
      </c>
      <c r="C85" s="3">
        <v>13</v>
      </c>
      <c r="D85" s="3">
        <v>1</v>
      </c>
      <c r="E85" s="3">
        <v>18</v>
      </c>
    </row>
    <row r="86" spans="1:5" x14ac:dyDescent="0.25">
      <c r="A86" s="2" t="s">
        <v>190</v>
      </c>
      <c r="B86" s="3"/>
      <c r="C86" s="3">
        <v>2</v>
      </c>
      <c r="D86" s="3">
        <v>1</v>
      </c>
      <c r="E86" s="3">
        <v>3</v>
      </c>
    </row>
    <row r="87" spans="1:5" x14ac:dyDescent="0.25">
      <c r="A87" s="2" t="s">
        <v>127</v>
      </c>
      <c r="B87" s="3">
        <v>162</v>
      </c>
      <c r="C87" s="3">
        <v>81</v>
      </c>
      <c r="D87" s="3">
        <v>67</v>
      </c>
      <c r="E87" s="3">
        <v>310</v>
      </c>
    </row>
    <row r="88" spans="1:5" x14ac:dyDescent="0.25">
      <c r="A88" s="2" t="s">
        <v>160</v>
      </c>
      <c r="B88" s="3">
        <v>5</v>
      </c>
      <c r="C88" s="3"/>
      <c r="D88" s="3">
        <v>2</v>
      </c>
      <c r="E88" s="3">
        <v>7</v>
      </c>
    </row>
    <row r="89" spans="1:5" x14ac:dyDescent="0.25">
      <c r="A89" s="2" t="s">
        <v>189</v>
      </c>
      <c r="B89" s="3">
        <v>3</v>
      </c>
      <c r="C89" s="3">
        <v>1</v>
      </c>
      <c r="D89" s="3">
        <v>3</v>
      </c>
      <c r="E89" s="3">
        <v>7</v>
      </c>
    </row>
    <row r="90" spans="1:5" x14ac:dyDescent="0.25">
      <c r="A90" s="2" t="s">
        <v>131</v>
      </c>
      <c r="B90" s="3">
        <v>7</v>
      </c>
      <c r="C90" s="3"/>
      <c r="D90" s="3">
        <v>21</v>
      </c>
      <c r="E90" s="3">
        <v>28</v>
      </c>
    </row>
    <row r="91" spans="1:5" x14ac:dyDescent="0.25">
      <c r="A91" s="2" t="s">
        <v>201</v>
      </c>
      <c r="B91" s="3">
        <v>13</v>
      </c>
      <c r="C91" s="3">
        <v>29</v>
      </c>
      <c r="D91" s="3">
        <v>15</v>
      </c>
      <c r="E91" s="3">
        <v>57</v>
      </c>
    </row>
    <row r="92" spans="1:5" x14ac:dyDescent="0.25">
      <c r="A92" s="2" t="s">
        <v>219</v>
      </c>
      <c r="B92" s="3">
        <v>4</v>
      </c>
      <c r="C92" s="3">
        <v>1</v>
      </c>
      <c r="D92" s="3">
        <v>5</v>
      </c>
      <c r="E92" s="3">
        <v>10</v>
      </c>
    </row>
    <row r="93" spans="1:5" x14ac:dyDescent="0.25">
      <c r="A93" s="2" t="s">
        <v>140</v>
      </c>
      <c r="B93" s="3">
        <v>3</v>
      </c>
      <c r="C93" s="3">
        <v>8</v>
      </c>
      <c r="D93" s="3">
        <v>3</v>
      </c>
      <c r="E93" s="3">
        <v>14</v>
      </c>
    </row>
    <row r="94" spans="1:5" x14ac:dyDescent="0.25">
      <c r="A94" s="2" t="s">
        <v>184</v>
      </c>
      <c r="B94" s="3">
        <v>4</v>
      </c>
      <c r="C94" s="3">
        <v>2</v>
      </c>
      <c r="D94" s="3">
        <v>3</v>
      </c>
      <c r="E94" s="3">
        <v>9</v>
      </c>
    </row>
    <row r="95" spans="1:5" x14ac:dyDescent="0.25">
      <c r="A95" s="2" t="s">
        <v>217</v>
      </c>
      <c r="B95" s="3">
        <v>7</v>
      </c>
      <c r="C95" s="3">
        <v>22</v>
      </c>
      <c r="D95" s="3">
        <v>8</v>
      </c>
      <c r="E95" s="3">
        <v>37</v>
      </c>
    </row>
    <row r="96" spans="1:5" x14ac:dyDescent="0.25">
      <c r="A96" s="2" t="s">
        <v>155</v>
      </c>
      <c r="B96" s="3">
        <v>1</v>
      </c>
      <c r="C96" s="3">
        <v>5</v>
      </c>
      <c r="D96" s="3">
        <v>1</v>
      </c>
      <c r="E96" s="3">
        <v>7</v>
      </c>
    </row>
    <row r="97" spans="1:5" x14ac:dyDescent="0.25">
      <c r="A97" s="2" t="s">
        <v>175</v>
      </c>
      <c r="B97" s="3">
        <v>1</v>
      </c>
      <c r="C97" s="3">
        <v>4</v>
      </c>
      <c r="D97" s="3">
        <v>1</v>
      </c>
      <c r="E97" s="3">
        <v>6</v>
      </c>
    </row>
    <row r="98" spans="1:5" x14ac:dyDescent="0.25">
      <c r="A98" s="2" t="s">
        <v>232</v>
      </c>
      <c r="B98" s="3"/>
      <c r="C98" s="3">
        <v>1</v>
      </c>
      <c r="D98" s="3"/>
      <c r="E98" s="3">
        <v>1</v>
      </c>
    </row>
    <row r="99" spans="1:5" x14ac:dyDescent="0.25">
      <c r="A99" s="2" t="s">
        <v>144</v>
      </c>
      <c r="B99" s="3"/>
      <c r="C99" s="3"/>
      <c r="D99" s="3">
        <v>1</v>
      </c>
      <c r="E99" s="3">
        <v>1</v>
      </c>
    </row>
    <row r="100" spans="1:5" x14ac:dyDescent="0.25">
      <c r="A100" s="2" t="s">
        <v>168</v>
      </c>
      <c r="B100" s="3"/>
      <c r="C100" s="3">
        <v>1</v>
      </c>
      <c r="D100" s="3"/>
      <c r="E100" s="3">
        <v>1</v>
      </c>
    </row>
    <row r="101" spans="1:5" x14ac:dyDescent="0.25">
      <c r="A101" s="2" t="s">
        <v>167</v>
      </c>
      <c r="B101" s="3">
        <v>2</v>
      </c>
      <c r="C101" s="3">
        <v>1</v>
      </c>
      <c r="D101" s="3">
        <v>2</v>
      </c>
      <c r="E101" s="3">
        <v>5</v>
      </c>
    </row>
    <row r="102" spans="1:5" x14ac:dyDescent="0.25">
      <c r="A102" s="2" t="s">
        <v>231</v>
      </c>
      <c r="B102" s="3"/>
      <c r="C102" s="3"/>
      <c r="D102" s="3">
        <v>1</v>
      </c>
      <c r="E102" s="3">
        <v>1</v>
      </c>
    </row>
    <row r="103" spans="1:5" x14ac:dyDescent="0.25">
      <c r="A103" s="2" t="s">
        <v>139</v>
      </c>
      <c r="B103" s="3">
        <v>1</v>
      </c>
      <c r="C103" s="3"/>
      <c r="D103" s="3">
        <v>4</v>
      </c>
      <c r="E103" s="3">
        <v>5</v>
      </c>
    </row>
    <row r="104" spans="1:5" x14ac:dyDescent="0.25">
      <c r="A104" s="2" t="s">
        <v>165</v>
      </c>
      <c r="B104" s="3"/>
      <c r="C104" s="3">
        <v>3</v>
      </c>
      <c r="D104" s="3">
        <v>1</v>
      </c>
      <c r="E104" s="3">
        <v>4</v>
      </c>
    </row>
    <row r="105" spans="1:5" x14ac:dyDescent="0.25">
      <c r="A105" s="2" t="s">
        <v>218</v>
      </c>
      <c r="B105" s="3">
        <v>1</v>
      </c>
      <c r="C105" s="3">
        <v>1</v>
      </c>
      <c r="D105" s="3">
        <v>3</v>
      </c>
      <c r="E105" s="3">
        <v>5</v>
      </c>
    </row>
    <row r="106" spans="1:5" x14ac:dyDescent="0.25">
      <c r="A106" s="2" t="s">
        <v>156</v>
      </c>
      <c r="B106" s="3">
        <v>2</v>
      </c>
      <c r="C106" s="3">
        <v>10</v>
      </c>
      <c r="D106" s="3">
        <v>1</v>
      </c>
      <c r="E106" s="3">
        <v>13</v>
      </c>
    </row>
    <row r="107" spans="1:5" x14ac:dyDescent="0.25">
      <c r="A107" s="2" t="s">
        <v>215</v>
      </c>
      <c r="B107" s="3"/>
      <c r="C107" s="3">
        <v>6</v>
      </c>
      <c r="D107" s="3">
        <v>1</v>
      </c>
      <c r="E107" s="3">
        <v>7</v>
      </c>
    </row>
    <row r="108" spans="1:5" x14ac:dyDescent="0.25">
      <c r="A108" s="2" t="s">
        <v>180</v>
      </c>
      <c r="B108" s="3">
        <v>22</v>
      </c>
      <c r="C108" s="3">
        <v>22</v>
      </c>
      <c r="D108" s="3">
        <v>18</v>
      </c>
      <c r="E108" s="3">
        <v>62</v>
      </c>
    </row>
    <row r="109" spans="1:5" x14ac:dyDescent="0.25">
      <c r="A109" s="2" t="s">
        <v>206</v>
      </c>
      <c r="B109" s="3"/>
      <c r="C109" s="3">
        <v>2</v>
      </c>
      <c r="D109" s="3"/>
      <c r="E109" s="3">
        <v>2</v>
      </c>
    </row>
    <row r="110" spans="1:5" x14ac:dyDescent="0.25">
      <c r="A110" s="2" t="s">
        <v>181</v>
      </c>
      <c r="B110" s="3">
        <v>1</v>
      </c>
      <c r="C110" s="3">
        <v>5</v>
      </c>
      <c r="D110" s="3"/>
      <c r="E110" s="3">
        <v>6</v>
      </c>
    </row>
    <row r="111" spans="1:5" x14ac:dyDescent="0.25">
      <c r="A111" s="2" t="s">
        <v>133</v>
      </c>
      <c r="B111" s="3">
        <v>1</v>
      </c>
      <c r="C111" s="3">
        <v>1</v>
      </c>
      <c r="D111" s="3">
        <v>1</v>
      </c>
      <c r="E111" s="3">
        <v>3</v>
      </c>
    </row>
    <row r="112" spans="1:5" x14ac:dyDescent="0.25">
      <c r="A112" s="2" t="s">
        <v>179</v>
      </c>
      <c r="B112" s="3">
        <v>4</v>
      </c>
      <c r="C112" s="3">
        <v>2</v>
      </c>
      <c r="D112" s="3">
        <v>3</v>
      </c>
      <c r="E112" s="3">
        <v>9</v>
      </c>
    </row>
    <row r="113" spans="1:5" x14ac:dyDescent="0.25">
      <c r="A113" s="2" t="s">
        <v>193</v>
      </c>
      <c r="B113" s="3">
        <v>2</v>
      </c>
      <c r="C113" s="3">
        <v>20</v>
      </c>
      <c r="D113" s="3">
        <v>2</v>
      </c>
      <c r="E113" s="3">
        <v>24</v>
      </c>
    </row>
    <row r="114" spans="1:5" x14ac:dyDescent="0.25">
      <c r="A114" s="2" t="s">
        <v>207</v>
      </c>
      <c r="B114" s="3">
        <v>2</v>
      </c>
      <c r="C114" s="3">
        <v>8</v>
      </c>
      <c r="D114" s="3">
        <v>1</v>
      </c>
      <c r="E114" s="3">
        <v>11</v>
      </c>
    </row>
    <row r="115" spans="1:5" x14ac:dyDescent="0.25">
      <c r="A115" s="2" t="s">
        <v>177</v>
      </c>
      <c r="B115" s="3">
        <v>1</v>
      </c>
      <c r="C115" s="3"/>
      <c r="D115" s="3">
        <v>2</v>
      </c>
      <c r="E115" s="3">
        <v>3</v>
      </c>
    </row>
    <row r="116" spans="1:5" x14ac:dyDescent="0.25">
      <c r="A116" s="2" t="s">
        <v>170</v>
      </c>
      <c r="B116" s="3">
        <v>1</v>
      </c>
      <c r="C116" s="3">
        <v>6</v>
      </c>
      <c r="D116" s="3">
        <v>2</v>
      </c>
      <c r="E116" s="3">
        <v>9</v>
      </c>
    </row>
    <row r="117" spans="1:5" x14ac:dyDescent="0.25">
      <c r="A117" s="2" t="s">
        <v>146</v>
      </c>
      <c r="B117" s="3">
        <v>4</v>
      </c>
      <c r="C117" s="3">
        <v>9</v>
      </c>
      <c r="D117" s="3">
        <v>4</v>
      </c>
      <c r="E117" s="3">
        <v>17</v>
      </c>
    </row>
    <row r="118" spans="1:5" x14ac:dyDescent="0.25">
      <c r="A118" s="2" t="s">
        <v>129</v>
      </c>
      <c r="B118" s="3">
        <v>2</v>
      </c>
      <c r="C118" s="3">
        <v>9</v>
      </c>
      <c r="D118" s="3">
        <v>5</v>
      </c>
      <c r="E118" s="3">
        <v>16</v>
      </c>
    </row>
    <row r="119" spans="1:5" x14ac:dyDescent="0.25">
      <c r="A119" s="2" t="s">
        <v>176</v>
      </c>
      <c r="B119" s="3">
        <v>23</v>
      </c>
      <c r="C119" s="3">
        <v>23</v>
      </c>
      <c r="D119" s="3">
        <v>17</v>
      </c>
      <c r="E119" s="3">
        <v>63</v>
      </c>
    </row>
    <row r="120" spans="1:5" x14ac:dyDescent="0.25">
      <c r="A120" s="2" t="s">
        <v>117</v>
      </c>
      <c r="B120" s="3">
        <v>1550</v>
      </c>
      <c r="C120" s="3">
        <v>1520</v>
      </c>
      <c r="D120" s="3">
        <v>955</v>
      </c>
      <c r="E120" s="3">
        <v>4025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4"/>
  <sheetViews>
    <sheetView workbookViewId="0">
      <selection activeCell="G4" sqref="G4"/>
    </sheetView>
  </sheetViews>
  <sheetFormatPr defaultRowHeight="15" x14ac:dyDescent="0.25"/>
  <cols>
    <col min="1" max="1" width="24.5703125" bestFit="1" customWidth="1"/>
    <col min="2" max="2" width="24.5703125" customWidth="1"/>
    <col min="3" max="3" width="11.28515625" customWidth="1"/>
    <col min="4" max="4" width="7" bestFit="1" customWidth="1"/>
    <col min="5" max="5" width="29.7109375" bestFit="1" customWidth="1"/>
    <col min="6" max="6" width="13.42578125" customWidth="1"/>
    <col min="7" max="7" width="12.140625" bestFit="1" customWidth="1"/>
    <col min="8" max="11" width="2" customWidth="1"/>
    <col min="12" max="49" width="3" customWidth="1"/>
    <col min="50" max="57" width="4" customWidth="1"/>
    <col min="58" max="58" width="11.28515625" bestFit="1" customWidth="1"/>
  </cols>
  <sheetData>
    <row r="1" spans="1:7" x14ac:dyDescent="0.25">
      <c r="A1" t="s">
        <v>239</v>
      </c>
      <c r="B1" t="s">
        <v>363</v>
      </c>
      <c r="C1" t="s">
        <v>240</v>
      </c>
      <c r="D1" t="s">
        <v>241</v>
      </c>
      <c r="E1" t="s">
        <v>244</v>
      </c>
      <c r="F1" t="s">
        <v>361</v>
      </c>
      <c r="G1" t="s">
        <v>362</v>
      </c>
    </row>
    <row r="2" spans="1:7" x14ac:dyDescent="0.25">
      <c r="A2">
        <v>1</v>
      </c>
      <c r="B2" t="str">
        <f>IF(Table2[[#This Row],[class]]&lt;=2,"no",IF(Table2[[#This Row],[class]]&gt;=4,"yes","mid"))</f>
        <v>no</v>
      </c>
      <c r="C2" t="s">
        <v>206</v>
      </c>
      <c r="D2">
        <v>1</v>
      </c>
      <c r="E2" t="str">
        <f>Table2[[#This Row],[scene]]&amp;" ("&amp;Table2[[#This Row],[freq]]&amp;")"</f>
        <v>trench (1)</v>
      </c>
      <c r="F2">
        <f>VLOOKUP(Table2[[#This Row],[scene]],Table4[#All],2,FALSE)</f>
        <v>2</v>
      </c>
      <c r="G2">
        <f>ROUND(Table2[[#This Row],[freq]]/Table2[[#This Row],[total_freq]],2)</f>
        <v>0.5</v>
      </c>
    </row>
    <row r="3" spans="1:7" x14ac:dyDescent="0.25">
      <c r="A3">
        <v>1</v>
      </c>
      <c r="B3" t="str">
        <f>IF(Table2[[#This Row],[class]]&lt;=2,"no",IF(Table2[[#This Row],[class]]&gt;=4,"yes","mid"))</f>
        <v>no</v>
      </c>
      <c r="C3" t="s">
        <v>154</v>
      </c>
      <c r="D3">
        <v>2</v>
      </c>
      <c r="E3" t="str">
        <f>Table2[[#This Row],[scene]]&amp;" ("&amp;Table2[[#This Row],[freq]]&amp;")"</f>
        <v>dam (2)</v>
      </c>
      <c r="F3">
        <f>VLOOKUP(Table2[[#This Row],[scene]],Table4[#All],2,FALSE)</f>
        <v>7</v>
      </c>
      <c r="G3">
        <f>ROUND(Table2[[#This Row],[freq]]/Table2[[#This Row],[total_freq]],2)</f>
        <v>0.28999999999999998</v>
      </c>
    </row>
    <row r="4" spans="1:7" x14ac:dyDescent="0.25">
      <c r="A4">
        <v>1</v>
      </c>
      <c r="B4" t="str">
        <f>IF(Table2[[#This Row],[class]]&lt;=2,"no",IF(Table2[[#This Row],[class]]&gt;=4,"yes","mid"))</f>
        <v>no</v>
      </c>
      <c r="C4" t="s">
        <v>165</v>
      </c>
      <c r="D4">
        <v>1</v>
      </c>
      <c r="E4" t="str">
        <f>Table2[[#This Row],[scene]]&amp;" ("&amp;Table2[[#This Row],[freq]]&amp;")"</f>
        <v>tower (1)</v>
      </c>
      <c r="F4">
        <f>VLOOKUP(Table2[[#This Row],[scene]],Table4[#All],2,FALSE)</f>
        <v>4</v>
      </c>
      <c r="G4">
        <f>ROUND(Table2[[#This Row],[freq]]/Table2[[#This Row],[total_freq]],2)</f>
        <v>0.25</v>
      </c>
    </row>
    <row r="5" spans="1:7" x14ac:dyDescent="0.25">
      <c r="A5">
        <v>1</v>
      </c>
      <c r="B5" t="str">
        <f>IF(Table2[[#This Row],[class]]&lt;=2,"no",IF(Table2[[#This Row],[class]]&gt;=4,"yes","mid"))</f>
        <v>no</v>
      </c>
      <c r="C5" t="s">
        <v>211</v>
      </c>
      <c r="D5">
        <v>1</v>
      </c>
      <c r="E5" t="str">
        <f>Table2[[#This Row],[scene]]&amp;" ("&amp;Table2[[#This Row],[freq]]&amp;")"</f>
        <v>excavation (1)</v>
      </c>
      <c r="F5">
        <f>VLOOKUP(Table2[[#This Row],[scene]],Table4[#All],2,FALSE)</f>
        <v>4</v>
      </c>
      <c r="G5">
        <f>ROUND(Table2[[#This Row],[freq]]/Table2[[#This Row],[total_freq]],2)</f>
        <v>0.25</v>
      </c>
    </row>
    <row r="6" spans="1:7" x14ac:dyDescent="0.25">
      <c r="A6">
        <v>1</v>
      </c>
      <c r="B6" t="str">
        <f>IF(Table2[[#This Row],[class]]&lt;=2,"no",IF(Table2[[#This Row],[class]]&gt;=4,"yes","mid"))</f>
        <v>no</v>
      </c>
      <c r="C6" t="s">
        <v>140</v>
      </c>
      <c r="D6">
        <v>3</v>
      </c>
      <c r="E6" t="str">
        <f>Table2[[#This Row],[scene]]&amp;" ("&amp;Table2[[#This Row],[freq]]&amp;")"</f>
        <v>shed (3)</v>
      </c>
      <c r="F6">
        <f>VLOOKUP(Table2[[#This Row],[scene]],Table4[#All],2,FALSE)</f>
        <v>14</v>
      </c>
      <c r="G6">
        <f>ROUND(Table2[[#This Row],[freq]]/Table2[[#This Row],[total_freq]],2)</f>
        <v>0.21</v>
      </c>
    </row>
    <row r="7" spans="1:7" x14ac:dyDescent="0.25">
      <c r="A7">
        <v>1</v>
      </c>
      <c r="B7" t="str">
        <f>IF(Table2[[#This Row],[class]]&lt;=2,"no",IF(Table2[[#This Row],[class]]&gt;=4,"yes","mid"))</f>
        <v>no</v>
      </c>
      <c r="C7" t="s">
        <v>192</v>
      </c>
      <c r="D7">
        <v>7</v>
      </c>
      <c r="E7" t="str">
        <f>Table2[[#This Row],[scene]]&amp;" ("&amp;Table2[[#This Row],[freq]]&amp;")"</f>
        <v>construction_site (7)</v>
      </c>
      <c r="F7">
        <f>VLOOKUP(Table2[[#This Row],[scene]],Table4[#All],2,FALSE)</f>
        <v>37</v>
      </c>
      <c r="G7">
        <f>ROUND(Table2[[#This Row],[freq]]/Table2[[#This Row],[total_freq]],2)</f>
        <v>0.19</v>
      </c>
    </row>
    <row r="8" spans="1:7" x14ac:dyDescent="0.25">
      <c r="A8">
        <v>1</v>
      </c>
      <c r="B8" t="str">
        <f>IF(Table2[[#This Row],[class]]&lt;=2,"no",IF(Table2[[#This Row],[class]]&gt;=4,"yes","mid"))</f>
        <v>no</v>
      </c>
      <c r="C8" t="s">
        <v>193</v>
      </c>
      <c r="D8">
        <v>4</v>
      </c>
      <c r="E8" t="str">
        <f>Table2[[#This Row],[scene]]&amp;" ("&amp;Table2[[#This Row],[freq]]&amp;")"</f>
        <v>viaduct (4)</v>
      </c>
      <c r="F8">
        <f>VLOOKUP(Table2[[#This Row],[scene]],Table4[#All],2,FALSE)</f>
        <v>24</v>
      </c>
      <c r="G8">
        <f>ROUND(Table2[[#This Row],[freq]]/Table2[[#This Row],[total_freq]],2)</f>
        <v>0.17</v>
      </c>
    </row>
    <row r="9" spans="1:7" x14ac:dyDescent="0.25">
      <c r="A9">
        <v>1</v>
      </c>
      <c r="B9" t="str">
        <f>IF(Table2[[#This Row],[class]]&lt;=2,"no",IF(Table2[[#This Row],[class]]&gt;=4,"yes","mid"))</f>
        <v>no</v>
      </c>
      <c r="C9" t="s">
        <v>181</v>
      </c>
      <c r="D9">
        <v>1</v>
      </c>
      <c r="E9" t="str">
        <f>Table2[[#This Row],[scene]]&amp;" ("&amp;Table2[[#This Row],[freq]]&amp;")"</f>
        <v>valley (1)</v>
      </c>
      <c r="F9">
        <f>VLOOKUP(Table2[[#This Row],[scene]],Table4[#All],2,FALSE)</f>
        <v>6</v>
      </c>
      <c r="G9">
        <f>ROUND(Table2[[#This Row],[freq]]/Table2[[#This Row],[total_freq]],2)</f>
        <v>0.17</v>
      </c>
    </row>
    <row r="10" spans="1:7" x14ac:dyDescent="0.25">
      <c r="A10">
        <v>1</v>
      </c>
      <c r="B10" t="str">
        <f>IF(Table2[[#This Row],[class]]&lt;=2,"no",IF(Table2[[#This Row],[class]]&gt;=4,"yes","mid"))</f>
        <v>no</v>
      </c>
      <c r="C10" t="s">
        <v>175</v>
      </c>
      <c r="D10">
        <v>1</v>
      </c>
      <c r="E10" t="str">
        <f>Table2[[#This Row],[scene]]&amp;" ("&amp;Table2[[#This Row],[freq]]&amp;")"</f>
        <v>stadium (1)</v>
      </c>
      <c r="F10">
        <f>VLOOKUP(Table2[[#This Row],[scene]],Table4[#All],2,FALSE)</f>
        <v>6</v>
      </c>
      <c r="G10">
        <f>ROUND(Table2[[#This Row],[freq]]/Table2[[#This Row],[total_freq]],2)</f>
        <v>0.17</v>
      </c>
    </row>
    <row r="11" spans="1:7" x14ac:dyDescent="0.25">
      <c r="A11">
        <v>1</v>
      </c>
      <c r="B11" t="str">
        <f>IF(Table2[[#This Row],[class]]&lt;=2,"no",IF(Table2[[#This Row],[class]]&gt;=4,"yes","mid"))</f>
        <v>no</v>
      </c>
      <c r="C11" t="s">
        <v>159</v>
      </c>
      <c r="D11">
        <v>5</v>
      </c>
      <c r="E11" t="str">
        <f>Table2[[#This Row],[scene]]&amp;" ("&amp;Table2[[#This Row],[freq]]&amp;")"</f>
        <v>bridge (5)</v>
      </c>
      <c r="F11">
        <f>VLOOKUP(Table2[[#This Row],[scene]],Table4[#All],2,FALSE)</f>
        <v>33</v>
      </c>
      <c r="G11">
        <f>ROUND(Table2[[#This Row],[freq]]/Table2[[#This Row],[total_freq]],2)</f>
        <v>0.15</v>
      </c>
    </row>
    <row r="12" spans="1:7" x14ac:dyDescent="0.25">
      <c r="A12">
        <v>1</v>
      </c>
      <c r="B12" t="str">
        <f>IF(Table2[[#This Row],[class]]&lt;=2,"no",IF(Table2[[#This Row],[class]]&gt;=4,"yes","mid"))</f>
        <v>no</v>
      </c>
      <c r="C12" t="s">
        <v>155</v>
      </c>
      <c r="D12">
        <v>1</v>
      </c>
      <c r="E12" t="str">
        <f>Table2[[#This Row],[scene]]&amp;" ("&amp;Table2[[#This Row],[freq]]&amp;")"</f>
        <v>skyscraper (1)</v>
      </c>
      <c r="F12">
        <f>VLOOKUP(Table2[[#This Row],[scene]],Table4[#All],2,FALSE)</f>
        <v>7</v>
      </c>
      <c r="G12">
        <f>ROUND(Table2[[#This Row],[freq]]/Table2[[#This Row],[total_freq]],2)</f>
        <v>0.14000000000000001</v>
      </c>
    </row>
    <row r="13" spans="1:7" x14ac:dyDescent="0.25">
      <c r="A13">
        <v>1</v>
      </c>
      <c r="B13" t="str">
        <f>IF(Table2[[#This Row],[class]]&lt;=2,"no",IF(Table2[[#This Row],[class]]&gt;=4,"yes","mid"))</f>
        <v>no</v>
      </c>
      <c r="C13" t="s">
        <v>215</v>
      </c>
      <c r="D13">
        <v>1</v>
      </c>
      <c r="E13" t="str">
        <f>Table2[[#This Row],[scene]]&amp;" ("&amp;Table2[[#This Row],[freq]]&amp;")"</f>
        <v>train_station (1)</v>
      </c>
      <c r="F13">
        <f>VLOOKUP(Table2[[#This Row],[scene]],Table4[#All],2,FALSE)</f>
        <v>7</v>
      </c>
      <c r="G13">
        <f>ROUND(Table2[[#This Row],[freq]]/Table2[[#This Row],[total_freq]],2)</f>
        <v>0.14000000000000001</v>
      </c>
    </row>
    <row r="14" spans="1:7" x14ac:dyDescent="0.25">
      <c r="A14">
        <v>1</v>
      </c>
      <c r="B14" t="str">
        <f>IF(Table2[[#This Row],[class]]&lt;=2,"no",IF(Table2[[#This Row],[class]]&gt;=4,"yes","mid"))</f>
        <v>no</v>
      </c>
      <c r="C14" t="s">
        <v>128</v>
      </c>
      <c r="D14">
        <v>2</v>
      </c>
      <c r="E14" t="str">
        <f>Table2[[#This Row],[scene]]&amp;" ("&amp;Table2[[#This Row],[freq]]&amp;")"</f>
        <v>doorway (2)</v>
      </c>
      <c r="F14">
        <f>VLOOKUP(Table2[[#This Row],[scene]],Table4[#All],2,FALSE)</f>
        <v>15</v>
      </c>
      <c r="G14">
        <f>ROUND(Table2[[#This Row],[freq]]/Table2[[#This Row],[total_freq]],2)</f>
        <v>0.13</v>
      </c>
    </row>
    <row r="15" spans="1:7" x14ac:dyDescent="0.25">
      <c r="A15">
        <v>1</v>
      </c>
      <c r="B15" t="str">
        <f>IF(Table2[[#This Row],[class]]&lt;=2,"no",IF(Table2[[#This Row],[class]]&gt;=4,"yes","mid"))</f>
        <v>no</v>
      </c>
      <c r="C15" t="s">
        <v>185</v>
      </c>
      <c r="D15">
        <v>1</v>
      </c>
      <c r="E15" t="str">
        <f>Table2[[#This Row],[scene]]&amp;" ("&amp;Table2[[#This Row],[freq]]&amp;")"</f>
        <v>fire_escape (1)</v>
      </c>
      <c r="F15">
        <f>VLOOKUP(Table2[[#This Row],[scene]],Table4[#All],2,FALSE)</f>
        <v>8</v>
      </c>
      <c r="G15">
        <f>ROUND(Table2[[#This Row],[freq]]/Table2[[#This Row],[total_freq]],2)</f>
        <v>0.13</v>
      </c>
    </row>
    <row r="16" spans="1:7" x14ac:dyDescent="0.25">
      <c r="A16">
        <v>1</v>
      </c>
      <c r="B16" t="str">
        <f>IF(Table2[[#This Row],[class]]&lt;=2,"no",IF(Table2[[#This Row],[class]]&gt;=4,"yes","mid"))</f>
        <v>no</v>
      </c>
      <c r="C16" t="s">
        <v>143</v>
      </c>
      <c r="D16">
        <v>2</v>
      </c>
      <c r="E16" t="str">
        <f>Table2[[#This Row],[scene]]&amp;" ("&amp;Table2[[#This Row],[freq]]&amp;")"</f>
        <v>railroad_track (2)</v>
      </c>
      <c r="F16">
        <f>VLOOKUP(Table2[[#This Row],[scene]],Table4[#All],2,FALSE)</f>
        <v>18</v>
      </c>
      <c r="G16">
        <f>ROUND(Table2[[#This Row],[freq]]/Table2[[#This Row],[total_freq]],2)</f>
        <v>0.11</v>
      </c>
    </row>
    <row r="17" spans="1:7" x14ac:dyDescent="0.25">
      <c r="A17">
        <v>1</v>
      </c>
      <c r="B17" t="str">
        <f>IF(Table2[[#This Row],[class]]&lt;=2,"no",IF(Table2[[#This Row],[class]]&gt;=4,"yes","mid"))</f>
        <v>no</v>
      </c>
      <c r="C17" t="s">
        <v>149</v>
      </c>
      <c r="D17">
        <v>1</v>
      </c>
      <c r="E17" t="str">
        <f>Table2[[#This Row],[scene]]&amp;" ("&amp;Table2[[#This Row],[freq]]&amp;")"</f>
        <v>harbor (1)</v>
      </c>
      <c r="F17">
        <f>VLOOKUP(Table2[[#This Row],[scene]],Table4[#All],2,FALSE)</f>
        <v>9</v>
      </c>
      <c r="G17">
        <f>ROUND(Table2[[#This Row],[freq]]/Table2[[#This Row],[total_freq]],2)</f>
        <v>0.11</v>
      </c>
    </row>
    <row r="18" spans="1:7" x14ac:dyDescent="0.25">
      <c r="A18">
        <v>1</v>
      </c>
      <c r="B18" t="str">
        <f>IF(Table2[[#This Row],[class]]&lt;=2,"no",IF(Table2[[#This Row],[class]]&gt;=4,"yes","mid"))</f>
        <v>no</v>
      </c>
      <c r="C18" t="s">
        <v>198</v>
      </c>
      <c r="D18">
        <v>1</v>
      </c>
      <c r="E18" t="str">
        <f>Table2[[#This Row],[scene]]&amp;" ("&amp;Table2[[#This Row],[freq]]&amp;")"</f>
        <v>patio (1)</v>
      </c>
      <c r="F18">
        <f>VLOOKUP(Table2[[#This Row],[scene]],Table4[#All],2,FALSE)</f>
        <v>9</v>
      </c>
      <c r="G18">
        <f>ROUND(Table2[[#This Row],[freq]]/Table2[[#This Row],[total_freq]],2)</f>
        <v>0.11</v>
      </c>
    </row>
    <row r="19" spans="1:7" x14ac:dyDescent="0.25">
      <c r="A19">
        <v>1</v>
      </c>
      <c r="B19" t="str">
        <f>IF(Table2[[#This Row],[class]]&lt;=2,"no",IF(Table2[[#This Row],[class]]&gt;=4,"yes","mid"))</f>
        <v>no</v>
      </c>
      <c r="C19" t="s">
        <v>219</v>
      </c>
      <c r="D19">
        <v>1</v>
      </c>
      <c r="E19" t="str">
        <f>Table2[[#This Row],[scene]]&amp;" ("&amp;Table2[[#This Row],[freq]]&amp;")"</f>
        <v>schoolhouse (1)</v>
      </c>
      <c r="F19">
        <f>VLOOKUP(Table2[[#This Row],[scene]],Table4[#All],2,FALSE)</f>
        <v>10</v>
      </c>
      <c r="G19">
        <f>ROUND(Table2[[#This Row],[freq]]/Table2[[#This Row],[total_freq]],2)</f>
        <v>0.1</v>
      </c>
    </row>
    <row r="20" spans="1:7" x14ac:dyDescent="0.25">
      <c r="A20">
        <v>1</v>
      </c>
      <c r="B20" t="str">
        <f>IF(Table2[[#This Row],[class]]&lt;=2,"no",IF(Table2[[#This Row],[class]]&gt;=4,"yes","mid"))</f>
        <v>no</v>
      </c>
      <c r="C20" t="s">
        <v>196</v>
      </c>
      <c r="D20">
        <v>1</v>
      </c>
      <c r="E20" t="str">
        <f>Table2[[#This Row],[scene]]&amp;" ("&amp;Table2[[#This Row],[freq]]&amp;")"</f>
        <v>racecourse (1)</v>
      </c>
      <c r="F20">
        <f>VLOOKUP(Table2[[#This Row],[scene]],Table4[#All],2,FALSE)</f>
        <v>14</v>
      </c>
      <c r="G20">
        <f>ROUND(Table2[[#This Row],[freq]]/Table2[[#This Row],[total_freq]],2)</f>
        <v>7.0000000000000007E-2</v>
      </c>
    </row>
    <row r="21" spans="1:7" x14ac:dyDescent="0.25">
      <c r="A21">
        <v>1</v>
      </c>
      <c r="B21" t="str">
        <f>IF(Table2[[#This Row],[class]]&lt;=2,"no",IF(Table2[[#This Row],[class]]&gt;=4,"yes","mid"))</f>
        <v>no</v>
      </c>
      <c r="C21" t="s">
        <v>162</v>
      </c>
      <c r="D21">
        <v>2</v>
      </c>
      <c r="E21" t="str">
        <f>Table2[[#This Row],[scene]]&amp;" ("&amp;Table2[[#This Row],[freq]]&amp;")"</f>
        <v>chalet (2)</v>
      </c>
      <c r="F21">
        <f>VLOOKUP(Table2[[#This Row],[scene]],Table4[#All],2,FALSE)</f>
        <v>30</v>
      </c>
      <c r="G21">
        <f>ROUND(Table2[[#This Row],[freq]]/Table2[[#This Row],[total_freq]],2)</f>
        <v>7.0000000000000007E-2</v>
      </c>
    </row>
    <row r="22" spans="1:7" x14ac:dyDescent="0.25">
      <c r="A22">
        <v>1</v>
      </c>
      <c r="B22" t="str">
        <f>IF(Table2[[#This Row],[class]]&lt;=2,"no",IF(Table2[[#This Row],[class]]&gt;=4,"yes","mid"))</f>
        <v>no</v>
      </c>
      <c r="C22" t="s">
        <v>158</v>
      </c>
      <c r="D22">
        <v>1</v>
      </c>
      <c r="E22" t="str">
        <f>Table2[[#This Row],[scene]]&amp;" ("&amp;Table2[[#This Row],[freq]]&amp;")"</f>
        <v>cottage_garden (1)</v>
      </c>
      <c r="F22">
        <f>VLOOKUP(Table2[[#This Row],[scene]],Table4[#All],2,FALSE)</f>
        <v>19</v>
      </c>
      <c r="G22">
        <f>ROUND(Table2[[#This Row],[freq]]/Table2[[#This Row],[total_freq]],2)</f>
        <v>0.05</v>
      </c>
    </row>
    <row r="23" spans="1:7" x14ac:dyDescent="0.25">
      <c r="A23">
        <v>1</v>
      </c>
      <c r="B23" t="str">
        <f>IF(Table2[[#This Row],[class]]&lt;=2,"no",IF(Table2[[#This Row],[class]]&gt;=4,"yes","mid"))</f>
        <v>no</v>
      </c>
      <c r="C23" t="s">
        <v>176</v>
      </c>
      <c r="D23">
        <v>3</v>
      </c>
      <c r="E23" t="str">
        <f>Table2[[#This Row],[scene]]&amp;" ("&amp;Table2[[#This Row],[freq]]&amp;")"</f>
        <v>yard (3)</v>
      </c>
      <c r="F23">
        <f>VLOOKUP(Table2[[#This Row],[scene]],Table4[#All],2,FALSE)</f>
        <v>63</v>
      </c>
      <c r="G23">
        <f>ROUND(Table2[[#This Row],[freq]]/Table2[[#This Row],[total_freq]],2)</f>
        <v>0.05</v>
      </c>
    </row>
    <row r="24" spans="1:7" x14ac:dyDescent="0.25">
      <c r="A24">
        <v>1</v>
      </c>
      <c r="B24" t="str">
        <f>IF(Table2[[#This Row],[class]]&lt;=2,"no",IF(Table2[[#This Row],[class]]&gt;=4,"yes","mid"))</f>
        <v>no</v>
      </c>
      <c r="C24" t="s">
        <v>136</v>
      </c>
      <c r="D24">
        <v>1</v>
      </c>
      <c r="E24" t="str">
        <f>Table2[[#This Row],[scene]]&amp;" ("&amp;Table2[[#This Row],[freq]]&amp;")"</f>
        <v>fire_station (1)</v>
      </c>
      <c r="F24">
        <f>VLOOKUP(Table2[[#This Row],[scene]],Table4[#All],2,FALSE)</f>
        <v>24</v>
      </c>
      <c r="G24">
        <f>ROUND(Table2[[#This Row],[freq]]/Table2[[#This Row],[total_freq]],2)</f>
        <v>0.04</v>
      </c>
    </row>
    <row r="25" spans="1:7" x14ac:dyDescent="0.25">
      <c r="A25">
        <v>1</v>
      </c>
      <c r="B25" t="str">
        <f>IF(Table2[[#This Row],[class]]&lt;=2,"no",IF(Table2[[#This Row],[class]]&gt;=4,"yes","mid"))</f>
        <v>no</v>
      </c>
      <c r="C25" t="s">
        <v>134</v>
      </c>
      <c r="D25">
        <v>1</v>
      </c>
      <c r="E25" t="str">
        <f>Table2[[#This Row],[scene]]&amp;" ("&amp;Table2[[#This Row],[freq]]&amp;")"</f>
        <v>botanical_garden (1)</v>
      </c>
      <c r="F25">
        <f>VLOOKUP(Table2[[#This Row],[scene]],Table4[#All],2,FALSE)</f>
        <v>29</v>
      </c>
      <c r="G25">
        <f>ROUND(Table2[[#This Row],[freq]]/Table2[[#This Row],[total_freq]],2)</f>
        <v>0.03</v>
      </c>
    </row>
    <row r="26" spans="1:7" x14ac:dyDescent="0.25">
      <c r="A26">
        <v>1</v>
      </c>
      <c r="B26" t="str">
        <f>IF(Table2[[#This Row],[class]]&lt;=2,"no",IF(Table2[[#This Row],[class]]&gt;=4,"yes","mid"))</f>
        <v>no</v>
      </c>
      <c r="C26" t="s">
        <v>180</v>
      </c>
      <c r="D26">
        <v>2</v>
      </c>
      <c r="E26" t="str">
        <f>Table2[[#This Row],[scene]]&amp;" ("&amp;Table2[[#This Row],[freq]]&amp;")"</f>
        <v>tree_farm (2)</v>
      </c>
      <c r="F26">
        <f>VLOOKUP(Table2[[#This Row],[scene]],Table4[#All],2,FALSE)</f>
        <v>62</v>
      </c>
      <c r="G26">
        <f>ROUND(Table2[[#This Row],[freq]]/Table2[[#This Row],[total_freq]],2)</f>
        <v>0.03</v>
      </c>
    </row>
    <row r="27" spans="1:7" x14ac:dyDescent="0.25">
      <c r="A27">
        <v>1</v>
      </c>
      <c r="B27" t="str">
        <f>IF(Table2[[#This Row],[class]]&lt;=2,"no",IF(Table2[[#This Row],[class]]&gt;=4,"yes","mid"))</f>
        <v>no</v>
      </c>
      <c r="C27" t="s">
        <v>157</v>
      </c>
      <c r="D27">
        <v>10</v>
      </c>
      <c r="E27" t="str">
        <f>Table2[[#This Row],[scene]]&amp;" ("&amp;Table2[[#This Row],[freq]]&amp;")"</f>
        <v>highway (10)</v>
      </c>
      <c r="F27">
        <f>VLOOKUP(Table2[[#This Row],[scene]],Table4[#All],2,FALSE)</f>
        <v>313</v>
      </c>
      <c r="G27">
        <f>ROUND(Table2[[#This Row],[freq]]/Table2[[#This Row],[total_freq]],2)</f>
        <v>0.03</v>
      </c>
    </row>
    <row r="28" spans="1:7" x14ac:dyDescent="0.25">
      <c r="A28">
        <v>1</v>
      </c>
      <c r="B28" t="str">
        <f>IF(Table2[[#This Row],[class]]&lt;=2,"no",IF(Table2[[#This Row],[class]]&gt;=4,"yes","mid"))</f>
        <v>no</v>
      </c>
      <c r="C28" t="s">
        <v>141</v>
      </c>
      <c r="D28">
        <v>1</v>
      </c>
      <c r="E28" t="str">
        <f>Table2[[#This Row],[scene]]&amp;" ("&amp;Table2[[#This Row],[freq]]&amp;")"</f>
        <v>corn_field (1)</v>
      </c>
      <c r="F28">
        <f>VLOOKUP(Table2[[#This Row],[scene]],Table4[#All],2,FALSE)</f>
        <v>32</v>
      </c>
      <c r="G28">
        <f>ROUND(Table2[[#This Row],[freq]]/Table2[[#This Row],[total_freq]],2)</f>
        <v>0.03</v>
      </c>
    </row>
    <row r="29" spans="1:7" x14ac:dyDescent="0.25">
      <c r="A29">
        <v>1</v>
      </c>
      <c r="B29" t="str">
        <f>IF(Table2[[#This Row],[class]]&lt;=2,"no",IF(Table2[[#This Row],[class]]&gt;=4,"yes","mid"))</f>
        <v>no</v>
      </c>
      <c r="C29" t="s">
        <v>217</v>
      </c>
      <c r="D29">
        <v>1</v>
      </c>
      <c r="E29" t="str">
        <f>Table2[[#This Row],[scene]]&amp;" ("&amp;Table2[[#This Row],[freq]]&amp;")"</f>
        <v>sky (1)</v>
      </c>
      <c r="F29">
        <f>VLOOKUP(Table2[[#This Row],[scene]],Table4[#All],2,FALSE)</f>
        <v>37</v>
      </c>
      <c r="G29">
        <f>ROUND(Table2[[#This Row],[freq]]/Table2[[#This Row],[total_freq]],2)</f>
        <v>0.03</v>
      </c>
    </row>
    <row r="30" spans="1:7" x14ac:dyDescent="0.25">
      <c r="A30">
        <v>1</v>
      </c>
      <c r="B30" t="str">
        <f>IF(Table2[[#This Row],[class]]&lt;=2,"no",IF(Table2[[#This Row],[class]]&gt;=4,"yes","mid"))</f>
        <v>no</v>
      </c>
      <c r="C30" t="s">
        <v>222</v>
      </c>
      <c r="D30">
        <v>6</v>
      </c>
      <c r="E30" t="str">
        <f>Table2[[#This Row],[scene]]&amp;" ("&amp;Table2[[#This Row],[freq]]&amp;")"</f>
        <v>driveway (6)</v>
      </c>
      <c r="F30">
        <f>VLOOKUP(Table2[[#This Row],[scene]],Table4[#All],2,FALSE)</f>
        <v>231</v>
      </c>
      <c r="G30">
        <f>ROUND(Table2[[#This Row],[freq]]/Table2[[#This Row],[total_freq]],2)</f>
        <v>0.03</v>
      </c>
    </row>
    <row r="31" spans="1:7" x14ac:dyDescent="0.25">
      <c r="A31">
        <v>1</v>
      </c>
      <c r="B31" t="str">
        <f>IF(Table2[[#This Row],[class]]&lt;=2,"no",IF(Table2[[#This Row],[class]]&gt;=4,"yes","mid"))</f>
        <v>no</v>
      </c>
      <c r="C31" t="s">
        <v>145</v>
      </c>
      <c r="D31">
        <v>2</v>
      </c>
      <c r="E31" t="str">
        <f>Table2[[#This Row],[scene]]&amp;" ("&amp;Table2[[#This Row],[freq]]&amp;")"</f>
        <v>field (2)</v>
      </c>
      <c r="F31">
        <f>VLOOKUP(Table2[[#This Row],[scene]],Table4[#All],2,FALSE)</f>
        <v>84</v>
      </c>
      <c r="G31">
        <f>ROUND(Table2[[#This Row],[freq]]/Table2[[#This Row],[total_freq]],2)</f>
        <v>0.02</v>
      </c>
    </row>
    <row r="32" spans="1:7" x14ac:dyDescent="0.25">
      <c r="A32">
        <v>1</v>
      </c>
      <c r="B32" t="str">
        <f>IF(Table2[[#This Row],[class]]&lt;=2,"no",IF(Table2[[#This Row],[class]]&gt;=4,"yes","mid"))</f>
        <v>no</v>
      </c>
      <c r="C32" t="s">
        <v>148</v>
      </c>
      <c r="D32">
        <v>5</v>
      </c>
      <c r="E32" t="str">
        <f>Table2[[#This Row],[scene]]&amp;" ("&amp;Table2[[#This Row],[freq]]&amp;")"</f>
        <v>hospital (5)</v>
      </c>
      <c r="F32">
        <f>VLOOKUP(Table2[[#This Row],[scene]],Table4[#All],2,FALSE)</f>
        <v>234</v>
      </c>
      <c r="G32">
        <f>ROUND(Table2[[#This Row],[freq]]/Table2[[#This Row],[total_freq]],2)</f>
        <v>0.02</v>
      </c>
    </row>
    <row r="33" spans="1:7" x14ac:dyDescent="0.25">
      <c r="A33">
        <v>1</v>
      </c>
      <c r="B33" t="str">
        <f>IF(Table2[[#This Row],[class]]&lt;=2,"no",IF(Table2[[#This Row],[class]]&gt;=4,"yes","mid"))</f>
        <v>no</v>
      </c>
      <c r="C33" t="s">
        <v>135</v>
      </c>
      <c r="D33">
        <v>2</v>
      </c>
      <c r="E33" t="str">
        <f>Table2[[#This Row],[scene]]&amp;" ("&amp;Table2[[#This Row],[freq]]&amp;")"</f>
        <v>building_facade (2)</v>
      </c>
      <c r="F33">
        <f>VLOOKUP(Table2[[#This Row],[scene]],Table4[#All],2,FALSE)</f>
        <v>106</v>
      </c>
      <c r="G33">
        <f>ROUND(Table2[[#This Row],[freq]]/Table2[[#This Row],[total_freq]],2)</f>
        <v>0.02</v>
      </c>
    </row>
    <row r="34" spans="1:7" x14ac:dyDescent="0.25">
      <c r="A34">
        <v>1</v>
      </c>
      <c r="B34" t="str">
        <f>IF(Table2[[#This Row],[class]]&lt;=2,"no",IF(Table2[[#This Row],[class]]&gt;=4,"yes","mid"))</f>
        <v>no</v>
      </c>
      <c r="C34" t="s">
        <v>147</v>
      </c>
      <c r="D34">
        <v>1</v>
      </c>
      <c r="E34" t="str">
        <f>Table2[[#This Row],[scene]]&amp;" ("&amp;Table2[[#This Row],[freq]]&amp;")"</f>
        <v>orchard (1)</v>
      </c>
      <c r="F34">
        <f>VLOOKUP(Table2[[#This Row],[scene]],Table4[#All],2,FALSE)</f>
        <v>58</v>
      </c>
      <c r="G34">
        <f>ROUND(Table2[[#This Row],[freq]]/Table2[[#This Row],[total_freq]],2)</f>
        <v>0.02</v>
      </c>
    </row>
    <row r="35" spans="1:7" x14ac:dyDescent="0.25">
      <c r="A35">
        <v>1</v>
      </c>
      <c r="B35" t="str">
        <f>IF(Table2[[#This Row],[class]]&lt;=2,"no",IF(Table2[[#This Row],[class]]&gt;=4,"yes","mid"))</f>
        <v>no</v>
      </c>
      <c r="C35" t="s">
        <v>212</v>
      </c>
      <c r="D35">
        <v>3</v>
      </c>
      <c r="E35" t="str">
        <f>Table2[[#This Row],[scene]]&amp;" ("&amp;Table2[[#This Row],[freq]]&amp;")"</f>
        <v>forest_road (3)</v>
      </c>
      <c r="F35">
        <f>VLOOKUP(Table2[[#This Row],[scene]],Table4[#All],2,FALSE)</f>
        <v>178</v>
      </c>
      <c r="G35">
        <f>ROUND(Table2[[#This Row],[freq]]/Table2[[#This Row],[total_freq]],2)</f>
        <v>0.02</v>
      </c>
    </row>
    <row r="36" spans="1:7" x14ac:dyDescent="0.25">
      <c r="A36">
        <v>1</v>
      </c>
      <c r="B36" t="str">
        <f>IF(Table2[[#This Row],[class]]&lt;=2,"no",IF(Table2[[#This Row],[class]]&gt;=4,"yes","mid"))</f>
        <v>no</v>
      </c>
      <c r="C36" t="s">
        <v>153</v>
      </c>
      <c r="D36">
        <v>4</v>
      </c>
      <c r="E36" t="str">
        <f>Table2[[#This Row],[scene]]&amp;" ("&amp;Table2[[#This Row],[freq]]&amp;")"</f>
        <v>office_building (4)</v>
      </c>
      <c r="F36">
        <f>VLOOKUP(Table2[[#This Row],[scene]],Table4[#All],2,FALSE)</f>
        <v>239</v>
      </c>
      <c r="G36">
        <f>ROUND(Table2[[#This Row],[freq]]/Table2[[#This Row],[total_freq]],2)</f>
        <v>0.02</v>
      </c>
    </row>
    <row r="37" spans="1:7" x14ac:dyDescent="0.25">
      <c r="A37">
        <v>1</v>
      </c>
      <c r="B37" t="str">
        <f>IF(Table2[[#This Row],[class]]&lt;=2,"no",IF(Table2[[#This Row],[class]]&gt;=4,"yes","mid"))</f>
        <v>no</v>
      </c>
      <c r="C37" t="s">
        <v>127</v>
      </c>
      <c r="D37">
        <v>5</v>
      </c>
      <c r="E37" t="str">
        <f>Table2[[#This Row],[scene]]&amp;" ("&amp;Table2[[#This Row],[freq]]&amp;")"</f>
        <v>residential_neighborhood (5)</v>
      </c>
      <c r="F37">
        <f>VLOOKUP(Table2[[#This Row],[scene]],Table4[#All],2,FALSE)</f>
        <v>310</v>
      </c>
      <c r="G37">
        <f>ROUND(Table2[[#This Row],[freq]]/Table2[[#This Row],[total_freq]],2)</f>
        <v>0.02</v>
      </c>
    </row>
    <row r="38" spans="1:7" x14ac:dyDescent="0.25">
      <c r="A38">
        <v>1</v>
      </c>
      <c r="B38" t="str">
        <f>IF(Table2[[#This Row],[class]]&lt;=2,"no",IF(Table2[[#This Row],[class]]&gt;=4,"yes","mid"))</f>
        <v>no</v>
      </c>
      <c r="C38" t="s">
        <v>172</v>
      </c>
      <c r="D38">
        <v>5</v>
      </c>
      <c r="E38" t="str">
        <f>Table2[[#This Row],[scene]]&amp;" ("&amp;Table2[[#This Row],[freq]]&amp;")"</f>
        <v>parking_lot (5)</v>
      </c>
      <c r="F38">
        <f>VLOOKUP(Table2[[#This Row],[scene]],Table4[#All],2,FALSE)</f>
        <v>321</v>
      </c>
      <c r="G38">
        <f>ROUND(Table2[[#This Row],[freq]]/Table2[[#This Row],[total_freq]],2)</f>
        <v>0.02</v>
      </c>
    </row>
    <row r="39" spans="1:7" x14ac:dyDescent="0.25">
      <c r="A39">
        <v>1</v>
      </c>
      <c r="B39" t="str">
        <f>IF(Table2[[#This Row],[class]]&lt;=2,"no",IF(Table2[[#This Row],[class]]&gt;=4,"yes","mid"))</f>
        <v>no</v>
      </c>
      <c r="C39" t="s">
        <v>151</v>
      </c>
      <c r="D39">
        <v>2</v>
      </c>
      <c r="E39" t="str">
        <f>Table2[[#This Row],[scene]]&amp;" ("&amp;Table2[[#This Row],[freq]]&amp;")"</f>
        <v>crosswalk (2)</v>
      </c>
      <c r="F39">
        <f>VLOOKUP(Table2[[#This Row],[scene]],Table4[#All],2,FALSE)</f>
        <v>132</v>
      </c>
      <c r="G39">
        <f>ROUND(Table2[[#This Row],[freq]]/Table2[[#This Row],[total_freq]],2)</f>
        <v>0.02</v>
      </c>
    </row>
    <row r="40" spans="1:7" x14ac:dyDescent="0.25">
      <c r="A40">
        <v>1</v>
      </c>
      <c r="B40" t="str">
        <f>IF(Table2[[#This Row],[class]]&lt;=2,"no",IF(Table2[[#This Row],[class]]&gt;=4,"yes","mid"))</f>
        <v>no</v>
      </c>
      <c r="C40" t="s">
        <v>182</v>
      </c>
      <c r="D40">
        <v>1</v>
      </c>
      <c r="E40" t="str">
        <f>Table2[[#This Row],[scene]]&amp;" ("&amp;Table2[[#This Row],[freq]]&amp;")"</f>
        <v>courtyard (1)</v>
      </c>
      <c r="F40">
        <f>VLOOKUP(Table2[[#This Row],[scene]],Table4[#All],2,FALSE)</f>
        <v>75</v>
      </c>
      <c r="G40">
        <f>ROUND(Table2[[#This Row],[freq]]/Table2[[#This Row],[total_freq]],2)</f>
        <v>0.01</v>
      </c>
    </row>
    <row r="41" spans="1:7" x14ac:dyDescent="0.25">
      <c r="A41">
        <v>1</v>
      </c>
      <c r="B41" t="str">
        <f>IF(Table2[[#This Row],[class]]&lt;=2,"no",IF(Table2[[#This Row],[class]]&gt;=4,"yes","mid"))</f>
        <v>no</v>
      </c>
      <c r="C41" t="s">
        <v>169</v>
      </c>
      <c r="D41">
        <v>3</v>
      </c>
      <c r="E41" t="str">
        <f>Table2[[#This Row],[scene]]&amp;" ("&amp;Table2[[#This Row],[freq]]&amp;")"</f>
        <v>apartment_building (3)</v>
      </c>
      <c r="F41">
        <f>VLOOKUP(Table2[[#This Row],[scene]],Table4[#All],2,FALSE)</f>
        <v>230</v>
      </c>
      <c r="G41">
        <f>ROUND(Table2[[#This Row],[freq]]/Table2[[#This Row],[total_freq]],2)</f>
        <v>0.01</v>
      </c>
    </row>
    <row r="42" spans="1:7" x14ac:dyDescent="0.25">
      <c r="A42">
        <v>1</v>
      </c>
      <c r="B42" t="str">
        <f>IF(Table2[[#This Row],[class]]&lt;=2,"no",IF(Table2[[#This Row],[class]]&gt;=4,"yes","mid"))</f>
        <v>no</v>
      </c>
      <c r="C42" t="s">
        <v>152</v>
      </c>
      <c r="D42">
        <v>1</v>
      </c>
      <c r="E42" t="str">
        <f>Table2[[#This Row],[scene]]&amp;" ("&amp;Table2[[#This Row],[freq]]&amp;")"</f>
        <v>inn (1)</v>
      </c>
      <c r="F42">
        <f>VLOOKUP(Table2[[#This Row],[scene]],Table4[#All],2,FALSE)</f>
        <v>86</v>
      </c>
      <c r="G42">
        <f>ROUND(Table2[[#This Row],[freq]]/Table2[[#This Row],[total_freq]],2)</f>
        <v>0.01</v>
      </c>
    </row>
    <row r="43" spans="1:7" x14ac:dyDescent="0.25">
      <c r="A43">
        <v>1</v>
      </c>
      <c r="B43" t="str">
        <f>IF(Table2[[#This Row],[class]]&lt;=2,"no",IF(Table2[[#This Row],[class]]&gt;=4,"yes","mid"))</f>
        <v>no</v>
      </c>
      <c r="C43" t="s">
        <v>142</v>
      </c>
      <c r="D43">
        <v>1</v>
      </c>
      <c r="E43" t="str">
        <f>Table2[[#This Row],[scene]]&amp;" ("&amp;Table2[[#This Row],[freq]]&amp;")"</f>
        <v>motel (1)</v>
      </c>
      <c r="F43">
        <f>VLOOKUP(Table2[[#This Row],[scene]],Table4[#All],2,FALSE)</f>
        <v>133</v>
      </c>
      <c r="G43">
        <f>ROUND(Table2[[#This Row],[freq]]/Table2[[#This Row],[total_freq]],2)</f>
        <v>0.01</v>
      </c>
    </row>
    <row r="44" spans="1:7" x14ac:dyDescent="0.25">
      <c r="A44">
        <v>2</v>
      </c>
      <c r="B44" t="str">
        <f>IF(Table2[[#This Row],[class]]&lt;=2,"no",IF(Table2[[#This Row],[class]]&gt;=4,"yes","mid"))</f>
        <v>no</v>
      </c>
      <c r="C44" t="s">
        <v>227</v>
      </c>
      <c r="D44">
        <v>3</v>
      </c>
      <c r="E44" t="str">
        <f>Table2[[#This Row],[scene]]&amp;" ("&amp;Table2[[#This Row],[freq]]&amp;")"</f>
        <v>aqueduct (3)</v>
      </c>
      <c r="F44">
        <f>VLOOKUP(Table2[[#This Row],[scene]],Table4[#All],2,FALSE)</f>
        <v>3</v>
      </c>
      <c r="G44">
        <f>ROUND(Table2[[#This Row],[freq]]/Table2[[#This Row],[total_freq]],2)</f>
        <v>1</v>
      </c>
    </row>
    <row r="45" spans="1:7" x14ac:dyDescent="0.25">
      <c r="A45">
        <v>2</v>
      </c>
      <c r="B45" t="str">
        <f>IF(Table2[[#This Row],[class]]&lt;=2,"no",IF(Table2[[#This Row],[class]]&gt;=4,"yes","mid"))</f>
        <v>no</v>
      </c>
      <c r="C45" t="s">
        <v>168</v>
      </c>
      <c r="D45">
        <v>1</v>
      </c>
      <c r="E45" t="str">
        <f>Table2[[#This Row],[scene]]&amp;" ("&amp;Table2[[#This Row],[freq]]&amp;")"</f>
        <v>supermarket (1)</v>
      </c>
      <c r="F45">
        <f>VLOOKUP(Table2[[#This Row],[scene]],Table4[#All],2,FALSE)</f>
        <v>1</v>
      </c>
      <c r="G45">
        <f>ROUND(Table2[[#This Row],[freq]]/Table2[[#This Row],[total_freq]],2)</f>
        <v>1</v>
      </c>
    </row>
    <row r="46" spans="1:7" x14ac:dyDescent="0.25">
      <c r="A46">
        <v>2</v>
      </c>
      <c r="B46" t="str">
        <f>IF(Table2[[#This Row],[class]]&lt;=2,"no",IF(Table2[[#This Row],[class]]&gt;=4,"yes","mid"))</f>
        <v>no</v>
      </c>
      <c r="C46" t="s">
        <v>188</v>
      </c>
      <c r="D46">
        <v>1</v>
      </c>
      <c r="E46" t="str">
        <f>Table2[[#This Row],[scene]]&amp;" ("&amp;Table2[[#This Row],[freq]]&amp;")"</f>
        <v>pagoda (1)</v>
      </c>
      <c r="F46">
        <f>VLOOKUP(Table2[[#This Row],[scene]],Table4[#All],2,FALSE)</f>
        <v>1</v>
      </c>
      <c r="G46">
        <f>ROUND(Table2[[#This Row],[freq]]/Table2[[#This Row],[total_freq]],2)</f>
        <v>1</v>
      </c>
    </row>
    <row r="47" spans="1:7" x14ac:dyDescent="0.25">
      <c r="A47">
        <v>2</v>
      </c>
      <c r="B47" t="str">
        <f>IF(Table2[[#This Row],[class]]&lt;=2,"no",IF(Table2[[#This Row],[class]]&gt;=4,"yes","mid"))</f>
        <v>no</v>
      </c>
      <c r="C47" t="s">
        <v>204</v>
      </c>
      <c r="D47">
        <v>1</v>
      </c>
      <c r="E47" t="str">
        <f>Table2[[#This Row],[scene]]&amp;" ("&amp;Table2[[#This Row],[freq]]&amp;")"</f>
        <v>candy_store (1)</v>
      </c>
      <c r="F47">
        <f>VLOOKUP(Table2[[#This Row],[scene]],Table4[#All],2,FALSE)</f>
        <v>1</v>
      </c>
      <c r="G47">
        <f>ROUND(Table2[[#This Row],[freq]]/Table2[[#This Row],[total_freq]],2)</f>
        <v>1</v>
      </c>
    </row>
    <row r="48" spans="1:7" x14ac:dyDescent="0.25">
      <c r="A48">
        <v>2</v>
      </c>
      <c r="B48" t="str">
        <f>IF(Table2[[#This Row],[class]]&lt;=2,"no",IF(Table2[[#This Row],[class]]&gt;=4,"yes","mid"))</f>
        <v>no</v>
      </c>
      <c r="C48" t="s">
        <v>210</v>
      </c>
      <c r="D48">
        <v>1</v>
      </c>
      <c r="E48" t="str">
        <f>Table2[[#This Row],[scene]]&amp;" ("&amp;Table2[[#This Row],[freq]]&amp;")"</f>
        <v>locker_room (1)</v>
      </c>
      <c r="F48">
        <f>VLOOKUP(Table2[[#This Row],[scene]],Table4[#All],2,FALSE)</f>
        <v>1</v>
      </c>
      <c r="G48">
        <f>ROUND(Table2[[#This Row],[freq]]/Table2[[#This Row],[total_freq]],2)</f>
        <v>1</v>
      </c>
    </row>
    <row r="49" spans="1:7" x14ac:dyDescent="0.25">
      <c r="A49">
        <v>2</v>
      </c>
      <c r="B49" t="str">
        <f>IF(Table2[[#This Row],[class]]&lt;=2,"no",IF(Table2[[#This Row],[class]]&gt;=4,"yes","mid"))</f>
        <v>no</v>
      </c>
      <c r="C49" t="s">
        <v>228</v>
      </c>
      <c r="D49">
        <v>1</v>
      </c>
      <c r="E49" t="str">
        <f>Table2[[#This Row],[scene]]&amp;" ("&amp;Table2[[#This Row],[freq]]&amp;")"</f>
        <v>badlands (1)</v>
      </c>
      <c r="F49">
        <f>VLOOKUP(Table2[[#This Row],[scene]],Table4[#All],2,FALSE)</f>
        <v>1</v>
      </c>
      <c r="G49">
        <f>ROUND(Table2[[#This Row],[freq]]/Table2[[#This Row],[total_freq]],2)</f>
        <v>1</v>
      </c>
    </row>
    <row r="50" spans="1:7" x14ac:dyDescent="0.25">
      <c r="A50">
        <v>2</v>
      </c>
      <c r="B50" t="str">
        <f>IF(Table2[[#This Row],[class]]&lt;=2,"no",IF(Table2[[#This Row],[class]]&gt;=4,"yes","mid"))</f>
        <v>no</v>
      </c>
      <c r="C50" t="s">
        <v>232</v>
      </c>
      <c r="D50">
        <v>1</v>
      </c>
      <c r="E50" t="str">
        <f>Table2[[#This Row],[scene]]&amp;" ("&amp;Table2[[#This Row],[freq]]&amp;")"</f>
        <v>staircase (1)</v>
      </c>
      <c r="F50">
        <f>VLOOKUP(Table2[[#This Row],[scene]],Table4[#All],2,FALSE)</f>
        <v>1</v>
      </c>
      <c r="G50">
        <f>ROUND(Table2[[#This Row],[freq]]/Table2[[#This Row],[total_freq]],2)</f>
        <v>1</v>
      </c>
    </row>
    <row r="51" spans="1:7" x14ac:dyDescent="0.25">
      <c r="A51">
        <v>2</v>
      </c>
      <c r="B51" t="str">
        <f>IF(Table2[[#This Row],[class]]&lt;=2,"no",IF(Table2[[#This Row],[class]]&gt;=4,"yes","mid"))</f>
        <v>no</v>
      </c>
      <c r="C51" t="s">
        <v>233</v>
      </c>
      <c r="D51">
        <v>1</v>
      </c>
      <c r="E51" t="str">
        <f>Table2[[#This Row],[scene]]&amp;" ("&amp;Table2[[#This Row],[freq]]&amp;")"</f>
        <v>mountain_snowy (1)</v>
      </c>
      <c r="F51">
        <f>VLOOKUP(Table2[[#This Row],[scene]],Table4[#All],2,FALSE)</f>
        <v>1</v>
      </c>
      <c r="G51">
        <f>ROUND(Table2[[#This Row],[freq]]/Table2[[#This Row],[total_freq]],2)</f>
        <v>1</v>
      </c>
    </row>
    <row r="52" spans="1:7" x14ac:dyDescent="0.25">
      <c r="A52">
        <v>2</v>
      </c>
      <c r="B52" t="str">
        <f>IF(Table2[[#This Row],[class]]&lt;=2,"no",IF(Table2[[#This Row],[class]]&gt;=4,"yes","mid"))</f>
        <v>no</v>
      </c>
      <c r="C52" t="s">
        <v>238</v>
      </c>
      <c r="D52">
        <v>1</v>
      </c>
      <c r="E52" t="str">
        <f>Table2[[#This Row],[scene]]&amp;" ("&amp;Table2[[#This Row],[freq]]&amp;")"</f>
        <v>mountain (1)</v>
      </c>
      <c r="F52">
        <f>VLOOKUP(Table2[[#This Row],[scene]],Table4[#All],2,FALSE)</f>
        <v>1</v>
      </c>
      <c r="G52">
        <f>ROUND(Table2[[#This Row],[freq]]/Table2[[#This Row],[total_freq]],2)</f>
        <v>1</v>
      </c>
    </row>
    <row r="53" spans="1:7" x14ac:dyDescent="0.25">
      <c r="A53">
        <v>2</v>
      </c>
      <c r="B53" t="str">
        <f>IF(Table2[[#This Row],[class]]&lt;=2,"no",IF(Table2[[#This Row],[class]]&gt;=4,"yes","mid"))</f>
        <v>no</v>
      </c>
      <c r="C53" t="s">
        <v>156</v>
      </c>
      <c r="D53">
        <v>10</v>
      </c>
      <c r="E53" t="str">
        <f>Table2[[#This Row],[scene]]&amp;" ("&amp;Table2[[#This Row],[freq]]&amp;")"</f>
        <v>train_railway (10)</v>
      </c>
      <c r="F53">
        <f>VLOOKUP(Table2[[#This Row],[scene]],Table4[#All],2,FALSE)</f>
        <v>13</v>
      </c>
      <c r="G53">
        <f>ROUND(Table2[[#This Row],[freq]]/Table2[[#This Row],[total_freq]],2)</f>
        <v>0.77</v>
      </c>
    </row>
    <row r="54" spans="1:7" x14ac:dyDescent="0.25">
      <c r="A54">
        <v>2</v>
      </c>
      <c r="B54" t="str">
        <f>IF(Table2[[#This Row],[class]]&lt;=2,"no",IF(Table2[[#This Row],[class]]&gt;=4,"yes","mid"))</f>
        <v>no</v>
      </c>
      <c r="C54" t="s">
        <v>207</v>
      </c>
      <c r="D54">
        <v>8</v>
      </c>
      <c r="E54" t="str">
        <f>Table2[[#This Row],[scene]]&amp;" ("&amp;Table2[[#This Row],[freq]]&amp;")"</f>
        <v>water_tower (8)</v>
      </c>
      <c r="F54">
        <f>VLOOKUP(Table2[[#This Row],[scene]],Table4[#All],2,FALSE)</f>
        <v>11</v>
      </c>
      <c r="G54">
        <f>ROUND(Table2[[#This Row],[freq]]/Table2[[#This Row],[total_freq]],2)</f>
        <v>0.73</v>
      </c>
    </row>
    <row r="55" spans="1:7" x14ac:dyDescent="0.25">
      <c r="A55">
        <v>2</v>
      </c>
      <c r="B55" t="str">
        <f>IF(Table2[[#This Row],[class]]&lt;=2,"no",IF(Table2[[#This Row],[class]]&gt;=4,"yes","mid"))</f>
        <v>no</v>
      </c>
      <c r="C55" t="s">
        <v>215</v>
      </c>
      <c r="D55">
        <v>5</v>
      </c>
      <c r="E55" t="str">
        <f>Table2[[#This Row],[scene]]&amp;" ("&amp;Table2[[#This Row],[freq]]&amp;")"</f>
        <v>train_station (5)</v>
      </c>
      <c r="F55">
        <f>VLOOKUP(Table2[[#This Row],[scene]],Table4[#All],2,FALSE)</f>
        <v>7</v>
      </c>
      <c r="G55">
        <f>ROUND(Table2[[#This Row],[freq]]/Table2[[#This Row],[total_freq]],2)</f>
        <v>0.71</v>
      </c>
    </row>
    <row r="56" spans="1:7" x14ac:dyDescent="0.25">
      <c r="A56">
        <v>2</v>
      </c>
      <c r="B56" t="str">
        <f>IF(Table2[[#This Row],[class]]&lt;=2,"no",IF(Table2[[#This Row],[class]]&gt;=4,"yes","mid"))</f>
        <v>no</v>
      </c>
      <c r="C56" t="s">
        <v>193</v>
      </c>
      <c r="D56">
        <v>16</v>
      </c>
      <c r="E56" t="str">
        <f>Table2[[#This Row],[scene]]&amp;" ("&amp;Table2[[#This Row],[freq]]&amp;")"</f>
        <v>viaduct (16)</v>
      </c>
      <c r="F56">
        <f>VLOOKUP(Table2[[#This Row],[scene]],Table4[#All],2,FALSE)</f>
        <v>24</v>
      </c>
      <c r="G56">
        <f>ROUND(Table2[[#This Row],[freq]]/Table2[[#This Row],[total_freq]],2)</f>
        <v>0.67</v>
      </c>
    </row>
    <row r="57" spans="1:7" x14ac:dyDescent="0.25">
      <c r="A57">
        <v>2</v>
      </c>
      <c r="B57" t="str">
        <f>IF(Table2[[#This Row],[class]]&lt;=2,"no",IF(Table2[[#This Row],[class]]&gt;=4,"yes","mid"))</f>
        <v>no</v>
      </c>
      <c r="C57" t="s">
        <v>170</v>
      </c>
      <c r="D57">
        <v>6</v>
      </c>
      <c r="E57" t="str">
        <f>Table2[[#This Row],[scene]]&amp;" ("&amp;Table2[[#This Row],[freq]]&amp;")"</f>
        <v>wheat_field (6)</v>
      </c>
      <c r="F57">
        <f>VLOOKUP(Table2[[#This Row],[scene]],Table4[#All],2,FALSE)</f>
        <v>9</v>
      </c>
      <c r="G57">
        <f>ROUND(Table2[[#This Row],[freq]]/Table2[[#This Row],[total_freq]],2)</f>
        <v>0.67</v>
      </c>
    </row>
    <row r="58" spans="1:7" x14ac:dyDescent="0.25">
      <c r="A58">
        <v>2</v>
      </c>
      <c r="B58" t="str">
        <f>IF(Table2[[#This Row],[class]]&lt;=2,"no",IF(Table2[[#This Row],[class]]&gt;=4,"yes","mid"))</f>
        <v>no</v>
      </c>
      <c r="C58" t="s">
        <v>181</v>
      </c>
      <c r="D58">
        <v>4</v>
      </c>
      <c r="E58" t="str">
        <f>Table2[[#This Row],[scene]]&amp;" ("&amp;Table2[[#This Row],[freq]]&amp;")"</f>
        <v>valley (4)</v>
      </c>
      <c r="F58">
        <f>VLOOKUP(Table2[[#This Row],[scene]],Table4[#All],2,FALSE)</f>
        <v>6</v>
      </c>
      <c r="G58">
        <f>ROUND(Table2[[#This Row],[freq]]/Table2[[#This Row],[total_freq]],2)</f>
        <v>0.67</v>
      </c>
    </row>
    <row r="59" spans="1:7" x14ac:dyDescent="0.25">
      <c r="A59">
        <v>2</v>
      </c>
      <c r="B59" t="str">
        <f>IF(Table2[[#This Row],[class]]&lt;=2,"no",IF(Table2[[#This Row],[class]]&gt;=4,"yes","mid"))</f>
        <v>no</v>
      </c>
      <c r="C59" t="s">
        <v>208</v>
      </c>
      <c r="D59">
        <v>2</v>
      </c>
      <c r="E59" t="str">
        <f>Table2[[#This Row],[scene]]&amp;" ("&amp;Table2[[#This Row],[freq]]&amp;")"</f>
        <v>ocean (2)</v>
      </c>
      <c r="F59">
        <f>VLOOKUP(Table2[[#This Row],[scene]],Table4[#All],2,FALSE)</f>
        <v>3</v>
      </c>
      <c r="G59">
        <f>ROUND(Table2[[#This Row],[freq]]/Table2[[#This Row],[total_freq]],2)</f>
        <v>0.67</v>
      </c>
    </row>
    <row r="60" spans="1:7" x14ac:dyDescent="0.25">
      <c r="A60">
        <v>2</v>
      </c>
      <c r="B60" t="str">
        <f>IF(Table2[[#This Row],[class]]&lt;=2,"no",IF(Table2[[#This Row],[class]]&gt;=4,"yes","mid"))</f>
        <v>no</v>
      </c>
      <c r="C60" t="s">
        <v>186</v>
      </c>
      <c r="D60">
        <v>2</v>
      </c>
      <c r="E60" t="str">
        <f>Table2[[#This Row],[scene]]&amp;" ("&amp;Table2[[#This Row],[freq]]&amp;")"</f>
        <v>arch (2)</v>
      </c>
      <c r="F60">
        <f>VLOOKUP(Table2[[#This Row],[scene]],Table4[#All],2,FALSE)</f>
        <v>3</v>
      </c>
      <c r="G60">
        <f>ROUND(Table2[[#This Row],[freq]]/Table2[[#This Row],[total_freq]],2)</f>
        <v>0.67</v>
      </c>
    </row>
    <row r="61" spans="1:7" x14ac:dyDescent="0.25">
      <c r="A61">
        <v>2</v>
      </c>
      <c r="B61" t="str">
        <f>IF(Table2[[#This Row],[class]]&lt;=2,"no",IF(Table2[[#This Row],[class]]&gt;=4,"yes","mid"))</f>
        <v>no</v>
      </c>
      <c r="C61" t="s">
        <v>190</v>
      </c>
      <c r="D61">
        <v>2</v>
      </c>
      <c r="E61" t="str">
        <f>Table2[[#This Row],[scene]]&amp;" ("&amp;Table2[[#This Row],[freq]]&amp;")"</f>
        <v>rainforest (2)</v>
      </c>
      <c r="F61">
        <f>VLOOKUP(Table2[[#This Row],[scene]],Table4[#All],2,FALSE)</f>
        <v>3</v>
      </c>
      <c r="G61">
        <f>ROUND(Table2[[#This Row],[freq]]/Table2[[#This Row],[total_freq]],2)</f>
        <v>0.67</v>
      </c>
    </row>
    <row r="62" spans="1:7" x14ac:dyDescent="0.25">
      <c r="A62">
        <v>2</v>
      </c>
      <c r="B62" t="str">
        <f>IF(Table2[[#This Row],[class]]&lt;=2,"no",IF(Table2[[#This Row],[class]]&gt;=4,"yes","mid"))</f>
        <v>no</v>
      </c>
      <c r="C62" t="s">
        <v>143</v>
      </c>
      <c r="D62">
        <v>11</v>
      </c>
      <c r="E62" t="str">
        <f>Table2[[#This Row],[scene]]&amp;" ("&amp;Table2[[#This Row],[freq]]&amp;")"</f>
        <v>railroad_track (11)</v>
      </c>
      <c r="F62">
        <f>VLOOKUP(Table2[[#This Row],[scene]],Table4[#All],2,FALSE)</f>
        <v>18</v>
      </c>
      <c r="G62">
        <f>ROUND(Table2[[#This Row],[freq]]/Table2[[#This Row],[total_freq]],2)</f>
        <v>0.61</v>
      </c>
    </row>
    <row r="63" spans="1:7" x14ac:dyDescent="0.25">
      <c r="A63">
        <v>2</v>
      </c>
      <c r="B63" t="str">
        <f>IF(Table2[[#This Row],[class]]&lt;=2,"no",IF(Table2[[#This Row],[class]]&gt;=4,"yes","mid"))</f>
        <v>no</v>
      </c>
      <c r="C63" t="s">
        <v>216</v>
      </c>
      <c r="D63">
        <v>3</v>
      </c>
      <c r="E63" t="str">
        <f>Table2[[#This Row],[scene]]&amp;" ("&amp;Table2[[#This Row],[freq]]&amp;")"</f>
        <v>campsite (3)</v>
      </c>
      <c r="F63">
        <f>VLOOKUP(Table2[[#This Row],[scene]],Table4[#All],2,FALSE)</f>
        <v>5</v>
      </c>
      <c r="G63">
        <f>ROUND(Table2[[#This Row],[freq]]/Table2[[#This Row],[total_freq]],2)</f>
        <v>0.6</v>
      </c>
    </row>
    <row r="64" spans="1:7" x14ac:dyDescent="0.25">
      <c r="A64">
        <v>2</v>
      </c>
      <c r="B64" t="str">
        <f>IF(Table2[[#This Row],[class]]&lt;=2,"no",IF(Table2[[#This Row],[class]]&gt;=4,"yes","mid"))</f>
        <v>no</v>
      </c>
      <c r="C64" t="s">
        <v>137</v>
      </c>
      <c r="D64">
        <v>4</v>
      </c>
      <c r="E64" t="str">
        <f>Table2[[#This Row],[scene]]&amp;" ("&amp;Table2[[#This Row],[freq]]&amp;")"</f>
        <v>baseball_field (4)</v>
      </c>
      <c r="F64">
        <f>VLOOKUP(Table2[[#This Row],[scene]],Table4[#All],2,FALSE)</f>
        <v>7</v>
      </c>
      <c r="G64">
        <f>ROUND(Table2[[#This Row],[freq]]/Table2[[#This Row],[total_freq]],2)</f>
        <v>0.56999999999999995</v>
      </c>
    </row>
    <row r="65" spans="1:7" x14ac:dyDescent="0.25">
      <c r="A65">
        <v>2</v>
      </c>
      <c r="B65" t="str">
        <f>IF(Table2[[#This Row],[class]]&lt;=2,"no",IF(Table2[[#This Row],[class]]&gt;=4,"yes","mid"))</f>
        <v>no</v>
      </c>
      <c r="C65" t="s">
        <v>155</v>
      </c>
      <c r="D65">
        <v>4</v>
      </c>
      <c r="E65" t="str">
        <f>Table2[[#This Row],[scene]]&amp;" ("&amp;Table2[[#This Row],[freq]]&amp;")"</f>
        <v>skyscraper (4)</v>
      </c>
      <c r="F65">
        <f>VLOOKUP(Table2[[#This Row],[scene]],Table4[#All],2,FALSE)</f>
        <v>7</v>
      </c>
      <c r="G65">
        <f>ROUND(Table2[[#This Row],[freq]]/Table2[[#This Row],[total_freq]],2)</f>
        <v>0.56999999999999995</v>
      </c>
    </row>
    <row r="66" spans="1:7" x14ac:dyDescent="0.25">
      <c r="A66">
        <v>2</v>
      </c>
      <c r="B66" t="str">
        <f>IF(Table2[[#This Row],[class]]&lt;=2,"no",IF(Table2[[#This Row],[class]]&gt;=4,"yes","mid"))</f>
        <v>no</v>
      </c>
      <c r="C66" t="s">
        <v>202</v>
      </c>
      <c r="D66">
        <v>4</v>
      </c>
      <c r="E66" t="str">
        <f>Table2[[#This Row],[scene]]&amp;" ("&amp;Table2[[#This Row],[freq]]&amp;")"</f>
        <v>cemetery (4)</v>
      </c>
      <c r="F66">
        <f>VLOOKUP(Table2[[#This Row],[scene]],Table4[#All],2,FALSE)</f>
        <v>7</v>
      </c>
      <c r="G66">
        <f>ROUND(Table2[[#This Row],[freq]]/Table2[[#This Row],[total_freq]],2)</f>
        <v>0.56999999999999995</v>
      </c>
    </row>
    <row r="67" spans="1:7" x14ac:dyDescent="0.25">
      <c r="A67">
        <v>2</v>
      </c>
      <c r="B67" t="str">
        <f>IF(Table2[[#This Row],[class]]&lt;=2,"no",IF(Table2[[#This Row],[class]]&gt;=4,"yes","mid"))</f>
        <v>no</v>
      </c>
      <c r="C67" t="s">
        <v>203</v>
      </c>
      <c r="D67">
        <v>4</v>
      </c>
      <c r="E67" t="str">
        <f>Table2[[#This Row],[scene]]&amp;" ("&amp;Table2[[#This Row],[freq]]&amp;")"</f>
        <v>airport_terminal (4)</v>
      </c>
      <c r="F67">
        <f>VLOOKUP(Table2[[#This Row],[scene]],Table4[#All],2,FALSE)</f>
        <v>7</v>
      </c>
      <c r="G67">
        <f>ROUND(Table2[[#This Row],[freq]]/Table2[[#This Row],[total_freq]],2)</f>
        <v>0.56999999999999995</v>
      </c>
    </row>
    <row r="68" spans="1:7" x14ac:dyDescent="0.25">
      <c r="A68">
        <v>2</v>
      </c>
      <c r="B68" t="str">
        <f>IF(Table2[[#This Row],[class]]&lt;=2,"no",IF(Table2[[#This Row],[class]]&gt;=4,"yes","mid"))</f>
        <v>no</v>
      </c>
      <c r="C68" t="s">
        <v>217</v>
      </c>
      <c r="D68">
        <v>21</v>
      </c>
      <c r="E68" t="str">
        <f>Table2[[#This Row],[scene]]&amp;" ("&amp;Table2[[#This Row],[freq]]&amp;")"</f>
        <v>sky (21)</v>
      </c>
      <c r="F68">
        <f>VLOOKUP(Table2[[#This Row],[scene]],Table4[#All],2,FALSE)</f>
        <v>37</v>
      </c>
      <c r="G68">
        <f>ROUND(Table2[[#This Row],[freq]]/Table2[[#This Row],[total_freq]],2)</f>
        <v>0.56999999999999995</v>
      </c>
    </row>
    <row r="69" spans="1:7" x14ac:dyDescent="0.25">
      <c r="A69">
        <v>2</v>
      </c>
      <c r="B69" t="str">
        <f>IF(Table2[[#This Row],[class]]&lt;=2,"no",IF(Table2[[#This Row],[class]]&gt;=4,"yes","mid"))</f>
        <v>no</v>
      </c>
      <c r="C69" t="s">
        <v>129</v>
      </c>
      <c r="D69">
        <v>9</v>
      </c>
      <c r="E69" t="str">
        <f>Table2[[#This Row],[scene]]&amp;" ("&amp;Table2[[#This Row],[freq]]&amp;")"</f>
        <v>windmill (9)</v>
      </c>
      <c r="F69">
        <f>VLOOKUP(Table2[[#This Row],[scene]],Table4[#All],2,FALSE)</f>
        <v>16</v>
      </c>
      <c r="G69">
        <f>ROUND(Table2[[#This Row],[freq]]/Table2[[#This Row],[total_freq]],2)</f>
        <v>0.56000000000000005</v>
      </c>
    </row>
    <row r="70" spans="1:7" x14ac:dyDescent="0.25">
      <c r="A70">
        <v>2</v>
      </c>
      <c r="B70" t="str">
        <f>IF(Table2[[#This Row],[class]]&lt;=2,"no",IF(Table2[[#This Row],[class]]&gt;=4,"yes","mid"))</f>
        <v>no</v>
      </c>
      <c r="C70" t="s">
        <v>159</v>
      </c>
      <c r="D70">
        <v>18</v>
      </c>
      <c r="E70" t="str">
        <f>Table2[[#This Row],[scene]]&amp;" ("&amp;Table2[[#This Row],[freq]]&amp;")"</f>
        <v>bridge (18)</v>
      </c>
      <c r="F70">
        <f>VLOOKUP(Table2[[#This Row],[scene]],Table4[#All],2,FALSE)</f>
        <v>33</v>
      </c>
      <c r="G70">
        <f>ROUND(Table2[[#This Row],[freq]]/Table2[[#This Row],[total_freq]],2)</f>
        <v>0.55000000000000004</v>
      </c>
    </row>
    <row r="71" spans="1:7" x14ac:dyDescent="0.25">
      <c r="A71">
        <v>2</v>
      </c>
      <c r="B71" t="str">
        <f>IF(Table2[[#This Row],[class]]&lt;=2,"no",IF(Table2[[#This Row],[class]]&gt;=4,"yes","mid"))</f>
        <v>no</v>
      </c>
      <c r="C71" t="s">
        <v>141</v>
      </c>
      <c r="D71">
        <v>17</v>
      </c>
      <c r="E71" t="str">
        <f>Table2[[#This Row],[scene]]&amp;" ("&amp;Table2[[#This Row],[freq]]&amp;")"</f>
        <v>corn_field (17)</v>
      </c>
      <c r="F71">
        <f>VLOOKUP(Table2[[#This Row],[scene]],Table4[#All],2,FALSE)</f>
        <v>32</v>
      </c>
      <c r="G71">
        <f>ROUND(Table2[[#This Row],[freq]]/Table2[[#This Row],[total_freq]],2)</f>
        <v>0.53</v>
      </c>
    </row>
    <row r="72" spans="1:7" x14ac:dyDescent="0.25">
      <c r="A72">
        <v>2</v>
      </c>
      <c r="B72" t="str">
        <f>IF(Table2[[#This Row],[class]]&lt;=2,"no",IF(Table2[[#This Row],[class]]&gt;=4,"yes","mid"))</f>
        <v>no</v>
      </c>
      <c r="C72" t="s">
        <v>146</v>
      </c>
      <c r="D72">
        <v>9</v>
      </c>
      <c r="E72" t="str">
        <f>Table2[[#This Row],[scene]]&amp;" ("&amp;Table2[[#This Row],[freq]]&amp;")"</f>
        <v>wind_farm (9)</v>
      </c>
      <c r="F72">
        <f>VLOOKUP(Table2[[#This Row],[scene]],Table4[#All],2,FALSE)</f>
        <v>17</v>
      </c>
      <c r="G72">
        <f>ROUND(Table2[[#This Row],[freq]]/Table2[[#This Row],[total_freq]],2)</f>
        <v>0.53</v>
      </c>
    </row>
    <row r="73" spans="1:7" x14ac:dyDescent="0.25">
      <c r="A73">
        <v>2</v>
      </c>
      <c r="B73" t="str">
        <f>IF(Table2[[#This Row],[class]]&lt;=2,"no",IF(Table2[[#This Row],[class]]&gt;=4,"yes","mid"))</f>
        <v>no</v>
      </c>
      <c r="C73" t="s">
        <v>201</v>
      </c>
      <c r="D73">
        <v>29</v>
      </c>
      <c r="E73" t="str">
        <f>Table2[[#This Row],[scene]]&amp;" ("&amp;Table2[[#This Row],[freq]]&amp;")"</f>
        <v>runway (29)</v>
      </c>
      <c r="F73">
        <f>VLOOKUP(Table2[[#This Row],[scene]],Table4[#All],2,FALSE)</f>
        <v>57</v>
      </c>
      <c r="G73">
        <f>ROUND(Table2[[#This Row],[freq]]/Table2[[#This Row],[total_freq]],2)</f>
        <v>0.51</v>
      </c>
    </row>
    <row r="74" spans="1:7" x14ac:dyDescent="0.25">
      <c r="A74">
        <v>2</v>
      </c>
      <c r="B74" t="str">
        <f>IF(Table2[[#This Row],[class]]&lt;=2,"no",IF(Table2[[#This Row],[class]]&gt;=4,"yes","mid"))</f>
        <v>no</v>
      </c>
      <c r="C74" t="s">
        <v>175</v>
      </c>
      <c r="D74">
        <v>3</v>
      </c>
      <c r="E74" t="str">
        <f>Table2[[#This Row],[scene]]&amp;" ("&amp;Table2[[#This Row],[freq]]&amp;")"</f>
        <v>stadium (3)</v>
      </c>
      <c r="F74">
        <f>VLOOKUP(Table2[[#This Row],[scene]],Table4[#All],2,FALSE)</f>
        <v>6</v>
      </c>
      <c r="G74">
        <f>ROUND(Table2[[#This Row],[freq]]/Table2[[#This Row],[total_freq]],2)</f>
        <v>0.5</v>
      </c>
    </row>
    <row r="75" spans="1:7" x14ac:dyDescent="0.25">
      <c r="A75">
        <v>2</v>
      </c>
      <c r="B75" t="str">
        <f>IF(Table2[[#This Row],[class]]&lt;=2,"no",IF(Table2[[#This Row],[class]]&gt;=4,"yes","mid"))</f>
        <v>no</v>
      </c>
      <c r="C75" t="s">
        <v>220</v>
      </c>
      <c r="D75">
        <v>3</v>
      </c>
      <c r="E75" t="str">
        <f>Table2[[#This Row],[scene]]&amp;" ("&amp;Table2[[#This Row],[freq]]&amp;")"</f>
        <v>mausoleum (3)</v>
      </c>
      <c r="F75">
        <f>VLOOKUP(Table2[[#This Row],[scene]],Table4[#All],2,FALSE)</f>
        <v>6</v>
      </c>
      <c r="G75">
        <f>ROUND(Table2[[#This Row],[freq]]/Table2[[#This Row],[total_freq]],2)</f>
        <v>0.5</v>
      </c>
    </row>
    <row r="76" spans="1:7" x14ac:dyDescent="0.25">
      <c r="A76">
        <v>2</v>
      </c>
      <c r="B76" t="str">
        <f>IF(Table2[[#This Row],[class]]&lt;=2,"no",IF(Table2[[#This Row],[class]]&gt;=4,"yes","mid"))</f>
        <v>no</v>
      </c>
      <c r="C76" t="s">
        <v>165</v>
      </c>
      <c r="D76">
        <v>2</v>
      </c>
      <c r="E76" t="str">
        <f>Table2[[#This Row],[scene]]&amp;" ("&amp;Table2[[#This Row],[freq]]&amp;")"</f>
        <v>tower (2)</v>
      </c>
      <c r="F76">
        <f>VLOOKUP(Table2[[#This Row],[scene]],Table4[#All],2,FALSE)</f>
        <v>4</v>
      </c>
      <c r="G76">
        <f>ROUND(Table2[[#This Row],[freq]]/Table2[[#This Row],[total_freq]],2)</f>
        <v>0.5</v>
      </c>
    </row>
    <row r="77" spans="1:7" x14ac:dyDescent="0.25">
      <c r="A77">
        <v>2</v>
      </c>
      <c r="B77" t="str">
        <f>IF(Table2[[#This Row],[class]]&lt;=2,"no",IF(Table2[[#This Row],[class]]&gt;=4,"yes","mid"))</f>
        <v>no</v>
      </c>
      <c r="C77" t="s">
        <v>211</v>
      </c>
      <c r="D77">
        <v>2</v>
      </c>
      <c r="E77" t="str">
        <f>Table2[[#This Row],[scene]]&amp;" ("&amp;Table2[[#This Row],[freq]]&amp;")"</f>
        <v>excavation (2)</v>
      </c>
      <c r="F77">
        <f>VLOOKUP(Table2[[#This Row],[scene]],Table4[#All],2,FALSE)</f>
        <v>4</v>
      </c>
      <c r="G77">
        <f>ROUND(Table2[[#This Row],[freq]]/Table2[[#This Row],[total_freq]],2)</f>
        <v>0.5</v>
      </c>
    </row>
    <row r="78" spans="1:7" x14ac:dyDescent="0.25">
      <c r="A78">
        <v>2</v>
      </c>
      <c r="B78" t="str">
        <f>IF(Table2[[#This Row],[class]]&lt;=2,"no",IF(Table2[[#This Row],[class]]&gt;=4,"yes","mid"))</f>
        <v>no</v>
      </c>
      <c r="C78" t="s">
        <v>224</v>
      </c>
      <c r="D78">
        <v>2</v>
      </c>
      <c r="E78" t="str">
        <f>Table2[[#This Row],[scene]]&amp;" ("&amp;Table2[[#This Row],[freq]]&amp;")"</f>
        <v>herb_garden (2)</v>
      </c>
      <c r="F78">
        <f>VLOOKUP(Table2[[#This Row],[scene]],Table4[#All],2,FALSE)</f>
        <v>4</v>
      </c>
      <c r="G78">
        <f>ROUND(Table2[[#This Row],[freq]]/Table2[[#This Row],[total_freq]],2)</f>
        <v>0.5</v>
      </c>
    </row>
    <row r="79" spans="1:7" x14ac:dyDescent="0.25">
      <c r="A79">
        <v>2</v>
      </c>
      <c r="B79" t="str">
        <f>IF(Table2[[#This Row],[class]]&lt;=2,"no",IF(Table2[[#This Row],[class]]&gt;=4,"yes","mid"))</f>
        <v>no</v>
      </c>
      <c r="C79" t="s">
        <v>163</v>
      </c>
      <c r="D79">
        <v>2</v>
      </c>
      <c r="E79" t="str">
        <f>Table2[[#This Row],[scene]]&amp;" ("&amp;Table2[[#This Row],[freq]]&amp;")"</f>
        <v>boat_deck (2)</v>
      </c>
      <c r="F79">
        <f>VLOOKUP(Table2[[#This Row],[scene]],Table4[#All],2,FALSE)</f>
        <v>4</v>
      </c>
      <c r="G79">
        <f>ROUND(Table2[[#This Row],[freq]]/Table2[[#This Row],[total_freq]],2)</f>
        <v>0.5</v>
      </c>
    </row>
    <row r="80" spans="1:7" x14ac:dyDescent="0.25">
      <c r="A80">
        <v>2</v>
      </c>
      <c r="B80" t="str">
        <f>IF(Table2[[#This Row],[class]]&lt;=2,"no",IF(Table2[[#This Row],[class]]&gt;=4,"yes","mid"))</f>
        <v>no</v>
      </c>
      <c r="C80" t="s">
        <v>166</v>
      </c>
      <c r="D80">
        <v>2</v>
      </c>
      <c r="E80" t="str">
        <f>Table2[[#This Row],[scene]]&amp;" ("&amp;Table2[[#This Row],[freq]]&amp;")"</f>
        <v>phone_booth (2)</v>
      </c>
      <c r="F80">
        <f>VLOOKUP(Table2[[#This Row],[scene]],Table4[#All],2,FALSE)</f>
        <v>4</v>
      </c>
      <c r="G80">
        <f>ROUND(Table2[[#This Row],[freq]]/Table2[[#This Row],[total_freq]],2)</f>
        <v>0.5</v>
      </c>
    </row>
    <row r="81" spans="1:7" x14ac:dyDescent="0.25">
      <c r="A81">
        <v>2</v>
      </c>
      <c r="B81" t="str">
        <f>IF(Table2[[#This Row],[class]]&lt;=2,"no",IF(Table2[[#This Row],[class]]&gt;=4,"yes","mid"))</f>
        <v>no</v>
      </c>
      <c r="C81" t="s">
        <v>194</v>
      </c>
      <c r="D81">
        <v>1</v>
      </c>
      <c r="E81" t="str">
        <f>Table2[[#This Row],[scene]]&amp;" ("&amp;Table2[[#This Row],[freq]]&amp;")"</f>
        <v>amphitheater (1)</v>
      </c>
      <c r="F81">
        <f>VLOOKUP(Table2[[#This Row],[scene]],Table4[#All],2,FALSE)</f>
        <v>2</v>
      </c>
      <c r="G81">
        <f>ROUND(Table2[[#This Row],[freq]]/Table2[[#This Row],[total_freq]],2)</f>
        <v>0.5</v>
      </c>
    </row>
    <row r="82" spans="1:7" x14ac:dyDescent="0.25">
      <c r="A82">
        <v>2</v>
      </c>
      <c r="B82" t="str">
        <f>IF(Table2[[#This Row],[class]]&lt;=2,"no",IF(Table2[[#This Row],[class]]&gt;=4,"yes","mid"))</f>
        <v>no</v>
      </c>
      <c r="C82" t="s">
        <v>206</v>
      </c>
      <c r="D82">
        <v>1</v>
      </c>
      <c r="E82" t="str">
        <f>Table2[[#This Row],[scene]]&amp;" ("&amp;Table2[[#This Row],[freq]]&amp;")"</f>
        <v>trench (1)</v>
      </c>
      <c r="F82">
        <f>VLOOKUP(Table2[[#This Row],[scene]],Table4[#All],2,FALSE)</f>
        <v>2</v>
      </c>
      <c r="G82">
        <f>ROUND(Table2[[#This Row],[freq]]/Table2[[#This Row],[total_freq]],2)</f>
        <v>0.5</v>
      </c>
    </row>
    <row r="83" spans="1:7" x14ac:dyDescent="0.25">
      <c r="A83">
        <v>2</v>
      </c>
      <c r="B83" t="str">
        <f>IF(Table2[[#This Row],[class]]&lt;=2,"no",IF(Table2[[#This Row],[class]]&gt;=4,"yes","mid"))</f>
        <v>no</v>
      </c>
      <c r="C83" t="s">
        <v>209</v>
      </c>
      <c r="D83">
        <v>1</v>
      </c>
      <c r="E83" t="str">
        <f>Table2[[#This Row],[scene]]&amp;" ("&amp;Table2[[#This Row],[freq]]&amp;")"</f>
        <v>boardwalk (1)</v>
      </c>
      <c r="F83">
        <f>VLOOKUP(Table2[[#This Row],[scene]],Table4[#All],2,FALSE)</f>
        <v>2</v>
      </c>
      <c r="G83">
        <f>ROUND(Table2[[#This Row],[freq]]/Table2[[#This Row],[total_freq]],2)</f>
        <v>0.5</v>
      </c>
    </row>
    <row r="84" spans="1:7" x14ac:dyDescent="0.25">
      <c r="A84">
        <v>2</v>
      </c>
      <c r="B84" t="str">
        <f>IF(Table2[[#This Row],[class]]&lt;=2,"no",IF(Table2[[#This Row],[class]]&gt;=4,"yes","mid"))</f>
        <v>no</v>
      </c>
      <c r="C84" t="s">
        <v>229</v>
      </c>
      <c r="D84">
        <v>13</v>
      </c>
      <c r="E84" t="str">
        <f>Table2[[#This Row],[scene]]&amp;" ("&amp;Table2[[#This Row],[freq]]&amp;")"</f>
        <v>hotel (13)</v>
      </c>
      <c r="F84">
        <f>VLOOKUP(Table2[[#This Row],[scene]],Table4[#All],2,FALSE)</f>
        <v>28</v>
      </c>
      <c r="G84">
        <f>ROUND(Table2[[#This Row],[freq]]/Table2[[#This Row],[total_freq]],2)</f>
        <v>0.46</v>
      </c>
    </row>
    <row r="85" spans="1:7" x14ac:dyDescent="0.25">
      <c r="A85">
        <v>2</v>
      </c>
      <c r="B85" t="str">
        <f>IF(Table2[[#This Row],[class]]&lt;=2,"no",IF(Table2[[#This Row],[class]]&gt;=4,"yes","mid"))</f>
        <v>no</v>
      </c>
      <c r="C85" t="s">
        <v>192</v>
      </c>
      <c r="D85">
        <v>17</v>
      </c>
      <c r="E85" t="str">
        <f>Table2[[#This Row],[scene]]&amp;" ("&amp;Table2[[#This Row],[freq]]&amp;")"</f>
        <v>construction_site (17)</v>
      </c>
      <c r="F85">
        <f>VLOOKUP(Table2[[#This Row],[scene]],Table4[#All],2,FALSE)</f>
        <v>37</v>
      </c>
      <c r="G85">
        <f>ROUND(Table2[[#This Row],[freq]]/Table2[[#This Row],[total_freq]],2)</f>
        <v>0.46</v>
      </c>
    </row>
    <row r="86" spans="1:7" x14ac:dyDescent="0.25">
      <c r="A86">
        <v>2</v>
      </c>
      <c r="B86" t="str">
        <f>IF(Table2[[#This Row],[class]]&lt;=2,"no",IF(Table2[[#This Row],[class]]&gt;=4,"yes","mid"))</f>
        <v>no</v>
      </c>
      <c r="C86" t="s">
        <v>164</v>
      </c>
      <c r="D86">
        <v>6</v>
      </c>
      <c r="E86" t="str">
        <f>Table2[[#This Row],[scene]]&amp;" ("&amp;Table2[[#This Row],[freq]]&amp;")"</f>
        <v>gas_station (6)</v>
      </c>
      <c r="F86">
        <f>VLOOKUP(Table2[[#This Row],[scene]],Table4[#All],2,FALSE)</f>
        <v>14</v>
      </c>
      <c r="G86">
        <f>ROUND(Table2[[#This Row],[freq]]/Table2[[#This Row],[total_freq]],2)</f>
        <v>0.43</v>
      </c>
    </row>
    <row r="87" spans="1:7" x14ac:dyDescent="0.25">
      <c r="A87">
        <v>2</v>
      </c>
      <c r="B87" t="str">
        <f>IF(Table2[[#This Row],[class]]&lt;=2,"no",IF(Table2[[#This Row],[class]]&gt;=4,"yes","mid"))</f>
        <v>no</v>
      </c>
      <c r="C87" t="s">
        <v>154</v>
      </c>
      <c r="D87">
        <v>3</v>
      </c>
      <c r="E87" t="str">
        <f>Table2[[#This Row],[scene]]&amp;" ("&amp;Table2[[#This Row],[freq]]&amp;")"</f>
        <v>dam (3)</v>
      </c>
      <c r="F87">
        <f>VLOOKUP(Table2[[#This Row],[scene]],Table4[#All],2,FALSE)</f>
        <v>7</v>
      </c>
      <c r="G87">
        <f>ROUND(Table2[[#This Row],[freq]]/Table2[[#This Row],[total_freq]],2)</f>
        <v>0.43</v>
      </c>
    </row>
    <row r="88" spans="1:7" x14ac:dyDescent="0.25">
      <c r="A88">
        <v>2</v>
      </c>
      <c r="B88" t="str">
        <f>IF(Table2[[#This Row],[class]]&lt;=2,"no",IF(Table2[[#This Row],[class]]&gt;=4,"yes","mid"))</f>
        <v>no</v>
      </c>
      <c r="C88" t="s">
        <v>212</v>
      </c>
      <c r="D88">
        <v>76</v>
      </c>
      <c r="E88" t="str">
        <f>Table2[[#This Row],[scene]]&amp;" ("&amp;Table2[[#This Row],[freq]]&amp;")"</f>
        <v>forest_road (76)</v>
      </c>
      <c r="F88">
        <f>VLOOKUP(Table2[[#This Row],[scene]],Table4[#All],2,FALSE)</f>
        <v>178</v>
      </c>
      <c r="G88">
        <f>ROUND(Table2[[#This Row],[freq]]/Table2[[#This Row],[total_freq]],2)</f>
        <v>0.43</v>
      </c>
    </row>
    <row r="89" spans="1:7" x14ac:dyDescent="0.25">
      <c r="A89">
        <v>2</v>
      </c>
      <c r="B89" t="str">
        <f>IF(Table2[[#This Row],[class]]&lt;=2,"no",IF(Table2[[#This Row],[class]]&gt;=4,"yes","mid"))</f>
        <v>no</v>
      </c>
      <c r="C89" t="s">
        <v>157</v>
      </c>
      <c r="D89">
        <v>133</v>
      </c>
      <c r="E89" t="str">
        <f>Table2[[#This Row],[scene]]&amp;" ("&amp;Table2[[#This Row],[freq]]&amp;")"</f>
        <v>highway (133)</v>
      </c>
      <c r="F89">
        <f>VLOOKUP(Table2[[#This Row],[scene]],Table4[#All],2,FALSE)</f>
        <v>313</v>
      </c>
      <c r="G89">
        <f>ROUND(Table2[[#This Row],[freq]]/Table2[[#This Row],[total_freq]],2)</f>
        <v>0.42</v>
      </c>
    </row>
    <row r="90" spans="1:7" x14ac:dyDescent="0.25">
      <c r="A90">
        <v>2</v>
      </c>
      <c r="B90" t="str">
        <f>IF(Table2[[#This Row],[class]]&lt;=2,"no",IF(Table2[[#This Row],[class]]&gt;=4,"yes","mid"))</f>
        <v>no</v>
      </c>
      <c r="C90" t="s">
        <v>136</v>
      </c>
      <c r="D90">
        <v>10</v>
      </c>
      <c r="E90" t="str">
        <f>Table2[[#This Row],[scene]]&amp;" ("&amp;Table2[[#This Row],[freq]]&amp;")"</f>
        <v>fire_station (10)</v>
      </c>
      <c r="F90">
        <f>VLOOKUP(Table2[[#This Row],[scene]],Table4[#All],2,FALSE)</f>
        <v>24</v>
      </c>
      <c r="G90">
        <f>ROUND(Table2[[#This Row],[freq]]/Table2[[#This Row],[total_freq]],2)</f>
        <v>0.42</v>
      </c>
    </row>
    <row r="91" spans="1:7" x14ac:dyDescent="0.25">
      <c r="A91">
        <v>2</v>
      </c>
      <c r="B91" t="str">
        <f>IF(Table2[[#This Row],[class]]&lt;=2,"no",IF(Table2[[#This Row],[class]]&gt;=4,"yes","mid"))</f>
        <v>no</v>
      </c>
      <c r="C91" t="s">
        <v>148</v>
      </c>
      <c r="D91">
        <v>96</v>
      </c>
      <c r="E91" t="str">
        <f>Table2[[#This Row],[scene]]&amp;" ("&amp;Table2[[#This Row],[freq]]&amp;")"</f>
        <v>hospital (96)</v>
      </c>
      <c r="F91">
        <f>VLOOKUP(Table2[[#This Row],[scene]],Table4[#All],2,FALSE)</f>
        <v>234</v>
      </c>
      <c r="G91">
        <f>ROUND(Table2[[#This Row],[freq]]/Table2[[#This Row],[total_freq]],2)</f>
        <v>0.41</v>
      </c>
    </row>
    <row r="92" spans="1:7" x14ac:dyDescent="0.25">
      <c r="A92">
        <v>2</v>
      </c>
      <c r="B92" t="str">
        <f>IF(Table2[[#This Row],[class]]&lt;=2,"no",IF(Table2[[#This Row],[class]]&gt;=4,"yes","mid"))</f>
        <v>no</v>
      </c>
      <c r="C92" t="s">
        <v>142</v>
      </c>
      <c r="D92">
        <v>53</v>
      </c>
      <c r="E92" t="str">
        <f>Table2[[#This Row],[scene]]&amp;" ("&amp;Table2[[#This Row],[freq]]&amp;")"</f>
        <v>motel (53)</v>
      </c>
      <c r="F92">
        <f>VLOOKUP(Table2[[#This Row],[scene]],Table4[#All],2,FALSE)</f>
        <v>133</v>
      </c>
      <c r="G92">
        <f>ROUND(Table2[[#This Row],[freq]]/Table2[[#This Row],[total_freq]],2)</f>
        <v>0.4</v>
      </c>
    </row>
    <row r="93" spans="1:7" x14ac:dyDescent="0.25">
      <c r="A93">
        <v>2</v>
      </c>
      <c r="B93" t="str">
        <f>IF(Table2[[#This Row],[class]]&lt;=2,"no",IF(Table2[[#This Row],[class]]&gt;=4,"yes","mid"))</f>
        <v>no</v>
      </c>
      <c r="C93" t="s">
        <v>135</v>
      </c>
      <c r="D93">
        <v>42</v>
      </c>
      <c r="E93" t="str">
        <f>Table2[[#This Row],[scene]]&amp;" ("&amp;Table2[[#This Row],[freq]]&amp;")"</f>
        <v>building_facade (42)</v>
      </c>
      <c r="F93">
        <f>VLOOKUP(Table2[[#This Row],[scene]],Table4[#All],2,FALSE)</f>
        <v>106</v>
      </c>
      <c r="G93">
        <f>ROUND(Table2[[#This Row],[freq]]/Table2[[#This Row],[total_freq]],2)</f>
        <v>0.4</v>
      </c>
    </row>
    <row r="94" spans="1:7" x14ac:dyDescent="0.25">
      <c r="A94">
        <v>2</v>
      </c>
      <c r="B94" t="str">
        <f>IF(Table2[[#This Row],[class]]&lt;=2,"no",IF(Table2[[#This Row],[class]]&gt;=4,"yes","mid"))</f>
        <v>no</v>
      </c>
      <c r="C94" t="s">
        <v>172</v>
      </c>
      <c r="D94">
        <v>124</v>
      </c>
      <c r="E94" t="str">
        <f>Table2[[#This Row],[scene]]&amp;" ("&amp;Table2[[#This Row],[freq]]&amp;")"</f>
        <v>parking_lot (124)</v>
      </c>
      <c r="F94">
        <f>VLOOKUP(Table2[[#This Row],[scene]],Table4[#All],2,FALSE)</f>
        <v>321</v>
      </c>
      <c r="G94">
        <f>ROUND(Table2[[#This Row],[freq]]/Table2[[#This Row],[total_freq]],2)</f>
        <v>0.39</v>
      </c>
    </row>
    <row r="95" spans="1:7" x14ac:dyDescent="0.25">
      <c r="A95">
        <v>2</v>
      </c>
      <c r="B95" t="str">
        <f>IF(Table2[[#This Row],[class]]&lt;=2,"no",IF(Table2[[#This Row],[class]]&gt;=4,"yes","mid"))</f>
        <v>no</v>
      </c>
      <c r="C95" t="s">
        <v>153</v>
      </c>
      <c r="D95">
        <v>91</v>
      </c>
      <c r="E95" t="str">
        <f>Table2[[#This Row],[scene]]&amp;" ("&amp;Table2[[#This Row],[freq]]&amp;")"</f>
        <v>office_building (91)</v>
      </c>
      <c r="F95">
        <f>VLOOKUP(Table2[[#This Row],[scene]],Table4[#All],2,FALSE)</f>
        <v>239</v>
      </c>
      <c r="G95">
        <f>ROUND(Table2[[#This Row],[freq]]/Table2[[#This Row],[total_freq]],2)</f>
        <v>0.38</v>
      </c>
    </row>
    <row r="96" spans="1:7" x14ac:dyDescent="0.25">
      <c r="A96">
        <v>2</v>
      </c>
      <c r="B96" t="str">
        <f>IF(Table2[[#This Row],[class]]&lt;=2,"no",IF(Table2[[#This Row],[class]]&gt;=4,"yes","mid"))</f>
        <v>no</v>
      </c>
      <c r="C96" t="s">
        <v>130</v>
      </c>
      <c r="D96">
        <v>12</v>
      </c>
      <c r="E96" t="str">
        <f>Table2[[#This Row],[scene]]&amp;" ("&amp;Table2[[#This Row],[freq]]&amp;")"</f>
        <v>pasture (12)</v>
      </c>
      <c r="F96">
        <f>VLOOKUP(Table2[[#This Row],[scene]],Table4[#All],2,FALSE)</f>
        <v>32</v>
      </c>
      <c r="G96">
        <f>ROUND(Table2[[#This Row],[freq]]/Table2[[#This Row],[total_freq]],2)</f>
        <v>0.38</v>
      </c>
    </row>
    <row r="97" spans="1:7" x14ac:dyDescent="0.25">
      <c r="A97">
        <v>2</v>
      </c>
      <c r="B97" t="str">
        <f>IF(Table2[[#This Row],[class]]&lt;=2,"no",IF(Table2[[#This Row],[class]]&gt;=4,"yes","mid"))</f>
        <v>no</v>
      </c>
      <c r="C97" t="s">
        <v>125</v>
      </c>
      <c r="D97">
        <v>3</v>
      </c>
      <c r="E97" t="str">
        <f>Table2[[#This Row],[scene]]&amp;" ("&amp;Table2[[#This Row],[freq]]&amp;")"</f>
        <v>coast (3)</v>
      </c>
      <c r="F97">
        <f>VLOOKUP(Table2[[#This Row],[scene]],Table4[#All],2,FALSE)</f>
        <v>8</v>
      </c>
      <c r="G97">
        <f>ROUND(Table2[[#This Row],[freq]]/Table2[[#This Row],[total_freq]],2)</f>
        <v>0.38</v>
      </c>
    </row>
    <row r="98" spans="1:7" x14ac:dyDescent="0.25">
      <c r="A98">
        <v>2</v>
      </c>
      <c r="B98" t="str">
        <f>IF(Table2[[#This Row],[class]]&lt;=2,"no",IF(Table2[[#This Row],[class]]&gt;=4,"yes","mid"))</f>
        <v>no</v>
      </c>
      <c r="C98" t="s">
        <v>182</v>
      </c>
      <c r="D98">
        <v>27</v>
      </c>
      <c r="E98" t="str">
        <f>Table2[[#This Row],[scene]]&amp;" ("&amp;Table2[[#This Row],[freq]]&amp;")"</f>
        <v>courtyard (27)</v>
      </c>
      <c r="F98">
        <f>VLOOKUP(Table2[[#This Row],[scene]],Table4[#All],2,FALSE)</f>
        <v>75</v>
      </c>
      <c r="G98">
        <f>ROUND(Table2[[#This Row],[freq]]/Table2[[#This Row],[total_freq]],2)</f>
        <v>0.36</v>
      </c>
    </row>
    <row r="99" spans="1:7" x14ac:dyDescent="0.25">
      <c r="A99">
        <v>2</v>
      </c>
      <c r="B99" t="str">
        <f>IF(Table2[[#This Row],[class]]&lt;=2,"no",IF(Table2[[#This Row],[class]]&gt;=4,"yes","mid"))</f>
        <v>no</v>
      </c>
      <c r="C99" t="s">
        <v>140</v>
      </c>
      <c r="D99">
        <v>5</v>
      </c>
      <c r="E99" t="str">
        <f>Table2[[#This Row],[scene]]&amp;" ("&amp;Table2[[#This Row],[freq]]&amp;")"</f>
        <v>shed (5)</v>
      </c>
      <c r="F99">
        <f>VLOOKUP(Table2[[#This Row],[scene]],Table4[#All],2,FALSE)</f>
        <v>14</v>
      </c>
      <c r="G99">
        <f>ROUND(Table2[[#This Row],[freq]]/Table2[[#This Row],[total_freq]],2)</f>
        <v>0.36</v>
      </c>
    </row>
    <row r="100" spans="1:7" x14ac:dyDescent="0.25">
      <c r="A100">
        <v>2</v>
      </c>
      <c r="B100" t="str">
        <f>IF(Table2[[#This Row],[class]]&lt;=2,"no",IF(Table2[[#This Row],[class]]&gt;=4,"yes","mid"))</f>
        <v>no</v>
      </c>
      <c r="C100" t="s">
        <v>151</v>
      </c>
      <c r="D100">
        <v>46</v>
      </c>
      <c r="E100" t="str">
        <f>Table2[[#This Row],[scene]]&amp;" ("&amp;Table2[[#This Row],[freq]]&amp;")"</f>
        <v>crosswalk (46)</v>
      </c>
      <c r="F100">
        <f>VLOOKUP(Table2[[#This Row],[scene]],Table4[#All],2,FALSE)</f>
        <v>132</v>
      </c>
      <c r="G100">
        <f>ROUND(Table2[[#This Row],[freq]]/Table2[[#This Row],[total_freq]],2)</f>
        <v>0.35</v>
      </c>
    </row>
    <row r="101" spans="1:7" x14ac:dyDescent="0.25">
      <c r="A101">
        <v>2</v>
      </c>
      <c r="B101" t="str">
        <f>IF(Table2[[#This Row],[class]]&lt;=2,"no",IF(Table2[[#This Row],[class]]&gt;=4,"yes","mid"))</f>
        <v>no</v>
      </c>
      <c r="C101" t="s">
        <v>145</v>
      </c>
      <c r="D101">
        <v>29</v>
      </c>
      <c r="E101" t="str">
        <f>Table2[[#This Row],[scene]]&amp;" ("&amp;Table2[[#This Row],[freq]]&amp;")"</f>
        <v>field (29)</v>
      </c>
      <c r="F101">
        <f>VLOOKUP(Table2[[#This Row],[scene]],Table4[#All],2,FALSE)</f>
        <v>84</v>
      </c>
      <c r="G101">
        <f>ROUND(Table2[[#This Row],[freq]]/Table2[[#This Row],[total_freq]],2)</f>
        <v>0.35</v>
      </c>
    </row>
    <row r="102" spans="1:7" x14ac:dyDescent="0.25">
      <c r="A102">
        <v>2</v>
      </c>
      <c r="B102" t="str">
        <f>IF(Table2[[#This Row],[class]]&lt;=2,"no",IF(Table2[[#This Row],[class]]&gt;=4,"yes","mid"))</f>
        <v>no</v>
      </c>
      <c r="C102" t="s">
        <v>128</v>
      </c>
      <c r="D102">
        <v>5</v>
      </c>
      <c r="E102" t="str">
        <f>Table2[[#This Row],[scene]]&amp;" ("&amp;Table2[[#This Row],[freq]]&amp;")"</f>
        <v>doorway (5)</v>
      </c>
      <c r="F102">
        <f>VLOOKUP(Table2[[#This Row],[scene]],Table4[#All],2,FALSE)</f>
        <v>15</v>
      </c>
      <c r="G102">
        <f>ROUND(Table2[[#This Row],[freq]]/Table2[[#This Row],[total_freq]],2)</f>
        <v>0.33</v>
      </c>
    </row>
    <row r="103" spans="1:7" x14ac:dyDescent="0.25">
      <c r="A103">
        <v>2</v>
      </c>
      <c r="B103" t="str">
        <f>IF(Table2[[#This Row],[class]]&lt;=2,"no",IF(Table2[[#This Row],[class]]&gt;=4,"yes","mid"))</f>
        <v>no</v>
      </c>
      <c r="C103" t="s">
        <v>124</v>
      </c>
      <c r="D103">
        <v>1</v>
      </c>
      <c r="E103" t="str">
        <f>Table2[[#This Row],[scene]]&amp;" ("&amp;Table2[[#This Row],[freq]]&amp;")"</f>
        <v>creek (1)</v>
      </c>
      <c r="F103">
        <f>VLOOKUP(Table2[[#This Row],[scene]],Table4[#All],2,FALSE)</f>
        <v>3</v>
      </c>
      <c r="G103">
        <f>ROUND(Table2[[#This Row],[freq]]/Table2[[#This Row],[total_freq]],2)</f>
        <v>0.33</v>
      </c>
    </row>
    <row r="104" spans="1:7" x14ac:dyDescent="0.25">
      <c r="A104">
        <v>2</v>
      </c>
      <c r="B104" t="str">
        <f>IF(Table2[[#This Row],[class]]&lt;=2,"no",IF(Table2[[#This Row],[class]]&gt;=4,"yes","mid"))</f>
        <v>no</v>
      </c>
      <c r="C104" t="s">
        <v>195</v>
      </c>
      <c r="D104">
        <v>1</v>
      </c>
      <c r="E104" t="str">
        <f>Table2[[#This Row],[scene]]&amp;" ("&amp;Table2[[#This Row],[freq]]&amp;")"</f>
        <v>garbage_dump (1)</v>
      </c>
      <c r="F104">
        <f>VLOOKUP(Table2[[#This Row],[scene]],Table4[#All],2,FALSE)</f>
        <v>3</v>
      </c>
      <c r="G104">
        <f>ROUND(Table2[[#This Row],[freq]]/Table2[[#This Row],[total_freq]],2)</f>
        <v>0.33</v>
      </c>
    </row>
    <row r="105" spans="1:7" x14ac:dyDescent="0.25">
      <c r="A105">
        <v>2</v>
      </c>
      <c r="B105" t="str">
        <f>IF(Table2[[#This Row],[class]]&lt;=2,"no",IF(Table2[[#This Row],[class]]&gt;=4,"yes","mid"))</f>
        <v>no</v>
      </c>
      <c r="C105" t="s">
        <v>133</v>
      </c>
      <c r="D105">
        <v>1</v>
      </c>
      <c r="E105" t="str">
        <f>Table2[[#This Row],[scene]]&amp;" ("&amp;Table2[[#This Row],[freq]]&amp;")"</f>
        <v>vegetable_garden (1)</v>
      </c>
      <c r="F105">
        <f>VLOOKUP(Table2[[#This Row],[scene]],Table4[#All],2,FALSE)</f>
        <v>3</v>
      </c>
      <c r="G105">
        <f>ROUND(Table2[[#This Row],[freq]]/Table2[[#This Row],[total_freq]],2)</f>
        <v>0.33</v>
      </c>
    </row>
    <row r="106" spans="1:7" x14ac:dyDescent="0.25">
      <c r="A106">
        <v>2</v>
      </c>
      <c r="B106" t="str">
        <f>IF(Table2[[#This Row],[class]]&lt;=2,"no",IF(Table2[[#This Row],[class]]&gt;=4,"yes","mid"))</f>
        <v>no</v>
      </c>
      <c r="C106" t="s">
        <v>180</v>
      </c>
      <c r="D106">
        <v>20</v>
      </c>
      <c r="E106" t="str">
        <f>Table2[[#This Row],[scene]]&amp;" ("&amp;Table2[[#This Row],[freq]]&amp;")"</f>
        <v>tree_farm (20)</v>
      </c>
      <c r="F106">
        <f>VLOOKUP(Table2[[#This Row],[scene]],Table4[#All],2,FALSE)</f>
        <v>62</v>
      </c>
      <c r="G106">
        <f>ROUND(Table2[[#This Row],[freq]]/Table2[[#This Row],[total_freq]],2)</f>
        <v>0.32</v>
      </c>
    </row>
    <row r="107" spans="1:7" x14ac:dyDescent="0.25">
      <c r="A107">
        <v>2</v>
      </c>
      <c r="B107" t="str">
        <f>IF(Table2[[#This Row],[class]]&lt;=2,"no",IF(Table2[[#This Row],[class]]&gt;=4,"yes","mid"))</f>
        <v>no</v>
      </c>
      <c r="C107" t="s">
        <v>176</v>
      </c>
      <c r="D107">
        <v>20</v>
      </c>
      <c r="E107" t="str">
        <f>Table2[[#This Row],[scene]]&amp;" ("&amp;Table2[[#This Row],[freq]]&amp;")"</f>
        <v>yard (20)</v>
      </c>
      <c r="F107">
        <f>VLOOKUP(Table2[[#This Row],[scene]],Table4[#All],2,FALSE)</f>
        <v>63</v>
      </c>
      <c r="G107">
        <f>ROUND(Table2[[#This Row],[freq]]/Table2[[#This Row],[total_freq]],2)</f>
        <v>0.32</v>
      </c>
    </row>
    <row r="108" spans="1:7" x14ac:dyDescent="0.25">
      <c r="A108">
        <v>2</v>
      </c>
      <c r="B108" t="str">
        <f>IF(Table2[[#This Row],[class]]&lt;=2,"no",IF(Table2[[#This Row],[class]]&gt;=4,"yes","mid"))</f>
        <v>no</v>
      </c>
      <c r="C108" t="s">
        <v>169</v>
      </c>
      <c r="D108">
        <v>72</v>
      </c>
      <c r="E108" t="str">
        <f>Table2[[#This Row],[scene]]&amp;" ("&amp;Table2[[#This Row],[freq]]&amp;")"</f>
        <v>apartment_building (72)</v>
      </c>
      <c r="F108">
        <f>VLOOKUP(Table2[[#This Row],[scene]],Table4[#All],2,FALSE)</f>
        <v>230</v>
      </c>
      <c r="G108">
        <f>ROUND(Table2[[#This Row],[freq]]/Table2[[#This Row],[total_freq]],2)</f>
        <v>0.31</v>
      </c>
    </row>
    <row r="109" spans="1:7" x14ac:dyDescent="0.25">
      <c r="A109">
        <v>2</v>
      </c>
      <c r="B109" t="str">
        <f>IF(Table2[[#This Row],[class]]&lt;=2,"no",IF(Table2[[#This Row],[class]]&gt;=4,"yes","mid"))</f>
        <v>no</v>
      </c>
      <c r="C109" t="s">
        <v>222</v>
      </c>
      <c r="D109">
        <v>72</v>
      </c>
      <c r="E109" t="str">
        <f>Table2[[#This Row],[scene]]&amp;" ("&amp;Table2[[#This Row],[freq]]&amp;")"</f>
        <v>driveway (72)</v>
      </c>
      <c r="F109">
        <f>VLOOKUP(Table2[[#This Row],[scene]],Table4[#All],2,FALSE)</f>
        <v>231</v>
      </c>
      <c r="G109">
        <f>ROUND(Table2[[#This Row],[freq]]/Table2[[#This Row],[total_freq]],2)</f>
        <v>0.31</v>
      </c>
    </row>
    <row r="110" spans="1:7" x14ac:dyDescent="0.25">
      <c r="A110">
        <v>2</v>
      </c>
      <c r="B110" t="str">
        <f>IF(Table2[[#This Row],[class]]&lt;=2,"no",IF(Table2[[#This Row],[class]]&gt;=4,"yes","mid"))</f>
        <v>no</v>
      </c>
      <c r="C110" t="s">
        <v>138</v>
      </c>
      <c r="D110">
        <v>3</v>
      </c>
      <c r="E110" t="str">
        <f>Table2[[#This Row],[scene]]&amp;" ("&amp;Table2[[#This Row],[freq]]&amp;")"</f>
        <v>pavilion (3)</v>
      </c>
      <c r="F110">
        <f>VLOOKUP(Table2[[#This Row],[scene]],Table4[#All],2,FALSE)</f>
        <v>10</v>
      </c>
      <c r="G110">
        <f>ROUND(Table2[[#This Row],[freq]]/Table2[[#This Row],[total_freq]],2)</f>
        <v>0.3</v>
      </c>
    </row>
    <row r="111" spans="1:7" x14ac:dyDescent="0.25">
      <c r="A111">
        <v>2</v>
      </c>
      <c r="B111" t="str">
        <f>IF(Table2[[#This Row],[class]]&lt;=2,"no",IF(Table2[[#This Row],[class]]&gt;=4,"yes","mid"))</f>
        <v>no</v>
      </c>
      <c r="C111" t="s">
        <v>147</v>
      </c>
      <c r="D111">
        <v>17</v>
      </c>
      <c r="E111" t="str">
        <f>Table2[[#This Row],[scene]]&amp;" ("&amp;Table2[[#This Row],[freq]]&amp;")"</f>
        <v>orchard (17)</v>
      </c>
      <c r="F111">
        <f>VLOOKUP(Table2[[#This Row],[scene]],Table4[#All],2,FALSE)</f>
        <v>58</v>
      </c>
      <c r="G111">
        <f>ROUND(Table2[[#This Row],[freq]]/Table2[[#This Row],[total_freq]],2)</f>
        <v>0.28999999999999998</v>
      </c>
    </row>
    <row r="112" spans="1:7" x14ac:dyDescent="0.25">
      <c r="A112">
        <v>2</v>
      </c>
      <c r="B112" t="str">
        <f>IF(Table2[[#This Row],[class]]&lt;=2,"no",IF(Table2[[#This Row],[class]]&gt;=4,"yes","mid"))</f>
        <v>no</v>
      </c>
      <c r="C112" t="s">
        <v>196</v>
      </c>
      <c r="D112">
        <v>4</v>
      </c>
      <c r="E112" t="str">
        <f>Table2[[#This Row],[scene]]&amp;" ("&amp;Table2[[#This Row],[freq]]&amp;")"</f>
        <v>racecourse (4)</v>
      </c>
      <c r="F112">
        <f>VLOOKUP(Table2[[#This Row],[scene]],Table4[#All],2,FALSE)</f>
        <v>14</v>
      </c>
      <c r="G112">
        <f>ROUND(Table2[[#This Row],[freq]]/Table2[[#This Row],[total_freq]],2)</f>
        <v>0.28999999999999998</v>
      </c>
    </row>
    <row r="113" spans="1:7" x14ac:dyDescent="0.25">
      <c r="A113">
        <v>2</v>
      </c>
      <c r="B113" t="str">
        <f>IF(Table2[[#This Row],[class]]&lt;=2,"no",IF(Table2[[#This Row],[class]]&gt;=4,"yes","mid"))</f>
        <v>no</v>
      </c>
      <c r="C113" t="s">
        <v>199</v>
      </c>
      <c r="D113">
        <v>15</v>
      </c>
      <c r="E113" t="str">
        <f>Table2[[#This Row],[scene]]&amp;" ("&amp;Table2[[#This Row],[freq]]&amp;")"</f>
        <v>mansion (15)</v>
      </c>
      <c r="F113">
        <f>VLOOKUP(Table2[[#This Row],[scene]],Table4[#All],2,FALSE)</f>
        <v>53</v>
      </c>
      <c r="G113">
        <f>ROUND(Table2[[#This Row],[freq]]/Table2[[#This Row],[total_freq]],2)</f>
        <v>0.28000000000000003</v>
      </c>
    </row>
    <row r="114" spans="1:7" x14ac:dyDescent="0.25">
      <c r="A114">
        <v>2</v>
      </c>
      <c r="B114" t="str">
        <f>IF(Table2[[#This Row],[class]]&lt;=2,"no",IF(Table2[[#This Row],[class]]&gt;=4,"yes","mid"))</f>
        <v>no</v>
      </c>
      <c r="C114" t="s">
        <v>134</v>
      </c>
      <c r="D114">
        <v>8</v>
      </c>
      <c r="E114" t="str">
        <f>Table2[[#This Row],[scene]]&amp;" ("&amp;Table2[[#This Row],[freq]]&amp;")"</f>
        <v>botanical_garden (8)</v>
      </c>
      <c r="F114">
        <f>VLOOKUP(Table2[[#This Row],[scene]],Table4[#All],2,FALSE)</f>
        <v>29</v>
      </c>
      <c r="G114">
        <f>ROUND(Table2[[#This Row],[freq]]/Table2[[#This Row],[total_freq]],2)</f>
        <v>0.28000000000000003</v>
      </c>
    </row>
    <row r="115" spans="1:7" x14ac:dyDescent="0.25">
      <c r="A115">
        <v>2</v>
      </c>
      <c r="B115" t="str">
        <f>IF(Table2[[#This Row],[class]]&lt;=2,"no",IF(Table2[[#This Row],[class]]&gt;=4,"yes","mid"))</f>
        <v>no</v>
      </c>
      <c r="C115" t="s">
        <v>187</v>
      </c>
      <c r="D115">
        <v>25</v>
      </c>
      <c r="E115" t="str">
        <f>Table2[[#This Row],[scene]]&amp;" ("&amp;Table2[[#This Row],[freq]]&amp;")"</f>
        <v>plaza (25)</v>
      </c>
      <c r="F115">
        <f>VLOOKUP(Table2[[#This Row],[scene]],Table4[#All],2,FALSE)</f>
        <v>93</v>
      </c>
      <c r="G115">
        <f>ROUND(Table2[[#This Row],[freq]]/Table2[[#This Row],[total_freq]],2)</f>
        <v>0.27</v>
      </c>
    </row>
    <row r="116" spans="1:7" x14ac:dyDescent="0.25">
      <c r="A116">
        <v>2</v>
      </c>
      <c r="B116" t="str">
        <f>IF(Table2[[#This Row],[class]]&lt;=2,"no",IF(Table2[[#This Row],[class]]&gt;=4,"yes","mid"))</f>
        <v>no</v>
      </c>
      <c r="C116" t="s">
        <v>213</v>
      </c>
      <c r="D116">
        <v>8</v>
      </c>
      <c r="E116" t="str">
        <f>Table2[[#This Row],[scene]]&amp;" ("&amp;Table2[[#This Row],[freq]]&amp;")"</f>
        <v>alley (8)</v>
      </c>
      <c r="F116">
        <f>VLOOKUP(Table2[[#This Row],[scene]],Table4[#All],2,FALSE)</f>
        <v>30</v>
      </c>
      <c r="G116">
        <f>ROUND(Table2[[#This Row],[freq]]/Table2[[#This Row],[total_freq]],2)</f>
        <v>0.27</v>
      </c>
    </row>
    <row r="117" spans="1:7" x14ac:dyDescent="0.25">
      <c r="A117">
        <v>2</v>
      </c>
      <c r="B117" t="str">
        <f>IF(Table2[[#This Row],[class]]&lt;=2,"no",IF(Table2[[#This Row],[class]]&gt;=4,"yes","mid"))</f>
        <v>no</v>
      </c>
      <c r="C117" t="s">
        <v>226</v>
      </c>
      <c r="D117">
        <v>6</v>
      </c>
      <c r="E117" t="str">
        <f>Table2[[#This Row],[scene]]&amp;" ("&amp;Table2[[#This Row],[freq]]&amp;")"</f>
        <v>forest_path (6)</v>
      </c>
      <c r="F117">
        <f>VLOOKUP(Table2[[#This Row],[scene]],Table4[#All],2,FALSE)</f>
        <v>23</v>
      </c>
      <c r="G117">
        <f>ROUND(Table2[[#This Row],[freq]]/Table2[[#This Row],[total_freq]],2)</f>
        <v>0.26</v>
      </c>
    </row>
    <row r="118" spans="1:7" x14ac:dyDescent="0.25">
      <c r="A118">
        <v>2</v>
      </c>
      <c r="B118" t="str">
        <f>IF(Table2[[#This Row],[class]]&lt;=2,"no",IF(Table2[[#This Row],[class]]&gt;=4,"yes","mid"))</f>
        <v>no</v>
      </c>
      <c r="C118" t="s">
        <v>152</v>
      </c>
      <c r="D118">
        <v>22</v>
      </c>
      <c r="E118" t="str">
        <f>Table2[[#This Row],[scene]]&amp;" ("&amp;Table2[[#This Row],[freq]]&amp;")"</f>
        <v>inn (22)</v>
      </c>
      <c r="F118">
        <f>VLOOKUP(Table2[[#This Row],[scene]],Table4[#All],2,FALSE)</f>
        <v>86</v>
      </c>
      <c r="G118">
        <f>ROUND(Table2[[#This Row],[freq]]/Table2[[#This Row],[total_freq]],2)</f>
        <v>0.26</v>
      </c>
    </row>
    <row r="119" spans="1:7" x14ac:dyDescent="0.25">
      <c r="A119">
        <v>2</v>
      </c>
      <c r="B119" t="str">
        <f>IF(Table2[[#This Row],[class]]&lt;=2,"no",IF(Table2[[#This Row],[class]]&gt;=4,"yes","mid"))</f>
        <v>no</v>
      </c>
      <c r="C119" t="s">
        <v>185</v>
      </c>
      <c r="D119">
        <v>2</v>
      </c>
      <c r="E119" t="str">
        <f>Table2[[#This Row],[scene]]&amp;" ("&amp;Table2[[#This Row],[freq]]&amp;")"</f>
        <v>fire_escape (2)</v>
      </c>
      <c r="F119">
        <f>VLOOKUP(Table2[[#This Row],[scene]],Table4[#All],2,FALSE)</f>
        <v>8</v>
      </c>
      <c r="G119">
        <f>ROUND(Table2[[#This Row],[freq]]/Table2[[#This Row],[total_freq]],2)</f>
        <v>0.25</v>
      </c>
    </row>
    <row r="120" spans="1:7" x14ac:dyDescent="0.25">
      <c r="A120">
        <v>2</v>
      </c>
      <c r="B120" t="str">
        <f>IF(Table2[[#This Row],[class]]&lt;=2,"no",IF(Table2[[#This Row],[class]]&gt;=4,"yes","mid"))</f>
        <v>no</v>
      </c>
      <c r="C120" t="s">
        <v>205</v>
      </c>
      <c r="D120">
        <v>1</v>
      </c>
      <c r="E120" t="str">
        <f>Table2[[#This Row],[scene]]&amp;" ("&amp;Table2[[#This Row],[freq]]&amp;")"</f>
        <v>church (1)</v>
      </c>
      <c r="F120">
        <f>VLOOKUP(Table2[[#This Row],[scene]],Table4[#All],2,FALSE)</f>
        <v>4</v>
      </c>
      <c r="G120">
        <f>ROUND(Table2[[#This Row],[freq]]/Table2[[#This Row],[total_freq]],2)</f>
        <v>0.25</v>
      </c>
    </row>
    <row r="121" spans="1:7" x14ac:dyDescent="0.25">
      <c r="A121">
        <v>2</v>
      </c>
      <c r="B121" t="str">
        <f>IF(Table2[[#This Row],[class]]&lt;=2,"no",IF(Table2[[#This Row],[class]]&gt;=4,"yes","mid"))</f>
        <v>no</v>
      </c>
      <c r="C121" t="s">
        <v>127</v>
      </c>
      <c r="D121">
        <v>76</v>
      </c>
      <c r="E121" t="str">
        <f>Table2[[#This Row],[scene]]&amp;" ("&amp;Table2[[#This Row],[freq]]&amp;")"</f>
        <v>residential_neighborhood (76)</v>
      </c>
      <c r="F121">
        <f>VLOOKUP(Table2[[#This Row],[scene]],Table4[#All],2,FALSE)</f>
        <v>310</v>
      </c>
      <c r="G121">
        <f>ROUND(Table2[[#This Row],[freq]]/Table2[[#This Row],[total_freq]],2)</f>
        <v>0.25</v>
      </c>
    </row>
    <row r="122" spans="1:7" x14ac:dyDescent="0.25">
      <c r="A122">
        <v>2</v>
      </c>
      <c r="B122" t="str">
        <f>IF(Table2[[#This Row],[class]]&lt;=2,"no",IF(Table2[[#This Row],[class]]&gt;=4,"yes","mid"))</f>
        <v>no</v>
      </c>
      <c r="C122" t="s">
        <v>162</v>
      </c>
      <c r="D122">
        <v>7</v>
      </c>
      <c r="E122" t="str">
        <f>Table2[[#This Row],[scene]]&amp;" ("&amp;Table2[[#This Row],[freq]]&amp;")"</f>
        <v>chalet (7)</v>
      </c>
      <c r="F122">
        <f>VLOOKUP(Table2[[#This Row],[scene]],Table4[#All],2,FALSE)</f>
        <v>30</v>
      </c>
      <c r="G122">
        <f>ROUND(Table2[[#This Row],[freq]]/Table2[[#This Row],[total_freq]],2)</f>
        <v>0.23</v>
      </c>
    </row>
    <row r="123" spans="1:7" x14ac:dyDescent="0.25">
      <c r="A123">
        <v>2</v>
      </c>
      <c r="B123" t="str">
        <f>IF(Table2[[#This Row],[class]]&lt;=2,"no",IF(Table2[[#This Row],[class]]&gt;=4,"yes","mid"))</f>
        <v>no</v>
      </c>
      <c r="C123" t="s">
        <v>161</v>
      </c>
      <c r="D123">
        <v>3</v>
      </c>
      <c r="E123" t="str">
        <f>Table2[[#This Row],[scene]]&amp;" ("&amp;Table2[[#This Row],[freq]]&amp;")"</f>
        <v>playground (3)</v>
      </c>
      <c r="F123">
        <f>VLOOKUP(Table2[[#This Row],[scene]],Table4[#All],2,FALSE)</f>
        <v>13</v>
      </c>
      <c r="G123">
        <f>ROUND(Table2[[#This Row],[freq]]/Table2[[#This Row],[total_freq]],2)</f>
        <v>0.23</v>
      </c>
    </row>
    <row r="124" spans="1:7" x14ac:dyDescent="0.25">
      <c r="A124">
        <v>2</v>
      </c>
      <c r="B124" t="str">
        <f>IF(Table2[[#This Row],[class]]&lt;=2,"no",IF(Table2[[#This Row],[class]]&gt;=4,"yes","mid"))</f>
        <v>no</v>
      </c>
      <c r="C124" t="s">
        <v>179</v>
      </c>
      <c r="D124">
        <v>2</v>
      </c>
      <c r="E124" t="str">
        <f>Table2[[#This Row],[scene]]&amp;" ("&amp;Table2[[#This Row],[freq]]&amp;")"</f>
        <v>veranda (2)</v>
      </c>
      <c r="F124">
        <f>VLOOKUP(Table2[[#This Row],[scene]],Table4[#All],2,FALSE)</f>
        <v>9</v>
      </c>
      <c r="G124">
        <f>ROUND(Table2[[#This Row],[freq]]/Table2[[#This Row],[total_freq]],2)</f>
        <v>0.22</v>
      </c>
    </row>
    <row r="125" spans="1:7" x14ac:dyDescent="0.25">
      <c r="A125">
        <v>2</v>
      </c>
      <c r="B125" t="str">
        <f>IF(Table2[[#This Row],[class]]&lt;=2,"no",IF(Table2[[#This Row],[class]]&gt;=4,"yes","mid"))</f>
        <v>no</v>
      </c>
      <c r="C125" t="s">
        <v>184</v>
      </c>
      <c r="D125">
        <v>2</v>
      </c>
      <c r="E125" t="str">
        <f>Table2[[#This Row],[scene]]&amp;" ("&amp;Table2[[#This Row],[freq]]&amp;")"</f>
        <v>shopfront (2)</v>
      </c>
      <c r="F125">
        <f>VLOOKUP(Table2[[#This Row],[scene]],Table4[#All],2,FALSE)</f>
        <v>9</v>
      </c>
      <c r="G125">
        <f>ROUND(Table2[[#This Row],[freq]]/Table2[[#This Row],[total_freq]],2)</f>
        <v>0.22</v>
      </c>
    </row>
    <row r="126" spans="1:7" x14ac:dyDescent="0.25">
      <c r="A126">
        <v>2</v>
      </c>
      <c r="B126" t="str">
        <f>IF(Table2[[#This Row],[class]]&lt;=2,"no",IF(Table2[[#This Row],[class]]&gt;=4,"yes","mid"))</f>
        <v>no</v>
      </c>
      <c r="C126" t="s">
        <v>198</v>
      </c>
      <c r="D126">
        <v>2</v>
      </c>
      <c r="E126" t="str">
        <f>Table2[[#This Row],[scene]]&amp;" ("&amp;Table2[[#This Row],[freq]]&amp;")"</f>
        <v>patio (2)</v>
      </c>
      <c r="F126">
        <f>VLOOKUP(Table2[[#This Row],[scene]],Table4[#All],2,FALSE)</f>
        <v>9</v>
      </c>
      <c r="G126">
        <f>ROUND(Table2[[#This Row],[freq]]/Table2[[#This Row],[total_freq]],2)</f>
        <v>0.22</v>
      </c>
    </row>
    <row r="127" spans="1:7" x14ac:dyDescent="0.25">
      <c r="A127">
        <v>2</v>
      </c>
      <c r="B127" t="str">
        <f>IF(Table2[[#This Row],[class]]&lt;=2,"no",IF(Table2[[#This Row],[class]]&gt;=4,"yes","mid"))</f>
        <v>no</v>
      </c>
      <c r="C127" t="s">
        <v>200</v>
      </c>
      <c r="D127">
        <v>2</v>
      </c>
      <c r="E127" t="str">
        <f>Table2[[#This Row],[scene]]&amp;" ("&amp;Table2[[#This Row],[freq]]&amp;")"</f>
        <v>golf_course (2)</v>
      </c>
      <c r="F127">
        <f>VLOOKUP(Table2[[#This Row],[scene]],Table4[#All],2,FALSE)</f>
        <v>10</v>
      </c>
      <c r="G127">
        <f>ROUND(Table2[[#This Row],[freq]]/Table2[[#This Row],[total_freq]],2)</f>
        <v>0.2</v>
      </c>
    </row>
    <row r="128" spans="1:7" x14ac:dyDescent="0.25">
      <c r="A128">
        <v>2</v>
      </c>
      <c r="B128" t="str">
        <f>IF(Table2[[#This Row],[class]]&lt;=2,"no",IF(Table2[[#This Row],[class]]&gt;=4,"yes","mid"))</f>
        <v>no</v>
      </c>
      <c r="C128" t="s">
        <v>218</v>
      </c>
      <c r="D128">
        <v>1</v>
      </c>
      <c r="E128" t="str">
        <f>Table2[[#This Row],[scene]]&amp;" ("&amp;Table2[[#This Row],[freq]]&amp;")"</f>
        <v>track (1)</v>
      </c>
      <c r="F128">
        <f>VLOOKUP(Table2[[#This Row],[scene]],Table4[#All],2,FALSE)</f>
        <v>5</v>
      </c>
      <c r="G128">
        <f>ROUND(Table2[[#This Row],[freq]]/Table2[[#This Row],[total_freq]],2)</f>
        <v>0.2</v>
      </c>
    </row>
    <row r="129" spans="1:7" x14ac:dyDescent="0.25">
      <c r="A129">
        <v>2</v>
      </c>
      <c r="B129" t="str">
        <f>IF(Table2[[#This Row],[class]]&lt;=2,"no",IF(Table2[[#This Row],[class]]&gt;=4,"yes","mid"))</f>
        <v>no</v>
      </c>
      <c r="C129" t="s">
        <v>167</v>
      </c>
      <c r="D129">
        <v>1</v>
      </c>
      <c r="E129" t="str">
        <f>Table2[[#This Row],[scene]]&amp;" ("&amp;Table2[[#This Row],[freq]]&amp;")"</f>
        <v>swamp (1)</v>
      </c>
      <c r="F129">
        <f>VLOOKUP(Table2[[#This Row],[scene]],Table4[#All],2,FALSE)</f>
        <v>5</v>
      </c>
      <c r="G129">
        <f>ROUND(Table2[[#This Row],[freq]]/Table2[[#This Row],[total_freq]],2)</f>
        <v>0.2</v>
      </c>
    </row>
    <row r="130" spans="1:7" x14ac:dyDescent="0.25">
      <c r="A130">
        <v>2</v>
      </c>
      <c r="B130" t="str">
        <f>IF(Table2[[#This Row],[class]]&lt;=2,"no",IF(Table2[[#This Row],[class]]&gt;=4,"yes","mid"))</f>
        <v>no</v>
      </c>
      <c r="C130" t="s">
        <v>225</v>
      </c>
      <c r="D130">
        <v>3</v>
      </c>
      <c r="E130" t="str">
        <f>Table2[[#This Row],[scene]]&amp;" ("&amp;Table2[[#This Row],[freq]]&amp;")"</f>
        <v>formal_garden (3)</v>
      </c>
      <c r="F130">
        <f>VLOOKUP(Table2[[#This Row],[scene]],Table4[#All],2,FALSE)</f>
        <v>18</v>
      </c>
      <c r="G130">
        <f>ROUND(Table2[[#This Row],[freq]]/Table2[[#This Row],[total_freq]],2)</f>
        <v>0.17</v>
      </c>
    </row>
    <row r="131" spans="1:7" x14ac:dyDescent="0.25">
      <c r="A131">
        <v>2</v>
      </c>
      <c r="B131" t="str">
        <f>IF(Table2[[#This Row],[class]]&lt;=2,"no",IF(Table2[[#This Row],[class]]&gt;=4,"yes","mid"))</f>
        <v>no</v>
      </c>
      <c r="C131" t="s">
        <v>189</v>
      </c>
      <c r="D131">
        <v>1</v>
      </c>
      <c r="E131" t="str">
        <f>Table2[[#This Row],[scene]]&amp;" ("&amp;Table2[[#This Row],[freq]]&amp;")"</f>
        <v>rice_paddy (1)</v>
      </c>
      <c r="F131">
        <f>VLOOKUP(Table2[[#This Row],[scene]],Table4[#All],2,FALSE)</f>
        <v>7</v>
      </c>
      <c r="G131">
        <f>ROUND(Table2[[#This Row],[freq]]/Table2[[#This Row],[total_freq]],2)</f>
        <v>0.14000000000000001</v>
      </c>
    </row>
    <row r="132" spans="1:7" x14ac:dyDescent="0.25">
      <c r="A132">
        <v>2</v>
      </c>
      <c r="B132" t="str">
        <f>IF(Table2[[#This Row],[class]]&lt;=2,"no",IF(Table2[[#This Row],[class]]&gt;=4,"yes","mid"))</f>
        <v>no</v>
      </c>
      <c r="C132" t="s">
        <v>173</v>
      </c>
      <c r="D132">
        <v>5</v>
      </c>
      <c r="E132" t="str">
        <f>Table2[[#This Row],[scene]]&amp;" ("&amp;Table2[[#This Row],[freq]]&amp;")"</f>
        <v>picnic_area (5)</v>
      </c>
      <c r="F132">
        <f>VLOOKUP(Table2[[#This Row],[scene]],Table4[#All],2,FALSE)</f>
        <v>36</v>
      </c>
      <c r="G132">
        <f>ROUND(Table2[[#This Row],[freq]]/Table2[[#This Row],[total_freq]],2)</f>
        <v>0.14000000000000001</v>
      </c>
    </row>
    <row r="133" spans="1:7" x14ac:dyDescent="0.25">
      <c r="A133">
        <v>2</v>
      </c>
      <c r="B133" t="str">
        <f>IF(Table2[[#This Row],[class]]&lt;=2,"no",IF(Table2[[#This Row],[class]]&gt;=4,"yes","mid"))</f>
        <v>no</v>
      </c>
      <c r="C133" t="s">
        <v>171</v>
      </c>
      <c r="D133">
        <v>1</v>
      </c>
      <c r="E133" t="str">
        <f>Table2[[#This Row],[scene]]&amp;" ("&amp;Table2[[#This Row],[freq]]&amp;")"</f>
        <v>fairway (1)</v>
      </c>
      <c r="F133">
        <f>VLOOKUP(Table2[[#This Row],[scene]],Table4[#All],2,FALSE)</f>
        <v>8</v>
      </c>
      <c r="G133">
        <f>ROUND(Table2[[#This Row],[freq]]/Table2[[#This Row],[total_freq]],2)</f>
        <v>0.13</v>
      </c>
    </row>
    <row r="134" spans="1:7" x14ac:dyDescent="0.25">
      <c r="A134">
        <v>2</v>
      </c>
      <c r="B134" t="str">
        <f>IF(Table2[[#This Row],[class]]&lt;=2,"no",IF(Table2[[#This Row],[class]]&gt;=4,"yes","mid"))</f>
        <v>no</v>
      </c>
      <c r="C134" t="s">
        <v>183</v>
      </c>
      <c r="D134">
        <v>1</v>
      </c>
      <c r="E134" t="str">
        <f>Table2[[#This Row],[scene]]&amp;" ("&amp;Table2[[#This Row],[freq]]&amp;")"</f>
        <v>palace (1)</v>
      </c>
      <c r="F134">
        <f>VLOOKUP(Table2[[#This Row],[scene]],Table4[#All],2,FALSE)</f>
        <v>9</v>
      </c>
      <c r="G134">
        <f>ROUND(Table2[[#This Row],[freq]]/Table2[[#This Row],[total_freq]],2)</f>
        <v>0.11</v>
      </c>
    </row>
    <row r="135" spans="1:7" x14ac:dyDescent="0.25">
      <c r="A135">
        <v>2</v>
      </c>
      <c r="B135" t="str">
        <f>IF(Table2[[#This Row],[class]]&lt;=2,"no",IF(Table2[[#This Row],[class]]&gt;=4,"yes","mid"))</f>
        <v>no</v>
      </c>
      <c r="C135" t="s">
        <v>158</v>
      </c>
      <c r="D135">
        <v>2</v>
      </c>
      <c r="E135" t="str">
        <f>Table2[[#This Row],[scene]]&amp;" ("&amp;Table2[[#This Row],[freq]]&amp;")"</f>
        <v>cottage_garden (2)</v>
      </c>
      <c r="F135">
        <f>VLOOKUP(Table2[[#This Row],[scene]],Table4[#All],2,FALSE)</f>
        <v>19</v>
      </c>
      <c r="G135">
        <f>ROUND(Table2[[#This Row],[freq]]/Table2[[#This Row],[total_freq]],2)</f>
        <v>0.11</v>
      </c>
    </row>
    <row r="136" spans="1:7" x14ac:dyDescent="0.25">
      <c r="A136">
        <v>2</v>
      </c>
      <c r="B136" t="str">
        <f>IF(Table2[[#This Row],[class]]&lt;=2,"no",IF(Table2[[#This Row],[class]]&gt;=4,"yes","mid"))</f>
        <v>no</v>
      </c>
      <c r="C136" t="s">
        <v>197</v>
      </c>
      <c r="D136">
        <v>2</v>
      </c>
      <c r="E136" t="str">
        <f>Table2[[#This Row],[scene]]&amp;" ("&amp;Table2[[#This Row],[freq]]&amp;")"</f>
        <v>marsh (2)</v>
      </c>
      <c r="F136">
        <f>VLOOKUP(Table2[[#This Row],[scene]],Table4[#All],2,FALSE)</f>
        <v>22</v>
      </c>
      <c r="G136">
        <f>ROUND(Table2[[#This Row],[freq]]/Table2[[#This Row],[total_freq]],2)</f>
        <v>0.09</v>
      </c>
    </row>
    <row r="137" spans="1:7" x14ac:dyDescent="0.25">
      <c r="A137">
        <v>2</v>
      </c>
      <c r="B137" t="str">
        <f>IF(Table2[[#This Row],[class]]&lt;=2,"no",IF(Table2[[#This Row],[class]]&gt;=4,"yes","mid"))</f>
        <v>no</v>
      </c>
      <c r="C137" t="s">
        <v>132</v>
      </c>
      <c r="D137">
        <v>1</v>
      </c>
      <c r="E137" t="str">
        <f>Table2[[#This Row],[scene]]&amp;" ("&amp;Table2[[#This Row],[freq]]&amp;")"</f>
        <v>dock (1)</v>
      </c>
      <c r="F137">
        <f>VLOOKUP(Table2[[#This Row],[scene]],Table4[#All],2,FALSE)</f>
        <v>11</v>
      </c>
      <c r="G137">
        <f>ROUND(Table2[[#This Row],[freq]]/Table2[[#This Row],[total_freq]],2)</f>
        <v>0.09</v>
      </c>
    </row>
    <row r="138" spans="1:7" x14ac:dyDescent="0.25">
      <c r="A138">
        <v>2</v>
      </c>
      <c r="B138" t="str">
        <f>IF(Table2[[#This Row],[class]]&lt;=2,"no",IF(Table2[[#This Row],[class]]&gt;=4,"yes","mid"))</f>
        <v>no</v>
      </c>
      <c r="C138" t="s">
        <v>126</v>
      </c>
      <c r="D138">
        <v>1</v>
      </c>
      <c r="E138" t="str">
        <f>Table2[[#This Row],[scene]]&amp;" ("&amp;Table2[[#This Row],[freq]]&amp;")"</f>
        <v>bayou (1)</v>
      </c>
      <c r="F138">
        <f>VLOOKUP(Table2[[#This Row],[scene]],Table4[#All],2,FALSE)</f>
        <v>20</v>
      </c>
      <c r="G138">
        <f>ROUND(Table2[[#This Row],[freq]]/Table2[[#This Row],[total_freq]],2)</f>
        <v>0.05</v>
      </c>
    </row>
    <row r="139" spans="1:7" x14ac:dyDescent="0.25">
      <c r="A139">
        <v>3</v>
      </c>
      <c r="B139" t="str">
        <f>IF(Table2[[#This Row],[class]]&lt;=2,"no",IF(Table2[[#This Row],[class]]&gt;=4,"yes","mid"))</f>
        <v>mid</v>
      </c>
      <c r="C139" t="s">
        <v>178</v>
      </c>
      <c r="D139">
        <v>1</v>
      </c>
      <c r="E139" t="str">
        <f>Table2[[#This Row],[scene]]&amp;" ("&amp;Table2[[#This Row],[freq]]&amp;")"</f>
        <v>abbey (1)</v>
      </c>
      <c r="F139">
        <f>VLOOKUP(Table2[[#This Row],[scene]],Table4[#All],2,FALSE)</f>
        <v>1</v>
      </c>
      <c r="G139">
        <f>ROUND(Table2[[#This Row],[freq]]/Table2[[#This Row],[total_freq]],2)</f>
        <v>1</v>
      </c>
    </row>
    <row r="140" spans="1:7" x14ac:dyDescent="0.25">
      <c r="A140">
        <v>3</v>
      </c>
      <c r="B140" t="str">
        <f>IF(Table2[[#This Row],[class]]&lt;=2,"no",IF(Table2[[#This Row],[class]]&gt;=4,"yes","mid"))</f>
        <v>mid</v>
      </c>
      <c r="C140" t="s">
        <v>223</v>
      </c>
      <c r="D140">
        <v>1</v>
      </c>
      <c r="E140" t="str">
        <f>Table2[[#This Row],[scene]]&amp;" ("&amp;Table2[[#This Row],[freq]]&amp;")"</f>
        <v>coffee_shop (1)</v>
      </c>
      <c r="F140">
        <f>VLOOKUP(Table2[[#This Row],[scene]],Table4[#All],2,FALSE)</f>
        <v>1</v>
      </c>
      <c r="G140">
        <f>ROUND(Table2[[#This Row],[freq]]/Table2[[#This Row],[total_freq]],2)</f>
        <v>1</v>
      </c>
    </row>
    <row r="141" spans="1:7" x14ac:dyDescent="0.25">
      <c r="A141">
        <v>3</v>
      </c>
      <c r="B141" t="str">
        <f>IF(Table2[[#This Row],[class]]&lt;=2,"no",IF(Table2[[#This Row],[class]]&gt;=4,"yes","mid"))</f>
        <v>mid</v>
      </c>
      <c r="C141" t="s">
        <v>230</v>
      </c>
      <c r="D141">
        <v>1</v>
      </c>
      <c r="E141" t="str">
        <f>Table2[[#This Row],[scene]]&amp;" ("&amp;Table2[[#This Row],[freq]]&amp;")"</f>
        <v>bakery (1)</v>
      </c>
      <c r="F141">
        <f>VLOOKUP(Table2[[#This Row],[scene]],Table4[#All],2,FALSE)</f>
        <v>1</v>
      </c>
      <c r="G141">
        <f>ROUND(Table2[[#This Row],[freq]]/Table2[[#This Row],[total_freq]],2)</f>
        <v>1</v>
      </c>
    </row>
    <row r="142" spans="1:7" x14ac:dyDescent="0.25">
      <c r="A142">
        <v>3</v>
      </c>
      <c r="B142" t="str">
        <f>IF(Table2[[#This Row],[class]]&lt;=2,"no",IF(Table2[[#This Row],[class]]&gt;=4,"yes","mid"))</f>
        <v>mid</v>
      </c>
      <c r="C142" t="s">
        <v>235</v>
      </c>
      <c r="D142">
        <v>1</v>
      </c>
      <c r="E142" t="str">
        <f>Table2[[#This Row],[scene]]&amp;" ("&amp;Table2[[#This Row],[freq]]&amp;")"</f>
        <v>basilica (1)</v>
      </c>
      <c r="F142">
        <f>VLOOKUP(Table2[[#This Row],[scene]],Table4[#All],2,FALSE)</f>
        <v>1</v>
      </c>
      <c r="G142">
        <f>ROUND(Table2[[#This Row],[freq]]/Table2[[#This Row],[total_freq]],2)</f>
        <v>1</v>
      </c>
    </row>
    <row r="143" spans="1:7" x14ac:dyDescent="0.25">
      <c r="A143">
        <v>3</v>
      </c>
      <c r="B143" t="str">
        <f>IF(Table2[[#This Row],[class]]&lt;=2,"no",IF(Table2[[#This Row],[class]]&gt;=4,"yes","mid"))</f>
        <v>mid</v>
      </c>
      <c r="C143" t="s">
        <v>237</v>
      </c>
      <c r="D143">
        <v>1</v>
      </c>
      <c r="E143" t="str">
        <f>Table2[[#This Row],[scene]]&amp;" ("&amp;Table2[[#This Row],[freq]]&amp;")"</f>
        <v>market (1)</v>
      </c>
      <c r="F143">
        <f>VLOOKUP(Table2[[#This Row],[scene]],Table4[#All],2,FALSE)</f>
        <v>1</v>
      </c>
      <c r="G143">
        <f>ROUND(Table2[[#This Row],[freq]]/Table2[[#This Row],[total_freq]],2)</f>
        <v>1</v>
      </c>
    </row>
    <row r="144" spans="1:7" x14ac:dyDescent="0.25">
      <c r="A144">
        <v>3</v>
      </c>
      <c r="B144" t="str">
        <f>IF(Table2[[#This Row],[class]]&lt;=2,"no",IF(Table2[[#This Row],[class]]&gt;=4,"yes","mid"))</f>
        <v>mid</v>
      </c>
      <c r="C144" t="s">
        <v>160</v>
      </c>
      <c r="D144">
        <v>5</v>
      </c>
      <c r="E144" t="str">
        <f>Table2[[#This Row],[scene]]&amp;" ("&amp;Table2[[#This Row],[freq]]&amp;")"</f>
        <v>restaurant_patio (5)</v>
      </c>
      <c r="F144">
        <f>VLOOKUP(Table2[[#This Row],[scene]],Table4[#All],2,FALSE)</f>
        <v>7</v>
      </c>
      <c r="G144">
        <f>ROUND(Table2[[#This Row],[freq]]/Table2[[#This Row],[total_freq]],2)</f>
        <v>0.71</v>
      </c>
    </row>
    <row r="145" spans="1:7" x14ac:dyDescent="0.25">
      <c r="A145">
        <v>3</v>
      </c>
      <c r="B145" t="str">
        <f>IF(Table2[[#This Row],[class]]&lt;=2,"no",IF(Table2[[#This Row],[class]]&gt;=4,"yes","mid"))</f>
        <v>mid</v>
      </c>
      <c r="C145" t="s">
        <v>195</v>
      </c>
      <c r="D145">
        <v>2</v>
      </c>
      <c r="E145" t="str">
        <f>Table2[[#This Row],[scene]]&amp;" ("&amp;Table2[[#This Row],[freq]]&amp;")"</f>
        <v>garbage_dump (2)</v>
      </c>
      <c r="F145">
        <f>VLOOKUP(Table2[[#This Row],[scene]],Table4[#All],2,FALSE)</f>
        <v>3</v>
      </c>
      <c r="G145">
        <f>ROUND(Table2[[#This Row],[freq]]/Table2[[#This Row],[total_freq]],2)</f>
        <v>0.67</v>
      </c>
    </row>
    <row r="146" spans="1:7" x14ac:dyDescent="0.25">
      <c r="A146">
        <v>3</v>
      </c>
      <c r="B146" t="str">
        <f>IF(Table2[[#This Row],[class]]&lt;=2,"no",IF(Table2[[#This Row],[class]]&gt;=4,"yes","mid"))</f>
        <v>mid</v>
      </c>
      <c r="C146" t="s">
        <v>185</v>
      </c>
      <c r="D146">
        <v>5</v>
      </c>
      <c r="E146" t="str">
        <f>Table2[[#This Row],[scene]]&amp;" ("&amp;Table2[[#This Row],[freq]]&amp;")"</f>
        <v>fire_escape (5)</v>
      </c>
      <c r="F146">
        <f>VLOOKUP(Table2[[#This Row],[scene]],Table4[#All],2,FALSE)</f>
        <v>8</v>
      </c>
      <c r="G146">
        <f>ROUND(Table2[[#This Row],[freq]]/Table2[[#This Row],[total_freq]],2)</f>
        <v>0.63</v>
      </c>
    </row>
    <row r="147" spans="1:7" x14ac:dyDescent="0.25">
      <c r="A147">
        <v>3</v>
      </c>
      <c r="B147" t="str">
        <f>IF(Table2[[#This Row],[class]]&lt;=2,"no",IF(Table2[[#This Row],[class]]&gt;=4,"yes","mid"))</f>
        <v>mid</v>
      </c>
      <c r="C147" t="s">
        <v>198</v>
      </c>
      <c r="D147">
        <v>5</v>
      </c>
      <c r="E147" t="str">
        <f>Table2[[#This Row],[scene]]&amp;" ("&amp;Table2[[#This Row],[freq]]&amp;")"</f>
        <v>patio (5)</v>
      </c>
      <c r="F147">
        <f>VLOOKUP(Table2[[#This Row],[scene]],Table4[#All],2,FALSE)</f>
        <v>9</v>
      </c>
      <c r="G147">
        <f>ROUND(Table2[[#This Row],[freq]]/Table2[[#This Row],[total_freq]],2)</f>
        <v>0.56000000000000005</v>
      </c>
    </row>
    <row r="148" spans="1:7" x14ac:dyDescent="0.25">
      <c r="A148">
        <v>3</v>
      </c>
      <c r="B148" t="str">
        <f>IF(Table2[[#This Row],[class]]&lt;=2,"no",IF(Table2[[#This Row],[class]]&gt;=4,"yes","mid"))</f>
        <v>mid</v>
      </c>
      <c r="C148" t="s">
        <v>127</v>
      </c>
      <c r="D148">
        <v>162</v>
      </c>
      <c r="E148" t="str">
        <f>Table2[[#This Row],[scene]]&amp;" ("&amp;Table2[[#This Row],[freq]]&amp;")"</f>
        <v>residential_neighborhood (162)</v>
      </c>
      <c r="F148">
        <f>VLOOKUP(Table2[[#This Row],[scene]],Table4[#All],2,FALSE)</f>
        <v>310</v>
      </c>
      <c r="G148">
        <f>ROUND(Table2[[#This Row],[freq]]/Table2[[#This Row],[total_freq]],2)</f>
        <v>0.52</v>
      </c>
    </row>
    <row r="149" spans="1:7" x14ac:dyDescent="0.25">
      <c r="A149">
        <v>3</v>
      </c>
      <c r="B149" t="str">
        <f>IF(Table2[[#This Row],[class]]&lt;=2,"no",IF(Table2[[#This Row],[class]]&gt;=4,"yes","mid"))</f>
        <v>mid</v>
      </c>
      <c r="C149" t="s">
        <v>152</v>
      </c>
      <c r="D149">
        <v>43</v>
      </c>
      <c r="E149" t="str">
        <f>Table2[[#This Row],[scene]]&amp;" ("&amp;Table2[[#This Row],[freq]]&amp;")"</f>
        <v>inn (43)</v>
      </c>
      <c r="F149">
        <f>VLOOKUP(Table2[[#This Row],[scene]],Table4[#All],2,FALSE)</f>
        <v>86</v>
      </c>
      <c r="G149">
        <f>ROUND(Table2[[#This Row],[freq]]/Table2[[#This Row],[total_freq]],2)</f>
        <v>0.5</v>
      </c>
    </row>
    <row r="150" spans="1:7" x14ac:dyDescent="0.25">
      <c r="A150">
        <v>3</v>
      </c>
      <c r="B150" t="str">
        <f>IF(Table2[[#This Row],[class]]&lt;=2,"no",IF(Table2[[#This Row],[class]]&gt;=4,"yes","mid"))</f>
        <v>mid</v>
      </c>
      <c r="C150" t="s">
        <v>136</v>
      </c>
      <c r="D150">
        <v>12</v>
      </c>
      <c r="E150" t="str">
        <f>Table2[[#This Row],[scene]]&amp;" ("&amp;Table2[[#This Row],[freq]]&amp;")"</f>
        <v>fire_station (12)</v>
      </c>
      <c r="F150">
        <f>VLOOKUP(Table2[[#This Row],[scene]],Table4[#All],2,FALSE)</f>
        <v>24</v>
      </c>
      <c r="G150">
        <f>ROUND(Table2[[#This Row],[freq]]/Table2[[#This Row],[total_freq]],2)</f>
        <v>0.5</v>
      </c>
    </row>
    <row r="151" spans="1:7" x14ac:dyDescent="0.25">
      <c r="A151">
        <v>3</v>
      </c>
      <c r="B151" t="str">
        <f>IF(Table2[[#This Row],[class]]&lt;=2,"no",IF(Table2[[#This Row],[class]]&gt;=4,"yes","mid"))</f>
        <v>mid</v>
      </c>
      <c r="C151" t="s">
        <v>205</v>
      </c>
      <c r="D151">
        <v>2</v>
      </c>
      <c r="E151" t="str">
        <f>Table2[[#This Row],[scene]]&amp;" ("&amp;Table2[[#This Row],[freq]]&amp;")"</f>
        <v>church (2)</v>
      </c>
      <c r="F151">
        <f>VLOOKUP(Table2[[#This Row],[scene]],Table4[#All],2,FALSE)</f>
        <v>4</v>
      </c>
      <c r="G151">
        <f>ROUND(Table2[[#This Row],[freq]]/Table2[[#This Row],[total_freq]],2)</f>
        <v>0.5</v>
      </c>
    </row>
    <row r="152" spans="1:7" x14ac:dyDescent="0.25">
      <c r="A152">
        <v>3</v>
      </c>
      <c r="B152" t="str">
        <f>IF(Table2[[#This Row],[class]]&lt;=2,"no",IF(Table2[[#This Row],[class]]&gt;=4,"yes","mid"))</f>
        <v>mid</v>
      </c>
      <c r="C152" t="s">
        <v>142</v>
      </c>
      <c r="D152">
        <v>66</v>
      </c>
      <c r="E152" t="str">
        <f>Table2[[#This Row],[scene]]&amp;" ("&amp;Table2[[#This Row],[freq]]&amp;")"</f>
        <v>motel (66)</v>
      </c>
      <c r="F152">
        <f>VLOOKUP(Table2[[#This Row],[scene]],Table4[#All],2,FALSE)</f>
        <v>133</v>
      </c>
      <c r="G152">
        <f>ROUND(Table2[[#This Row],[freq]]/Table2[[#This Row],[total_freq]],2)</f>
        <v>0.5</v>
      </c>
    </row>
    <row r="153" spans="1:7" x14ac:dyDescent="0.25">
      <c r="A153">
        <v>3</v>
      </c>
      <c r="B153" t="str">
        <f>IF(Table2[[#This Row],[class]]&lt;=2,"no",IF(Table2[[#This Row],[class]]&gt;=4,"yes","mid"))</f>
        <v>mid</v>
      </c>
      <c r="C153" t="s">
        <v>199</v>
      </c>
      <c r="D153">
        <v>26</v>
      </c>
      <c r="E153" t="str">
        <f>Table2[[#This Row],[scene]]&amp;" ("&amp;Table2[[#This Row],[freq]]&amp;")"</f>
        <v>mansion (26)</v>
      </c>
      <c r="F153">
        <f>VLOOKUP(Table2[[#This Row],[scene]],Table4[#All],2,FALSE)</f>
        <v>53</v>
      </c>
      <c r="G153">
        <f>ROUND(Table2[[#This Row],[freq]]/Table2[[#This Row],[total_freq]],2)</f>
        <v>0.49</v>
      </c>
    </row>
    <row r="154" spans="1:7" x14ac:dyDescent="0.25">
      <c r="A154">
        <v>3</v>
      </c>
      <c r="B154" t="str">
        <f>IF(Table2[[#This Row],[class]]&lt;=2,"no",IF(Table2[[#This Row],[class]]&gt;=4,"yes","mid"))</f>
        <v>mid</v>
      </c>
      <c r="C154" t="s">
        <v>169</v>
      </c>
      <c r="D154">
        <v>108</v>
      </c>
      <c r="E154" t="str">
        <f>Table2[[#This Row],[scene]]&amp;" ("&amp;Table2[[#This Row],[freq]]&amp;")"</f>
        <v>apartment_building (108)</v>
      </c>
      <c r="F154">
        <f>VLOOKUP(Table2[[#This Row],[scene]],Table4[#All],2,FALSE)</f>
        <v>230</v>
      </c>
      <c r="G154">
        <f>ROUND(Table2[[#This Row],[freq]]/Table2[[#This Row],[total_freq]],2)</f>
        <v>0.47</v>
      </c>
    </row>
    <row r="155" spans="1:7" x14ac:dyDescent="0.25">
      <c r="A155">
        <v>3</v>
      </c>
      <c r="B155" t="str">
        <f>IF(Table2[[#This Row],[class]]&lt;=2,"no",IF(Table2[[#This Row],[class]]&gt;=4,"yes","mid"))</f>
        <v>mid</v>
      </c>
      <c r="C155" t="s">
        <v>174</v>
      </c>
      <c r="D155">
        <v>5</v>
      </c>
      <c r="E155" t="str">
        <f>Table2[[#This Row],[scene]]&amp;" ("&amp;Table2[[#This Row],[freq]]&amp;")"</f>
        <v>courthouse (5)</v>
      </c>
      <c r="F155">
        <f>VLOOKUP(Table2[[#This Row],[scene]],Table4[#All],2,FALSE)</f>
        <v>11</v>
      </c>
      <c r="G155">
        <f>ROUND(Table2[[#This Row],[freq]]/Table2[[#This Row],[total_freq]],2)</f>
        <v>0.45</v>
      </c>
    </row>
    <row r="156" spans="1:7" x14ac:dyDescent="0.25">
      <c r="A156">
        <v>3</v>
      </c>
      <c r="B156" t="str">
        <f>IF(Table2[[#This Row],[class]]&lt;=2,"no",IF(Table2[[#This Row],[class]]&gt;=4,"yes","mid"))</f>
        <v>mid</v>
      </c>
      <c r="C156" t="s">
        <v>172</v>
      </c>
      <c r="D156">
        <v>145</v>
      </c>
      <c r="E156" t="str">
        <f>Table2[[#This Row],[scene]]&amp;" ("&amp;Table2[[#This Row],[freq]]&amp;")"</f>
        <v>parking_lot (145)</v>
      </c>
      <c r="F156">
        <f>VLOOKUP(Table2[[#This Row],[scene]],Table4[#All],2,FALSE)</f>
        <v>321</v>
      </c>
      <c r="G156">
        <f>ROUND(Table2[[#This Row],[freq]]/Table2[[#This Row],[total_freq]],2)</f>
        <v>0.45</v>
      </c>
    </row>
    <row r="157" spans="1:7" x14ac:dyDescent="0.25">
      <c r="A157">
        <v>3</v>
      </c>
      <c r="B157" t="str">
        <f>IF(Table2[[#This Row],[class]]&lt;=2,"no",IF(Table2[[#This Row],[class]]&gt;=4,"yes","mid"))</f>
        <v>mid</v>
      </c>
      <c r="C157" t="s">
        <v>151</v>
      </c>
      <c r="D157">
        <v>59</v>
      </c>
      <c r="E157" t="str">
        <f>Table2[[#This Row],[scene]]&amp;" ("&amp;Table2[[#This Row],[freq]]&amp;")"</f>
        <v>crosswalk (59)</v>
      </c>
      <c r="F157">
        <f>VLOOKUP(Table2[[#This Row],[scene]],Table4[#All],2,FALSE)</f>
        <v>132</v>
      </c>
      <c r="G157">
        <f>ROUND(Table2[[#This Row],[freq]]/Table2[[#This Row],[total_freq]],2)</f>
        <v>0.45</v>
      </c>
    </row>
    <row r="158" spans="1:7" x14ac:dyDescent="0.25">
      <c r="A158">
        <v>3</v>
      </c>
      <c r="B158" t="str">
        <f>IF(Table2[[#This Row],[class]]&lt;=2,"no",IF(Table2[[#This Row],[class]]&gt;=4,"yes","mid"))</f>
        <v>mid</v>
      </c>
      <c r="C158" t="s">
        <v>184</v>
      </c>
      <c r="D158">
        <v>4</v>
      </c>
      <c r="E158" t="str">
        <f>Table2[[#This Row],[scene]]&amp;" ("&amp;Table2[[#This Row],[freq]]&amp;")"</f>
        <v>shopfront (4)</v>
      </c>
      <c r="F158">
        <f>VLOOKUP(Table2[[#This Row],[scene]],Table4[#All],2,FALSE)</f>
        <v>9</v>
      </c>
      <c r="G158">
        <f>ROUND(Table2[[#This Row],[freq]]/Table2[[#This Row],[total_freq]],2)</f>
        <v>0.44</v>
      </c>
    </row>
    <row r="159" spans="1:7" x14ac:dyDescent="0.25">
      <c r="A159">
        <v>3</v>
      </c>
      <c r="B159" t="str">
        <f>IF(Table2[[#This Row],[class]]&lt;=2,"no",IF(Table2[[#This Row],[class]]&gt;=4,"yes","mid"))</f>
        <v>mid</v>
      </c>
      <c r="C159" t="s">
        <v>179</v>
      </c>
      <c r="D159">
        <v>4</v>
      </c>
      <c r="E159" t="str">
        <f>Table2[[#This Row],[scene]]&amp;" ("&amp;Table2[[#This Row],[freq]]&amp;")"</f>
        <v>veranda (4)</v>
      </c>
      <c r="F159">
        <f>VLOOKUP(Table2[[#This Row],[scene]],Table4[#All],2,FALSE)</f>
        <v>9</v>
      </c>
      <c r="G159">
        <f>ROUND(Table2[[#This Row],[freq]]/Table2[[#This Row],[total_freq]],2)</f>
        <v>0.44</v>
      </c>
    </row>
    <row r="160" spans="1:7" x14ac:dyDescent="0.25">
      <c r="A160">
        <v>3</v>
      </c>
      <c r="B160" t="str">
        <f>IF(Table2[[#This Row],[class]]&lt;=2,"no",IF(Table2[[#This Row],[class]]&gt;=4,"yes","mid"))</f>
        <v>mid</v>
      </c>
      <c r="C160" t="s">
        <v>222</v>
      </c>
      <c r="D160">
        <v>100</v>
      </c>
      <c r="E160" t="str">
        <f>Table2[[#This Row],[scene]]&amp;" ("&amp;Table2[[#This Row],[freq]]&amp;")"</f>
        <v>driveway (100)</v>
      </c>
      <c r="F160">
        <f>VLOOKUP(Table2[[#This Row],[scene]],Table4[#All],2,FALSE)</f>
        <v>231</v>
      </c>
      <c r="G160">
        <f>ROUND(Table2[[#This Row],[freq]]/Table2[[#This Row],[total_freq]],2)</f>
        <v>0.43</v>
      </c>
    </row>
    <row r="161" spans="1:7" x14ac:dyDescent="0.25">
      <c r="A161">
        <v>3</v>
      </c>
      <c r="B161" t="str">
        <f>IF(Table2[[#This Row],[class]]&lt;=2,"no",IF(Table2[[#This Row],[class]]&gt;=4,"yes","mid"))</f>
        <v>mid</v>
      </c>
      <c r="C161" t="s">
        <v>148</v>
      </c>
      <c r="D161">
        <v>101</v>
      </c>
      <c r="E161" t="str">
        <f>Table2[[#This Row],[scene]]&amp;" ("&amp;Table2[[#This Row],[freq]]&amp;")"</f>
        <v>hospital (101)</v>
      </c>
      <c r="F161">
        <f>VLOOKUP(Table2[[#This Row],[scene]],Table4[#All],2,FALSE)</f>
        <v>234</v>
      </c>
      <c r="G161">
        <f>ROUND(Table2[[#This Row],[freq]]/Table2[[#This Row],[total_freq]],2)</f>
        <v>0.43</v>
      </c>
    </row>
    <row r="162" spans="1:7" x14ac:dyDescent="0.25">
      <c r="A162">
        <v>3</v>
      </c>
      <c r="B162" t="str">
        <f>IF(Table2[[#This Row],[class]]&lt;=2,"no",IF(Table2[[#This Row],[class]]&gt;=4,"yes","mid"))</f>
        <v>mid</v>
      </c>
      <c r="C162" t="s">
        <v>189</v>
      </c>
      <c r="D162">
        <v>3</v>
      </c>
      <c r="E162" t="str">
        <f>Table2[[#This Row],[scene]]&amp;" ("&amp;Table2[[#This Row],[freq]]&amp;")"</f>
        <v>rice_paddy (3)</v>
      </c>
      <c r="F162">
        <f>VLOOKUP(Table2[[#This Row],[scene]],Table4[#All],2,FALSE)</f>
        <v>7</v>
      </c>
      <c r="G162">
        <f>ROUND(Table2[[#This Row],[freq]]/Table2[[#This Row],[total_freq]],2)</f>
        <v>0.43</v>
      </c>
    </row>
    <row r="163" spans="1:7" x14ac:dyDescent="0.25">
      <c r="A163">
        <v>3</v>
      </c>
      <c r="B163" t="str">
        <f>IF(Table2[[#This Row],[class]]&lt;=2,"no",IF(Table2[[#This Row],[class]]&gt;=4,"yes","mid"))</f>
        <v>mid</v>
      </c>
      <c r="C163" t="s">
        <v>153</v>
      </c>
      <c r="D163">
        <v>100</v>
      </c>
      <c r="E163" t="str">
        <f>Table2[[#This Row],[scene]]&amp;" ("&amp;Table2[[#This Row],[freq]]&amp;")"</f>
        <v>office_building (100)</v>
      </c>
      <c r="F163">
        <f>VLOOKUP(Table2[[#This Row],[scene]],Table4[#All],2,FALSE)</f>
        <v>239</v>
      </c>
      <c r="G163">
        <f>ROUND(Table2[[#This Row],[freq]]/Table2[[#This Row],[total_freq]],2)</f>
        <v>0.42</v>
      </c>
    </row>
    <row r="164" spans="1:7" x14ac:dyDescent="0.25">
      <c r="A164">
        <v>3</v>
      </c>
      <c r="B164" t="str">
        <f>IF(Table2[[#This Row],[class]]&lt;=2,"no",IF(Table2[[#This Row],[class]]&gt;=4,"yes","mid"))</f>
        <v>mid</v>
      </c>
      <c r="C164" t="s">
        <v>182</v>
      </c>
      <c r="D164">
        <v>31</v>
      </c>
      <c r="E164" t="str">
        <f>Table2[[#This Row],[scene]]&amp;" ("&amp;Table2[[#This Row],[freq]]&amp;")"</f>
        <v>courtyard (31)</v>
      </c>
      <c r="F164">
        <f>VLOOKUP(Table2[[#This Row],[scene]],Table4[#All],2,FALSE)</f>
        <v>75</v>
      </c>
      <c r="G164">
        <f>ROUND(Table2[[#This Row],[freq]]/Table2[[#This Row],[total_freq]],2)</f>
        <v>0.41</v>
      </c>
    </row>
    <row r="165" spans="1:7" x14ac:dyDescent="0.25">
      <c r="A165">
        <v>3</v>
      </c>
      <c r="B165" t="str">
        <f>IF(Table2[[#This Row],[class]]&lt;=2,"no",IF(Table2[[#This Row],[class]]&gt;=4,"yes","mid"))</f>
        <v>mid</v>
      </c>
      <c r="C165" t="s">
        <v>187</v>
      </c>
      <c r="D165">
        <v>38</v>
      </c>
      <c r="E165" t="str">
        <f>Table2[[#This Row],[scene]]&amp;" ("&amp;Table2[[#This Row],[freq]]&amp;")"</f>
        <v>plaza (38)</v>
      </c>
      <c r="F165">
        <f>VLOOKUP(Table2[[#This Row],[scene]],Table4[#All],2,FALSE)</f>
        <v>93</v>
      </c>
      <c r="G165">
        <f>ROUND(Table2[[#This Row],[freq]]/Table2[[#This Row],[total_freq]],2)</f>
        <v>0.41</v>
      </c>
    </row>
    <row r="166" spans="1:7" x14ac:dyDescent="0.25">
      <c r="A166">
        <v>3</v>
      </c>
      <c r="B166" t="str">
        <f>IF(Table2[[#This Row],[class]]&lt;=2,"no",IF(Table2[[#This Row],[class]]&gt;=4,"yes","mid"))</f>
        <v>mid</v>
      </c>
      <c r="C166" t="s">
        <v>128</v>
      </c>
      <c r="D166">
        <v>6</v>
      </c>
      <c r="E166" t="str">
        <f>Table2[[#This Row],[scene]]&amp;" ("&amp;Table2[[#This Row],[freq]]&amp;")"</f>
        <v>doorway (6)</v>
      </c>
      <c r="F166">
        <f>VLOOKUP(Table2[[#This Row],[scene]],Table4[#All],2,FALSE)</f>
        <v>15</v>
      </c>
      <c r="G166">
        <f>ROUND(Table2[[#This Row],[freq]]/Table2[[#This Row],[total_freq]],2)</f>
        <v>0.4</v>
      </c>
    </row>
    <row r="167" spans="1:7" x14ac:dyDescent="0.25">
      <c r="A167">
        <v>3</v>
      </c>
      <c r="B167" t="str">
        <f>IF(Table2[[#This Row],[class]]&lt;=2,"no",IF(Table2[[#This Row],[class]]&gt;=4,"yes","mid"))</f>
        <v>mid</v>
      </c>
      <c r="C167" t="s">
        <v>219</v>
      </c>
      <c r="D167">
        <v>4</v>
      </c>
      <c r="E167" t="str">
        <f>Table2[[#This Row],[scene]]&amp;" ("&amp;Table2[[#This Row],[freq]]&amp;")"</f>
        <v>schoolhouse (4)</v>
      </c>
      <c r="F167">
        <f>VLOOKUP(Table2[[#This Row],[scene]],Table4[#All],2,FALSE)</f>
        <v>10</v>
      </c>
      <c r="G167">
        <f>ROUND(Table2[[#This Row],[freq]]/Table2[[#This Row],[total_freq]],2)</f>
        <v>0.4</v>
      </c>
    </row>
    <row r="168" spans="1:7" x14ac:dyDescent="0.25">
      <c r="A168">
        <v>3</v>
      </c>
      <c r="B168" t="str">
        <f>IF(Table2[[#This Row],[class]]&lt;=2,"no",IF(Table2[[#This Row],[class]]&gt;=4,"yes","mid"))</f>
        <v>mid</v>
      </c>
      <c r="C168" t="s">
        <v>167</v>
      </c>
      <c r="D168">
        <v>2</v>
      </c>
      <c r="E168" t="str">
        <f>Table2[[#This Row],[scene]]&amp;" ("&amp;Table2[[#This Row],[freq]]&amp;")"</f>
        <v>swamp (2)</v>
      </c>
      <c r="F168">
        <f>VLOOKUP(Table2[[#This Row],[scene]],Table4[#All],2,FALSE)</f>
        <v>5</v>
      </c>
      <c r="G168">
        <f>ROUND(Table2[[#This Row],[freq]]/Table2[[#This Row],[total_freq]],2)</f>
        <v>0.4</v>
      </c>
    </row>
    <row r="169" spans="1:7" x14ac:dyDescent="0.25">
      <c r="A169">
        <v>3</v>
      </c>
      <c r="B169" t="str">
        <f>IF(Table2[[#This Row],[class]]&lt;=2,"no",IF(Table2[[#This Row],[class]]&gt;=4,"yes","mid"))</f>
        <v>mid</v>
      </c>
      <c r="C169" t="s">
        <v>226</v>
      </c>
      <c r="D169">
        <v>9</v>
      </c>
      <c r="E169" t="str">
        <f>Table2[[#This Row],[scene]]&amp;" ("&amp;Table2[[#This Row],[freq]]&amp;")"</f>
        <v>forest_path (9)</v>
      </c>
      <c r="F169">
        <f>VLOOKUP(Table2[[#This Row],[scene]],Table4[#All],2,FALSE)</f>
        <v>23</v>
      </c>
      <c r="G169">
        <f>ROUND(Table2[[#This Row],[freq]]/Table2[[#This Row],[total_freq]],2)</f>
        <v>0.39</v>
      </c>
    </row>
    <row r="170" spans="1:7" x14ac:dyDescent="0.25">
      <c r="A170">
        <v>3</v>
      </c>
      <c r="B170" t="str">
        <f>IF(Table2[[#This Row],[class]]&lt;=2,"no",IF(Table2[[#This Row],[class]]&gt;=4,"yes","mid"))</f>
        <v>mid</v>
      </c>
      <c r="C170" t="s">
        <v>147</v>
      </c>
      <c r="D170">
        <v>22</v>
      </c>
      <c r="E170" t="str">
        <f>Table2[[#This Row],[scene]]&amp;" ("&amp;Table2[[#This Row],[freq]]&amp;")"</f>
        <v>orchard (22)</v>
      </c>
      <c r="F170">
        <f>VLOOKUP(Table2[[#This Row],[scene]],Table4[#All],2,FALSE)</f>
        <v>58</v>
      </c>
      <c r="G170">
        <f>ROUND(Table2[[#This Row],[freq]]/Table2[[#This Row],[total_freq]],2)</f>
        <v>0.38</v>
      </c>
    </row>
    <row r="171" spans="1:7" x14ac:dyDescent="0.25">
      <c r="A171">
        <v>3</v>
      </c>
      <c r="B171" t="str">
        <f>IF(Table2[[#This Row],[class]]&lt;=2,"no",IF(Table2[[#This Row],[class]]&gt;=4,"yes","mid"))</f>
        <v>mid</v>
      </c>
      <c r="C171" t="s">
        <v>135</v>
      </c>
      <c r="D171">
        <v>39</v>
      </c>
      <c r="E171" t="str">
        <f>Table2[[#This Row],[scene]]&amp;" ("&amp;Table2[[#This Row],[freq]]&amp;")"</f>
        <v>building_facade (39)</v>
      </c>
      <c r="F171">
        <f>VLOOKUP(Table2[[#This Row],[scene]],Table4[#All],2,FALSE)</f>
        <v>106</v>
      </c>
      <c r="G171">
        <f>ROUND(Table2[[#This Row],[freq]]/Table2[[#This Row],[total_freq]],2)</f>
        <v>0.37</v>
      </c>
    </row>
    <row r="172" spans="1:7" x14ac:dyDescent="0.25">
      <c r="A172">
        <v>3</v>
      </c>
      <c r="B172" t="str">
        <f>IF(Table2[[#This Row],[class]]&lt;=2,"no",IF(Table2[[#This Row],[class]]&gt;=4,"yes","mid"))</f>
        <v>mid</v>
      </c>
      <c r="C172" t="s">
        <v>157</v>
      </c>
      <c r="D172">
        <v>115</v>
      </c>
      <c r="E172" t="str">
        <f>Table2[[#This Row],[scene]]&amp;" ("&amp;Table2[[#This Row],[freq]]&amp;")"</f>
        <v>highway (115)</v>
      </c>
      <c r="F172">
        <f>VLOOKUP(Table2[[#This Row],[scene]],Table4[#All],2,FALSE)</f>
        <v>313</v>
      </c>
      <c r="G172">
        <f>ROUND(Table2[[#This Row],[freq]]/Table2[[#This Row],[total_freq]],2)</f>
        <v>0.37</v>
      </c>
    </row>
    <row r="173" spans="1:7" x14ac:dyDescent="0.25">
      <c r="A173">
        <v>3</v>
      </c>
      <c r="B173" t="str">
        <f>IF(Table2[[#This Row],[class]]&lt;=2,"no",IF(Table2[[#This Row],[class]]&gt;=4,"yes","mid"))</f>
        <v>mid</v>
      </c>
      <c r="C173" t="s">
        <v>176</v>
      </c>
      <c r="D173">
        <v>23</v>
      </c>
      <c r="E173" t="str">
        <f>Table2[[#This Row],[scene]]&amp;" ("&amp;Table2[[#This Row],[freq]]&amp;")"</f>
        <v>yard (23)</v>
      </c>
      <c r="F173">
        <f>VLOOKUP(Table2[[#This Row],[scene]],Table4[#All],2,FALSE)</f>
        <v>63</v>
      </c>
      <c r="G173">
        <f>ROUND(Table2[[#This Row],[freq]]/Table2[[#This Row],[total_freq]],2)</f>
        <v>0.37</v>
      </c>
    </row>
    <row r="174" spans="1:7" x14ac:dyDescent="0.25">
      <c r="A174">
        <v>3</v>
      </c>
      <c r="B174" t="str">
        <f>IF(Table2[[#This Row],[class]]&lt;=2,"no",IF(Table2[[#This Row],[class]]&gt;=4,"yes","mid"))</f>
        <v>mid</v>
      </c>
      <c r="C174" t="s">
        <v>197</v>
      </c>
      <c r="D174">
        <v>8</v>
      </c>
      <c r="E174" t="str">
        <f>Table2[[#This Row],[scene]]&amp;" ("&amp;Table2[[#This Row],[freq]]&amp;")"</f>
        <v>marsh (8)</v>
      </c>
      <c r="F174">
        <f>VLOOKUP(Table2[[#This Row],[scene]],Table4[#All],2,FALSE)</f>
        <v>22</v>
      </c>
      <c r="G174">
        <f>ROUND(Table2[[#This Row],[freq]]/Table2[[#This Row],[total_freq]],2)</f>
        <v>0.36</v>
      </c>
    </row>
    <row r="175" spans="1:7" x14ac:dyDescent="0.25">
      <c r="A175">
        <v>3</v>
      </c>
      <c r="B175" t="str">
        <f>IF(Table2[[#This Row],[class]]&lt;=2,"no",IF(Table2[[#This Row],[class]]&gt;=4,"yes","mid"))</f>
        <v>mid</v>
      </c>
      <c r="C175" t="s">
        <v>145</v>
      </c>
      <c r="D175">
        <v>30</v>
      </c>
      <c r="E175" t="str">
        <f>Table2[[#This Row],[scene]]&amp;" ("&amp;Table2[[#This Row],[freq]]&amp;")"</f>
        <v>field (30)</v>
      </c>
      <c r="F175">
        <f>VLOOKUP(Table2[[#This Row],[scene]],Table4[#All],2,FALSE)</f>
        <v>84</v>
      </c>
      <c r="G175">
        <f>ROUND(Table2[[#This Row],[freq]]/Table2[[#This Row],[total_freq]],2)</f>
        <v>0.36</v>
      </c>
    </row>
    <row r="176" spans="1:7" x14ac:dyDescent="0.25">
      <c r="A176">
        <v>3</v>
      </c>
      <c r="B176" t="str">
        <f>IF(Table2[[#This Row],[class]]&lt;=2,"no",IF(Table2[[#This Row],[class]]&gt;=4,"yes","mid"))</f>
        <v>mid</v>
      </c>
      <c r="C176" t="s">
        <v>180</v>
      </c>
      <c r="D176">
        <v>22</v>
      </c>
      <c r="E176" t="str">
        <f>Table2[[#This Row],[scene]]&amp;" ("&amp;Table2[[#This Row],[freq]]&amp;")"</f>
        <v>tree_farm (22)</v>
      </c>
      <c r="F176">
        <f>VLOOKUP(Table2[[#This Row],[scene]],Table4[#All],2,FALSE)</f>
        <v>62</v>
      </c>
      <c r="G176">
        <f>ROUND(Table2[[#This Row],[freq]]/Table2[[#This Row],[total_freq]],2)</f>
        <v>0.35</v>
      </c>
    </row>
    <row r="177" spans="1:7" x14ac:dyDescent="0.25">
      <c r="A177">
        <v>3</v>
      </c>
      <c r="B177" t="str">
        <f>IF(Table2[[#This Row],[class]]&lt;=2,"no",IF(Table2[[#This Row],[class]]&gt;=4,"yes","mid"))</f>
        <v>mid</v>
      </c>
      <c r="C177" t="s">
        <v>130</v>
      </c>
      <c r="D177">
        <v>11</v>
      </c>
      <c r="E177" t="str">
        <f>Table2[[#This Row],[scene]]&amp;" ("&amp;Table2[[#This Row],[freq]]&amp;")"</f>
        <v>pasture (11)</v>
      </c>
      <c r="F177">
        <f>VLOOKUP(Table2[[#This Row],[scene]],Table4[#All],2,FALSE)</f>
        <v>32</v>
      </c>
      <c r="G177">
        <f>ROUND(Table2[[#This Row],[freq]]/Table2[[#This Row],[total_freq]],2)</f>
        <v>0.34</v>
      </c>
    </row>
    <row r="178" spans="1:7" x14ac:dyDescent="0.25">
      <c r="A178">
        <v>3</v>
      </c>
      <c r="B178" t="str">
        <f>IF(Table2[[#This Row],[class]]&lt;=2,"no",IF(Table2[[#This Row],[class]]&gt;=4,"yes","mid"))</f>
        <v>mid</v>
      </c>
      <c r="C178" t="s">
        <v>173</v>
      </c>
      <c r="D178">
        <v>12</v>
      </c>
      <c r="E178" t="str">
        <f>Table2[[#This Row],[scene]]&amp;" ("&amp;Table2[[#This Row],[freq]]&amp;")"</f>
        <v>picnic_area (12)</v>
      </c>
      <c r="F178">
        <f>VLOOKUP(Table2[[#This Row],[scene]],Table4[#All],2,FALSE)</f>
        <v>36</v>
      </c>
      <c r="G178">
        <f>ROUND(Table2[[#This Row],[freq]]/Table2[[#This Row],[total_freq]],2)</f>
        <v>0.33</v>
      </c>
    </row>
    <row r="179" spans="1:7" x14ac:dyDescent="0.25">
      <c r="A179">
        <v>3</v>
      </c>
      <c r="B179" t="str">
        <f>IF(Table2[[#This Row],[class]]&lt;=2,"no",IF(Table2[[#This Row],[class]]&gt;=4,"yes","mid"))</f>
        <v>mid</v>
      </c>
      <c r="C179" t="s">
        <v>213</v>
      </c>
      <c r="D179">
        <v>10</v>
      </c>
      <c r="E179" t="str">
        <f>Table2[[#This Row],[scene]]&amp;" ("&amp;Table2[[#This Row],[freq]]&amp;")"</f>
        <v>alley (10)</v>
      </c>
      <c r="F179">
        <f>VLOOKUP(Table2[[#This Row],[scene]],Table4[#All],2,FALSE)</f>
        <v>30</v>
      </c>
      <c r="G179">
        <f>ROUND(Table2[[#This Row],[freq]]/Table2[[#This Row],[total_freq]],2)</f>
        <v>0.33</v>
      </c>
    </row>
    <row r="180" spans="1:7" x14ac:dyDescent="0.25">
      <c r="A180">
        <v>3</v>
      </c>
      <c r="B180" t="str">
        <f>IF(Table2[[#This Row],[class]]&lt;=2,"no",IF(Table2[[#This Row],[class]]&gt;=4,"yes","mid"))</f>
        <v>mid</v>
      </c>
      <c r="C180" t="s">
        <v>220</v>
      </c>
      <c r="D180">
        <v>2</v>
      </c>
      <c r="E180" t="str">
        <f>Table2[[#This Row],[scene]]&amp;" ("&amp;Table2[[#This Row],[freq]]&amp;")"</f>
        <v>mausoleum (2)</v>
      </c>
      <c r="F180">
        <f>VLOOKUP(Table2[[#This Row],[scene]],Table4[#All],2,FALSE)</f>
        <v>6</v>
      </c>
      <c r="G180">
        <f>ROUND(Table2[[#This Row],[freq]]/Table2[[#This Row],[total_freq]],2)</f>
        <v>0.33</v>
      </c>
    </row>
    <row r="181" spans="1:7" x14ac:dyDescent="0.25">
      <c r="A181">
        <v>3</v>
      </c>
      <c r="B181" t="str">
        <f>IF(Table2[[#This Row],[class]]&lt;=2,"no",IF(Table2[[#This Row],[class]]&gt;=4,"yes","mid"))</f>
        <v>mid</v>
      </c>
      <c r="C181" t="s">
        <v>133</v>
      </c>
      <c r="D181">
        <v>1</v>
      </c>
      <c r="E181" t="str">
        <f>Table2[[#This Row],[scene]]&amp;" ("&amp;Table2[[#This Row],[freq]]&amp;")"</f>
        <v>vegetable_garden (1)</v>
      </c>
      <c r="F181">
        <f>VLOOKUP(Table2[[#This Row],[scene]],Table4[#All],2,FALSE)</f>
        <v>3</v>
      </c>
      <c r="G181">
        <f>ROUND(Table2[[#This Row],[freq]]/Table2[[#This Row],[total_freq]],2)</f>
        <v>0.33</v>
      </c>
    </row>
    <row r="182" spans="1:7" x14ac:dyDescent="0.25">
      <c r="A182">
        <v>3</v>
      </c>
      <c r="B182" t="str">
        <f>IF(Table2[[#This Row],[class]]&lt;=2,"no",IF(Table2[[#This Row],[class]]&gt;=4,"yes","mid"))</f>
        <v>mid</v>
      </c>
      <c r="C182" t="s">
        <v>177</v>
      </c>
      <c r="D182">
        <v>1</v>
      </c>
      <c r="E182" t="str">
        <f>Table2[[#This Row],[scene]]&amp;" ("&amp;Table2[[#This Row],[freq]]&amp;")"</f>
        <v>watering_hole (1)</v>
      </c>
      <c r="F182">
        <f>VLOOKUP(Table2[[#This Row],[scene]],Table4[#All],2,FALSE)</f>
        <v>3</v>
      </c>
      <c r="G182">
        <f>ROUND(Table2[[#This Row],[freq]]/Table2[[#This Row],[total_freq]],2)</f>
        <v>0.33</v>
      </c>
    </row>
    <row r="183" spans="1:7" x14ac:dyDescent="0.25">
      <c r="A183">
        <v>3</v>
      </c>
      <c r="B183" t="str">
        <f>IF(Table2[[#This Row],[class]]&lt;=2,"no",IF(Table2[[#This Row],[class]]&gt;=4,"yes","mid"))</f>
        <v>mid</v>
      </c>
      <c r="C183" t="s">
        <v>186</v>
      </c>
      <c r="D183">
        <v>1</v>
      </c>
      <c r="E183" t="str">
        <f>Table2[[#This Row],[scene]]&amp;" ("&amp;Table2[[#This Row],[freq]]&amp;")"</f>
        <v>arch (1)</v>
      </c>
      <c r="F183">
        <f>VLOOKUP(Table2[[#This Row],[scene]],Table4[#All],2,FALSE)</f>
        <v>3</v>
      </c>
      <c r="G183">
        <f>ROUND(Table2[[#This Row],[freq]]/Table2[[#This Row],[total_freq]],2)</f>
        <v>0.33</v>
      </c>
    </row>
    <row r="184" spans="1:7" x14ac:dyDescent="0.25">
      <c r="A184">
        <v>3</v>
      </c>
      <c r="B184" t="str">
        <f>IF(Table2[[#This Row],[class]]&lt;=2,"no",IF(Table2[[#This Row],[class]]&gt;=4,"yes","mid"))</f>
        <v>mid</v>
      </c>
      <c r="C184" t="s">
        <v>124</v>
      </c>
      <c r="D184">
        <v>1</v>
      </c>
      <c r="E184" t="str">
        <f>Table2[[#This Row],[scene]]&amp;" ("&amp;Table2[[#This Row],[freq]]&amp;")"</f>
        <v>creek (1)</v>
      </c>
      <c r="F184">
        <f>VLOOKUP(Table2[[#This Row],[scene]],Table4[#All],2,FALSE)</f>
        <v>3</v>
      </c>
      <c r="G184">
        <f>ROUND(Table2[[#This Row],[freq]]/Table2[[#This Row],[total_freq]],2)</f>
        <v>0.33</v>
      </c>
    </row>
    <row r="185" spans="1:7" x14ac:dyDescent="0.25">
      <c r="A185">
        <v>3</v>
      </c>
      <c r="B185" t="str">
        <f>IF(Table2[[#This Row],[class]]&lt;=2,"no",IF(Table2[[#This Row],[class]]&gt;=4,"yes","mid"))</f>
        <v>mid</v>
      </c>
      <c r="C185" t="s">
        <v>221</v>
      </c>
      <c r="D185">
        <v>6</v>
      </c>
      <c r="E185" t="str">
        <f>Table2[[#This Row],[scene]]&amp;" ("&amp;Table2[[#This Row],[freq]]&amp;")"</f>
        <v>pond (6)</v>
      </c>
      <c r="F185">
        <f>VLOOKUP(Table2[[#This Row],[scene]],Table4[#All],2,FALSE)</f>
        <v>19</v>
      </c>
      <c r="G185">
        <f>ROUND(Table2[[#This Row],[freq]]/Table2[[#This Row],[total_freq]],2)</f>
        <v>0.32</v>
      </c>
    </row>
    <row r="186" spans="1:7" x14ac:dyDescent="0.25">
      <c r="A186">
        <v>3</v>
      </c>
      <c r="B186" t="str">
        <f>IF(Table2[[#This Row],[class]]&lt;=2,"no",IF(Table2[[#This Row],[class]]&gt;=4,"yes","mid"))</f>
        <v>mid</v>
      </c>
      <c r="C186" t="s">
        <v>212</v>
      </c>
      <c r="D186">
        <v>56</v>
      </c>
      <c r="E186" t="str">
        <f>Table2[[#This Row],[scene]]&amp;" ("&amp;Table2[[#This Row],[freq]]&amp;")"</f>
        <v>forest_road (56)</v>
      </c>
      <c r="F186">
        <f>VLOOKUP(Table2[[#This Row],[scene]],Table4[#All],2,FALSE)</f>
        <v>178</v>
      </c>
      <c r="G186">
        <f>ROUND(Table2[[#This Row],[freq]]/Table2[[#This Row],[total_freq]],2)</f>
        <v>0.31</v>
      </c>
    </row>
    <row r="187" spans="1:7" x14ac:dyDescent="0.25">
      <c r="A187">
        <v>3</v>
      </c>
      <c r="B187" t="str">
        <f>IF(Table2[[#This Row],[class]]&lt;=2,"no",IF(Table2[[#This Row],[class]]&gt;=4,"yes","mid"))</f>
        <v>mid</v>
      </c>
      <c r="C187" t="s">
        <v>161</v>
      </c>
      <c r="D187">
        <v>4</v>
      </c>
      <c r="E187" t="str">
        <f>Table2[[#This Row],[scene]]&amp;" ("&amp;Table2[[#This Row],[freq]]&amp;")"</f>
        <v>playground (4)</v>
      </c>
      <c r="F187">
        <f>VLOOKUP(Table2[[#This Row],[scene]],Table4[#All],2,FALSE)</f>
        <v>13</v>
      </c>
      <c r="G187">
        <f>ROUND(Table2[[#This Row],[freq]]/Table2[[#This Row],[total_freq]],2)</f>
        <v>0.31</v>
      </c>
    </row>
    <row r="188" spans="1:7" x14ac:dyDescent="0.25">
      <c r="A188">
        <v>3</v>
      </c>
      <c r="B188" t="str">
        <f>IF(Table2[[#This Row],[class]]&lt;=2,"no",IF(Table2[[#This Row],[class]]&gt;=4,"yes","mid"))</f>
        <v>mid</v>
      </c>
      <c r="C188" t="s">
        <v>126</v>
      </c>
      <c r="D188">
        <v>6</v>
      </c>
      <c r="E188" t="str">
        <f>Table2[[#This Row],[scene]]&amp;" ("&amp;Table2[[#This Row],[freq]]&amp;")"</f>
        <v>bayou (6)</v>
      </c>
      <c r="F188">
        <f>VLOOKUP(Table2[[#This Row],[scene]],Table4[#All],2,FALSE)</f>
        <v>20</v>
      </c>
      <c r="G188">
        <f>ROUND(Table2[[#This Row],[freq]]/Table2[[#This Row],[total_freq]],2)</f>
        <v>0.3</v>
      </c>
    </row>
    <row r="189" spans="1:7" x14ac:dyDescent="0.25">
      <c r="A189">
        <v>3</v>
      </c>
      <c r="B189" t="str">
        <f>IF(Table2[[#This Row],[class]]&lt;=2,"no",IF(Table2[[#This Row],[class]]&gt;=4,"yes","mid"))</f>
        <v>mid</v>
      </c>
      <c r="C189" t="s">
        <v>200</v>
      </c>
      <c r="D189">
        <v>3</v>
      </c>
      <c r="E189" t="str">
        <f>Table2[[#This Row],[scene]]&amp;" ("&amp;Table2[[#This Row],[freq]]&amp;")"</f>
        <v>golf_course (3)</v>
      </c>
      <c r="F189">
        <f>VLOOKUP(Table2[[#This Row],[scene]],Table4[#All],2,FALSE)</f>
        <v>10</v>
      </c>
      <c r="G189">
        <f>ROUND(Table2[[#This Row],[freq]]/Table2[[#This Row],[total_freq]],2)</f>
        <v>0.3</v>
      </c>
    </row>
    <row r="190" spans="1:7" x14ac:dyDescent="0.25">
      <c r="A190">
        <v>3</v>
      </c>
      <c r="B190" t="str">
        <f>IF(Table2[[#This Row],[class]]&lt;=2,"no",IF(Table2[[#This Row],[class]]&gt;=4,"yes","mid"))</f>
        <v>mid</v>
      </c>
      <c r="C190" t="s">
        <v>229</v>
      </c>
      <c r="D190">
        <v>8</v>
      </c>
      <c r="E190" t="str">
        <f>Table2[[#This Row],[scene]]&amp;" ("&amp;Table2[[#This Row],[freq]]&amp;")"</f>
        <v>hotel (8)</v>
      </c>
      <c r="F190">
        <f>VLOOKUP(Table2[[#This Row],[scene]],Table4[#All],2,FALSE)</f>
        <v>28</v>
      </c>
      <c r="G190">
        <f>ROUND(Table2[[#This Row],[freq]]/Table2[[#This Row],[total_freq]],2)</f>
        <v>0.28999999999999998</v>
      </c>
    </row>
    <row r="191" spans="1:7" x14ac:dyDescent="0.25">
      <c r="A191">
        <v>3</v>
      </c>
      <c r="B191" t="str">
        <f>IF(Table2[[#This Row],[class]]&lt;=2,"no",IF(Table2[[#This Row],[class]]&gt;=4,"yes","mid"))</f>
        <v>mid</v>
      </c>
      <c r="C191" t="s">
        <v>164</v>
      </c>
      <c r="D191">
        <v>4</v>
      </c>
      <c r="E191" t="str">
        <f>Table2[[#This Row],[scene]]&amp;" ("&amp;Table2[[#This Row],[freq]]&amp;")"</f>
        <v>gas_station (4)</v>
      </c>
      <c r="F191">
        <f>VLOOKUP(Table2[[#This Row],[scene]],Table4[#All],2,FALSE)</f>
        <v>14</v>
      </c>
      <c r="G191">
        <f>ROUND(Table2[[#This Row],[freq]]/Table2[[#This Row],[total_freq]],2)</f>
        <v>0.28999999999999998</v>
      </c>
    </row>
    <row r="192" spans="1:7" x14ac:dyDescent="0.25">
      <c r="A192">
        <v>3</v>
      </c>
      <c r="B192" t="str">
        <f>IF(Table2[[#This Row],[class]]&lt;=2,"no",IF(Table2[[#This Row],[class]]&gt;=4,"yes","mid"))</f>
        <v>mid</v>
      </c>
      <c r="C192" t="s">
        <v>196</v>
      </c>
      <c r="D192">
        <v>4</v>
      </c>
      <c r="E192" t="str">
        <f>Table2[[#This Row],[scene]]&amp;" ("&amp;Table2[[#This Row],[freq]]&amp;")"</f>
        <v>racecourse (4)</v>
      </c>
      <c r="F192">
        <f>VLOOKUP(Table2[[#This Row],[scene]],Table4[#All],2,FALSE)</f>
        <v>14</v>
      </c>
      <c r="G192">
        <f>ROUND(Table2[[#This Row],[freq]]/Table2[[#This Row],[total_freq]],2)</f>
        <v>0.28999999999999998</v>
      </c>
    </row>
    <row r="193" spans="1:7" x14ac:dyDescent="0.25">
      <c r="A193">
        <v>3</v>
      </c>
      <c r="B193" t="str">
        <f>IF(Table2[[#This Row],[class]]&lt;=2,"no",IF(Table2[[#This Row],[class]]&gt;=4,"yes","mid"))</f>
        <v>mid</v>
      </c>
      <c r="C193" t="s">
        <v>162</v>
      </c>
      <c r="D193">
        <v>8</v>
      </c>
      <c r="E193" t="str">
        <f>Table2[[#This Row],[scene]]&amp;" ("&amp;Table2[[#This Row],[freq]]&amp;")"</f>
        <v>chalet (8)</v>
      </c>
      <c r="F193">
        <f>VLOOKUP(Table2[[#This Row],[scene]],Table4[#All],2,FALSE)</f>
        <v>30</v>
      </c>
      <c r="G193">
        <f>ROUND(Table2[[#This Row],[freq]]/Table2[[#This Row],[total_freq]],2)</f>
        <v>0.27</v>
      </c>
    </row>
    <row r="194" spans="1:7" x14ac:dyDescent="0.25">
      <c r="A194">
        <v>3</v>
      </c>
      <c r="B194" t="str">
        <f>IF(Table2[[#This Row],[class]]&lt;=2,"no",IF(Table2[[#This Row],[class]]&gt;=4,"yes","mid"))</f>
        <v>mid</v>
      </c>
      <c r="C194" t="s">
        <v>158</v>
      </c>
      <c r="D194">
        <v>5</v>
      </c>
      <c r="E194" t="str">
        <f>Table2[[#This Row],[scene]]&amp;" ("&amp;Table2[[#This Row],[freq]]&amp;")"</f>
        <v>cottage_garden (5)</v>
      </c>
      <c r="F194">
        <f>VLOOKUP(Table2[[#This Row],[scene]],Table4[#All],2,FALSE)</f>
        <v>19</v>
      </c>
      <c r="G194">
        <f>ROUND(Table2[[#This Row],[freq]]/Table2[[#This Row],[total_freq]],2)</f>
        <v>0.26</v>
      </c>
    </row>
    <row r="195" spans="1:7" x14ac:dyDescent="0.25">
      <c r="A195">
        <v>3</v>
      </c>
      <c r="B195" t="str">
        <f>IF(Table2[[#This Row],[class]]&lt;=2,"no",IF(Table2[[#This Row],[class]]&gt;=4,"yes","mid"))</f>
        <v>mid</v>
      </c>
      <c r="C195" t="s">
        <v>131</v>
      </c>
      <c r="D195">
        <v>7</v>
      </c>
      <c r="E195" t="str">
        <f>Table2[[#This Row],[scene]]&amp;" ("&amp;Table2[[#This Row],[freq]]&amp;")"</f>
        <v>river (7)</v>
      </c>
      <c r="F195">
        <f>VLOOKUP(Table2[[#This Row],[scene]],Table4[#All],2,FALSE)</f>
        <v>28</v>
      </c>
      <c r="G195">
        <f>ROUND(Table2[[#This Row],[freq]]/Table2[[#This Row],[total_freq]],2)</f>
        <v>0.25</v>
      </c>
    </row>
    <row r="196" spans="1:7" x14ac:dyDescent="0.25">
      <c r="A196">
        <v>3</v>
      </c>
      <c r="B196" t="str">
        <f>IF(Table2[[#This Row],[class]]&lt;=2,"no",IF(Table2[[#This Row],[class]]&gt;=4,"yes","mid"))</f>
        <v>mid</v>
      </c>
      <c r="C196" t="s">
        <v>163</v>
      </c>
      <c r="D196">
        <v>1</v>
      </c>
      <c r="E196" t="str">
        <f>Table2[[#This Row],[scene]]&amp;" ("&amp;Table2[[#This Row],[freq]]&amp;")"</f>
        <v>boat_deck (1)</v>
      </c>
      <c r="F196">
        <f>VLOOKUP(Table2[[#This Row],[scene]],Table4[#All],2,FALSE)</f>
        <v>4</v>
      </c>
      <c r="G196">
        <f>ROUND(Table2[[#This Row],[freq]]/Table2[[#This Row],[total_freq]],2)</f>
        <v>0.25</v>
      </c>
    </row>
    <row r="197" spans="1:7" x14ac:dyDescent="0.25">
      <c r="A197">
        <v>3</v>
      </c>
      <c r="B197" t="str">
        <f>IF(Table2[[#This Row],[class]]&lt;=2,"no",IF(Table2[[#This Row],[class]]&gt;=4,"yes","mid"))</f>
        <v>mid</v>
      </c>
      <c r="C197" t="s">
        <v>166</v>
      </c>
      <c r="D197">
        <v>1</v>
      </c>
      <c r="E197" t="str">
        <f>Table2[[#This Row],[scene]]&amp;" ("&amp;Table2[[#This Row],[freq]]&amp;")"</f>
        <v>phone_booth (1)</v>
      </c>
      <c r="F197">
        <f>VLOOKUP(Table2[[#This Row],[scene]],Table4[#All],2,FALSE)</f>
        <v>4</v>
      </c>
      <c r="G197">
        <f>ROUND(Table2[[#This Row],[freq]]/Table2[[#This Row],[total_freq]],2)</f>
        <v>0.25</v>
      </c>
    </row>
    <row r="198" spans="1:7" x14ac:dyDescent="0.25">
      <c r="A198">
        <v>3</v>
      </c>
      <c r="B198" t="str">
        <f>IF(Table2[[#This Row],[class]]&lt;=2,"no",IF(Table2[[#This Row],[class]]&gt;=4,"yes","mid"))</f>
        <v>mid</v>
      </c>
      <c r="C198" t="s">
        <v>211</v>
      </c>
      <c r="D198">
        <v>1</v>
      </c>
      <c r="E198" t="str">
        <f>Table2[[#This Row],[scene]]&amp;" ("&amp;Table2[[#This Row],[freq]]&amp;")"</f>
        <v>excavation (1)</v>
      </c>
      <c r="F198">
        <f>VLOOKUP(Table2[[#This Row],[scene]],Table4[#All],2,FALSE)</f>
        <v>4</v>
      </c>
      <c r="G198">
        <f>ROUND(Table2[[#This Row],[freq]]/Table2[[#This Row],[total_freq]],2)</f>
        <v>0.25</v>
      </c>
    </row>
    <row r="199" spans="1:7" x14ac:dyDescent="0.25">
      <c r="A199">
        <v>3</v>
      </c>
      <c r="B199" t="str">
        <f>IF(Table2[[#This Row],[class]]&lt;=2,"no",IF(Table2[[#This Row],[class]]&gt;=4,"yes","mid"))</f>
        <v>mid</v>
      </c>
      <c r="C199" t="s">
        <v>214</v>
      </c>
      <c r="D199">
        <v>1</v>
      </c>
      <c r="E199" t="str">
        <f>Table2[[#This Row],[scene]]&amp;" ("&amp;Table2[[#This Row],[freq]]&amp;")"</f>
        <v>fountain (1)</v>
      </c>
      <c r="F199">
        <f>VLOOKUP(Table2[[#This Row],[scene]],Table4[#All],2,FALSE)</f>
        <v>4</v>
      </c>
      <c r="G199">
        <f>ROUND(Table2[[#This Row],[freq]]/Table2[[#This Row],[total_freq]],2)</f>
        <v>0.25</v>
      </c>
    </row>
    <row r="200" spans="1:7" x14ac:dyDescent="0.25">
      <c r="A200">
        <v>3</v>
      </c>
      <c r="B200" t="str">
        <f>IF(Table2[[#This Row],[class]]&lt;=2,"no",IF(Table2[[#This Row],[class]]&gt;=4,"yes","mid"))</f>
        <v>mid</v>
      </c>
      <c r="C200" t="s">
        <v>224</v>
      </c>
      <c r="D200">
        <v>1</v>
      </c>
      <c r="E200" t="str">
        <f>Table2[[#This Row],[scene]]&amp;" ("&amp;Table2[[#This Row],[freq]]&amp;")"</f>
        <v>herb_garden (1)</v>
      </c>
      <c r="F200">
        <f>VLOOKUP(Table2[[#This Row],[scene]],Table4[#All],2,FALSE)</f>
        <v>4</v>
      </c>
      <c r="G200">
        <f>ROUND(Table2[[#This Row],[freq]]/Table2[[#This Row],[total_freq]],2)</f>
        <v>0.25</v>
      </c>
    </row>
    <row r="201" spans="1:7" x14ac:dyDescent="0.25">
      <c r="A201">
        <v>3</v>
      </c>
      <c r="B201" t="str">
        <f>IF(Table2[[#This Row],[class]]&lt;=2,"no",IF(Table2[[#This Row],[class]]&gt;=4,"yes","mid"))</f>
        <v>mid</v>
      </c>
      <c r="C201" t="s">
        <v>146</v>
      </c>
      <c r="D201">
        <v>4</v>
      </c>
      <c r="E201" t="str">
        <f>Table2[[#This Row],[scene]]&amp;" ("&amp;Table2[[#This Row],[freq]]&amp;")"</f>
        <v>wind_farm (4)</v>
      </c>
      <c r="F201">
        <f>VLOOKUP(Table2[[#This Row],[scene]],Table4[#All],2,FALSE)</f>
        <v>17</v>
      </c>
      <c r="G201">
        <f>ROUND(Table2[[#This Row],[freq]]/Table2[[#This Row],[total_freq]],2)</f>
        <v>0.24</v>
      </c>
    </row>
    <row r="202" spans="1:7" x14ac:dyDescent="0.25">
      <c r="A202">
        <v>3</v>
      </c>
      <c r="B202" t="str">
        <f>IF(Table2[[#This Row],[class]]&lt;=2,"no",IF(Table2[[#This Row],[class]]&gt;=4,"yes","mid"))</f>
        <v>mid</v>
      </c>
      <c r="C202" t="s">
        <v>201</v>
      </c>
      <c r="D202">
        <v>13</v>
      </c>
      <c r="E202" t="str">
        <f>Table2[[#This Row],[scene]]&amp;" ("&amp;Table2[[#This Row],[freq]]&amp;")"</f>
        <v>runway (13)</v>
      </c>
      <c r="F202">
        <f>VLOOKUP(Table2[[#This Row],[scene]],Table4[#All],2,FALSE)</f>
        <v>57</v>
      </c>
      <c r="G202">
        <f>ROUND(Table2[[#This Row],[freq]]/Table2[[#This Row],[total_freq]],2)</f>
        <v>0.23</v>
      </c>
    </row>
    <row r="203" spans="1:7" x14ac:dyDescent="0.25">
      <c r="A203">
        <v>3</v>
      </c>
      <c r="B203" t="str">
        <f>IF(Table2[[#This Row],[class]]&lt;=2,"no",IF(Table2[[#This Row],[class]]&gt;=4,"yes","mid"))</f>
        <v>mid</v>
      </c>
      <c r="C203" t="s">
        <v>143</v>
      </c>
      <c r="D203">
        <v>4</v>
      </c>
      <c r="E203" t="str">
        <f>Table2[[#This Row],[scene]]&amp;" ("&amp;Table2[[#This Row],[freq]]&amp;")"</f>
        <v>railroad_track (4)</v>
      </c>
      <c r="F203">
        <f>VLOOKUP(Table2[[#This Row],[scene]],Table4[#All],2,FALSE)</f>
        <v>18</v>
      </c>
      <c r="G203">
        <f>ROUND(Table2[[#This Row],[freq]]/Table2[[#This Row],[total_freq]],2)</f>
        <v>0.22</v>
      </c>
    </row>
    <row r="204" spans="1:7" x14ac:dyDescent="0.25">
      <c r="A204">
        <v>3</v>
      </c>
      <c r="B204" t="str">
        <f>IF(Table2[[#This Row],[class]]&lt;=2,"no",IF(Table2[[#This Row],[class]]&gt;=4,"yes","mid"))</f>
        <v>mid</v>
      </c>
      <c r="C204" t="s">
        <v>183</v>
      </c>
      <c r="D204">
        <v>2</v>
      </c>
      <c r="E204" t="str">
        <f>Table2[[#This Row],[scene]]&amp;" ("&amp;Table2[[#This Row],[freq]]&amp;")"</f>
        <v>palace (2)</v>
      </c>
      <c r="F204">
        <f>VLOOKUP(Table2[[#This Row],[scene]],Table4[#All],2,FALSE)</f>
        <v>9</v>
      </c>
      <c r="G204">
        <f>ROUND(Table2[[#This Row],[freq]]/Table2[[#This Row],[total_freq]],2)</f>
        <v>0.22</v>
      </c>
    </row>
    <row r="205" spans="1:7" x14ac:dyDescent="0.25">
      <c r="A205">
        <v>3</v>
      </c>
      <c r="B205" t="str">
        <f>IF(Table2[[#This Row],[class]]&lt;=2,"no",IF(Table2[[#This Row],[class]]&gt;=4,"yes","mid"))</f>
        <v>mid</v>
      </c>
      <c r="C205" t="s">
        <v>192</v>
      </c>
      <c r="D205">
        <v>8</v>
      </c>
      <c r="E205" t="str">
        <f>Table2[[#This Row],[scene]]&amp;" ("&amp;Table2[[#This Row],[freq]]&amp;")"</f>
        <v>construction_site (8)</v>
      </c>
      <c r="F205">
        <f>VLOOKUP(Table2[[#This Row],[scene]],Table4[#All],2,FALSE)</f>
        <v>37</v>
      </c>
      <c r="G205">
        <f>ROUND(Table2[[#This Row],[freq]]/Table2[[#This Row],[total_freq]],2)</f>
        <v>0.22</v>
      </c>
    </row>
    <row r="206" spans="1:7" x14ac:dyDescent="0.25">
      <c r="A206">
        <v>3</v>
      </c>
      <c r="B206" t="str">
        <f>IF(Table2[[#This Row],[class]]&lt;=2,"no",IF(Table2[[#This Row],[class]]&gt;=4,"yes","mid"))</f>
        <v>mid</v>
      </c>
      <c r="C206" t="s">
        <v>140</v>
      </c>
      <c r="D206">
        <v>3</v>
      </c>
      <c r="E206" t="str">
        <f>Table2[[#This Row],[scene]]&amp;" ("&amp;Table2[[#This Row],[freq]]&amp;")"</f>
        <v>shed (3)</v>
      </c>
      <c r="F206">
        <f>VLOOKUP(Table2[[#This Row],[scene]],Table4[#All],2,FALSE)</f>
        <v>14</v>
      </c>
      <c r="G206">
        <f>ROUND(Table2[[#This Row],[freq]]/Table2[[#This Row],[total_freq]],2)</f>
        <v>0.21</v>
      </c>
    </row>
    <row r="207" spans="1:7" x14ac:dyDescent="0.25">
      <c r="A207">
        <v>3</v>
      </c>
      <c r="B207" t="str">
        <f>IF(Table2[[#This Row],[class]]&lt;=2,"no",IF(Table2[[#This Row],[class]]&gt;=4,"yes","mid"))</f>
        <v>mid</v>
      </c>
      <c r="C207" t="s">
        <v>134</v>
      </c>
      <c r="D207">
        <v>6</v>
      </c>
      <c r="E207" t="str">
        <f>Table2[[#This Row],[scene]]&amp;" ("&amp;Table2[[#This Row],[freq]]&amp;")"</f>
        <v>botanical_garden (6)</v>
      </c>
      <c r="F207">
        <f>VLOOKUP(Table2[[#This Row],[scene]],Table4[#All],2,FALSE)</f>
        <v>29</v>
      </c>
      <c r="G207">
        <f>ROUND(Table2[[#This Row],[freq]]/Table2[[#This Row],[total_freq]],2)</f>
        <v>0.21</v>
      </c>
    </row>
    <row r="208" spans="1:7" x14ac:dyDescent="0.25">
      <c r="A208">
        <v>3</v>
      </c>
      <c r="B208" t="str">
        <f>IF(Table2[[#This Row],[class]]&lt;=2,"no",IF(Table2[[#This Row],[class]]&gt;=4,"yes","mid"))</f>
        <v>mid</v>
      </c>
      <c r="C208" t="s">
        <v>138</v>
      </c>
      <c r="D208">
        <v>2</v>
      </c>
      <c r="E208" t="str">
        <f>Table2[[#This Row],[scene]]&amp;" ("&amp;Table2[[#This Row],[freq]]&amp;")"</f>
        <v>pavilion (2)</v>
      </c>
      <c r="F208">
        <f>VLOOKUP(Table2[[#This Row],[scene]],Table4[#All],2,FALSE)</f>
        <v>10</v>
      </c>
      <c r="G208">
        <f>ROUND(Table2[[#This Row],[freq]]/Table2[[#This Row],[total_freq]],2)</f>
        <v>0.2</v>
      </c>
    </row>
    <row r="209" spans="1:7" x14ac:dyDescent="0.25">
      <c r="A209">
        <v>3</v>
      </c>
      <c r="B209" t="str">
        <f>IF(Table2[[#This Row],[class]]&lt;=2,"no",IF(Table2[[#This Row],[class]]&gt;=4,"yes","mid"))</f>
        <v>mid</v>
      </c>
      <c r="C209" t="s">
        <v>139</v>
      </c>
      <c r="D209">
        <v>1</v>
      </c>
      <c r="E209" t="str">
        <f>Table2[[#This Row],[scene]]&amp;" ("&amp;Table2[[#This Row],[freq]]&amp;")"</f>
        <v>topiary_garden (1)</v>
      </c>
      <c r="F209">
        <f>VLOOKUP(Table2[[#This Row],[scene]],Table4[#All],2,FALSE)</f>
        <v>5</v>
      </c>
      <c r="G209">
        <f>ROUND(Table2[[#This Row],[freq]]/Table2[[#This Row],[total_freq]],2)</f>
        <v>0.2</v>
      </c>
    </row>
    <row r="210" spans="1:7" x14ac:dyDescent="0.25">
      <c r="A210">
        <v>3</v>
      </c>
      <c r="B210" t="str">
        <f>IF(Table2[[#This Row],[class]]&lt;=2,"no",IF(Table2[[#This Row],[class]]&gt;=4,"yes","mid"))</f>
        <v>mid</v>
      </c>
      <c r="C210" t="s">
        <v>218</v>
      </c>
      <c r="D210">
        <v>1</v>
      </c>
      <c r="E210" t="str">
        <f>Table2[[#This Row],[scene]]&amp;" ("&amp;Table2[[#This Row],[freq]]&amp;")"</f>
        <v>track (1)</v>
      </c>
      <c r="F210">
        <f>VLOOKUP(Table2[[#This Row],[scene]],Table4[#All],2,FALSE)</f>
        <v>5</v>
      </c>
      <c r="G210">
        <f>ROUND(Table2[[#This Row],[freq]]/Table2[[#This Row],[total_freq]],2)</f>
        <v>0.2</v>
      </c>
    </row>
    <row r="211" spans="1:7" x14ac:dyDescent="0.25">
      <c r="A211">
        <v>3</v>
      </c>
      <c r="B211" t="str">
        <f>IF(Table2[[#This Row],[class]]&lt;=2,"no",IF(Table2[[#This Row],[class]]&gt;=4,"yes","mid"))</f>
        <v>mid</v>
      </c>
      <c r="C211" t="s">
        <v>216</v>
      </c>
      <c r="D211">
        <v>1</v>
      </c>
      <c r="E211" t="str">
        <f>Table2[[#This Row],[scene]]&amp;" ("&amp;Table2[[#This Row],[freq]]&amp;")"</f>
        <v>campsite (1)</v>
      </c>
      <c r="F211">
        <f>VLOOKUP(Table2[[#This Row],[scene]],Table4[#All],2,FALSE)</f>
        <v>5</v>
      </c>
      <c r="G211">
        <f>ROUND(Table2[[#This Row],[freq]]/Table2[[#This Row],[total_freq]],2)</f>
        <v>0.2</v>
      </c>
    </row>
    <row r="212" spans="1:7" x14ac:dyDescent="0.25">
      <c r="A212">
        <v>3</v>
      </c>
      <c r="B212" t="str">
        <f>IF(Table2[[#This Row],[class]]&lt;=2,"no",IF(Table2[[#This Row],[class]]&gt;=4,"yes","mid"))</f>
        <v>mid</v>
      </c>
      <c r="C212" t="s">
        <v>217</v>
      </c>
      <c r="D212">
        <v>7</v>
      </c>
      <c r="E212" t="str">
        <f>Table2[[#This Row],[scene]]&amp;" ("&amp;Table2[[#This Row],[freq]]&amp;")"</f>
        <v>sky (7)</v>
      </c>
      <c r="F212">
        <f>VLOOKUP(Table2[[#This Row],[scene]],Table4[#All],2,FALSE)</f>
        <v>37</v>
      </c>
      <c r="G212">
        <f>ROUND(Table2[[#This Row],[freq]]/Table2[[#This Row],[total_freq]],2)</f>
        <v>0.19</v>
      </c>
    </row>
    <row r="213" spans="1:7" x14ac:dyDescent="0.25">
      <c r="A213">
        <v>3</v>
      </c>
      <c r="B213" t="str">
        <f>IF(Table2[[#This Row],[class]]&lt;=2,"no",IF(Table2[[#This Row],[class]]&gt;=4,"yes","mid"))</f>
        <v>mid</v>
      </c>
      <c r="C213" t="s">
        <v>141</v>
      </c>
      <c r="D213">
        <v>6</v>
      </c>
      <c r="E213" t="str">
        <f>Table2[[#This Row],[scene]]&amp;" ("&amp;Table2[[#This Row],[freq]]&amp;")"</f>
        <v>corn_field (6)</v>
      </c>
      <c r="F213">
        <f>VLOOKUP(Table2[[#This Row],[scene]],Table4[#All],2,FALSE)</f>
        <v>32</v>
      </c>
      <c r="G213">
        <f>ROUND(Table2[[#This Row],[freq]]/Table2[[#This Row],[total_freq]],2)</f>
        <v>0.19</v>
      </c>
    </row>
    <row r="214" spans="1:7" x14ac:dyDescent="0.25">
      <c r="A214">
        <v>3</v>
      </c>
      <c r="B214" t="str">
        <f>IF(Table2[[#This Row],[class]]&lt;=2,"no",IF(Table2[[#This Row],[class]]&gt;=4,"yes","mid"))</f>
        <v>mid</v>
      </c>
      <c r="C214" t="s">
        <v>132</v>
      </c>
      <c r="D214">
        <v>2</v>
      </c>
      <c r="E214" t="str">
        <f>Table2[[#This Row],[scene]]&amp;" ("&amp;Table2[[#This Row],[freq]]&amp;")"</f>
        <v>dock (2)</v>
      </c>
      <c r="F214">
        <f>VLOOKUP(Table2[[#This Row],[scene]],Table4[#All],2,FALSE)</f>
        <v>11</v>
      </c>
      <c r="G214">
        <f>ROUND(Table2[[#This Row],[freq]]/Table2[[#This Row],[total_freq]],2)</f>
        <v>0.18</v>
      </c>
    </row>
    <row r="215" spans="1:7" x14ac:dyDescent="0.25">
      <c r="A215">
        <v>3</v>
      </c>
      <c r="B215" t="str">
        <f>IF(Table2[[#This Row],[class]]&lt;=2,"no",IF(Table2[[#This Row],[class]]&gt;=4,"yes","mid"))</f>
        <v>mid</v>
      </c>
      <c r="C215" t="s">
        <v>207</v>
      </c>
      <c r="D215">
        <v>2</v>
      </c>
      <c r="E215" t="str">
        <f>Table2[[#This Row],[scene]]&amp;" ("&amp;Table2[[#This Row],[freq]]&amp;")"</f>
        <v>water_tower (2)</v>
      </c>
      <c r="F215">
        <f>VLOOKUP(Table2[[#This Row],[scene]],Table4[#All],2,FALSE)</f>
        <v>11</v>
      </c>
      <c r="G215">
        <f>ROUND(Table2[[#This Row],[freq]]/Table2[[#This Row],[total_freq]],2)</f>
        <v>0.18</v>
      </c>
    </row>
    <row r="216" spans="1:7" x14ac:dyDescent="0.25">
      <c r="A216">
        <v>3</v>
      </c>
      <c r="B216" t="str">
        <f>IF(Table2[[#This Row],[class]]&lt;=2,"no",IF(Table2[[#This Row],[class]]&gt;=4,"yes","mid"))</f>
        <v>mid</v>
      </c>
      <c r="C216" t="s">
        <v>225</v>
      </c>
      <c r="D216">
        <v>3</v>
      </c>
      <c r="E216" t="str">
        <f>Table2[[#This Row],[scene]]&amp;" ("&amp;Table2[[#This Row],[freq]]&amp;")"</f>
        <v>formal_garden (3)</v>
      </c>
      <c r="F216">
        <f>VLOOKUP(Table2[[#This Row],[scene]],Table4[#All],2,FALSE)</f>
        <v>18</v>
      </c>
      <c r="G216">
        <f>ROUND(Table2[[#This Row],[freq]]/Table2[[#This Row],[total_freq]],2)</f>
        <v>0.17</v>
      </c>
    </row>
    <row r="217" spans="1:7" x14ac:dyDescent="0.25">
      <c r="A217">
        <v>3</v>
      </c>
      <c r="B217" t="str">
        <f>IF(Table2[[#This Row],[class]]&lt;=2,"no",IF(Table2[[#This Row],[class]]&gt;=4,"yes","mid"))</f>
        <v>mid</v>
      </c>
      <c r="C217" t="s">
        <v>175</v>
      </c>
      <c r="D217">
        <v>1</v>
      </c>
      <c r="E217" t="str">
        <f>Table2[[#This Row],[scene]]&amp;" ("&amp;Table2[[#This Row],[freq]]&amp;")"</f>
        <v>stadium (1)</v>
      </c>
      <c r="F217">
        <f>VLOOKUP(Table2[[#This Row],[scene]],Table4[#All],2,FALSE)</f>
        <v>6</v>
      </c>
      <c r="G217">
        <f>ROUND(Table2[[#This Row],[freq]]/Table2[[#This Row],[total_freq]],2)</f>
        <v>0.17</v>
      </c>
    </row>
    <row r="218" spans="1:7" x14ac:dyDescent="0.25">
      <c r="A218">
        <v>3</v>
      </c>
      <c r="B218" t="str">
        <f>IF(Table2[[#This Row],[class]]&lt;=2,"no",IF(Table2[[#This Row],[class]]&gt;=4,"yes","mid"))</f>
        <v>mid</v>
      </c>
      <c r="C218" t="s">
        <v>181</v>
      </c>
      <c r="D218">
        <v>1</v>
      </c>
      <c r="E218" t="str">
        <f>Table2[[#This Row],[scene]]&amp;" ("&amp;Table2[[#This Row],[freq]]&amp;")"</f>
        <v>valley (1)</v>
      </c>
      <c r="F218">
        <f>VLOOKUP(Table2[[#This Row],[scene]],Table4[#All],2,FALSE)</f>
        <v>6</v>
      </c>
      <c r="G218">
        <f>ROUND(Table2[[#This Row],[freq]]/Table2[[#This Row],[total_freq]],2)</f>
        <v>0.17</v>
      </c>
    </row>
    <row r="219" spans="1:7" x14ac:dyDescent="0.25">
      <c r="A219">
        <v>3</v>
      </c>
      <c r="B219" t="str">
        <f>IF(Table2[[#This Row],[class]]&lt;=2,"no",IF(Table2[[#This Row],[class]]&gt;=4,"yes","mid"))</f>
        <v>mid</v>
      </c>
      <c r="C219" t="s">
        <v>156</v>
      </c>
      <c r="D219">
        <v>2</v>
      </c>
      <c r="E219" t="str">
        <f>Table2[[#This Row],[scene]]&amp;" ("&amp;Table2[[#This Row],[freq]]&amp;")"</f>
        <v>train_railway (2)</v>
      </c>
      <c r="F219">
        <f>VLOOKUP(Table2[[#This Row],[scene]],Table4[#All],2,FALSE)</f>
        <v>13</v>
      </c>
      <c r="G219">
        <f>ROUND(Table2[[#This Row],[freq]]/Table2[[#This Row],[total_freq]],2)</f>
        <v>0.15</v>
      </c>
    </row>
    <row r="220" spans="1:7" x14ac:dyDescent="0.25">
      <c r="A220">
        <v>3</v>
      </c>
      <c r="B220" t="str">
        <f>IF(Table2[[#This Row],[class]]&lt;=2,"no",IF(Table2[[#This Row],[class]]&gt;=4,"yes","mid"))</f>
        <v>mid</v>
      </c>
      <c r="C220" t="s">
        <v>159</v>
      </c>
      <c r="D220">
        <v>5</v>
      </c>
      <c r="E220" t="str">
        <f>Table2[[#This Row],[scene]]&amp;" ("&amp;Table2[[#This Row],[freq]]&amp;")"</f>
        <v>bridge (5)</v>
      </c>
      <c r="F220">
        <f>VLOOKUP(Table2[[#This Row],[scene]],Table4[#All],2,FALSE)</f>
        <v>33</v>
      </c>
      <c r="G220">
        <f>ROUND(Table2[[#This Row],[freq]]/Table2[[#This Row],[total_freq]],2)</f>
        <v>0.15</v>
      </c>
    </row>
    <row r="221" spans="1:7" x14ac:dyDescent="0.25">
      <c r="A221">
        <v>3</v>
      </c>
      <c r="B221" t="str">
        <f>IF(Table2[[#This Row],[class]]&lt;=2,"no",IF(Table2[[#This Row],[class]]&gt;=4,"yes","mid"))</f>
        <v>mid</v>
      </c>
      <c r="C221" t="s">
        <v>137</v>
      </c>
      <c r="D221">
        <v>1</v>
      </c>
      <c r="E221" t="str">
        <f>Table2[[#This Row],[scene]]&amp;" ("&amp;Table2[[#This Row],[freq]]&amp;")"</f>
        <v>baseball_field (1)</v>
      </c>
      <c r="F221">
        <f>VLOOKUP(Table2[[#This Row],[scene]],Table4[#All],2,FALSE)</f>
        <v>7</v>
      </c>
      <c r="G221">
        <f>ROUND(Table2[[#This Row],[freq]]/Table2[[#This Row],[total_freq]],2)</f>
        <v>0.14000000000000001</v>
      </c>
    </row>
    <row r="222" spans="1:7" x14ac:dyDescent="0.25">
      <c r="A222">
        <v>3</v>
      </c>
      <c r="B222" t="str">
        <f>IF(Table2[[#This Row],[class]]&lt;=2,"no",IF(Table2[[#This Row],[class]]&gt;=4,"yes","mid"))</f>
        <v>mid</v>
      </c>
      <c r="C222" t="s">
        <v>155</v>
      </c>
      <c r="D222">
        <v>1</v>
      </c>
      <c r="E222" t="str">
        <f>Table2[[#This Row],[scene]]&amp;" ("&amp;Table2[[#This Row],[freq]]&amp;")"</f>
        <v>skyscraper (1)</v>
      </c>
      <c r="F222">
        <f>VLOOKUP(Table2[[#This Row],[scene]],Table4[#All],2,FALSE)</f>
        <v>7</v>
      </c>
      <c r="G222">
        <f>ROUND(Table2[[#This Row],[freq]]/Table2[[#This Row],[total_freq]],2)</f>
        <v>0.14000000000000001</v>
      </c>
    </row>
    <row r="223" spans="1:7" x14ac:dyDescent="0.25">
      <c r="A223">
        <v>3</v>
      </c>
      <c r="B223" t="str">
        <f>IF(Table2[[#This Row],[class]]&lt;=2,"no",IF(Table2[[#This Row],[class]]&gt;=4,"yes","mid"))</f>
        <v>mid</v>
      </c>
      <c r="C223" t="s">
        <v>129</v>
      </c>
      <c r="D223">
        <v>2</v>
      </c>
      <c r="E223" t="str">
        <f>Table2[[#This Row],[scene]]&amp;" ("&amp;Table2[[#This Row],[freq]]&amp;")"</f>
        <v>windmill (2)</v>
      </c>
      <c r="F223">
        <f>VLOOKUP(Table2[[#This Row],[scene]],Table4[#All],2,FALSE)</f>
        <v>16</v>
      </c>
      <c r="G223">
        <f>ROUND(Table2[[#This Row],[freq]]/Table2[[#This Row],[total_freq]],2)</f>
        <v>0.13</v>
      </c>
    </row>
    <row r="224" spans="1:7" x14ac:dyDescent="0.25">
      <c r="A224">
        <v>3</v>
      </c>
      <c r="B224" t="str">
        <f>IF(Table2[[#This Row],[class]]&lt;=2,"no",IF(Table2[[#This Row],[class]]&gt;=4,"yes","mid"))</f>
        <v>mid</v>
      </c>
      <c r="C224" t="s">
        <v>125</v>
      </c>
      <c r="D224">
        <v>1</v>
      </c>
      <c r="E224" t="str">
        <f>Table2[[#This Row],[scene]]&amp;" ("&amp;Table2[[#This Row],[freq]]&amp;")"</f>
        <v>coast (1)</v>
      </c>
      <c r="F224">
        <f>VLOOKUP(Table2[[#This Row],[scene]],Table4[#All],2,FALSE)</f>
        <v>8</v>
      </c>
      <c r="G224">
        <f>ROUND(Table2[[#This Row],[freq]]/Table2[[#This Row],[total_freq]],2)</f>
        <v>0.13</v>
      </c>
    </row>
    <row r="225" spans="1:7" x14ac:dyDescent="0.25">
      <c r="A225">
        <v>3</v>
      </c>
      <c r="B225" t="str">
        <f>IF(Table2[[#This Row],[class]]&lt;=2,"no",IF(Table2[[#This Row],[class]]&gt;=4,"yes","mid"))</f>
        <v>mid</v>
      </c>
      <c r="C225" t="s">
        <v>171</v>
      </c>
      <c r="D225">
        <v>1</v>
      </c>
      <c r="E225" t="str">
        <f>Table2[[#This Row],[scene]]&amp;" ("&amp;Table2[[#This Row],[freq]]&amp;")"</f>
        <v>fairway (1)</v>
      </c>
      <c r="F225">
        <f>VLOOKUP(Table2[[#This Row],[scene]],Table4[#All],2,FALSE)</f>
        <v>8</v>
      </c>
      <c r="G225">
        <f>ROUND(Table2[[#This Row],[freq]]/Table2[[#This Row],[total_freq]],2)</f>
        <v>0.13</v>
      </c>
    </row>
    <row r="226" spans="1:7" x14ac:dyDescent="0.25">
      <c r="A226">
        <v>3</v>
      </c>
      <c r="B226" t="str">
        <f>IF(Table2[[#This Row],[class]]&lt;=2,"no",IF(Table2[[#This Row],[class]]&gt;=4,"yes","mid"))</f>
        <v>mid</v>
      </c>
      <c r="C226" t="s">
        <v>149</v>
      </c>
      <c r="D226">
        <v>1</v>
      </c>
      <c r="E226" t="str">
        <f>Table2[[#This Row],[scene]]&amp;" ("&amp;Table2[[#This Row],[freq]]&amp;")"</f>
        <v>harbor (1)</v>
      </c>
      <c r="F226">
        <f>VLOOKUP(Table2[[#This Row],[scene]],Table4[#All],2,FALSE)</f>
        <v>9</v>
      </c>
      <c r="G226">
        <f>ROUND(Table2[[#This Row],[freq]]/Table2[[#This Row],[total_freq]],2)</f>
        <v>0.11</v>
      </c>
    </row>
    <row r="227" spans="1:7" x14ac:dyDescent="0.25">
      <c r="A227">
        <v>3</v>
      </c>
      <c r="B227" t="str">
        <f>IF(Table2[[#This Row],[class]]&lt;=2,"no",IF(Table2[[#This Row],[class]]&gt;=4,"yes","mid"))</f>
        <v>mid</v>
      </c>
      <c r="C227" t="s">
        <v>170</v>
      </c>
      <c r="D227">
        <v>1</v>
      </c>
      <c r="E227" t="str">
        <f>Table2[[#This Row],[scene]]&amp;" ("&amp;Table2[[#This Row],[freq]]&amp;")"</f>
        <v>wheat_field (1)</v>
      </c>
      <c r="F227">
        <f>VLOOKUP(Table2[[#This Row],[scene]],Table4[#All],2,FALSE)</f>
        <v>9</v>
      </c>
      <c r="G227">
        <f>ROUND(Table2[[#This Row],[freq]]/Table2[[#This Row],[total_freq]],2)</f>
        <v>0.11</v>
      </c>
    </row>
    <row r="228" spans="1:7" x14ac:dyDescent="0.25">
      <c r="A228">
        <v>3</v>
      </c>
      <c r="B228" t="str">
        <f>IF(Table2[[#This Row],[class]]&lt;=2,"no",IF(Table2[[#This Row],[class]]&gt;=4,"yes","mid"))</f>
        <v>mid</v>
      </c>
      <c r="C228" t="s">
        <v>193</v>
      </c>
      <c r="D228">
        <v>2</v>
      </c>
      <c r="E228" t="str">
        <f>Table2[[#This Row],[scene]]&amp;" ("&amp;Table2[[#This Row],[freq]]&amp;")"</f>
        <v>viaduct (2)</v>
      </c>
      <c r="F228">
        <f>VLOOKUP(Table2[[#This Row],[scene]],Table4[#All],2,FALSE)</f>
        <v>24</v>
      </c>
      <c r="G228">
        <f>ROUND(Table2[[#This Row],[freq]]/Table2[[#This Row],[total_freq]],2)</f>
        <v>0.08</v>
      </c>
    </row>
    <row r="229" spans="1:7" x14ac:dyDescent="0.25">
      <c r="A229">
        <v>4</v>
      </c>
      <c r="B229" t="str">
        <f>IF(Table2[[#This Row],[class]]&lt;=2,"no",IF(Table2[[#This Row],[class]]&gt;=4,"yes","mid"))</f>
        <v>yes</v>
      </c>
      <c r="C229" t="s">
        <v>144</v>
      </c>
      <c r="D229">
        <v>1</v>
      </c>
      <c r="E229" t="str">
        <f>Table2[[#This Row],[scene]]&amp;" ("&amp;Table2[[#This Row],[freq]]&amp;")"</f>
        <v>subway_station (1)</v>
      </c>
      <c r="F229">
        <f>VLOOKUP(Table2[[#This Row],[scene]],Table4[#All],2,FALSE)</f>
        <v>1</v>
      </c>
      <c r="G229">
        <f>ROUND(Table2[[#This Row],[freq]]/Table2[[#This Row],[total_freq]],2)</f>
        <v>1</v>
      </c>
    </row>
    <row r="230" spans="1:7" x14ac:dyDescent="0.25">
      <c r="A230">
        <v>4</v>
      </c>
      <c r="B230" t="str">
        <f>IF(Table2[[#This Row],[class]]&lt;=2,"no",IF(Table2[[#This Row],[class]]&gt;=4,"yes","mid"))</f>
        <v>yes</v>
      </c>
      <c r="C230" t="s">
        <v>150</v>
      </c>
      <c r="D230">
        <v>1</v>
      </c>
      <c r="E230" t="str">
        <f>Table2[[#This Row],[scene]]&amp;" ("&amp;Table2[[#This Row],[freq]]&amp;")"</f>
        <v>ice_skating_rink (1)</v>
      </c>
      <c r="F230">
        <f>VLOOKUP(Table2[[#This Row],[scene]],Table4[#All],2,FALSE)</f>
        <v>1</v>
      </c>
      <c r="G230">
        <f>ROUND(Table2[[#This Row],[freq]]/Table2[[#This Row],[total_freq]],2)</f>
        <v>1</v>
      </c>
    </row>
    <row r="231" spans="1:7" x14ac:dyDescent="0.25">
      <c r="A231">
        <v>4</v>
      </c>
      <c r="B231" t="str">
        <f>IF(Table2[[#This Row],[class]]&lt;=2,"no",IF(Table2[[#This Row],[class]]&gt;=4,"yes","mid"))</f>
        <v>yes</v>
      </c>
      <c r="C231" t="s">
        <v>191</v>
      </c>
      <c r="D231">
        <v>1</v>
      </c>
      <c r="E231" t="str">
        <f>Table2[[#This Row],[scene]]&amp;" ("&amp;Table2[[#This Row],[freq]]&amp;")"</f>
        <v>raft (1)</v>
      </c>
      <c r="F231">
        <f>VLOOKUP(Table2[[#This Row],[scene]],Table4[#All],2,FALSE)</f>
        <v>1</v>
      </c>
      <c r="G231">
        <f>ROUND(Table2[[#This Row],[freq]]/Table2[[#This Row],[total_freq]],2)</f>
        <v>1</v>
      </c>
    </row>
    <row r="232" spans="1:7" x14ac:dyDescent="0.25">
      <c r="A232">
        <v>4</v>
      </c>
      <c r="B232" t="str">
        <f>IF(Table2[[#This Row],[class]]&lt;=2,"no",IF(Table2[[#This Row],[class]]&gt;=4,"yes","mid"))</f>
        <v>yes</v>
      </c>
      <c r="C232" t="s">
        <v>231</v>
      </c>
      <c r="D232">
        <v>1</v>
      </c>
      <c r="E232" t="str">
        <f>Table2[[#This Row],[scene]]&amp;" ("&amp;Table2[[#This Row],[freq]]&amp;")"</f>
        <v>swimming_pool (1)</v>
      </c>
      <c r="F232">
        <f>VLOOKUP(Table2[[#This Row],[scene]],Table4[#All],2,FALSE)</f>
        <v>1</v>
      </c>
      <c r="G232">
        <f>ROUND(Table2[[#This Row],[freq]]/Table2[[#This Row],[total_freq]],2)</f>
        <v>1</v>
      </c>
    </row>
    <row r="233" spans="1:7" x14ac:dyDescent="0.25">
      <c r="A233">
        <v>4</v>
      </c>
      <c r="B233" t="str">
        <f>IF(Table2[[#This Row],[class]]&lt;=2,"no",IF(Table2[[#This Row],[class]]&gt;=4,"yes","mid"))</f>
        <v>yes</v>
      </c>
      <c r="C233" t="s">
        <v>234</v>
      </c>
      <c r="D233">
        <v>1</v>
      </c>
      <c r="E233" t="str">
        <f>Table2[[#This Row],[scene]]&amp;" ("&amp;Table2[[#This Row],[freq]]&amp;")"</f>
        <v>lighthouse (1)</v>
      </c>
      <c r="F233">
        <f>VLOOKUP(Table2[[#This Row],[scene]],Table4[#All],2,FALSE)</f>
        <v>1</v>
      </c>
      <c r="G233">
        <f>ROUND(Table2[[#This Row],[freq]]/Table2[[#This Row],[total_freq]],2)</f>
        <v>1</v>
      </c>
    </row>
    <row r="234" spans="1:7" x14ac:dyDescent="0.25">
      <c r="A234">
        <v>4</v>
      </c>
      <c r="B234" t="str">
        <f>IF(Table2[[#This Row],[class]]&lt;=2,"no",IF(Table2[[#This Row],[class]]&gt;=4,"yes","mid"))</f>
        <v>yes</v>
      </c>
      <c r="C234" t="s">
        <v>236</v>
      </c>
      <c r="D234">
        <v>1</v>
      </c>
      <c r="E234" t="str">
        <f>Table2[[#This Row],[scene]]&amp;" ("&amp;Table2[[#This Row],[freq]]&amp;")"</f>
        <v>castle (1)</v>
      </c>
      <c r="F234">
        <f>VLOOKUP(Table2[[#This Row],[scene]],Table4[#All],2,FALSE)</f>
        <v>1</v>
      </c>
      <c r="G234">
        <f>ROUND(Table2[[#This Row],[freq]]/Table2[[#This Row],[total_freq]],2)</f>
        <v>1</v>
      </c>
    </row>
    <row r="235" spans="1:7" x14ac:dyDescent="0.25">
      <c r="A235">
        <v>4</v>
      </c>
      <c r="B235" t="str">
        <f>IF(Table2[[#This Row],[class]]&lt;=2,"no",IF(Table2[[#This Row],[class]]&gt;=4,"yes","mid"))</f>
        <v>yes</v>
      </c>
      <c r="C235" t="s">
        <v>149</v>
      </c>
      <c r="D235">
        <v>7</v>
      </c>
      <c r="E235" t="str">
        <f>Table2[[#This Row],[scene]]&amp;" ("&amp;Table2[[#This Row],[freq]]&amp;")"</f>
        <v>harbor (7)</v>
      </c>
      <c r="F235">
        <f>VLOOKUP(Table2[[#This Row],[scene]],Table4[#All],2,FALSE)</f>
        <v>9</v>
      </c>
      <c r="G235">
        <f>ROUND(Table2[[#This Row],[freq]]/Table2[[#This Row],[total_freq]],2)</f>
        <v>0.78</v>
      </c>
    </row>
    <row r="236" spans="1:7" x14ac:dyDescent="0.25">
      <c r="A236">
        <v>4</v>
      </c>
      <c r="B236" t="str">
        <f>IF(Table2[[#This Row],[class]]&lt;=2,"no",IF(Table2[[#This Row],[class]]&gt;=4,"yes","mid"))</f>
        <v>yes</v>
      </c>
      <c r="C236" t="s">
        <v>131</v>
      </c>
      <c r="D236">
        <v>21</v>
      </c>
      <c r="E236" t="str">
        <f>Table2[[#This Row],[scene]]&amp;" ("&amp;Table2[[#This Row],[freq]]&amp;")"</f>
        <v>river (21)</v>
      </c>
      <c r="F236">
        <f>VLOOKUP(Table2[[#This Row],[scene]],Table4[#All],2,FALSE)</f>
        <v>28</v>
      </c>
      <c r="G236">
        <f>ROUND(Table2[[#This Row],[freq]]/Table2[[#This Row],[total_freq]],2)</f>
        <v>0.75</v>
      </c>
    </row>
    <row r="237" spans="1:7" x14ac:dyDescent="0.25">
      <c r="A237">
        <v>4</v>
      </c>
      <c r="B237" t="str">
        <f>IF(Table2[[#This Row],[class]]&lt;=2,"no",IF(Table2[[#This Row],[class]]&gt;=4,"yes","mid"))</f>
        <v>yes</v>
      </c>
      <c r="C237" t="s">
        <v>171</v>
      </c>
      <c r="D237">
        <v>6</v>
      </c>
      <c r="E237" t="str">
        <f>Table2[[#This Row],[scene]]&amp;" ("&amp;Table2[[#This Row],[freq]]&amp;")"</f>
        <v>fairway (6)</v>
      </c>
      <c r="F237">
        <f>VLOOKUP(Table2[[#This Row],[scene]],Table4[#All],2,FALSE)</f>
        <v>8</v>
      </c>
      <c r="G237">
        <f>ROUND(Table2[[#This Row],[freq]]/Table2[[#This Row],[total_freq]],2)</f>
        <v>0.75</v>
      </c>
    </row>
    <row r="238" spans="1:7" x14ac:dyDescent="0.25">
      <c r="A238">
        <v>4</v>
      </c>
      <c r="B238" t="str">
        <f>IF(Table2[[#This Row],[class]]&lt;=2,"no",IF(Table2[[#This Row],[class]]&gt;=4,"yes","mid"))</f>
        <v>yes</v>
      </c>
      <c r="C238" t="s">
        <v>132</v>
      </c>
      <c r="D238">
        <v>8</v>
      </c>
      <c r="E238" t="str">
        <f>Table2[[#This Row],[scene]]&amp;" ("&amp;Table2[[#This Row],[freq]]&amp;")"</f>
        <v>dock (8)</v>
      </c>
      <c r="F238">
        <f>VLOOKUP(Table2[[#This Row],[scene]],Table4[#All],2,FALSE)</f>
        <v>11</v>
      </c>
      <c r="G238">
        <f>ROUND(Table2[[#This Row],[freq]]/Table2[[#This Row],[total_freq]],2)</f>
        <v>0.73</v>
      </c>
    </row>
    <row r="239" spans="1:7" x14ac:dyDescent="0.25">
      <c r="A239">
        <v>4</v>
      </c>
      <c r="B239" t="str">
        <f>IF(Table2[[#This Row],[class]]&lt;=2,"no",IF(Table2[[#This Row],[class]]&gt;=4,"yes","mid"))</f>
        <v>yes</v>
      </c>
      <c r="C239" t="s">
        <v>221</v>
      </c>
      <c r="D239">
        <v>13</v>
      </c>
      <c r="E239" t="str">
        <f>Table2[[#This Row],[scene]]&amp;" ("&amp;Table2[[#This Row],[freq]]&amp;")"</f>
        <v>pond (13)</v>
      </c>
      <c r="F239">
        <f>VLOOKUP(Table2[[#This Row],[scene]],Table4[#All],2,FALSE)</f>
        <v>19</v>
      </c>
      <c r="G239">
        <f>ROUND(Table2[[#This Row],[freq]]/Table2[[#This Row],[total_freq]],2)</f>
        <v>0.68</v>
      </c>
    </row>
    <row r="240" spans="1:7" x14ac:dyDescent="0.25">
      <c r="A240">
        <v>4</v>
      </c>
      <c r="B240" t="str">
        <f>IF(Table2[[#This Row],[class]]&lt;=2,"no",IF(Table2[[#This Row],[class]]&gt;=4,"yes","mid"))</f>
        <v>yes</v>
      </c>
      <c r="C240" t="s">
        <v>183</v>
      </c>
      <c r="D240">
        <v>6</v>
      </c>
      <c r="E240" t="str">
        <f>Table2[[#This Row],[scene]]&amp;" ("&amp;Table2[[#This Row],[freq]]&amp;")"</f>
        <v>palace (6)</v>
      </c>
      <c r="F240">
        <f>VLOOKUP(Table2[[#This Row],[scene]],Table4[#All],2,FALSE)</f>
        <v>9</v>
      </c>
      <c r="G240">
        <f>ROUND(Table2[[#This Row],[freq]]/Table2[[#This Row],[total_freq]],2)</f>
        <v>0.67</v>
      </c>
    </row>
    <row r="241" spans="1:7" x14ac:dyDescent="0.25">
      <c r="A241">
        <v>4</v>
      </c>
      <c r="B241" t="str">
        <f>IF(Table2[[#This Row],[class]]&lt;=2,"no",IF(Table2[[#This Row],[class]]&gt;=4,"yes","mid"))</f>
        <v>yes</v>
      </c>
      <c r="C241" t="s">
        <v>177</v>
      </c>
      <c r="D241">
        <v>2</v>
      </c>
      <c r="E241" t="str">
        <f>Table2[[#This Row],[scene]]&amp;" ("&amp;Table2[[#This Row],[freq]]&amp;")"</f>
        <v>watering_hole (2)</v>
      </c>
      <c r="F241">
        <f>VLOOKUP(Table2[[#This Row],[scene]],Table4[#All],2,FALSE)</f>
        <v>3</v>
      </c>
      <c r="G241">
        <f>ROUND(Table2[[#This Row],[freq]]/Table2[[#This Row],[total_freq]],2)</f>
        <v>0.67</v>
      </c>
    </row>
    <row r="242" spans="1:7" x14ac:dyDescent="0.25">
      <c r="A242">
        <v>4</v>
      </c>
      <c r="B242" t="str">
        <f>IF(Table2[[#This Row],[class]]&lt;=2,"no",IF(Table2[[#This Row],[class]]&gt;=4,"yes","mid"))</f>
        <v>yes</v>
      </c>
      <c r="C242" t="s">
        <v>126</v>
      </c>
      <c r="D242">
        <v>13</v>
      </c>
      <c r="E242" t="str">
        <f>Table2[[#This Row],[scene]]&amp;" ("&amp;Table2[[#This Row],[freq]]&amp;")"</f>
        <v>bayou (13)</v>
      </c>
      <c r="F242">
        <f>VLOOKUP(Table2[[#This Row],[scene]],Table4[#All],2,FALSE)</f>
        <v>20</v>
      </c>
      <c r="G242">
        <f>ROUND(Table2[[#This Row],[freq]]/Table2[[#This Row],[total_freq]],2)</f>
        <v>0.65</v>
      </c>
    </row>
    <row r="243" spans="1:7" x14ac:dyDescent="0.25">
      <c r="A243">
        <v>4</v>
      </c>
      <c r="B243" t="str">
        <f>IF(Table2[[#This Row],[class]]&lt;=2,"no",IF(Table2[[#This Row],[class]]&gt;=4,"yes","mid"))</f>
        <v>yes</v>
      </c>
      <c r="C243" t="s">
        <v>225</v>
      </c>
      <c r="D243">
        <v>11</v>
      </c>
      <c r="E243" t="str">
        <f>Table2[[#This Row],[scene]]&amp;" ("&amp;Table2[[#This Row],[freq]]&amp;")"</f>
        <v>formal_garden (11)</v>
      </c>
      <c r="F243">
        <f>VLOOKUP(Table2[[#This Row],[scene]],Table4[#All],2,FALSE)</f>
        <v>18</v>
      </c>
      <c r="G243">
        <f>ROUND(Table2[[#This Row],[freq]]/Table2[[#This Row],[total_freq]],2)</f>
        <v>0.61</v>
      </c>
    </row>
    <row r="244" spans="1:7" x14ac:dyDescent="0.25">
      <c r="A244">
        <v>4</v>
      </c>
      <c r="B244" t="str">
        <f>IF(Table2[[#This Row],[class]]&lt;=2,"no",IF(Table2[[#This Row],[class]]&gt;=4,"yes","mid"))</f>
        <v>yes</v>
      </c>
      <c r="C244" t="s">
        <v>139</v>
      </c>
      <c r="D244">
        <v>3</v>
      </c>
      <c r="E244" t="str">
        <f>Table2[[#This Row],[scene]]&amp;" ("&amp;Table2[[#This Row],[freq]]&amp;")"</f>
        <v>topiary_garden (3)</v>
      </c>
      <c r="F244">
        <f>VLOOKUP(Table2[[#This Row],[scene]],Table4[#All],2,FALSE)</f>
        <v>5</v>
      </c>
      <c r="G244">
        <f>ROUND(Table2[[#This Row],[freq]]/Table2[[#This Row],[total_freq]],2)</f>
        <v>0.6</v>
      </c>
    </row>
    <row r="245" spans="1:7" x14ac:dyDescent="0.25">
      <c r="A245">
        <v>4</v>
      </c>
      <c r="B245" t="str">
        <f>IF(Table2[[#This Row],[class]]&lt;=2,"no",IF(Table2[[#This Row],[class]]&gt;=4,"yes","mid"))</f>
        <v>yes</v>
      </c>
      <c r="C245" t="s">
        <v>218</v>
      </c>
      <c r="D245">
        <v>3</v>
      </c>
      <c r="E245" t="str">
        <f>Table2[[#This Row],[scene]]&amp;" ("&amp;Table2[[#This Row],[freq]]&amp;")"</f>
        <v>track (3)</v>
      </c>
      <c r="F245">
        <f>VLOOKUP(Table2[[#This Row],[scene]],Table4[#All],2,FALSE)</f>
        <v>5</v>
      </c>
      <c r="G245">
        <f>ROUND(Table2[[#This Row],[freq]]/Table2[[#This Row],[total_freq]],2)</f>
        <v>0.6</v>
      </c>
    </row>
    <row r="246" spans="1:7" x14ac:dyDescent="0.25">
      <c r="A246">
        <v>4</v>
      </c>
      <c r="B246" t="str">
        <f>IF(Table2[[#This Row],[class]]&lt;=2,"no",IF(Table2[[#This Row],[class]]&gt;=4,"yes","mid"))</f>
        <v>yes</v>
      </c>
      <c r="C246" t="s">
        <v>197</v>
      </c>
      <c r="D246">
        <v>12</v>
      </c>
      <c r="E246" t="str">
        <f>Table2[[#This Row],[scene]]&amp;" ("&amp;Table2[[#This Row],[freq]]&amp;")"</f>
        <v>marsh (12)</v>
      </c>
      <c r="F246">
        <f>VLOOKUP(Table2[[#This Row],[scene]],Table4[#All],2,FALSE)</f>
        <v>22</v>
      </c>
      <c r="G246">
        <f>ROUND(Table2[[#This Row],[freq]]/Table2[[#This Row],[total_freq]],2)</f>
        <v>0.55000000000000004</v>
      </c>
    </row>
    <row r="247" spans="1:7" x14ac:dyDescent="0.25">
      <c r="A247">
        <v>4</v>
      </c>
      <c r="B247" t="str">
        <f>IF(Table2[[#This Row],[class]]&lt;=2,"no",IF(Table2[[#This Row],[class]]&gt;=4,"yes","mid"))</f>
        <v>yes</v>
      </c>
      <c r="C247" t="s">
        <v>174</v>
      </c>
      <c r="D247">
        <v>6</v>
      </c>
      <c r="E247" t="str">
        <f>Table2[[#This Row],[scene]]&amp;" ("&amp;Table2[[#This Row],[freq]]&amp;")"</f>
        <v>courthouse (6)</v>
      </c>
      <c r="F247">
        <f>VLOOKUP(Table2[[#This Row],[scene]],Table4[#All],2,FALSE)</f>
        <v>11</v>
      </c>
      <c r="G247">
        <f>ROUND(Table2[[#This Row],[freq]]/Table2[[#This Row],[total_freq]],2)</f>
        <v>0.55000000000000004</v>
      </c>
    </row>
    <row r="248" spans="1:7" x14ac:dyDescent="0.25">
      <c r="A248">
        <v>4</v>
      </c>
      <c r="B248" t="str">
        <f>IF(Table2[[#This Row],[class]]&lt;=2,"no",IF(Table2[[#This Row],[class]]&gt;=4,"yes","mid"))</f>
        <v>yes</v>
      </c>
      <c r="C248" t="s">
        <v>173</v>
      </c>
      <c r="D248">
        <v>19</v>
      </c>
      <c r="E248" t="str">
        <f>Table2[[#This Row],[scene]]&amp;" ("&amp;Table2[[#This Row],[freq]]&amp;")"</f>
        <v>picnic_area (19)</v>
      </c>
      <c r="F248">
        <f>VLOOKUP(Table2[[#This Row],[scene]],Table4[#All],2,FALSE)</f>
        <v>36</v>
      </c>
      <c r="G248">
        <f>ROUND(Table2[[#This Row],[freq]]/Table2[[#This Row],[total_freq]],2)</f>
        <v>0.53</v>
      </c>
    </row>
    <row r="249" spans="1:7" x14ac:dyDescent="0.25">
      <c r="A249">
        <v>4</v>
      </c>
      <c r="B249" t="str">
        <f>IF(Table2[[#This Row],[class]]&lt;=2,"no",IF(Table2[[#This Row],[class]]&gt;=4,"yes","mid"))</f>
        <v>yes</v>
      </c>
      <c r="C249" t="s">
        <v>158</v>
      </c>
      <c r="D249">
        <v>10</v>
      </c>
      <c r="E249" t="str">
        <f>Table2[[#This Row],[scene]]&amp;" ("&amp;Table2[[#This Row],[freq]]&amp;")"</f>
        <v>cottage_garden (10)</v>
      </c>
      <c r="F249">
        <f>VLOOKUP(Table2[[#This Row],[scene]],Table4[#All],2,FALSE)</f>
        <v>19</v>
      </c>
      <c r="G249">
        <f>ROUND(Table2[[#This Row],[freq]]/Table2[[#This Row],[total_freq]],2)</f>
        <v>0.53</v>
      </c>
    </row>
    <row r="250" spans="1:7" x14ac:dyDescent="0.25">
      <c r="A250">
        <v>4</v>
      </c>
      <c r="B250" t="str">
        <f>IF(Table2[[#This Row],[class]]&lt;=2,"no",IF(Table2[[#This Row],[class]]&gt;=4,"yes","mid"))</f>
        <v>yes</v>
      </c>
      <c r="C250" t="s">
        <v>138</v>
      </c>
      <c r="D250">
        <v>5</v>
      </c>
      <c r="E250" t="str">
        <f>Table2[[#This Row],[scene]]&amp;" ("&amp;Table2[[#This Row],[freq]]&amp;")"</f>
        <v>pavilion (5)</v>
      </c>
      <c r="F250">
        <f>VLOOKUP(Table2[[#This Row],[scene]],Table4[#All],2,FALSE)</f>
        <v>10</v>
      </c>
      <c r="G250">
        <f>ROUND(Table2[[#This Row],[freq]]/Table2[[#This Row],[total_freq]],2)</f>
        <v>0.5</v>
      </c>
    </row>
    <row r="251" spans="1:7" x14ac:dyDescent="0.25">
      <c r="A251">
        <v>4</v>
      </c>
      <c r="B251" t="str">
        <f>IF(Table2[[#This Row],[class]]&lt;=2,"no",IF(Table2[[#This Row],[class]]&gt;=4,"yes","mid"))</f>
        <v>yes</v>
      </c>
      <c r="C251" t="s">
        <v>200</v>
      </c>
      <c r="D251">
        <v>5</v>
      </c>
      <c r="E251" t="str">
        <f>Table2[[#This Row],[scene]]&amp;" ("&amp;Table2[[#This Row],[freq]]&amp;")"</f>
        <v>golf_course (5)</v>
      </c>
      <c r="F251">
        <f>VLOOKUP(Table2[[#This Row],[scene]],Table4[#All],2,FALSE)</f>
        <v>10</v>
      </c>
      <c r="G251">
        <f>ROUND(Table2[[#This Row],[freq]]/Table2[[#This Row],[total_freq]],2)</f>
        <v>0.5</v>
      </c>
    </row>
    <row r="252" spans="1:7" x14ac:dyDescent="0.25">
      <c r="A252">
        <v>4</v>
      </c>
      <c r="B252" t="str">
        <f>IF(Table2[[#This Row],[class]]&lt;=2,"no",IF(Table2[[#This Row],[class]]&gt;=4,"yes","mid"))</f>
        <v>yes</v>
      </c>
      <c r="C252" t="s">
        <v>219</v>
      </c>
      <c r="D252">
        <v>5</v>
      </c>
      <c r="E252" t="str">
        <f>Table2[[#This Row],[scene]]&amp;" ("&amp;Table2[[#This Row],[freq]]&amp;")"</f>
        <v>schoolhouse (5)</v>
      </c>
      <c r="F252">
        <f>VLOOKUP(Table2[[#This Row],[scene]],Table4[#All],2,FALSE)</f>
        <v>10</v>
      </c>
      <c r="G252">
        <f>ROUND(Table2[[#This Row],[freq]]/Table2[[#This Row],[total_freq]],2)</f>
        <v>0.5</v>
      </c>
    </row>
    <row r="253" spans="1:7" x14ac:dyDescent="0.25">
      <c r="A253">
        <v>4</v>
      </c>
      <c r="B253" t="str">
        <f>IF(Table2[[#This Row],[class]]&lt;=2,"no",IF(Table2[[#This Row],[class]]&gt;=4,"yes","mid"))</f>
        <v>yes</v>
      </c>
      <c r="C253" t="s">
        <v>214</v>
      </c>
      <c r="D253">
        <v>2</v>
      </c>
      <c r="E253" t="str">
        <f>Table2[[#This Row],[scene]]&amp;" ("&amp;Table2[[#This Row],[freq]]&amp;")"</f>
        <v>fountain (2)</v>
      </c>
      <c r="F253">
        <f>VLOOKUP(Table2[[#This Row],[scene]],Table4[#All],2,FALSE)</f>
        <v>4</v>
      </c>
      <c r="G253">
        <f>ROUND(Table2[[#This Row],[freq]]/Table2[[#This Row],[total_freq]],2)</f>
        <v>0.5</v>
      </c>
    </row>
    <row r="254" spans="1:7" x14ac:dyDescent="0.25">
      <c r="A254">
        <v>4</v>
      </c>
      <c r="B254" t="str">
        <f>IF(Table2[[#This Row],[class]]&lt;=2,"no",IF(Table2[[#This Row],[class]]&gt;=4,"yes","mid"))</f>
        <v>yes</v>
      </c>
      <c r="C254" t="s">
        <v>209</v>
      </c>
      <c r="D254">
        <v>1</v>
      </c>
      <c r="E254" t="str">
        <f>Table2[[#This Row],[scene]]&amp;" ("&amp;Table2[[#This Row],[freq]]&amp;")"</f>
        <v>boardwalk (1)</v>
      </c>
      <c r="F254">
        <f>VLOOKUP(Table2[[#This Row],[scene]],Table4[#All],2,FALSE)</f>
        <v>2</v>
      </c>
      <c r="G254">
        <f>ROUND(Table2[[#This Row],[freq]]/Table2[[#This Row],[total_freq]],2)</f>
        <v>0.5</v>
      </c>
    </row>
    <row r="255" spans="1:7" x14ac:dyDescent="0.25">
      <c r="A255">
        <v>4</v>
      </c>
      <c r="B255" t="str">
        <f>IF(Table2[[#This Row],[class]]&lt;=2,"no",IF(Table2[[#This Row],[class]]&gt;=4,"yes","mid"))</f>
        <v>yes</v>
      </c>
      <c r="C255" t="s">
        <v>194</v>
      </c>
      <c r="D255">
        <v>1</v>
      </c>
      <c r="E255" t="str">
        <f>Table2[[#This Row],[scene]]&amp;" ("&amp;Table2[[#This Row],[freq]]&amp;")"</f>
        <v>amphitheater (1)</v>
      </c>
      <c r="F255">
        <f>VLOOKUP(Table2[[#This Row],[scene]],Table4[#All],2,FALSE)</f>
        <v>2</v>
      </c>
      <c r="G255">
        <f>ROUND(Table2[[#This Row],[freq]]/Table2[[#This Row],[total_freq]],2)</f>
        <v>0.5</v>
      </c>
    </row>
    <row r="256" spans="1:7" x14ac:dyDescent="0.25">
      <c r="A256">
        <v>4</v>
      </c>
      <c r="B256" t="str">
        <f>IF(Table2[[#This Row],[class]]&lt;=2,"no",IF(Table2[[#This Row],[class]]&gt;=4,"yes","mid"))</f>
        <v>yes</v>
      </c>
      <c r="C256" t="s">
        <v>161</v>
      </c>
      <c r="D256">
        <v>6</v>
      </c>
      <c r="E256" t="str">
        <f>Table2[[#This Row],[scene]]&amp;" ("&amp;Table2[[#This Row],[freq]]&amp;")"</f>
        <v>playground (6)</v>
      </c>
      <c r="F256">
        <f>VLOOKUP(Table2[[#This Row],[scene]],Table4[#All],2,FALSE)</f>
        <v>13</v>
      </c>
      <c r="G256">
        <f>ROUND(Table2[[#This Row],[freq]]/Table2[[#This Row],[total_freq]],2)</f>
        <v>0.46</v>
      </c>
    </row>
    <row r="257" spans="1:7" x14ac:dyDescent="0.25">
      <c r="A257">
        <v>4</v>
      </c>
      <c r="B257" t="str">
        <f>IF(Table2[[#This Row],[class]]&lt;=2,"no",IF(Table2[[#This Row],[class]]&gt;=4,"yes","mid"))</f>
        <v>yes</v>
      </c>
      <c r="C257" t="s">
        <v>134</v>
      </c>
      <c r="D257">
        <v>13</v>
      </c>
      <c r="E257" t="str">
        <f>Table2[[#This Row],[scene]]&amp;" ("&amp;Table2[[#This Row],[freq]]&amp;")"</f>
        <v>botanical_garden (13)</v>
      </c>
      <c r="F257">
        <f>VLOOKUP(Table2[[#This Row],[scene]],Table4[#All],2,FALSE)</f>
        <v>29</v>
      </c>
      <c r="G257">
        <f>ROUND(Table2[[#This Row],[freq]]/Table2[[#This Row],[total_freq]],2)</f>
        <v>0.45</v>
      </c>
    </row>
    <row r="258" spans="1:7" x14ac:dyDescent="0.25">
      <c r="A258">
        <v>4</v>
      </c>
      <c r="B258" t="str">
        <f>IF(Table2[[#This Row],[class]]&lt;=2,"no",IF(Table2[[#This Row],[class]]&gt;=4,"yes","mid"))</f>
        <v>yes</v>
      </c>
      <c r="C258" t="s">
        <v>189</v>
      </c>
      <c r="D258">
        <v>3</v>
      </c>
      <c r="E258" t="str">
        <f>Table2[[#This Row],[scene]]&amp;" ("&amp;Table2[[#This Row],[freq]]&amp;")"</f>
        <v>rice_paddy (3)</v>
      </c>
      <c r="F258">
        <f>VLOOKUP(Table2[[#This Row],[scene]],Table4[#All],2,FALSE)</f>
        <v>7</v>
      </c>
      <c r="G258">
        <f>ROUND(Table2[[#This Row],[freq]]/Table2[[#This Row],[total_freq]],2)</f>
        <v>0.43</v>
      </c>
    </row>
    <row r="259" spans="1:7" x14ac:dyDescent="0.25">
      <c r="A259">
        <v>4</v>
      </c>
      <c r="B259" t="str">
        <f>IF(Table2[[#This Row],[class]]&lt;=2,"no",IF(Table2[[#This Row],[class]]&gt;=4,"yes","mid"))</f>
        <v>yes</v>
      </c>
      <c r="C259" t="s">
        <v>203</v>
      </c>
      <c r="D259">
        <v>3</v>
      </c>
      <c r="E259" t="str">
        <f>Table2[[#This Row],[scene]]&amp;" ("&amp;Table2[[#This Row],[freq]]&amp;")"</f>
        <v>airport_terminal (3)</v>
      </c>
      <c r="F259">
        <f>VLOOKUP(Table2[[#This Row],[scene]],Table4[#All],2,FALSE)</f>
        <v>7</v>
      </c>
      <c r="G259">
        <f>ROUND(Table2[[#This Row],[freq]]/Table2[[#This Row],[total_freq]],2)</f>
        <v>0.43</v>
      </c>
    </row>
    <row r="260" spans="1:7" x14ac:dyDescent="0.25">
      <c r="A260">
        <v>4</v>
      </c>
      <c r="B260" t="str">
        <f>IF(Table2[[#This Row],[class]]&lt;=2,"no",IF(Table2[[#This Row],[class]]&gt;=4,"yes","mid"))</f>
        <v>yes</v>
      </c>
      <c r="C260" t="s">
        <v>213</v>
      </c>
      <c r="D260">
        <v>12</v>
      </c>
      <c r="E260" t="str">
        <f>Table2[[#This Row],[scene]]&amp;" ("&amp;Table2[[#This Row],[freq]]&amp;")"</f>
        <v>alley (12)</v>
      </c>
      <c r="F260">
        <f>VLOOKUP(Table2[[#This Row],[scene]],Table4[#All],2,FALSE)</f>
        <v>30</v>
      </c>
      <c r="G260">
        <f>ROUND(Table2[[#This Row],[freq]]/Table2[[#This Row],[total_freq]],2)</f>
        <v>0.4</v>
      </c>
    </row>
    <row r="261" spans="1:7" x14ac:dyDescent="0.25">
      <c r="A261">
        <v>4</v>
      </c>
      <c r="B261" t="str">
        <f>IF(Table2[[#This Row],[class]]&lt;=2,"no",IF(Table2[[#This Row],[class]]&gt;=4,"yes","mid"))</f>
        <v>yes</v>
      </c>
      <c r="C261" t="s">
        <v>162</v>
      </c>
      <c r="D261">
        <v>12</v>
      </c>
      <c r="E261" t="str">
        <f>Table2[[#This Row],[scene]]&amp;" ("&amp;Table2[[#This Row],[freq]]&amp;")"</f>
        <v>chalet (12)</v>
      </c>
      <c r="F261">
        <f>VLOOKUP(Table2[[#This Row],[scene]],Table4[#All],2,FALSE)</f>
        <v>30</v>
      </c>
      <c r="G261">
        <f>ROUND(Table2[[#This Row],[freq]]/Table2[[#This Row],[total_freq]],2)</f>
        <v>0.4</v>
      </c>
    </row>
    <row r="262" spans="1:7" x14ac:dyDescent="0.25">
      <c r="A262">
        <v>4</v>
      </c>
      <c r="B262" t="str">
        <f>IF(Table2[[#This Row],[class]]&lt;=2,"no",IF(Table2[[#This Row],[class]]&gt;=4,"yes","mid"))</f>
        <v>yes</v>
      </c>
      <c r="C262" t="s">
        <v>167</v>
      </c>
      <c r="D262">
        <v>2</v>
      </c>
      <c r="E262" t="str">
        <f>Table2[[#This Row],[scene]]&amp;" ("&amp;Table2[[#This Row],[freq]]&amp;")"</f>
        <v>swamp (2)</v>
      </c>
      <c r="F262">
        <f>VLOOKUP(Table2[[#This Row],[scene]],Table4[#All],2,FALSE)</f>
        <v>5</v>
      </c>
      <c r="G262">
        <f>ROUND(Table2[[#This Row],[freq]]/Table2[[#This Row],[total_freq]],2)</f>
        <v>0.4</v>
      </c>
    </row>
    <row r="263" spans="1:7" x14ac:dyDescent="0.25">
      <c r="A263">
        <v>4</v>
      </c>
      <c r="B263" t="str">
        <f>IF(Table2[[#This Row],[class]]&lt;=2,"no",IF(Table2[[#This Row],[class]]&gt;=4,"yes","mid"))</f>
        <v>yes</v>
      </c>
      <c r="C263" t="s">
        <v>125</v>
      </c>
      <c r="D263">
        <v>3</v>
      </c>
      <c r="E263" t="str">
        <f>Table2[[#This Row],[scene]]&amp;" ("&amp;Table2[[#This Row],[freq]]&amp;")"</f>
        <v>coast (3)</v>
      </c>
      <c r="F263">
        <f>VLOOKUP(Table2[[#This Row],[scene]],Table4[#All],2,FALSE)</f>
        <v>8</v>
      </c>
      <c r="G263">
        <f>ROUND(Table2[[#This Row],[freq]]/Table2[[#This Row],[total_freq]],2)</f>
        <v>0.38</v>
      </c>
    </row>
    <row r="264" spans="1:7" x14ac:dyDescent="0.25">
      <c r="A264">
        <v>4</v>
      </c>
      <c r="B264" t="str">
        <f>IF(Table2[[#This Row],[class]]&lt;=2,"no",IF(Table2[[#This Row],[class]]&gt;=4,"yes","mid"))</f>
        <v>yes</v>
      </c>
      <c r="C264" t="s">
        <v>226</v>
      </c>
      <c r="D264">
        <v>8</v>
      </c>
      <c r="E264" t="str">
        <f>Table2[[#This Row],[scene]]&amp;" ("&amp;Table2[[#This Row],[freq]]&amp;")"</f>
        <v>forest_path (8)</v>
      </c>
      <c r="F264">
        <f>VLOOKUP(Table2[[#This Row],[scene]],Table4[#All],2,FALSE)</f>
        <v>23</v>
      </c>
      <c r="G264">
        <f>ROUND(Table2[[#This Row],[freq]]/Table2[[#This Row],[total_freq]],2)</f>
        <v>0.35</v>
      </c>
    </row>
    <row r="265" spans="1:7" x14ac:dyDescent="0.25">
      <c r="A265">
        <v>4</v>
      </c>
      <c r="B265" t="str">
        <f>IF(Table2[[#This Row],[class]]&lt;=2,"no",IF(Table2[[#This Row],[class]]&gt;=4,"yes","mid"))</f>
        <v>yes</v>
      </c>
      <c r="C265" t="s">
        <v>179</v>
      </c>
      <c r="D265">
        <v>3</v>
      </c>
      <c r="E265" t="str">
        <f>Table2[[#This Row],[scene]]&amp;" ("&amp;Table2[[#This Row],[freq]]&amp;")"</f>
        <v>veranda (3)</v>
      </c>
      <c r="F265">
        <f>VLOOKUP(Table2[[#This Row],[scene]],Table4[#All],2,FALSE)</f>
        <v>9</v>
      </c>
      <c r="G265">
        <f>ROUND(Table2[[#This Row],[freq]]/Table2[[#This Row],[total_freq]],2)</f>
        <v>0.33</v>
      </c>
    </row>
    <row r="266" spans="1:7" x14ac:dyDescent="0.25">
      <c r="A266">
        <v>4</v>
      </c>
      <c r="B266" t="str">
        <f>IF(Table2[[#This Row],[class]]&lt;=2,"no",IF(Table2[[#This Row],[class]]&gt;=4,"yes","mid"))</f>
        <v>yes</v>
      </c>
      <c r="C266" t="s">
        <v>184</v>
      </c>
      <c r="D266">
        <v>3</v>
      </c>
      <c r="E266" t="str">
        <f>Table2[[#This Row],[scene]]&amp;" ("&amp;Table2[[#This Row],[freq]]&amp;")"</f>
        <v>shopfront (3)</v>
      </c>
      <c r="F266">
        <f>VLOOKUP(Table2[[#This Row],[scene]],Table4[#All],2,FALSE)</f>
        <v>9</v>
      </c>
      <c r="G266">
        <f>ROUND(Table2[[#This Row],[freq]]/Table2[[#This Row],[total_freq]],2)</f>
        <v>0.33</v>
      </c>
    </row>
    <row r="267" spans="1:7" x14ac:dyDescent="0.25">
      <c r="A267">
        <v>4</v>
      </c>
      <c r="B267" t="str">
        <f>IF(Table2[[#This Row],[class]]&lt;=2,"no",IF(Table2[[#This Row],[class]]&gt;=4,"yes","mid"))</f>
        <v>yes</v>
      </c>
      <c r="C267" t="s">
        <v>133</v>
      </c>
      <c r="D267">
        <v>1</v>
      </c>
      <c r="E267" t="str">
        <f>Table2[[#This Row],[scene]]&amp;" ("&amp;Table2[[#This Row],[freq]]&amp;")"</f>
        <v>vegetable_garden (1)</v>
      </c>
      <c r="F267">
        <f>VLOOKUP(Table2[[#This Row],[scene]],Table4[#All],2,FALSE)</f>
        <v>3</v>
      </c>
      <c r="G267">
        <f>ROUND(Table2[[#This Row],[freq]]/Table2[[#This Row],[total_freq]],2)</f>
        <v>0.33</v>
      </c>
    </row>
    <row r="268" spans="1:7" x14ac:dyDescent="0.25">
      <c r="A268">
        <v>4</v>
      </c>
      <c r="B268" t="str">
        <f>IF(Table2[[#This Row],[class]]&lt;=2,"no",IF(Table2[[#This Row],[class]]&gt;=4,"yes","mid"))</f>
        <v>yes</v>
      </c>
      <c r="C268" t="s">
        <v>190</v>
      </c>
      <c r="D268">
        <v>1</v>
      </c>
      <c r="E268" t="str">
        <f>Table2[[#This Row],[scene]]&amp;" ("&amp;Table2[[#This Row],[freq]]&amp;")"</f>
        <v>rainforest (1)</v>
      </c>
      <c r="F268">
        <f>VLOOKUP(Table2[[#This Row],[scene]],Table4[#All],2,FALSE)</f>
        <v>3</v>
      </c>
      <c r="G268">
        <f>ROUND(Table2[[#This Row],[freq]]/Table2[[#This Row],[total_freq]],2)</f>
        <v>0.33</v>
      </c>
    </row>
    <row r="269" spans="1:7" x14ac:dyDescent="0.25">
      <c r="A269">
        <v>4</v>
      </c>
      <c r="B269" t="str">
        <f>IF(Table2[[#This Row],[class]]&lt;=2,"no",IF(Table2[[#This Row],[class]]&gt;=4,"yes","mid"))</f>
        <v>yes</v>
      </c>
      <c r="C269" t="s">
        <v>208</v>
      </c>
      <c r="D269">
        <v>1</v>
      </c>
      <c r="E269" t="str">
        <f>Table2[[#This Row],[scene]]&amp;" ("&amp;Table2[[#This Row],[freq]]&amp;")"</f>
        <v>ocean (1)</v>
      </c>
      <c r="F269">
        <f>VLOOKUP(Table2[[#This Row],[scene]],Table4[#All],2,FALSE)</f>
        <v>3</v>
      </c>
      <c r="G269">
        <f>ROUND(Table2[[#This Row],[freq]]/Table2[[#This Row],[total_freq]],2)</f>
        <v>0.33</v>
      </c>
    </row>
    <row r="270" spans="1:7" x14ac:dyDescent="0.25">
      <c r="A270">
        <v>4</v>
      </c>
      <c r="B270" t="str">
        <f>IF(Table2[[#This Row],[class]]&lt;=2,"no",IF(Table2[[#This Row],[class]]&gt;=4,"yes","mid"))</f>
        <v>yes</v>
      </c>
      <c r="C270" t="s">
        <v>124</v>
      </c>
      <c r="D270">
        <v>1</v>
      </c>
      <c r="E270" t="str">
        <f>Table2[[#This Row],[scene]]&amp;" ("&amp;Table2[[#This Row],[freq]]&amp;")"</f>
        <v>creek (1)</v>
      </c>
      <c r="F270">
        <f>VLOOKUP(Table2[[#This Row],[scene]],Table4[#All],2,FALSE)</f>
        <v>3</v>
      </c>
      <c r="G270">
        <f>ROUND(Table2[[#This Row],[freq]]/Table2[[#This Row],[total_freq]],2)</f>
        <v>0.33</v>
      </c>
    </row>
    <row r="271" spans="1:7" x14ac:dyDescent="0.25">
      <c r="A271">
        <v>4</v>
      </c>
      <c r="B271" t="str">
        <f>IF(Table2[[#This Row],[class]]&lt;=2,"no",IF(Table2[[#This Row],[class]]&gt;=4,"yes","mid"))</f>
        <v>yes</v>
      </c>
      <c r="C271" t="s">
        <v>129</v>
      </c>
      <c r="D271">
        <v>5</v>
      </c>
      <c r="E271" t="str">
        <f>Table2[[#This Row],[scene]]&amp;" ("&amp;Table2[[#This Row],[freq]]&amp;")"</f>
        <v>windmill (5)</v>
      </c>
      <c r="F271">
        <f>VLOOKUP(Table2[[#This Row],[scene]],Table4[#All],2,FALSE)</f>
        <v>16</v>
      </c>
      <c r="G271">
        <f>ROUND(Table2[[#This Row],[freq]]/Table2[[#This Row],[total_freq]],2)</f>
        <v>0.31</v>
      </c>
    </row>
    <row r="272" spans="1:7" x14ac:dyDescent="0.25">
      <c r="A272">
        <v>4</v>
      </c>
      <c r="B272" t="str">
        <f>IF(Table2[[#This Row],[class]]&lt;=2,"no",IF(Table2[[#This Row],[class]]&gt;=4,"yes","mid"))</f>
        <v>yes</v>
      </c>
      <c r="C272" t="s">
        <v>187</v>
      </c>
      <c r="D272">
        <v>29</v>
      </c>
      <c r="E272" t="str">
        <f>Table2[[#This Row],[scene]]&amp;" ("&amp;Table2[[#This Row],[freq]]&amp;")"</f>
        <v>plaza (29)</v>
      </c>
      <c r="F272">
        <f>VLOOKUP(Table2[[#This Row],[scene]],Table4[#All],2,FALSE)</f>
        <v>93</v>
      </c>
      <c r="G272">
        <f>ROUND(Table2[[#This Row],[freq]]/Table2[[#This Row],[total_freq]],2)</f>
        <v>0.31</v>
      </c>
    </row>
    <row r="273" spans="1:7" x14ac:dyDescent="0.25">
      <c r="A273">
        <v>4</v>
      </c>
      <c r="B273" t="str">
        <f>IF(Table2[[#This Row],[class]]&lt;=2,"no",IF(Table2[[#This Row],[class]]&gt;=4,"yes","mid"))</f>
        <v>yes</v>
      </c>
      <c r="C273" t="s">
        <v>147</v>
      </c>
      <c r="D273">
        <v>18</v>
      </c>
      <c r="E273" t="str">
        <f>Table2[[#This Row],[scene]]&amp;" ("&amp;Table2[[#This Row],[freq]]&amp;")"</f>
        <v>orchard (18)</v>
      </c>
      <c r="F273">
        <f>VLOOKUP(Table2[[#This Row],[scene]],Table4[#All],2,FALSE)</f>
        <v>58</v>
      </c>
      <c r="G273">
        <f>ROUND(Table2[[#This Row],[freq]]/Table2[[#This Row],[total_freq]],2)</f>
        <v>0.31</v>
      </c>
    </row>
    <row r="274" spans="1:7" x14ac:dyDescent="0.25">
      <c r="A274">
        <v>4</v>
      </c>
      <c r="B274" t="str">
        <f>IF(Table2[[#This Row],[class]]&lt;=2,"no",IF(Table2[[#This Row],[class]]&gt;=4,"yes","mid"))</f>
        <v>yes</v>
      </c>
      <c r="C274" t="s">
        <v>180</v>
      </c>
      <c r="D274">
        <v>18</v>
      </c>
      <c r="E274" t="str">
        <f>Table2[[#This Row],[scene]]&amp;" ("&amp;Table2[[#This Row],[freq]]&amp;")"</f>
        <v>tree_farm (18)</v>
      </c>
      <c r="F274">
        <f>VLOOKUP(Table2[[#This Row],[scene]],Table4[#All],2,FALSE)</f>
        <v>62</v>
      </c>
      <c r="G274">
        <f>ROUND(Table2[[#This Row],[freq]]/Table2[[#This Row],[total_freq]],2)</f>
        <v>0.28999999999999998</v>
      </c>
    </row>
    <row r="275" spans="1:7" x14ac:dyDescent="0.25">
      <c r="A275">
        <v>4</v>
      </c>
      <c r="B275" t="str">
        <f>IF(Table2[[#This Row],[class]]&lt;=2,"no",IF(Table2[[#This Row],[class]]&gt;=4,"yes","mid"))</f>
        <v>yes</v>
      </c>
      <c r="C275" t="s">
        <v>196</v>
      </c>
      <c r="D275">
        <v>4</v>
      </c>
      <c r="E275" t="str">
        <f>Table2[[#This Row],[scene]]&amp;" ("&amp;Table2[[#This Row],[freq]]&amp;")"</f>
        <v>racecourse (4)</v>
      </c>
      <c r="F275">
        <f>VLOOKUP(Table2[[#This Row],[scene]],Table4[#All],2,FALSE)</f>
        <v>14</v>
      </c>
      <c r="G275">
        <f>ROUND(Table2[[#This Row],[freq]]/Table2[[#This Row],[total_freq]],2)</f>
        <v>0.28999999999999998</v>
      </c>
    </row>
    <row r="276" spans="1:7" x14ac:dyDescent="0.25">
      <c r="A276">
        <v>4</v>
      </c>
      <c r="B276" t="str">
        <f>IF(Table2[[#This Row],[class]]&lt;=2,"no",IF(Table2[[#This Row],[class]]&gt;=4,"yes","mid"))</f>
        <v>yes</v>
      </c>
      <c r="C276" t="s">
        <v>164</v>
      </c>
      <c r="D276">
        <v>4</v>
      </c>
      <c r="E276" t="str">
        <f>Table2[[#This Row],[scene]]&amp;" ("&amp;Table2[[#This Row],[freq]]&amp;")"</f>
        <v>gas_station (4)</v>
      </c>
      <c r="F276">
        <f>VLOOKUP(Table2[[#This Row],[scene]],Table4[#All],2,FALSE)</f>
        <v>14</v>
      </c>
      <c r="G276">
        <f>ROUND(Table2[[#This Row],[freq]]/Table2[[#This Row],[total_freq]],2)</f>
        <v>0.28999999999999998</v>
      </c>
    </row>
    <row r="277" spans="1:7" x14ac:dyDescent="0.25">
      <c r="A277">
        <v>4</v>
      </c>
      <c r="B277" t="str">
        <f>IF(Table2[[#This Row],[class]]&lt;=2,"no",IF(Table2[[#This Row],[class]]&gt;=4,"yes","mid"))</f>
        <v>yes</v>
      </c>
      <c r="C277" t="s">
        <v>154</v>
      </c>
      <c r="D277">
        <v>2</v>
      </c>
      <c r="E277" t="str">
        <f>Table2[[#This Row],[scene]]&amp;" ("&amp;Table2[[#This Row],[freq]]&amp;")"</f>
        <v>dam (2)</v>
      </c>
      <c r="F277">
        <f>VLOOKUP(Table2[[#This Row],[scene]],Table4[#All],2,FALSE)</f>
        <v>7</v>
      </c>
      <c r="G277">
        <f>ROUND(Table2[[#This Row],[freq]]/Table2[[#This Row],[total_freq]],2)</f>
        <v>0.28999999999999998</v>
      </c>
    </row>
    <row r="278" spans="1:7" x14ac:dyDescent="0.25">
      <c r="A278">
        <v>4</v>
      </c>
      <c r="B278" t="str">
        <f>IF(Table2[[#This Row],[class]]&lt;=2,"no",IF(Table2[[#This Row],[class]]&gt;=4,"yes","mid"))</f>
        <v>yes</v>
      </c>
      <c r="C278" t="s">
        <v>160</v>
      </c>
      <c r="D278">
        <v>2</v>
      </c>
      <c r="E278" t="str">
        <f>Table2[[#This Row],[scene]]&amp;" ("&amp;Table2[[#This Row],[freq]]&amp;")"</f>
        <v>restaurant_patio (2)</v>
      </c>
      <c r="F278">
        <f>VLOOKUP(Table2[[#This Row],[scene]],Table4[#All],2,FALSE)</f>
        <v>7</v>
      </c>
      <c r="G278">
        <f>ROUND(Table2[[#This Row],[freq]]/Table2[[#This Row],[total_freq]],2)</f>
        <v>0.28999999999999998</v>
      </c>
    </row>
    <row r="279" spans="1:7" x14ac:dyDescent="0.25">
      <c r="A279">
        <v>4</v>
      </c>
      <c r="B279" t="str">
        <f>IF(Table2[[#This Row],[class]]&lt;=2,"no",IF(Table2[[#This Row],[class]]&gt;=4,"yes","mid"))</f>
        <v>yes</v>
      </c>
      <c r="C279" t="s">
        <v>202</v>
      </c>
      <c r="D279">
        <v>2</v>
      </c>
      <c r="E279" t="str">
        <f>Table2[[#This Row],[scene]]&amp;" ("&amp;Table2[[#This Row],[freq]]&amp;")"</f>
        <v>cemetery (2)</v>
      </c>
      <c r="F279">
        <f>VLOOKUP(Table2[[#This Row],[scene]],Table4[#All],2,FALSE)</f>
        <v>7</v>
      </c>
      <c r="G279">
        <f>ROUND(Table2[[#This Row],[freq]]/Table2[[#This Row],[total_freq]],2)</f>
        <v>0.28999999999999998</v>
      </c>
    </row>
    <row r="280" spans="1:7" x14ac:dyDescent="0.25">
      <c r="A280">
        <v>4</v>
      </c>
      <c r="B280" t="str">
        <f>IF(Table2[[#This Row],[class]]&lt;=2,"no",IF(Table2[[#This Row],[class]]&gt;=4,"yes","mid"))</f>
        <v>yes</v>
      </c>
      <c r="C280" t="s">
        <v>137</v>
      </c>
      <c r="D280">
        <v>2</v>
      </c>
      <c r="E280" t="str">
        <f>Table2[[#This Row],[scene]]&amp;" ("&amp;Table2[[#This Row],[freq]]&amp;")"</f>
        <v>baseball_field (2)</v>
      </c>
      <c r="F280">
        <f>VLOOKUP(Table2[[#This Row],[scene]],Table4[#All],2,FALSE)</f>
        <v>7</v>
      </c>
      <c r="G280">
        <f>ROUND(Table2[[#This Row],[freq]]/Table2[[#This Row],[total_freq]],2)</f>
        <v>0.28999999999999998</v>
      </c>
    </row>
    <row r="281" spans="1:7" x14ac:dyDescent="0.25">
      <c r="A281">
        <v>4</v>
      </c>
      <c r="B281" t="str">
        <f>IF(Table2[[#This Row],[class]]&lt;=2,"no",IF(Table2[[#This Row],[class]]&gt;=4,"yes","mid"))</f>
        <v>yes</v>
      </c>
      <c r="C281" t="s">
        <v>130</v>
      </c>
      <c r="D281">
        <v>9</v>
      </c>
      <c r="E281" t="str">
        <f>Table2[[#This Row],[scene]]&amp;" ("&amp;Table2[[#This Row],[freq]]&amp;")"</f>
        <v>pasture (9)</v>
      </c>
      <c r="F281">
        <f>VLOOKUP(Table2[[#This Row],[scene]],Table4[#All],2,FALSE)</f>
        <v>32</v>
      </c>
      <c r="G281">
        <f>ROUND(Table2[[#This Row],[freq]]/Table2[[#This Row],[total_freq]],2)</f>
        <v>0.28000000000000003</v>
      </c>
    </row>
    <row r="282" spans="1:7" x14ac:dyDescent="0.25">
      <c r="A282">
        <v>4</v>
      </c>
      <c r="B282" t="str">
        <f>IF(Table2[[#This Row],[class]]&lt;=2,"no",IF(Table2[[#This Row],[class]]&gt;=4,"yes","mid"))</f>
        <v>yes</v>
      </c>
      <c r="C282" t="s">
        <v>145</v>
      </c>
      <c r="D282">
        <v>23</v>
      </c>
      <c r="E282" t="str">
        <f>Table2[[#This Row],[scene]]&amp;" ("&amp;Table2[[#This Row],[freq]]&amp;")"</f>
        <v>field (23)</v>
      </c>
      <c r="F282">
        <f>VLOOKUP(Table2[[#This Row],[scene]],Table4[#All],2,FALSE)</f>
        <v>84</v>
      </c>
      <c r="G282">
        <f>ROUND(Table2[[#This Row],[freq]]/Table2[[#This Row],[total_freq]],2)</f>
        <v>0.27</v>
      </c>
    </row>
    <row r="283" spans="1:7" x14ac:dyDescent="0.25">
      <c r="A283">
        <v>4</v>
      </c>
      <c r="B283" t="str">
        <f>IF(Table2[[#This Row],[class]]&lt;=2,"no",IF(Table2[[#This Row],[class]]&gt;=4,"yes","mid"))</f>
        <v>yes</v>
      </c>
      <c r="C283" t="s">
        <v>176</v>
      </c>
      <c r="D283">
        <v>17</v>
      </c>
      <c r="E283" t="str">
        <f>Table2[[#This Row],[scene]]&amp;" ("&amp;Table2[[#This Row],[freq]]&amp;")"</f>
        <v>yard (17)</v>
      </c>
      <c r="F283">
        <f>VLOOKUP(Table2[[#This Row],[scene]],Table4[#All],2,FALSE)</f>
        <v>63</v>
      </c>
      <c r="G283">
        <f>ROUND(Table2[[#This Row],[freq]]/Table2[[#This Row],[total_freq]],2)</f>
        <v>0.27</v>
      </c>
    </row>
    <row r="284" spans="1:7" x14ac:dyDescent="0.25">
      <c r="A284">
        <v>4</v>
      </c>
      <c r="B284" t="str">
        <f>IF(Table2[[#This Row],[class]]&lt;=2,"no",IF(Table2[[#This Row],[class]]&gt;=4,"yes","mid"))</f>
        <v>yes</v>
      </c>
      <c r="C284" t="s">
        <v>141</v>
      </c>
      <c r="D284">
        <v>8</v>
      </c>
      <c r="E284" t="str">
        <f>Table2[[#This Row],[scene]]&amp;" ("&amp;Table2[[#This Row],[freq]]&amp;")"</f>
        <v>corn_field (8)</v>
      </c>
      <c r="F284">
        <f>VLOOKUP(Table2[[#This Row],[scene]],Table4[#All],2,FALSE)</f>
        <v>32</v>
      </c>
      <c r="G284">
        <f>ROUND(Table2[[#This Row],[freq]]/Table2[[#This Row],[total_freq]],2)</f>
        <v>0.25</v>
      </c>
    </row>
    <row r="285" spans="1:7" x14ac:dyDescent="0.25">
      <c r="A285">
        <v>4</v>
      </c>
      <c r="B285" t="str">
        <f>IF(Table2[[#This Row],[class]]&lt;=2,"no",IF(Table2[[#This Row],[class]]&gt;=4,"yes","mid"))</f>
        <v>yes</v>
      </c>
      <c r="C285" t="s">
        <v>229</v>
      </c>
      <c r="D285">
        <v>7</v>
      </c>
      <c r="E285" t="str">
        <f>Table2[[#This Row],[scene]]&amp;" ("&amp;Table2[[#This Row],[freq]]&amp;")"</f>
        <v>hotel (7)</v>
      </c>
      <c r="F285">
        <f>VLOOKUP(Table2[[#This Row],[scene]],Table4[#All],2,FALSE)</f>
        <v>28</v>
      </c>
      <c r="G285">
        <f>ROUND(Table2[[#This Row],[freq]]/Table2[[#This Row],[total_freq]],2)</f>
        <v>0.25</v>
      </c>
    </row>
    <row r="286" spans="1:7" x14ac:dyDescent="0.25">
      <c r="A286">
        <v>4</v>
      </c>
      <c r="B286" t="str">
        <f>IF(Table2[[#This Row],[class]]&lt;=2,"no",IF(Table2[[#This Row],[class]]&gt;=4,"yes","mid"))</f>
        <v>yes</v>
      </c>
      <c r="C286" t="s">
        <v>224</v>
      </c>
      <c r="D286">
        <v>1</v>
      </c>
      <c r="E286" t="str">
        <f>Table2[[#This Row],[scene]]&amp;" ("&amp;Table2[[#This Row],[freq]]&amp;")"</f>
        <v>herb_garden (1)</v>
      </c>
      <c r="F286">
        <f>VLOOKUP(Table2[[#This Row],[scene]],Table4[#All],2,FALSE)</f>
        <v>4</v>
      </c>
      <c r="G286">
        <f>ROUND(Table2[[#This Row],[freq]]/Table2[[#This Row],[total_freq]],2)</f>
        <v>0.25</v>
      </c>
    </row>
    <row r="287" spans="1:7" x14ac:dyDescent="0.25">
      <c r="A287">
        <v>4</v>
      </c>
      <c r="B287" t="str">
        <f>IF(Table2[[#This Row],[class]]&lt;=2,"no",IF(Table2[[#This Row],[class]]&gt;=4,"yes","mid"))</f>
        <v>yes</v>
      </c>
      <c r="C287" t="s">
        <v>163</v>
      </c>
      <c r="D287">
        <v>1</v>
      </c>
      <c r="E287" t="str">
        <f>Table2[[#This Row],[scene]]&amp;" ("&amp;Table2[[#This Row],[freq]]&amp;")"</f>
        <v>boat_deck (1)</v>
      </c>
      <c r="F287">
        <f>VLOOKUP(Table2[[#This Row],[scene]],Table4[#All],2,FALSE)</f>
        <v>4</v>
      </c>
      <c r="G287">
        <f>ROUND(Table2[[#This Row],[freq]]/Table2[[#This Row],[total_freq]],2)</f>
        <v>0.25</v>
      </c>
    </row>
    <row r="288" spans="1:7" x14ac:dyDescent="0.25">
      <c r="A288">
        <v>4</v>
      </c>
      <c r="B288" t="str">
        <f>IF(Table2[[#This Row],[class]]&lt;=2,"no",IF(Table2[[#This Row],[class]]&gt;=4,"yes","mid"))</f>
        <v>yes</v>
      </c>
      <c r="C288" t="s">
        <v>165</v>
      </c>
      <c r="D288">
        <v>1</v>
      </c>
      <c r="E288" t="str">
        <f>Table2[[#This Row],[scene]]&amp;" ("&amp;Table2[[#This Row],[freq]]&amp;")"</f>
        <v>tower (1)</v>
      </c>
      <c r="F288">
        <f>VLOOKUP(Table2[[#This Row],[scene]],Table4[#All],2,FALSE)</f>
        <v>4</v>
      </c>
      <c r="G288">
        <f>ROUND(Table2[[#This Row],[freq]]/Table2[[#This Row],[total_freq]],2)</f>
        <v>0.25</v>
      </c>
    </row>
    <row r="289" spans="1:7" x14ac:dyDescent="0.25">
      <c r="A289">
        <v>4</v>
      </c>
      <c r="B289" t="str">
        <f>IF(Table2[[#This Row],[class]]&lt;=2,"no",IF(Table2[[#This Row],[class]]&gt;=4,"yes","mid"))</f>
        <v>yes</v>
      </c>
      <c r="C289" t="s">
        <v>166</v>
      </c>
      <c r="D289">
        <v>1</v>
      </c>
      <c r="E289" t="str">
        <f>Table2[[#This Row],[scene]]&amp;" ("&amp;Table2[[#This Row],[freq]]&amp;")"</f>
        <v>phone_booth (1)</v>
      </c>
      <c r="F289">
        <f>VLOOKUP(Table2[[#This Row],[scene]],Table4[#All],2,FALSE)</f>
        <v>4</v>
      </c>
      <c r="G289">
        <f>ROUND(Table2[[#This Row],[freq]]/Table2[[#This Row],[total_freq]],2)</f>
        <v>0.25</v>
      </c>
    </row>
    <row r="290" spans="1:7" x14ac:dyDescent="0.25">
      <c r="A290">
        <v>4</v>
      </c>
      <c r="B290" t="str">
        <f>IF(Table2[[#This Row],[class]]&lt;=2,"no",IF(Table2[[#This Row],[class]]&gt;=4,"yes","mid"))</f>
        <v>yes</v>
      </c>
      <c r="C290" t="s">
        <v>201</v>
      </c>
      <c r="D290">
        <v>14</v>
      </c>
      <c r="E290" t="str">
        <f>Table2[[#This Row],[scene]]&amp;" ("&amp;Table2[[#This Row],[freq]]&amp;")"</f>
        <v>runway (14)</v>
      </c>
      <c r="F290">
        <f>VLOOKUP(Table2[[#This Row],[scene]],Table4[#All],2,FALSE)</f>
        <v>57</v>
      </c>
      <c r="G290">
        <f>ROUND(Table2[[#This Row],[freq]]/Table2[[#This Row],[total_freq]],2)</f>
        <v>0.25</v>
      </c>
    </row>
    <row r="291" spans="1:7" x14ac:dyDescent="0.25">
      <c r="A291">
        <v>4</v>
      </c>
      <c r="B291" t="str">
        <f>IF(Table2[[#This Row],[class]]&lt;=2,"no",IF(Table2[[#This Row],[class]]&gt;=4,"yes","mid"))</f>
        <v>yes</v>
      </c>
      <c r="C291" t="s">
        <v>212</v>
      </c>
      <c r="D291">
        <v>43</v>
      </c>
      <c r="E291" t="str">
        <f>Table2[[#This Row],[scene]]&amp;" ("&amp;Table2[[#This Row],[freq]]&amp;")"</f>
        <v>forest_road (43)</v>
      </c>
      <c r="F291">
        <f>VLOOKUP(Table2[[#This Row],[scene]],Table4[#All],2,FALSE)</f>
        <v>178</v>
      </c>
      <c r="G291">
        <f>ROUND(Table2[[#This Row],[freq]]/Table2[[#This Row],[total_freq]],2)</f>
        <v>0.24</v>
      </c>
    </row>
    <row r="292" spans="1:7" x14ac:dyDescent="0.25">
      <c r="A292">
        <v>4</v>
      </c>
      <c r="B292" t="str">
        <f>IF(Table2[[#This Row],[class]]&lt;=2,"no",IF(Table2[[#This Row],[class]]&gt;=4,"yes","mid"))</f>
        <v>yes</v>
      </c>
      <c r="C292" t="s">
        <v>146</v>
      </c>
      <c r="D292">
        <v>4</v>
      </c>
      <c r="E292" t="str">
        <f>Table2[[#This Row],[scene]]&amp;" ("&amp;Table2[[#This Row],[freq]]&amp;")"</f>
        <v>wind_farm (4)</v>
      </c>
      <c r="F292">
        <f>VLOOKUP(Table2[[#This Row],[scene]],Table4[#All],2,FALSE)</f>
        <v>17</v>
      </c>
      <c r="G292">
        <f>ROUND(Table2[[#This Row],[freq]]/Table2[[#This Row],[total_freq]],2)</f>
        <v>0.24</v>
      </c>
    </row>
    <row r="293" spans="1:7" x14ac:dyDescent="0.25">
      <c r="A293">
        <v>4</v>
      </c>
      <c r="B293" t="str">
        <f>IF(Table2[[#This Row],[class]]&lt;=2,"no",IF(Table2[[#This Row],[class]]&gt;=4,"yes","mid"))</f>
        <v>yes</v>
      </c>
      <c r="C293" t="s">
        <v>199</v>
      </c>
      <c r="D293">
        <v>12</v>
      </c>
      <c r="E293" t="str">
        <f>Table2[[#This Row],[scene]]&amp;" ("&amp;Table2[[#This Row],[freq]]&amp;")"</f>
        <v>mansion (12)</v>
      </c>
      <c r="F293">
        <f>VLOOKUP(Table2[[#This Row],[scene]],Table4[#All],2,FALSE)</f>
        <v>53</v>
      </c>
      <c r="G293">
        <f>ROUND(Table2[[#This Row],[freq]]/Table2[[#This Row],[total_freq]],2)</f>
        <v>0.23</v>
      </c>
    </row>
    <row r="294" spans="1:7" x14ac:dyDescent="0.25">
      <c r="A294">
        <v>4</v>
      </c>
      <c r="B294" t="str">
        <f>IF(Table2[[#This Row],[class]]&lt;=2,"no",IF(Table2[[#This Row],[class]]&gt;=4,"yes","mid"))</f>
        <v>yes</v>
      </c>
      <c r="C294" t="s">
        <v>222</v>
      </c>
      <c r="D294">
        <v>52</v>
      </c>
      <c r="E294" t="str">
        <f>Table2[[#This Row],[scene]]&amp;" ("&amp;Table2[[#This Row],[freq]]&amp;")"</f>
        <v>driveway (52)</v>
      </c>
      <c r="F294">
        <f>VLOOKUP(Table2[[#This Row],[scene]],Table4[#All],2,FALSE)</f>
        <v>231</v>
      </c>
      <c r="G294">
        <f>ROUND(Table2[[#This Row],[freq]]/Table2[[#This Row],[total_freq]],2)</f>
        <v>0.23</v>
      </c>
    </row>
    <row r="295" spans="1:7" x14ac:dyDescent="0.25">
      <c r="A295">
        <v>4</v>
      </c>
      <c r="B295" t="str">
        <f>IF(Table2[[#This Row],[class]]&lt;=2,"no",IF(Table2[[#This Row],[class]]&gt;=4,"yes","mid"))</f>
        <v>yes</v>
      </c>
      <c r="C295" t="s">
        <v>170</v>
      </c>
      <c r="D295">
        <v>2</v>
      </c>
      <c r="E295" t="str">
        <f>Table2[[#This Row],[scene]]&amp;" ("&amp;Table2[[#This Row],[freq]]&amp;")"</f>
        <v>wheat_field (2)</v>
      </c>
      <c r="F295">
        <f>VLOOKUP(Table2[[#This Row],[scene]],Table4[#All],2,FALSE)</f>
        <v>9</v>
      </c>
      <c r="G295">
        <f>ROUND(Table2[[#This Row],[freq]]/Table2[[#This Row],[total_freq]],2)</f>
        <v>0.22</v>
      </c>
    </row>
    <row r="296" spans="1:7" x14ac:dyDescent="0.25">
      <c r="A296">
        <v>4</v>
      </c>
      <c r="B296" t="str">
        <f>IF(Table2[[#This Row],[class]]&lt;=2,"no",IF(Table2[[#This Row],[class]]&gt;=4,"yes","mid"))</f>
        <v>yes</v>
      </c>
      <c r="C296" t="s">
        <v>152</v>
      </c>
      <c r="D296">
        <v>19</v>
      </c>
      <c r="E296" t="str">
        <f>Table2[[#This Row],[scene]]&amp;" ("&amp;Table2[[#This Row],[freq]]&amp;")"</f>
        <v>inn (19)</v>
      </c>
      <c r="F296">
        <f>VLOOKUP(Table2[[#This Row],[scene]],Table4[#All],2,FALSE)</f>
        <v>86</v>
      </c>
      <c r="G296">
        <f>ROUND(Table2[[#This Row],[freq]]/Table2[[#This Row],[total_freq]],2)</f>
        <v>0.22</v>
      </c>
    </row>
    <row r="297" spans="1:7" x14ac:dyDescent="0.25">
      <c r="A297">
        <v>4</v>
      </c>
      <c r="B297" t="str">
        <f>IF(Table2[[#This Row],[class]]&lt;=2,"no",IF(Table2[[#This Row],[class]]&gt;=4,"yes","mid"))</f>
        <v>yes</v>
      </c>
      <c r="C297" t="s">
        <v>135</v>
      </c>
      <c r="D297">
        <v>23</v>
      </c>
      <c r="E297" t="str">
        <f>Table2[[#This Row],[scene]]&amp;" ("&amp;Table2[[#This Row],[freq]]&amp;")"</f>
        <v>building_facade (23)</v>
      </c>
      <c r="F297">
        <f>VLOOKUP(Table2[[#This Row],[scene]],Table4[#All],2,FALSE)</f>
        <v>106</v>
      </c>
      <c r="G297">
        <f>ROUND(Table2[[#This Row],[freq]]/Table2[[#This Row],[total_freq]],2)</f>
        <v>0.22</v>
      </c>
    </row>
    <row r="298" spans="1:7" x14ac:dyDescent="0.25">
      <c r="A298">
        <v>4</v>
      </c>
      <c r="B298" t="str">
        <f>IF(Table2[[#This Row],[class]]&lt;=2,"no",IF(Table2[[#This Row],[class]]&gt;=4,"yes","mid"))</f>
        <v>yes</v>
      </c>
      <c r="C298" t="s">
        <v>140</v>
      </c>
      <c r="D298">
        <v>3</v>
      </c>
      <c r="E298" t="str">
        <f>Table2[[#This Row],[scene]]&amp;" ("&amp;Table2[[#This Row],[freq]]&amp;")"</f>
        <v>shed (3)</v>
      </c>
      <c r="F298">
        <f>VLOOKUP(Table2[[#This Row],[scene]],Table4[#All],2,FALSE)</f>
        <v>14</v>
      </c>
      <c r="G298">
        <f>ROUND(Table2[[#This Row],[freq]]/Table2[[#This Row],[total_freq]],2)</f>
        <v>0.21</v>
      </c>
    </row>
    <row r="299" spans="1:7" x14ac:dyDescent="0.25">
      <c r="A299">
        <v>4</v>
      </c>
      <c r="B299" t="str">
        <f>IF(Table2[[#This Row],[class]]&lt;=2,"no",IF(Table2[[#This Row],[class]]&gt;=4,"yes","mid"))</f>
        <v>yes</v>
      </c>
      <c r="C299" t="s">
        <v>127</v>
      </c>
      <c r="D299">
        <v>66</v>
      </c>
      <c r="E299" t="str">
        <f>Table2[[#This Row],[scene]]&amp;" ("&amp;Table2[[#This Row],[freq]]&amp;")"</f>
        <v>residential_neighborhood (66)</v>
      </c>
      <c r="F299">
        <f>VLOOKUP(Table2[[#This Row],[scene]],Table4[#All],2,FALSE)</f>
        <v>310</v>
      </c>
      <c r="G299">
        <f>ROUND(Table2[[#This Row],[freq]]/Table2[[#This Row],[total_freq]],2)</f>
        <v>0.21</v>
      </c>
    </row>
    <row r="300" spans="1:7" x14ac:dyDescent="0.25">
      <c r="A300">
        <v>4</v>
      </c>
      <c r="B300" t="str">
        <f>IF(Table2[[#This Row],[class]]&lt;=2,"no",IF(Table2[[#This Row],[class]]&gt;=4,"yes","mid"))</f>
        <v>yes</v>
      </c>
      <c r="C300" t="s">
        <v>169</v>
      </c>
      <c r="D300">
        <v>47</v>
      </c>
      <c r="E300" t="str">
        <f>Table2[[#This Row],[scene]]&amp;" ("&amp;Table2[[#This Row],[freq]]&amp;")"</f>
        <v>apartment_building (47)</v>
      </c>
      <c r="F300">
        <f>VLOOKUP(Table2[[#This Row],[scene]],Table4[#All],2,FALSE)</f>
        <v>230</v>
      </c>
      <c r="G300">
        <f>ROUND(Table2[[#This Row],[freq]]/Table2[[#This Row],[total_freq]],2)</f>
        <v>0.2</v>
      </c>
    </row>
    <row r="301" spans="1:7" x14ac:dyDescent="0.25">
      <c r="A301">
        <v>4</v>
      </c>
      <c r="B301" t="str">
        <f>IF(Table2[[#This Row],[class]]&lt;=2,"no",IF(Table2[[#This Row],[class]]&gt;=4,"yes","mid"))</f>
        <v>yes</v>
      </c>
      <c r="C301" t="s">
        <v>182</v>
      </c>
      <c r="D301">
        <v>15</v>
      </c>
      <c r="E301" t="str">
        <f>Table2[[#This Row],[scene]]&amp;" ("&amp;Table2[[#This Row],[freq]]&amp;")"</f>
        <v>courtyard (15)</v>
      </c>
      <c r="F301">
        <f>VLOOKUP(Table2[[#This Row],[scene]],Table4[#All],2,FALSE)</f>
        <v>75</v>
      </c>
      <c r="G301">
        <f>ROUND(Table2[[#This Row],[freq]]/Table2[[#This Row],[total_freq]],2)</f>
        <v>0.2</v>
      </c>
    </row>
    <row r="302" spans="1:7" x14ac:dyDescent="0.25">
      <c r="A302">
        <v>4</v>
      </c>
      <c r="B302" t="str">
        <f>IF(Table2[[#This Row],[class]]&lt;=2,"no",IF(Table2[[#This Row],[class]]&gt;=4,"yes","mid"))</f>
        <v>yes</v>
      </c>
      <c r="C302" t="s">
        <v>216</v>
      </c>
      <c r="D302">
        <v>1</v>
      </c>
      <c r="E302" t="str">
        <f>Table2[[#This Row],[scene]]&amp;" ("&amp;Table2[[#This Row],[freq]]&amp;")"</f>
        <v>campsite (1)</v>
      </c>
      <c r="F302">
        <f>VLOOKUP(Table2[[#This Row],[scene]],Table4[#All],2,FALSE)</f>
        <v>5</v>
      </c>
      <c r="G302">
        <f>ROUND(Table2[[#This Row],[freq]]/Table2[[#This Row],[total_freq]],2)</f>
        <v>0.2</v>
      </c>
    </row>
    <row r="303" spans="1:7" x14ac:dyDescent="0.25">
      <c r="A303">
        <v>4</v>
      </c>
      <c r="B303" t="str">
        <f>IF(Table2[[#This Row],[class]]&lt;=2,"no",IF(Table2[[#This Row],[class]]&gt;=4,"yes","mid"))</f>
        <v>yes</v>
      </c>
      <c r="C303" t="s">
        <v>151</v>
      </c>
      <c r="D303">
        <v>25</v>
      </c>
      <c r="E303" t="str">
        <f>Table2[[#This Row],[scene]]&amp;" ("&amp;Table2[[#This Row],[freq]]&amp;")"</f>
        <v>crosswalk (25)</v>
      </c>
      <c r="F303">
        <f>VLOOKUP(Table2[[#This Row],[scene]],Table4[#All],2,FALSE)</f>
        <v>132</v>
      </c>
      <c r="G303">
        <f>ROUND(Table2[[#This Row],[freq]]/Table2[[#This Row],[total_freq]],2)</f>
        <v>0.19</v>
      </c>
    </row>
    <row r="304" spans="1:7" x14ac:dyDescent="0.25">
      <c r="A304">
        <v>4</v>
      </c>
      <c r="B304" t="str">
        <f>IF(Table2[[#This Row],[class]]&lt;=2,"no",IF(Table2[[#This Row],[class]]&gt;=4,"yes","mid"))</f>
        <v>yes</v>
      </c>
      <c r="C304" t="s">
        <v>217</v>
      </c>
      <c r="D304">
        <v>7</v>
      </c>
      <c r="E304" t="str">
        <f>Table2[[#This Row],[scene]]&amp;" ("&amp;Table2[[#This Row],[freq]]&amp;")"</f>
        <v>sky (7)</v>
      </c>
      <c r="F304">
        <f>VLOOKUP(Table2[[#This Row],[scene]],Table4[#All],2,FALSE)</f>
        <v>37</v>
      </c>
      <c r="G304">
        <f>ROUND(Table2[[#This Row],[freq]]/Table2[[#This Row],[total_freq]],2)</f>
        <v>0.19</v>
      </c>
    </row>
    <row r="305" spans="1:7" x14ac:dyDescent="0.25">
      <c r="A305">
        <v>4</v>
      </c>
      <c r="B305" t="str">
        <f>IF(Table2[[#This Row],[class]]&lt;=2,"no",IF(Table2[[#This Row],[class]]&gt;=4,"yes","mid"))</f>
        <v>yes</v>
      </c>
      <c r="C305" t="s">
        <v>153</v>
      </c>
      <c r="D305">
        <v>44</v>
      </c>
      <c r="E305" t="str">
        <f>Table2[[#This Row],[scene]]&amp;" ("&amp;Table2[[#This Row],[freq]]&amp;")"</f>
        <v>office_building (44)</v>
      </c>
      <c r="F305">
        <f>VLOOKUP(Table2[[#This Row],[scene]],Table4[#All],2,FALSE)</f>
        <v>239</v>
      </c>
      <c r="G305">
        <f>ROUND(Table2[[#This Row],[freq]]/Table2[[#This Row],[total_freq]],2)</f>
        <v>0.18</v>
      </c>
    </row>
    <row r="306" spans="1:7" x14ac:dyDescent="0.25">
      <c r="A306">
        <v>4</v>
      </c>
      <c r="B306" t="str">
        <f>IF(Table2[[#This Row],[class]]&lt;=2,"no",IF(Table2[[#This Row],[class]]&gt;=4,"yes","mid"))</f>
        <v>yes</v>
      </c>
      <c r="C306" t="s">
        <v>157</v>
      </c>
      <c r="D306">
        <v>54</v>
      </c>
      <c r="E306" t="str">
        <f>Table2[[#This Row],[scene]]&amp;" ("&amp;Table2[[#This Row],[freq]]&amp;")"</f>
        <v>highway (54)</v>
      </c>
      <c r="F306">
        <f>VLOOKUP(Table2[[#This Row],[scene]],Table4[#All],2,FALSE)</f>
        <v>313</v>
      </c>
      <c r="G306">
        <f>ROUND(Table2[[#This Row],[freq]]/Table2[[#This Row],[total_freq]],2)</f>
        <v>0.17</v>
      </c>
    </row>
    <row r="307" spans="1:7" x14ac:dyDescent="0.25">
      <c r="A307">
        <v>4</v>
      </c>
      <c r="B307" t="str">
        <f>IF(Table2[[#This Row],[class]]&lt;=2,"no",IF(Table2[[#This Row],[class]]&gt;=4,"yes","mid"))</f>
        <v>yes</v>
      </c>
      <c r="C307" t="s">
        <v>175</v>
      </c>
      <c r="D307">
        <v>1</v>
      </c>
      <c r="E307" t="str">
        <f>Table2[[#This Row],[scene]]&amp;" ("&amp;Table2[[#This Row],[freq]]&amp;")"</f>
        <v>stadium (1)</v>
      </c>
      <c r="F307">
        <f>VLOOKUP(Table2[[#This Row],[scene]],Table4[#All],2,FALSE)</f>
        <v>6</v>
      </c>
      <c r="G307">
        <f>ROUND(Table2[[#This Row],[freq]]/Table2[[#This Row],[total_freq]],2)</f>
        <v>0.17</v>
      </c>
    </row>
    <row r="308" spans="1:7" x14ac:dyDescent="0.25">
      <c r="A308">
        <v>4</v>
      </c>
      <c r="B308" t="str">
        <f>IF(Table2[[#This Row],[class]]&lt;=2,"no",IF(Table2[[#This Row],[class]]&gt;=4,"yes","mid"))</f>
        <v>yes</v>
      </c>
      <c r="C308" t="s">
        <v>159</v>
      </c>
      <c r="D308">
        <v>5</v>
      </c>
      <c r="E308" t="str">
        <f>Table2[[#This Row],[scene]]&amp;" ("&amp;Table2[[#This Row],[freq]]&amp;")"</f>
        <v>bridge (5)</v>
      </c>
      <c r="F308">
        <f>VLOOKUP(Table2[[#This Row],[scene]],Table4[#All],2,FALSE)</f>
        <v>33</v>
      </c>
      <c r="G308">
        <f>ROUND(Table2[[#This Row],[freq]]/Table2[[#This Row],[total_freq]],2)</f>
        <v>0.15</v>
      </c>
    </row>
    <row r="309" spans="1:7" x14ac:dyDescent="0.25">
      <c r="A309">
        <v>4</v>
      </c>
      <c r="B309" t="str">
        <f>IF(Table2[[#This Row],[class]]&lt;=2,"no",IF(Table2[[#This Row],[class]]&gt;=4,"yes","mid"))</f>
        <v>yes</v>
      </c>
      <c r="C309" t="s">
        <v>172</v>
      </c>
      <c r="D309">
        <v>46</v>
      </c>
      <c r="E309" t="str">
        <f>Table2[[#This Row],[scene]]&amp;" ("&amp;Table2[[#This Row],[freq]]&amp;")"</f>
        <v>parking_lot (46)</v>
      </c>
      <c r="F309">
        <f>VLOOKUP(Table2[[#This Row],[scene]],Table4[#All],2,FALSE)</f>
        <v>321</v>
      </c>
      <c r="G309">
        <f>ROUND(Table2[[#This Row],[freq]]/Table2[[#This Row],[total_freq]],2)</f>
        <v>0.14000000000000001</v>
      </c>
    </row>
    <row r="310" spans="1:7" x14ac:dyDescent="0.25">
      <c r="A310">
        <v>4</v>
      </c>
      <c r="B310" t="str">
        <f>IF(Table2[[#This Row],[class]]&lt;=2,"no",IF(Table2[[#This Row],[class]]&gt;=4,"yes","mid"))</f>
        <v>yes</v>
      </c>
      <c r="C310" t="s">
        <v>155</v>
      </c>
      <c r="D310">
        <v>1</v>
      </c>
      <c r="E310" t="str">
        <f>Table2[[#This Row],[scene]]&amp;" ("&amp;Table2[[#This Row],[freq]]&amp;")"</f>
        <v>skyscraper (1)</v>
      </c>
      <c r="F310">
        <f>VLOOKUP(Table2[[#This Row],[scene]],Table4[#All],2,FALSE)</f>
        <v>7</v>
      </c>
      <c r="G310">
        <f>ROUND(Table2[[#This Row],[freq]]/Table2[[#This Row],[total_freq]],2)</f>
        <v>0.14000000000000001</v>
      </c>
    </row>
    <row r="311" spans="1:7" x14ac:dyDescent="0.25">
      <c r="A311">
        <v>4</v>
      </c>
      <c r="B311" t="str">
        <f>IF(Table2[[#This Row],[class]]&lt;=2,"no",IF(Table2[[#This Row],[class]]&gt;=4,"yes","mid"))</f>
        <v>yes</v>
      </c>
      <c r="C311" t="s">
        <v>215</v>
      </c>
      <c r="D311">
        <v>1</v>
      </c>
      <c r="E311" t="str">
        <f>Table2[[#This Row],[scene]]&amp;" ("&amp;Table2[[#This Row],[freq]]&amp;")"</f>
        <v>train_station (1)</v>
      </c>
      <c r="F311">
        <f>VLOOKUP(Table2[[#This Row],[scene]],Table4[#All],2,FALSE)</f>
        <v>7</v>
      </c>
      <c r="G311">
        <f>ROUND(Table2[[#This Row],[freq]]/Table2[[#This Row],[total_freq]],2)</f>
        <v>0.14000000000000001</v>
      </c>
    </row>
    <row r="312" spans="1:7" x14ac:dyDescent="0.25">
      <c r="A312">
        <v>4</v>
      </c>
      <c r="B312" t="str">
        <f>IF(Table2[[#This Row],[class]]&lt;=2,"no",IF(Table2[[#This Row],[class]]&gt;=4,"yes","mid"))</f>
        <v>yes</v>
      </c>
      <c r="C312" t="s">
        <v>148</v>
      </c>
      <c r="D312">
        <v>32</v>
      </c>
      <c r="E312" t="str">
        <f>Table2[[#This Row],[scene]]&amp;" ("&amp;Table2[[#This Row],[freq]]&amp;")"</f>
        <v>hospital (32)</v>
      </c>
      <c r="F312">
        <f>VLOOKUP(Table2[[#This Row],[scene]],Table4[#All],2,FALSE)</f>
        <v>234</v>
      </c>
      <c r="G312">
        <f>ROUND(Table2[[#This Row],[freq]]/Table2[[#This Row],[total_freq]],2)</f>
        <v>0.14000000000000001</v>
      </c>
    </row>
    <row r="313" spans="1:7" x14ac:dyDescent="0.25">
      <c r="A313">
        <v>4</v>
      </c>
      <c r="B313" t="str">
        <f>IF(Table2[[#This Row],[class]]&lt;=2,"no",IF(Table2[[#This Row],[class]]&gt;=4,"yes","mid"))</f>
        <v>yes</v>
      </c>
      <c r="C313" t="s">
        <v>192</v>
      </c>
      <c r="D313">
        <v>5</v>
      </c>
      <c r="E313" t="str">
        <f>Table2[[#This Row],[scene]]&amp;" ("&amp;Table2[[#This Row],[freq]]&amp;")"</f>
        <v>construction_site (5)</v>
      </c>
      <c r="F313">
        <f>VLOOKUP(Table2[[#This Row],[scene]],Table4[#All],2,FALSE)</f>
        <v>37</v>
      </c>
      <c r="G313">
        <f>ROUND(Table2[[#This Row],[freq]]/Table2[[#This Row],[total_freq]],2)</f>
        <v>0.14000000000000001</v>
      </c>
    </row>
    <row r="314" spans="1:7" x14ac:dyDescent="0.25">
      <c r="A314">
        <v>4</v>
      </c>
      <c r="B314" t="str">
        <f>IF(Table2[[#This Row],[class]]&lt;=2,"no",IF(Table2[[#This Row],[class]]&gt;=4,"yes","mid"))</f>
        <v>yes</v>
      </c>
      <c r="C314" t="s">
        <v>128</v>
      </c>
      <c r="D314">
        <v>2</v>
      </c>
      <c r="E314" t="str">
        <f>Table2[[#This Row],[scene]]&amp;" ("&amp;Table2[[#This Row],[freq]]&amp;")"</f>
        <v>doorway (2)</v>
      </c>
      <c r="F314">
        <f>VLOOKUP(Table2[[#This Row],[scene]],Table4[#All],2,FALSE)</f>
        <v>15</v>
      </c>
      <c r="G314">
        <f>ROUND(Table2[[#This Row],[freq]]/Table2[[#This Row],[total_freq]],2)</f>
        <v>0.13</v>
      </c>
    </row>
    <row r="315" spans="1:7" x14ac:dyDescent="0.25">
      <c r="A315">
        <v>4</v>
      </c>
      <c r="B315" t="str">
        <f>IF(Table2[[#This Row],[class]]&lt;=2,"no",IF(Table2[[#This Row],[class]]&gt;=4,"yes","mid"))</f>
        <v>yes</v>
      </c>
      <c r="C315" t="s">
        <v>198</v>
      </c>
      <c r="D315">
        <v>1</v>
      </c>
      <c r="E315" t="str">
        <f>Table2[[#This Row],[scene]]&amp;" ("&amp;Table2[[#This Row],[freq]]&amp;")"</f>
        <v>patio (1)</v>
      </c>
      <c r="F315">
        <f>VLOOKUP(Table2[[#This Row],[scene]],Table4[#All],2,FALSE)</f>
        <v>9</v>
      </c>
      <c r="G315">
        <f>ROUND(Table2[[#This Row],[freq]]/Table2[[#This Row],[total_freq]],2)</f>
        <v>0.11</v>
      </c>
    </row>
    <row r="316" spans="1:7" x14ac:dyDescent="0.25">
      <c r="A316">
        <v>4</v>
      </c>
      <c r="B316" t="str">
        <f>IF(Table2[[#This Row],[class]]&lt;=2,"no",IF(Table2[[#This Row],[class]]&gt;=4,"yes","mid"))</f>
        <v>yes</v>
      </c>
      <c r="C316" t="s">
        <v>142</v>
      </c>
      <c r="D316">
        <v>13</v>
      </c>
      <c r="E316" t="str">
        <f>Table2[[#This Row],[scene]]&amp;" ("&amp;Table2[[#This Row],[freq]]&amp;")"</f>
        <v>motel (13)</v>
      </c>
      <c r="F316">
        <f>VLOOKUP(Table2[[#This Row],[scene]],Table4[#All],2,FALSE)</f>
        <v>133</v>
      </c>
      <c r="G316">
        <f>ROUND(Table2[[#This Row],[freq]]/Table2[[#This Row],[total_freq]],2)</f>
        <v>0.1</v>
      </c>
    </row>
    <row r="317" spans="1:7" x14ac:dyDescent="0.25">
      <c r="A317">
        <v>4</v>
      </c>
      <c r="B317" t="str">
        <f>IF(Table2[[#This Row],[class]]&lt;=2,"no",IF(Table2[[#This Row],[class]]&gt;=4,"yes","mid"))</f>
        <v>yes</v>
      </c>
      <c r="C317" t="s">
        <v>207</v>
      </c>
      <c r="D317">
        <v>1</v>
      </c>
      <c r="E317" t="str">
        <f>Table2[[#This Row],[scene]]&amp;" ("&amp;Table2[[#This Row],[freq]]&amp;")"</f>
        <v>water_tower (1)</v>
      </c>
      <c r="F317">
        <f>VLOOKUP(Table2[[#This Row],[scene]],Table4[#All],2,FALSE)</f>
        <v>11</v>
      </c>
      <c r="G317">
        <f>ROUND(Table2[[#This Row],[freq]]/Table2[[#This Row],[total_freq]],2)</f>
        <v>0.09</v>
      </c>
    </row>
    <row r="318" spans="1:7" x14ac:dyDescent="0.25">
      <c r="A318">
        <v>4</v>
      </c>
      <c r="B318" t="str">
        <f>IF(Table2[[#This Row],[class]]&lt;=2,"no",IF(Table2[[#This Row],[class]]&gt;=4,"yes","mid"))</f>
        <v>yes</v>
      </c>
      <c r="C318" t="s">
        <v>193</v>
      </c>
      <c r="D318">
        <v>2</v>
      </c>
      <c r="E318" t="str">
        <f>Table2[[#This Row],[scene]]&amp;" ("&amp;Table2[[#This Row],[freq]]&amp;")"</f>
        <v>viaduct (2)</v>
      </c>
      <c r="F318">
        <f>VLOOKUP(Table2[[#This Row],[scene]],Table4[#All],2,FALSE)</f>
        <v>24</v>
      </c>
      <c r="G318">
        <f>ROUND(Table2[[#This Row],[freq]]/Table2[[#This Row],[total_freq]],2)</f>
        <v>0.08</v>
      </c>
    </row>
    <row r="319" spans="1:7" x14ac:dyDescent="0.25">
      <c r="A319">
        <v>4</v>
      </c>
      <c r="B319" t="str">
        <f>IF(Table2[[#This Row],[class]]&lt;=2,"no",IF(Table2[[#This Row],[class]]&gt;=4,"yes","mid"))</f>
        <v>yes</v>
      </c>
      <c r="C319" t="s">
        <v>156</v>
      </c>
      <c r="D319">
        <v>1</v>
      </c>
      <c r="E319" t="str">
        <f>Table2[[#This Row],[scene]]&amp;" ("&amp;Table2[[#This Row],[freq]]&amp;")"</f>
        <v>train_railway (1)</v>
      </c>
      <c r="F319">
        <f>VLOOKUP(Table2[[#This Row],[scene]],Table4[#All],2,FALSE)</f>
        <v>13</v>
      </c>
      <c r="G319">
        <f>ROUND(Table2[[#This Row],[freq]]/Table2[[#This Row],[total_freq]],2)</f>
        <v>0.08</v>
      </c>
    </row>
    <row r="320" spans="1:7" x14ac:dyDescent="0.25">
      <c r="A320">
        <v>4</v>
      </c>
      <c r="B320" t="str">
        <f>IF(Table2[[#This Row],[class]]&lt;=2,"no",IF(Table2[[#This Row],[class]]&gt;=4,"yes","mid"))</f>
        <v>yes</v>
      </c>
      <c r="C320" t="s">
        <v>143</v>
      </c>
      <c r="D320">
        <v>1</v>
      </c>
      <c r="E320" t="str">
        <f>Table2[[#This Row],[scene]]&amp;" ("&amp;Table2[[#This Row],[freq]]&amp;")"</f>
        <v>railroad_track (1)</v>
      </c>
      <c r="F320">
        <f>VLOOKUP(Table2[[#This Row],[scene]],Table4[#All],2,FALSE)</f>
        <v>18</v>
      </c>
      <c r="G320">
        <f>ROUND(Table2[[#This Row],[freq]]/Table2[[#This Row],[total_freq]],2)</f>
        <v>0.06</v>
      </c>
    </row>
    <row r="321" spans="1:7" x14ac:dyDescent="0.25">
      <c r="A321">
        <v>4</v>
      </c>
      <c r="B321" t="str">
        <f>IF(Table2[[#This Row],[class]]&lt;=2,"no",IF(Table2[[#This Row],[class]]&gt;=4,"yes","mid"))</f>
        <v>yes</v>
      </c>
      <c r="C321" t="s">
        <v>136</v>
      </c>
      <c r="D321">
        <v>1</v>
      </c>
      <c r="E321" t="str">
        <f>Table2[[#This Row],[scene]]&amp;" ("&amp;Table2[[#This Row],[freq]]&amp;")"</f>
        <v>fire_station (1)</v>
      </c>
      <c r="F321">
        <f>VLOOKUP(Table2[[#This Row],[scene]],Table4[#All],2,FALSE)</f>
        <v>24</v>
      </c>
      <c r="G321">
        <f>ROUND(Table2[[#This Row],[freq]]/Table2[[#This Row],[total_freq]],2)</f>
        <v>0.04</v>
      </c>
    </row>
    <row r="322" spans="1:7" x14ac:dyDescent="0.25">
      <c r="A322">
        <v>5</v>
      </c>
      <c r="B322" t="str">
        <f>IF(Table2[[#This Row],[class]]&lt;=2,"no",IF(Table2[[#This Row],[class]]&gt;=4,"yes","mid"))</f>
        <v>yes</v>
      </c>
      <c r="C322" t="s">
        <v>214</v>
      </c>
      <c r="D322">
        <v>1</v>
      </c>
      <c r="E322" t="str">
        <f>Table2[[#This Row],[scene]]&amp;" ("&amp;Table2[[#This Row],[freq]]&amp;")"</f>
        <v>fountain (1)</v>
      </c>
      <c r="F322">
        <f>VLOOKUP(Table2[[#This Row],[scene]],Table4[#All],2,FALSE)</f>
        <v>4</v>
      </c>
      <c r="G322">
        <f>ROUND(Table2[[#This Row],[freq]]/Table2[[#This Row],[total_freq]],2)</f>
        <v>0.25</v>
      </c>
    </row>
    <row r="323" spans="1:7" x14ac:dyDescent="0.25">
      <c r="A323">
        <v>5</v>
      </c>
      <c r="B323" t="str">
        <f>IF(Table2[[#This Row],[class]]&lt;=2,"no",IF(Table2[[#This Row],[class]]&gt;=4,"yes","mid"))</f>
        <v>yes</v>
      </c>
      <c r="C323" t="s">
        <v>205</v>
      </c>
      <c r="D323">
        <v>1</v>
      </c>
      <c r="E323" t="str">
        <f>Table2[[#This Row],[scene]]&amp;" ("&amp;Table2[[#This Row],[freq]]&amp;")"</f>
        <v>church (1)</v>
      </c>
      <c r="F323">
        <f>VLOOKUP(Table2[[#This Row],[scene]],Table4[#All],2,FALSE)</f>
        <v>4</v>
      </c>
      <c r="G323">
        <f>ROUND(Table2[[#This Row],[freq]]/Table2[[#This Row],[total_freq]],2)</f>
        <v>0.25</v>
      </c>
    </row>
    <row r="324" spans="1:7" x14ac:dyDescent="0.25">
      <c r="A324">
        <v>5</v>
      </c>
      <c r="B324" t="str">
        <f>IF(Table2[[#This Row],[class]]&lt;=2,"no",IF(Table2[[#This Row],[class]]&gt;=4,"yes","mid"))</f>
        <v>yes</v>
      </c>
      <c r="C324" t="s">
        <v>139</v>
      </c>
      <c r="D324">
        <v>1</v>
      </c>
      <c r="E324" t="str">
        <f>Table2[[#This Row],[scene]]&amp;" ("&amp;Table2[[#This Row],[freq]]&amp;")"</f>
        <v>topiary_garden (1)</v>
      </c>
      <c r="F324">
        <f>VLOOKUP(Table2[[#This Row],[scene]],Table4[#All],2,FALSE)</f>
        <v>5</v>
      </c>
      <c r="G324">
        <f>ROUND(Table2[[#This Row],[freq]]/Table2[[#This Row],[total_freq]],2)</f>
        <v>0.2</v>
      </c>
    </row>
    <row r="325" spans="1:7" x14ac:dyDescent="0.25">
      <c r="A325">
        <v>5</v>
      </c>
      <c r="B325" t="str">
        <f>IF(Table2[[#This Row],[class]]&lt;=2,"no",IF(Table2[[#This Row],[class]]&gt;=4,"yes","mid"))</f>
        <v>yes</v>
      </c>
      <c r="C325" t="s">
        <v>220</v>
      </c>
      <c r="D325">
        <v>1</v>
      </c>
      <c r="E325" t="str">
        <f>Table2[[#This Row],[scene]]&amp;" ("&amp;Table2[[#This Row],[freq]]&amp;")"</f>
        <v>mausoleum (1)</v>
      </c>
      <c r="F325">
        <f>VLOOKUP(Table2[[#This Row],[scene]],Table4[#All],2,FALSE)</f>
        <v>6</v>
      </c>
      <c r="G325">
        <f>ROUND(Table2[[#This Row],[freq]]/Table2[[#This Row],[total_freq]],2)</f>
        <v>0.17</v>
      </c>
    </row>
    <row r="326" spans="1:7" x14ac:dyDescent="0.25">
      <c r="A326">
        <v>5</v>
      </c>
      <c r="B326" t="str">
        <f>IF(Table2[[#This Row],[class]]&lt;=2,"no",IF(Table2[[#This Row],[class]]&gt;=4,"yes","mid"))</f>
        <v>yes</v>
      </c>
      <c r="C326" t="s">
        <v>202</v>
      </c>
      <c r="D326">
        <v>1</v>
      </c>
      <c r="E326" t="str">
        <f>Table2[[#This Row],[scene]]&amp;" ("&amp;Table2[[#This Row],[freq]]&amp;")"</f>
        <v>cemetery (1)</v>
      </c>
      <c r="F326">
        <f>VLOOKUP(Table2[[#This Row],[scene]],Table4[#All],2,FALSE)</f>
        <v>7</v>
      </c>
      <c r="G326">
        <f>ROUND(Table2[[#This Row],[freq]]/Table2[[#This Row],[total_freq]],2)</f>
        <v>0.14000000000000001</v>
      </c>
    </row>
    <row r="327" spans="1:7" x14ac:dyDescent="0.25">
      <c r="A327">
        <v>5</v>
      </c>
      <c r="B327" t="str">
        <f>IF(Table2[[#This Row],[class]]&lt;=2,"no",IF(Table2[[#This Row],[class]]&gt;=4,"yes","mid"))</f>
        <v>yes</v>
      </c>
      <c r="C327" t="s">
        <v>125</v>
      </c>
      <c r="D327">
        <v>1</v>
      </c>
      <c r="E327" t="str">
        <f>Table2[[#This Row],[scene]]&amp;" ("&amp;Table2[[#This Row],[freq]]&amp;")"</f>
        <v>coast (1)</v>
      </c>
      <c r="F327">
        <f>VLOOKUP(Table2[[#This Row],[scene]],Table4[#All],2,FALSE)</f>
        <v>8</v>
      </c>
      <c r="G327">
        <f>ROUND(Table2[[#This Row],[freq]]/Table2[[#This Row],[total_freq]],2)</f>
        <v>0.13</v>
      </c>
    </row>
    <row r="328" spans="1:7" x14ac:dyDescent="0.25">
      <c r="A328">
        <v>5</v>
      </c>
      <c r="B328" t="str">
        <f>IF(Table2[[#This Row],[class]]&lt;=2,"no",IF(Table2[[#This Row],[class]]&gt;=4,"yes","mid"))</f>
        <v>yes</v>
      </c>
      <c r="C328" t="s">
        <v>196</v>
      </c>
      <c r="D328">
        <v>1</v>
      </c>
      <c r="E328" t="str">
        <f>Table2[[#This Row],[scene]]&amp;" ("&amp;Table2[[#This Row],[freq]]&amp;")"</f>
        <v>racecourse (1)</v>
      </c>
      <c r="F328">
        <f>VLOOKUP(Table2[[#This Row],[scene]],Table4[#All],2,FALSE)</f>
        <v>14</v>
      </c>
      <c r="G328">
        <f>ROUND(Table2[[#This Row],[freq]]/Table2[[#This Row],[total_freq]],2)</f>
        <v>7.0000000000000007E-2</v>
      </c>
    </row>
    <row r="329" spans="1:7" x14ac:dyDescent="0.25">
      <c r="A329">
        <v>5</v>
      </c>
      <c r="B329" t="str">
        <f>IF(Table2[[#This Row],[class]]&lt;=2,"no",IF(Table2[[#This Row],[class]]&gt;=4,"yes","mid"))</f>
        <v>yes</v>
      </c>
      <c r="C329" t="s">
        <v>225</v>
      </c>
      <c r="D329">
        <v>1</v>
      </c>
      <c r="E329" t="str">
        <f>Table2[[#This Row],[scene]]&amp;" ("&amp;Table2[[#This Row],[freq]]&amp;")"</f>
        <v>formal_garden (1)</v>
      </c>
      <c r="F329">
        <f>VLOOKUP(Table2[[#This Row],[scene]],Table4[#All],2,FALSE)</f>
        <v>18</v>
      </c>
      <c r="G329">
        <f>ROUND(Table2[[#This Row],[freq]]/Table2[[#This Row],[total_freq]],2)</f>
        <v>0.06</v>
      </c>
    </row>
    <row r="330" spans="1:7" x14ac:dyDescent="0.25">
      <c r="A330">
        <v>5</v>
      </c>
      <c r="B330" t="str">
        <f>IF(Table2[[#This Row],[class]]&lt;=2,"no",IF(Table2[[#This Row],[class]]&gt;=4,"yes","mid"))</f>
        <v>yes</v>
      </c>
      <c r="C330" t="s">
        <v>158</v>
      </c>
      <c r="D330">
        <v>1</v>
      </c>
      <c r="E330" t="str">
        <f>Table2[[#This Row],[scene]]&amp;" ("&amp;Table2[[#This Row],[freq]]&amp;")"</f>
        <v>cottage_garden (1)</v>
      </c>
      <c r="F330">
        <f>VLOOKUP(Table2[[#This Row],[scene]],Table4[#All],2,FALSE)</f>
        <v>19</v>
      </c>
      <c r="G330">
        <f>ROUND(Table2[[#This Row],[freq]]/Table2[[#This Row],[total_freq]],2)</f>
        <v>0.05</v>
      </c>
    </row>
    <row r="331" spans="1:7" x14ac:dyDescent="0.25">
      <c r="A331">
        <v>5</v>
      </c>
      <c r="B331" t="str">
        <f>IF(Table2[[#This Row],[class]]&lt;=2,"no",IF(Table2[[#This Row],[class]]&gt;=4,"yes","mid"))</f>
        <v>yes</v>
      </c>
      <c r="C331" t="s">
        <v>134</v>
      </c>
      <c r="D331">
        <v>1</v>
      </c>
      <c r="E331" t="str">
        <f>Table2[[#This Row],[scene]]&amp;" ("&amp;Table2[[#This Row],[freq]]&amp;")"</f>
        <v>botanical_garden (1)</v>
      </c>
      <c r="F331">
        <f>VLOOKUP(Table2[[#This Row],[scene]],Table4[#All],2,FALSE)</f>
        <v>29</v>
      </c>
      <c r="G331">
        <f>ROUND(Table2[[#This Row],[freq]]/Table2[[#This Row],[total_freq]],2)</f>
        <v>0.03</v>
      </c>
    </row>
    <row r="332" spans="1:7" x14ac:dyDescent="0.25">
      <c r="A332">
        <v>5</v>
      </c>
      <c r="B332" t="str">
        <f>IF(Table2[[#This Row],[class]]&lt;=2,"no",IF(Table2[[#This Row],[class]]&gt;=4,"yes","mid"))</f>
        <v>yes</v>
      </c>
      <c r="C332" t="s">
        <v>162</v>
      </c>
      <c r="D332">
        <v>1</v>
      </c>
      <c r="E332" t="str">
        <f>Table2[[#This Row],[scene]]&amp;" ("&amp;Table2[[#This Row],[freq]]&amp;")"</f>
        <v>chalet (1)</v>
      </c>
      <c r="F332">
        <f>VLOOKUP(Table2[[#This Row],[scene]],Table4[#All],2,FALSE)</f>
        <v>30</v>
      </c>
      <c r="G332">
        <f>ROUND(Table2[[#This Row],[freq]]/Table2[[#This Row],[total_freq]],2)</f>
        <v>0.03</v>
      </c>
    </row>
    <row r="333" spans="1:7" x14ac:dyDescent="0.25">
      <c r="A333">
        <v>5</v>
      </c>
      <c r="B333" t="str">
        <f>IF(Table2[[#This Row],[class]]&lt;=2,"no",IF(Table2[[#This Row],[class]]&gt;=4,"yes","mid"))</f>
        <v>yes</v>
      </c>
      <c r="C333" t="s">
        <v>217</v>
      </c>
      <c r="D333">
        <v>1</v>
      </c>
      <c r="E333" t="str">
        <f>Table2[[#This Row],[scene]]&amp;" ("&amp;Table2[[#This Row],[freq]]&amp;")"</f>
        <v>sky (1)</v>
      </c>
      <c r="F333">
        <f>VLOOKUP(Table2[[#This Row],[scene]],Table4[#All],2,FALSE)</f>
        <v>37</v>
      </c>
      <c r="G333">
        <f>ROUND(Table2[[#This Row],[freq]]/Table2[[#This Row],[total_freq]],2)</f>
        <v>0.03</v>
      </c>
    </row>
    <row r="334" spans="1:7" x14ac:dyDescent="0.25">
      <c r="A334">
        <v>5</v>
      </c>
      <c r="B334" t="str">
        <f>IF(Table2[[#This Row],[class]]&lt;=2,"no",IF(Table2[[#This Row],[class]]&gt;=4,"yes","mid"))</f>
        <v>yes</v>
      </c>
      <c r="C334" t="s">
        <v>201</v>
      </c>
      <c r="D334">
        <v>1</v>
      </c>
      <c r="E334" t="str">
        <f>Table2[[#This Row],[scene]]&amp;" ("&amp;Table2[[#This Row],[freq]]&amp;")"</f>
        <v>runway (1)</v>
      </c>
      <c r="F334">
        <f>VLOOKUP(Table2[[#This Row],[scene]],Table4[#All],2,FALSE)</f>
        <v>57</v>
      </c>
      <c r="G334">
        <f>ROUND(Table2[[#This Row],[freq]]/Table2[[#This Row],[total_freq]],2)</f>
        <v>0.02</v>
      </c>
    </row>
    <row r="335" spans="1:7" x14ac:dyDescent="0.25">
      <c r="A335">
        <v>5</v>
      </c>
      <c r="B335" t="str">
        <f>IF(Table2[[#This Row],[class]]&lt;=2,"no",IF(Table2[[#This Row],[class]]&gt;=4,"yes","mid"))</f>
        <v>yes</v>
      </c>
      <c r="C335" t="s">
        <v>182</v>
      </c>
      <c r="D335">
        <v>1</v>
      </c>
      <c r="E335" t="str">
        <f>Table2[[#This Row],[scene]]&amp;" ("&amp;Table2[[#This Row],[freq]]&amp;")"</f>
        <v>courtyard (1)</v>
      </c>
      <c r="F335">
        <f>VLOOKUP(Table2[[#This Row],[scene]],Table4[#All],2,FALSE)</f>
        <v>75</v>
      </c>
      <c r="G335">
        <f>ROUND(Table2[[#This Row],[freq]]/Table2[[#This Row],[total_freq]],2)</f>
        <v>0.01</v>
      </c>
    </row>
    <row r="336" spans="1:7" x14ac:dyDescent="0.25">
      <c r="A336">
        <v>5</v>
      </c>
      <c r="B336" t="str">
        <f>IF(Table2[[#This Row],[class]]&lt;=2,"no",IF(Table2[[#This Row],[class]]&gt;=4,"yes","mid"))</f>
        <v>yes</v>
      </c>
      <c r="C336" t="s">
        <v>152</v>
      </c>
      <c r="D336">
        <v>1</v>
      </c>
      <c r="E336" t="str">
        <f>Table2[[#This Row],[scene]]&amp;" ("&amp;Table2[[#This Row],[freq]]&amp;")"</f>
        <v>inn (1)</v>
      </c>
      <c r="F336">
        <f>VLOOKUP(Table2[[#This Row],[scene]],Table4[#All],2,FALSE)</f>
        <v>86</v>
      </c>
      <c r="G336">
        <f>ROUND(Table2[[#This Row],[freq]]/Table2[[#This Row],[total_freq]],2)</f>
        <v>0.01</v>
      </c>
    </row>
    <row r="337" spans="1:7" x14ac:dyDescent="0.25">
      <c r="A337">
        <v>5</v>
      </c>
      <c r="B337" t="str">
        <f>IF(Table2[[#This Row],[class]]&lt;=2,"no",IF(Table2[[#This Row],[class]]&gt;=4,"yes","mid"))</f>
        <v>yes</v>
      </c>
      <c r="C337" t="s">
        <v>187</v>
      </c>
      <c r="D337">
        <v>1</v>
      </c>
      <c r="E337" t="str">
        <f>Table2[[#This Row],[scene]]&amp;" ("&amp;Table2[[#This Row],[freq]]&amp;")"</f>
        <v>plaza (1)</v>
      </c>
      <c r="F337">
        <f>VLOOKUP(Table2[[#This Row],[scene]],Table4[#All],2,FALSE)</f>
        <v>93</v>
      </c>
      <c r="G337">
        <f>ROUND(Table2[[#This Row],[freq]]/Table2[[#This Row],[total_freq]],2)</f>
        <v>0.01</v>
      </c>
    </row>
    <row r="338" spans="1:7" x14ac:dyDescent="0.25">
      <c r="A338">
        <v>5</v>
      </c>
      <c r="B338" t="str">
        <f>IF(Table2[[#This Row],[class]]&lt;=2,"no",IF(Table2[[#This Row],[class]]&gt;=4,"yes","mid"))</f>
        <v>yes</v>
      </c>
      <c r="C338" t="s">
        <v>222</v>
      </c>
      <c r="D338">
        <v>1</v>
      </c>
      <c r="E338" t="str">
        <f>Table2[[#This Row],[scene]]&amp;" ("&amp;Table2[[#This Row],[freq]]&amp;")"</f>
        <v>driveway (1)</v>
      </c>
      <c r="F338">
        <f>VLOOKUP(Table2[[#This Row],[scene]],Table4[#All],2,FALSE)</f>
        <v>231</v>
      </c>
      <c r="G338">
        <f>ROUND(Table2[[#This Row],[freq]]/Table2[[#This Row],[total_freq]],2)</f>
        <v>0</v>
      </c>
    </row>
    <row r="339" spans="1:7" x14ac:dyDescent="0.25">
      <c r="A339">
        <v>5</v>
      </c>
      <c r="B339" t="str">
        <f>IF(Table2[[#This Row],[class]]&lt;=2,"no",IF(Table2[[#This Row],[class]]&gt;=4,"yes","mid"))</f>
        <v>yes</v>
      </c>
      <c r="C339" t="s">
        <v>127</v>
      </c>
      <c r="D339">
        <v>1</v>
      </c>
      <c r="E339" t="str">
        <f>Table2[[#This Row],[scene]]&amp;" ("&amp;Table2[[#This Row],[freq]]&amp;")"</f>
        <v>residential_neighborhood (1)</v>
      </c>
      <c r="F339">
        <f>VLOOKUP(Table2[[#This Row],[scene]],Table4[#All],2,FALSE)</f>
        <v>310</v>
      </c>
      <c r="G339">
        <f>ROUND(Table2[[#This Row],[freq]]/Table2[[#This Row],[total_freq]],2)</f>
        <v>0</v>
      </c>
    </row>
    <row r="340" spans="1:7" x14ac:dyDescent="0.25">
      <c r="A340">
        <v>5</v>
      </c>
      <c r="B340" t="str">
        <f>IF(Table2[[#This Row],[class]]&lt;=2,"no",IF(Table2[[#This Row],[class]]&gt;=4,"yes","mid"))</f>
        <v>yes</v>
      </c>
      <c r="C340" t="s">
        <v>157</v>
      </c>
      <c r="D340">
        <v>1</v>
      </c>
      <c r="E340" t="str">
        <f>Table2[[#This Row],[scene]]&amp;" ("&amp;Table2[[#This Row],[freq]]&amp;")"</f>
        <v>highway (1)</v>
      </c>
      <c r="F340">
        <f>VLOOKUP(Table2[[#This Row],[scene]],Table4[#All],2,FALSE)</f>
        <v>313</v>
      </c>
      <c r="G340">
        <f>ROUND(Table2[[#This Row],[freq]]/Table2[[#This Row],[total_freq]],2)</f>
        <v>0</v>
      </c>
    </row>
    <row r="341" spans="1:7" x14ac:dyDescent="0.25">
      <c r="A341">
        <v>5</v>
      </c>
      <c r="B341" t="str">
        <f>IF(Table2[[#This Row],[class]]&lt;=2,"no",IF(Table2[[#This Row],[class]]&gt;=4,"yes","mid"))</f>
        <v>yes</v>
      </c>
      <c r="C341" t="s">
        <v>172</v>
      </c>
      <c r="D341">
        <v>1</v>
      </c>
      <c r="E341" t="str">
        <f>Table2[[#This Row],[scene]]&amp;" ("&amp;Table2[[#This Row],[freq]]&amp;")"</f>
        <v>parking_lot (1)</v>
      </c>
      <c r="F341">
        <f>VLOOKUP(Table2[[#This Row],[scene]],Table4[#All],2,FALSE)</f>
        <v>321</v>
      </c>
      <c r="G341">
        <f>ROUND(Table2[[#This Row],[freq]]/Table2[[#This Row],[total_freq]],2)</f>
        <v>0</v>
      </c>
    </row>
    <row r="342" spans="1:7" x14ac:dyDescent="0.25">
      <c r="D342">
        <f>SUM(Table2[freq])</f>
        <v>4025</v>
      </c>
    </row>
    <row r="348" spans="1:7" x14ac:dyDescent="0.25">
      <c r="E348" t="s">
        <v>118</v>
      </c>
      <c r="F348" t="s">
        <v>346</v>
      </c>
    </row>
    <row r="349" spans="1:7" x14ac:dyDescent="0.25">
      <c r="A349" s="2"/>
      <c r="B349" s="2"/>
      <c r="C349" s="3"/>
      <c r="E349" t="s">
        <v>178</v>
      </c>
      <c r="F349">
        <v>1</v>
      </c>
    </row>
    <row r="350" spans="1:7" x14ac:dyDescent="0.25">
      <c r="A350" s="2"/>
      <c r="B350" s="2"/>
      <c r="C350" s="3"/>
      <c r="E350" t="s">
        <v>203</v>
      </c>
      <c r="F350">
        <v>7</v>
      </c>
    </row>
    <row r="351" spans="1:7" x14ac:dyDescent="0.25">
      <c r="A351" s="2"/>
      <c r="B351" s="2"/>
      <c r="C351" s="3"/>
      <c r="E351" t="s">
        <v>213</v>
      </c>
      <c r="F351">
        <v>30</v>
      </c>
    </row>
    <row r="352" spans="1:7" x14ac:dyDescent="0.25">
      <c r="A352" s="2"/>
      <c r="B352" s="2"/>
      <c r="C352" s="3"/>
      <c r="E352" t="s">
        <v>194</v>
      </c>
      <c r="F352">
        <v>2</v>
      </c>
    </row>
    <row r="353" spans="1:6" x14ac:dyDescent="0.25">
      <c r="A353" s="2"/>
      <c r="B353" s="2"/>
      <c r="C353" s="3"/>
      <c r="E353" t="s">
        <v>169</v>
      </c>
      <c r="F353">
        <v>230</v>
      </c>
    </row>
    <row r="354" spans="1:6" x14ac:dyDescent="0.25">
      <c r="A354" s="2"/>
      <c r="B354" s="2"/>
      <c r="C354" s="3"/>
      <c r="E354" t="s">
        <v>227</v>
      </c>
      <c r="F354">
        <v>3</v>
      </c>
    </row>
    <row r="355" spans="1:6" x14ac:dyDescent="0.25">
      <c r="A355" s="2"/>
      <c r="B355" s="2"/>
      <c r="C355" s="3"/>
      <c r="E355" t="s">
        <v>186</v>
      </c>
      <c r="F355">
        <v>3</v>
      </c>
    </row>
    <row r="356" spans="1:6" x14ac:dyDescent="0.25">
      <c r="A356" s="2"/>
      <c r="B356" s="2"/>
      <c r="C356" s="3"/>
      <c r="E356" t="s">
        <v>228</v>
      </c>
      <c r="F356">
        <v>1</v>
      </c>
    </row>
    <row r="357" spans="1:6" x14ac:dyDescent="0.25">
      <c r="A357" s="2"/>
      <c r="B357" s="2"/>
      <c r="C357" s="3"/>
      <c r="E357" t="s">
        <v>230</v>
      </c>
      <c r="F357">
        <v>1</v>
      </c>
    </row>
    <row r="358" spans="1:6" x14ac:dyDescent="0.25">
      <c r="A358" s="2"/>
      <c r="B358" s="2"/>
      <c r="C358" s="3"/>
      <c r="E358" t="s">
        <v>137</v>
      </c>
      <c r="F358">
        <v>7</v>
      </c>
    </row>
    <row r="359" spans="1:6" x14ac:dyDescent="0.25">
      <c r="A359" s="2"/>
      <c r="B359" s="2"/>
      <c r="C359" s="3"/>
      <c r="E359" t="s">
        <v>235</v>
      </c>
      <c r="F359">
        <v>1</v>
      </c>
    </row>
    <row r="360" spans="1:6" x14ac:dyDescent="0.25">
      <c r="A360" s="2"/>
      <c r="B360" s="2"/>
      <c r="C360" s="3"/>
      <c r="E360" t="s">
        <v>126</v>
      </c>
      <c r="F360">
        <v>20</v>
      </c>
    </row>
    <row r="361" spans="1:6" x14ac:dyDescent="0.25">
      <c r="A361" s="2"/>
      <c r="B361" s="2"/>
      <c r="C361" s="3"/>
      <c r="E361" t="s">
        <v>209</v>
      </c>
      <c r="F361">
        <v>2</v>
      </c>
    </row>
    <row r="362" spans="1:6" x14ac:dyDescent="0.25">
      <c r="A362" s="2"/>
      <c r="B362" s="2"/>
      <c r="C362" s="3"/>
      <c r="E362" t="s">
        <v>163</v>
      </c>
      <c r="F362">
        <v>4</v>
      </c>
    </row>
    <row r="363" spans="1:6" x14ac:dyDescent="0.25">
      <c r="A363" s="2"/>
      <c r="B363" s="2"/>
      <c r="C363" s="3"/>
      <c r="E363" t="s">
        <v>134</v>
      </c>
      <c r="F363">
        <v>29</v>
      </c>
    </row>
    <row r="364" spans="1:6" x14ac:dyDescent="0.25">
      <c r="A364" s="2"/>
      <c r="B364" s="2"/>
      <c r="C364" s="3"/>
      <c r="E364" t="s">
        <v>159</v>
      </c>
      <c r="F364">
        <v>33</v>
      </c>
    </row>
    <row r="365" spans="1:6" x14ac:dyDescent="0.25">
      <c r="A365" s="2"/>
      <c r="B365" s="2"/>
      <c r="C365" s="3"/>
      <c r="E365" t="s">
        <v>135</v>
      </c>
      <c r="F365">
        <v>106</v>
      </c>
    </row>
    <row r="366" spans="1:6" x14ac:dyDescent="0.25">
      <c r="A366" s="2"/>
      <c r="B366" s="2"/>
      <c r="C366" s="3"/>
      <c r="E366" t="s">
        <v>216</v>
      </c>
      <c r="F366">
        <v>5</v>
      </c>
    </row>
    <row r="367" spans="1:6" x14ac:dyDescent="0.25">
      <c r="A367" s="2"/>
      <c r="B367" s="2"/>
      <c r="C367" s="3"/>
      <c r="E367" t="s">
        <v>204</v>
      </c>
      <c r="F367">
        <v>1</v>
      </c>
    </row>
    <row r="368" spans="1:6" x14ac:dyDescent="0.25">
      <c r="A368" s="2"/>
      <c r="B368" s="2"/>
      <c r="C368" s="3"/>
      <c r="E368" t="s">
        <v>236</v>
      </c>
      <c r="F368">
        <v>1</v>
      </c>
    </row>
    <row r="369" spans="1:6" x14ac:dyDescent="0.25">
      <c r="A369" s="2"/>
      <c r="B369" s="2"/>
      <c r="C369" s="3"/>
      <c r="E369" t="s">
        <v>202</v>
      </c>
      <c r="F369">
        <v>7</v>
      </c>
    </row>
    <row r="370" spans="1:6" x14ac:dyDescent="0.25">
      <c r="A370" s="2"/>
      <c r="B370" s="2"/>
      <c r="C370" s="3"/>
      <c r="E370" t="s">
        <v>162</v>
      </c>
      <c r="F370">
        <v>30</v>
      </c>
    </row>
    <row r="371" spans="1:6" x14ac:dyDescent="0.25">
      <c r="A371" s="2"/>
      <c r="B371" s="2"/>
      <c r="C371" s="3"/>
      <c r="E371" t="s">
        <v>205</v>
      </c>
      <c r="F371">
        <v>4</v>
      </c>
    </row>
    <row r="372" spans="1:6" x14ac:dyDescent="0.25">
      <c r="A372" s="2"/>
      <c r="B372" s="2"/>
      <c r="C372" s="3"/>
      <c r="E372" t="s">
        <v>125</v>
      </c>
      <c r="F372">
        <v>8</v>
      </c>
    </row>
    <row r="373" spans="1:6" x14ac:dyDescent="0.25">
      <c r="A373" s="2"/>
      <c r="B373" s="2"/>
      <c r="C373" s="3"/>
      <c r="E373" t="s">
        <v>223</v>
      </c>
      <c r="F373">
        <v>1</v>
      </c>
    </row>
    <row r="374" spans="1:6" x14ac:dyDescent="0.25">
      <c r="A374" s="2"/>
      <c r="B374" s="2"/>
      <c r="C374" s="3"/>
      <c r="E374" t="s">
        <v>192</v>
      </c>
      <c r="F374">
        <v>37</v>
      </c>
    </row>
    <row r="375" spans="1:6" x14ac:dyDescent="0.25">
      <c r="A375" s="2"/>
      <c r="B375" s="2"/>
      <c r="C375" s="3"/>
      <c r="E375" t="s">
        <v>141</v>
      </c>
      <c r="F375">
        <v>32</v>
      </c>
    </row>
    <row r="376" spans="1:6" x14ac:dyDescent="0.25">
      <c r="A376" s="2"/>
      <c r="B376" s="2"/>
      <c r="C376" s="3"/>
      <c r="E376" t="s">
        <v>158</v>
      </c>
      <c r="F376">
        <v>19</v>
      </c>
    </row>
    <row r="377" spans="1:6" x14ac:dyDescent="0.25">
      <c r="A377" s="2"/>
      <c r="B377" s="2"/>
      <c r="C377" s="3"/>
      <c r="E377" t="s">
        <v>174</v>
      </c>
      <c r="F377">
        <v>11</v>
      </c>
    </row>
    <row r="378" spans="1:6" x14ac:dyDescent="0.25">
      <c r="A378" s="2"/>
      <c r="B378" s="2"/>
      <c r="C378" s="3"/>
      <c r="E378" t="s">
        <v>182</v>
      </c>
      <c r="F378">
        <v>75</v>
      </c>
    </row>
    <row r="379" spans="1:6" x14ac:dyDescent="0.25">
      <c r="A379" s="2"/>
      <c r="B379" s="2"/>
      <c r="C379" s="3"/>
      <c r="E379" t="s">
        <v>124</v>
      </c>
      <c r="F379">
        <v>3</v>
      </c>
    </row>
    <row r="380" spans="1:6" x14ac:dyDescent="0.25">
      <c r="A380" s="2"/>
      <c r="B380" s="2"/>
      <c r="C380" s="3"/>
      <c r="E380" t="s">
        <v>151</v>
      </c>
      <c r="F380">
        <v>132</v>
      </c>
    </row>
    <row r="381" spans="1:6" x14ac:dyDescent="0.25">
      <c r="A381" s="2"/>
      <c r="B381" s="2"/>
      <c r="C381" s="3"/>
      <c r="E381" t="s">
        <v>154</v>
      </c>
      <c r="F381">
        <v>7</v>
      </c>
    </row>
    <row r="382" spans="1:6" x14ac:dyDescent="0.25">
      <c r="A382" s="2"/>
      <c r="B382" s="2"/>
      <c r="C382" s="3"/>
      <c r="E382" t="s">
        <v>132</v>
      </c>
      <c r="F382">
        <v>11</v>
      </c>
    </row>
    <row r="383" spans="1:6" x14ac:dyDescent="0.25">
      <c r="A383" s="2"/>
      <c r="B383" s="2"/>
      <c r="C383" s="3"/>
      <c r="E383" t="s">
        <v>128</v>
      </c>
      <c r="F383">
        <v>15</v>
      </c>
    </row>
    <row r="384" spans="1:6" x14ac:dyDescent="0.25">
      <c r="A384" s="2"/>
      <c r="B384" s="2"/>
      <c r="C384" s="3"/>
      <c r="E384" t="s">
        <v>222</v>
      </c>
      <c r="F384">
        <v>231</v>
      </c>
    </row>
    <row r="385" spans="1:6" x14ac:dyDescent="0.25">
      <c r="A385" s="2"/>
      <c r="B385" s="2"/>
      <c r="C385" s="3"/>
      <c r="E385" t="s">
        <v>211</v>
      </c>
      <c r="F385">
        <v>4</v>
      </c>
    </row>
    <row r="386" spans="1:6" x14ac:dyDescent="0.25">
      <c r="A386" s="2"/>
      <c r="B386" s="2"/>
      <c r="C386" s="3"/>
      <c r="E386" t="s">
        <v>171</v>
      </c>
      <c r="F386">
        <v>8</v>
      </c>
    </row>
    <row r="387" spans="1:6" x14ac:dyDescent="0.25">
      <c r="A387" s="2"/>
      <c r="B387" s="2"/>
      <c r="C387" s="3"/>
      <c r="E387" t="s">
        <v>145</v>
      </c>
      <c r="F387">
        <v>84</v>
      </c>
    </row>
    <row r="388" spans="1:6" x14ac:dyDescent="0.25">
      <c r="A388" s="2"/>
      <c r="B388" s="2"/>
      <c r="C388" s="3"/>
      <c r="E388" t="s">
        <v>185</v>
      </c>
      <c r="F388">
        <v>8</v>
      </c>
    </row>
    <row r="389" spans="1:6" x14ac:dyDescent="0.25">
      <c r="A389" s="2"/>
      <c r="B389" s="2"/>
      <c r="C389" s="3"/>
      <c r="E389" t="s">
        <v>136</v>
      </c>
      <c r="F389">
        <v>24</v>
      </c>
    </row>
    <row r="390" spans="1:6" x14ac:dyDescent="0.25">
      <c r="A390" s="2"/>
      <c r="B390" s="2"/>
      <c r="C390" s="3"/>
      <c r="E390" t="s">
        <v>226</v>
      </c>
      <c r="F390">
        <v>23</v>
      </c>
    </row>
    <row r="391" spans="1:6" x14ac:dyDescent="0.25">
      <c r="A391" s="2"/>
      <c r="B391" s="2"/>
      <c r="C391" s="3"/>
      <c r="E391" t="s">
        <v>212</v>
      </c>
      <c r="F391">
        <v>178</v>
      </c>
    </row>
    <row r="392" spans="1:6" x14ac:dyDescent="0.25">
      <c r="A392" s="2"/>
      <c r="B392" s="2"/>
      <c r="C392" s="3"/>
      <c r="E392" t="s">
        <v>225</v>
      </c>
      <c r="F392">
        <v>18</v>
      </c>
    </row>
    <row r="393" spans="1:6" x14ac:dyDescent="0.25">
      <c r="A393" s="2"/>
      <c r="B393" s="2"/>
      <c r="C393" s="3"/>
      <c r="E393" t="s">
        <v>214</v>
      </c>
      <c r="F393">
        <v>4</v>
      </c>
    </row>
    <row r="394" spans="1:6" x14ac:dyDescent="0.25">
      <c r="A394" s="2"/>
      <c r="B394" s="2"/>
      <c r="C394" s="3"/>
      <c r="E394" t="s">
        <v>195</v>
      </c>
      <c r="F394">
        <v>3</v>
      </c>
    </row>
    <row r="395" spans="1:6" x14ac:dyDescent="0.25">
      <c r="A395" s="2"/>
      <c r="B395" s="2"/>
      <c r="C395" s="3"/>
      <c r="E395" t="s">
        <v>164</v>
      </c>
      <c r="F395">
        <v>14</v>
      </c>
    </row>
    <row r="396" spans="1:6" x14ac:dyDescent="0.25">
      <c r="A396" s="2"/>
      <c r="B396" s="2"/>
      <c r="C396" s="3"/>
      <c r="E396" t="s">
        <v>200</v>
      </c>
      <c r="F396">
        <v>10</v>
      </c>
    </row>
    <row r="397" spans="1:6" x14ac:dyDescent="0.25">
      <c r="A397" s="2"/>
      <c r="B397" s="2"/>
      <c r="C397" s="3"/>
      <c r="E397" t="s">
        <v>149</v>
      </c>
      <c r="F397">
        <v>9</v>
      </c>
    </row>
    <row r="398" spans="1:6" x14ac:dyDescent="0.25">
      <c r="A398" s="2"/>
      <c r="B398" s="2"/>
      <c r="C398" s="3"/>
      <c r="E398" t="s">
        <v>224</v>
      </c>
      <c r="F398">
        <v>4</v>
      </c>
    </row>
    <row r="399" spans="1:6" x14ac:dyDescent="0.25">
      <c r="A399" s="2"/>
      <c r="B399" s="2"/>
      <c r="C399" s="3"/>
      <c r="E399" t="s">
        <v>157</v>
      </c>
      <c r="F399">
        <v>313</v>
      </c>
    </row>
    <row r="400" spans="1:6" x14ac:dyDescent="0.25">
      <c r="A400" s="2"/>
      <c r="B400" s="2"/>
      <c r="C400" s="3"/>
      <c r="E400" t="s">
        <v>148</v>
      </c>
      <c r="F400">
        <v>234</v>
      </c>
    </row>
    <row r="401" spans="1:6" x14ac:dyDescent="0.25">
      <c r="A401" s="2"/>
      <c r="B401" s="2"/>
      <c r="C401" s="3"/>
      <c r="E401" t="s">
        <v>229</v>
      </c>
      <c r="F401">
        <v>28</v>
      </c>
    </row>
    <row r="402" spans="1:6" x14ac:dyDescent="0.25">
      <c r="A402" s="2"/>
      <c r="B402" s="2"/>
      <c r="C402" s="3"/>
      <c r="E402" t="s">
        <v>150</v>
      </c>
      <c r="F402">
        <v>1</v>
      </c>
    </row>
    <row r="403" spans="1:6" x14ac:dyDescent="0.25">
      <c r="A403" s="2"/>
      <c r="B403" s="2"/>
      <c r="C403" s="3"/>
      <c r="E403" t="s">
        <v>152</v>
      </c>
      <c r="F403">
        <v>86</v>
      </c>
    </row>
    <row r="404" spans="1:6" x14ac:dyDescent="0.25">
      <c r="A404" s="2"/>
      <c r="B404" s="2"/>
      <c r="C404" s="3"/>
      <c r="E404" t="s">
        <v>234</v>
      </c>
      <c r="F404">
        <v>1</v>
      </c>
    </row>
    <row r="405" spans="1:6" x14ac:dyDescent="0.25">
      <c r="A405" s="2"/>
      <c r="B405" s="2"/>
      <c r="C405" s="3"/>
      <c r="E405" t="s">
        <v>210</v>
      </c>
      <c r="F405">
        <v>1</v>
      </c>
    </row>
    <row r="406" spans="1:6" x14ac:dyDescent="0.25">
      <c r="A406" s="2"/>
      <c r="B406" s="2"/>
      <c r="C406" s="3"/>
      <c r="E406" t="s">
        <v>199</v>
      </c>
      <c r="F406">
        <v>53</v>
      </c>
    </row>
    <row r="407" spans="1:6" x14ac:dyDescent="0.25">
      <c r="A407" s="2"/>
      <c r="B407" s="2"/>
      <c r="C407" s="3"/>
      <c r="E407" t="s">
        <v>237</v>
      </c>
      <c r="F407">
        <v>1</v>
      </c>
    </row>
    <row r="408" spans="1:6" x14ac:dyDescent="0.25">
      <c r="A408" s="2"/>
      <c r="B408" s="2"/>
      <c r="C408" s="3"/>
      <c r="E408" t="s">
        <v>197</v>
      </c>
      <c r="F408">
        <v>22</v>
      </c>
    </row>
    <row r="409" spans="1:6" x14ac:dyDescent="0.25">
      <c r="A409" s="2"/>
      <c r="B409" s="2"/>
      <c r="C409" s="3"/>
      <c r="E409" t="s">
        <v>220</v>
      </c>
      <c r="F409">
        <v>6</v>
      </c>
    </row>
    <row r="410" spans="1:6" x14ac:dyDescent="0.25">
      <c r="A410" s="2"/>
      <c r="B410" s="2"/>
      <c r="C410" s="3"/>
      <c r="E410" t="s">
        <v>142</v>
      </c>
      <c r="F410">
        <v>133</v>
      </c>
    </row>
    <row r="411" spans="1:6" x14ac:dyDescent="0.25">
      <c r="A411" s="2"/>
      <c r="B411" s="2"/>
      <c r="C411" s="3"/>
      <c r="E411" t="s">
        <v>238</v>
      </c>
      <c r="F411">
        <v>1</v>
      </c>
    </row>
    <row r="412" spans="1:6" x14ac:dyDescent="0.25">
      <c r="A412" s="2"/>
      <c r="B412" s="2"/>
      <c r="C412" s="3"/>
      <c r="E412" t="s">
        <v>233</v>
      </c>
      <c r="F412">
        <v>1</v>
      </c>
    </row>
    <row r="413" spans="1:6" x14ac:dyDescent="0.25">
      <c r="A413" s="2"/>
      <c r="B413" s="2"/>
      <c r="C413" s="3"/>
      <c r="E413" t="s">
        <v>208</v>
      </c>
      <c r="F413">
        <v>3</v>
      </c>
    </row>
    <row r="414" spans="1:6" x14ac:dyDescent="0.25">
      <c r="A414" s="2"/>
      <c r="B414" s="2"/>
      <c r="C414" s="3"/>
      <c r="E414" t="s">
        <v>153</v>
      </c>
      <c r="F414">
        <v>239</v>
      </c>
    </row>
    <row r="415" spans="1:6" x14ac:dyDescent="0.25">
      <c r="A415" s="2"/>
      <c r="B415" s="2"/>
      <c r="C415" s="3"/>
      <c r="E415" t="s">
        <v>147</v>
      </c>
      <c r="F415">
        <v>58</v>
      </c>
    </row>
    <row r="416" spans="1:6" x14ac:dyDescent="0.25">
      <c r="A416" s="2"/>
      <c r="B416" s="2"/>
      <c r="C416" s="3"/>
      <c r="E416" t="s">
        <v>188</v>
      </c>
      <c r="F416">
        <v>1</v>
      </c>
    </row>
    <row r="417" spans="1:6" x14ac:dyDescent="0.25">
      <c r="A417" s="2"/>
      <c r="B417" s="2"/>
      <c r="C417" s="3"/>
      <c r="E417" t="s">
        <v>183</v>
      </c>
      <c r="F417">
        <v>9</v>
      </c>
    </row>
    <row r="418" spans="1:6" x14ac:dyDescent="0.25">
      <c r="A418" s="2"/>
      <c r="B418" s="2"/>
      <c r="C418" s="3"/>
      <c r="E418" t="s">
        <v>172</v>
      </c>
      <c r="F418">
        <v>321</v>
      </c>
    </row>
    <row r="419" spans="1:6" x14ac:dyDescent="0.25">
      <c r="A419" s="2"/>
      <c r="B419" s="2"/>
      <c r="C419" s="3"/>
      <c r="E419" t="s">
        <v>130</v>
      </c>
      <c r="F419">
        <v>32</v>
      </c>
    </row>
    <row r="420" spans="1:6" x14ac:dyDescent="0.25">
      <c r="A420" s="2"/>
      <c r="B420" s="2"/>
      <c r="C420" s="3"/>
      <c r="E420" t="s">
        <v>198</v>
      </c>
      <c r="F420">
        <v>9</v>
      </c>
    </row>
    <row r="421" spans="1:6" x14ac:dyDescent="0.25">
      <c r="A421" s="2"/>
      <c r="B421" s="2"/>
      <c r="C421" s="3"/>
      <c r="E421" t="s">
        <v>138</v>
      </c>
      <c r="F421">
        <v>10</v>
      </c>
    </row>
    <row r="422" spans="1:6" x14ac:dyDescent="0.25">
      <c r="A422" s="2"/>
      <c r="B422" s="2"/>
      <c r="C422" s="3"/>
      <c r="E422" t="s">
        <v>166</v>
      </c>
      <c r="F422">
        <v>4</v>
      </c>
    </row>
    <row r="423" spans="1:6" x14ac:dyDescent="0.25">
      <c r="A423" s="2"/>
      <c r="B423" s="2"/>
      <c r="C423" s="3"/>
      <c r="E423" t="s">
        <v>173</v>
      </c>
      <c r="F423">
        <v>36</v>
      </c>
    </row>
    <row r="424" spans="1:6" x14ac:dyDescent="0.25">
      <c r="A424" s="2"/>
      <c r="B424" s="2"/>
      <c r="C424" s="3"/>
      <c r="E424" t="s">
        <v>161</v>
      </c>
      <c r="F424">
        <v>13</v>
      </c>
    </row>
    <row r="425" spans="1:6" x14ac:dyDescent="0.25">
      <c r="A425" s="2"/>
      <c r="B425" s="2"/>
      <c r="C425" s="3"/>
      <c r="E425" t="s">
        <v>187</v>
      </c>
      <c r="F425">
        <v>93</v>
      </c>
    </row>
    <row r="426" spans="1:6" x14ac:dyDescent="0.25">
      <c r="A426" s="2"/>
      <c r="B426" s="2"/>
      <c r="C426" s="3"/>
      <c r="E426" t="s">
        <v>221</v>
      </c>
      <c r="F426">
        <v>19</v>
      </c>
    </row>
    <row r="427" spans="1:6" x14ac:dyDescent="0.25">
      <c r="A427" s="2"/>
      <c r="B427" s="2"/>
      <c r="C427" s="3"/>
      <c r="E427" t="s">
        <v>196</v>
      </c>
      <c r="F427">
        <v>14</v>
      </c>
    </row>
    <row r="428" spans="1:6" x14ac:dyDescent="0.25">
      <c r="A428" s="2"/>
      <c r="B428" s="2"/>
      <c r="C428" s="3"/>
      <c r="E428" t="s">
        <v>191</v>
      </c>
      <c r="F428">
        <v>1</v>
      </c>
    </row>
    <row r="429" spans="1:6" x14ac:dyDescent="0.25">
      <c r="A429" s="2"/>
      <c r="B429" s="2"/>
      <c r="C429" s="3"/>
      <c r="E429" t="s">
        <v>143</v>
      </c>
      <c r="F429">
        <v>18</v>
      </c>
    </row>
    <row r="430" spans="1:6" x14ac:dyDescent="0.25">
      <c r="A430" s="2"/>
      <c r="B430" s="2"/>
      <c r="C430" s="3"/>
      <c r="E430" t="s">
        <v>190</v>
      </c>
      <c r="F430">
        <v>3</v>
      </c>
    </row>
    <row r="431" spans="1:6" x14ac:dyDescent="0.25">
      <c r="A431" s="2"/>
      <c r="B431" s="2"/>
      <c r="C431" s="3"/>
      <c r="E431" t="s">
        <v>127</v>
      </c>
      <c r="F431">
        <v>310</v>
      </c>
    </row>
    <row r="432" spans="1:6" x14ac:dyDescent="0.25">
      <c r="A432" s="2"/>
      <c r="B432" s="2"/>
      <c r="C432" s="3"/>
      <c r="E432" t="s">
        <v>160</v>
      </c>
      <c r="F432">
        <v>7</v>
      </c>
    </row>
    <row r="433" spans="1:6" x14ac:dyDescent="0.25">
      <c r="A433" s="2"/>
      <c r="B433" s="2"/>
      <c r="C433" s="3"/>
      <c r="E433" t="s">
        <v>189</v>
      </c>
      <c r="F433">
        <v>7</v>
      </c>
    </row>
    <row r="434" spans="1:6" x14ac:dyDescent="0.25">
      <c r="A434" s="2"/>
      <c r="B434" s="2"/>
      <c r="C434" s="3"/>
      <c r="E434" t="s">
        <v>131</v>
      </c>
      <c r="F434">
        <v>28</v>
      </c>
    </row>
    <row r="435" spans="1:6" x14ac:dyDescent="0.25">
      <c r="A435" s="2"/>
      <c r="B435" s="2"/>
      <c r="C435" s="3"/>
      <c r="E435" t="s">
        <v>201</v>
      </c>
      <c r="F435">
        <v>57</v>
      </c>
    </row>
    <row r="436" spans="1:6" x14ac:dyDescent="0.25">
      <c r="A436" s="2"/>
      <c r="B436" s="2"/>
      <c r="C436" s="3"/>
      <c r="E436" t="s">
        <v>219</v>
      </c>
      <c r="F436">
        <v>10</v>
      </c>
    </row>
    <row r="437" spans="1:6" x14ac:dyDescent="0.25">
      <c r="A437" s="2"/>
      <c r="B437" s="2"/>
      <c r="C437" s="3"/>
      <c r="E437" t="s">
        <v>140</v>
      </c>
      <c r="F437">
        <v>14</v>
      </c>
    </row>
    <row r="438" spans="1:6" x14ac:dyDescent="0.25">
      <c r="A438" s="2"/>
      <c r="B438" s="2"/>
      <c r="C438" s="3"/>
      <c r="E438" t="s">
        <v>184</v>
      </c>
      <c r="F438">
        <v>9</v>
      </c>
    </row>
    <row r="439" spans="1:6" x14ac:dyDescent="0.25">
      <c r="A439" s="2"/>
      <c r="B439" s="2"/>
      <c r="C439" s="3"/>
      <c r="E439" t="s">
        <v>217</v>
      </c>
      <c r="F439">
        <v>37</v>
      </c>
    </row>
    <row r="440" spans="1:6" x14ac:dyDescent="0.25">
      <c r="A440" s="2"/>
      <c r="B440" s="2"/>
      <c r="C440" s="3"/>
      <c r="E440" t="s">
        <v>155</v>
      </c>
      <c r="F440">
        <v>7</v>
      </c>
    </row>
    <row r="441" spans="1:6" x14ac:dyDescent="0.25">
      <c r="A441" s="2"/>
      <c r="B441" s="2"/>
      <c r="C441" s="3"/>
      <c r="E441" t="s">
        <v>175</v>
      </c>
      <c r="F441">
        <v>6</v>
      </c>
    </row>
    <row r="442" spans="1:6" x14ac:dyDescent="0.25">
      <c r="A442" s="2"/>
      <c r="B442" s="2"/>
      <c r="C442" s="3"/>
      <c r="E442" t="s">
        <v>232</v>
      </c>
      <c r="F442">
        <v>1</v>
      </c>
    </row>
    <row r="443" spans="1:6" x14ac:dyDescent="0.25">
      <c r="A443" s="2"/>
      <c r="B443" s="2"/>
      <c r="C443" s="3"/>
      <c r="E443" t="s">
        <v>144</v>
      </c>
      <c r="F443">
        <v>1</v>
      </c>
    </row>
    <row r="444" spans="1:6" x14ac:dyDescent="0.25">
      <c r="A444" s="2"/>
      <c r="B444" s="2"/>
      <c r="C444" s="3"/>
      <c r="E444" t="s">
        <v>168</v>
      </c>
      <c r="F444">
        <v>1</v>
      </c>
    </row>
    <row r="445" spans="1:6" x14ac:dyDescent="0.25">
      <c r="A445" s="2"/>
      <c r="B445" s="2"/>
      <c r="C445" s="3"/>
      <c r="E445" t="s">
        <v>167</v>
      </c>
      <c r="F445">
        <v>5</v>
      </c>
    </row>
    <row r="446" spans="1:6" x14ac:dyDescent="0.25">
      <c r="A446" s="2"/>
      <c r="B446" s="2"/>
      <c r="C446" s="3"/>
      <c r="E446" t="s">
        <v>231</v>
      </c>
      <c r="F446">
        <v>1</v>
      </c>
    </row>
    <row r="447" spans="1:6" x14ac:dyDescent="0.25">
      <c r="A447" s="2"/>
      <c r="B447" s="2"/>
      <c r="C447" s="3"/>
      <c r="E447" t="s">
        <v>139</v>
      </c>
      <c r="F447">
        <v>5</v>
      </c>
    </row>
    <row r="448" spans="1:6" x14ac:dyDescent="0.25">
      <c r="A448" s="2"/>
      <c r="B448" s="2"/>
      <c r="C448" s="3"/>
      <c r="E448" t="s">
        <v>165</v>
      </c>
      <c r="F448">
        <v>4</v>
      </c>
    </row>
    <row r="449" spans="1:6" x14ac:dyDescent="0.25">
      <c r="A449" s="2"/>
      <c r="B449" s="2"/>
      <c r="C449" s="3"/>
      <c r="E449" t="s">
        <v>218</v>
      </c>
      <c r="F449">
        <v>5</v>
      </c>
    </row>
    <row r="450" spans="1:6" x14ac:dyDescent="0.25">
      <c r="A450" s="2"/>
      <c r="B450" s="2"/>
      <c r="C450" s="3"/>
      <c r="E450" t="s">
        <v>156</v>
      </c>
      <c r="F450">
        <v>13</v>
      </c>
    </row>
    <row r="451" spans="1:6" x14ac:dyDescent="0.25">
      <c r="A451" s="2"/>
      <c r="B451" s="2"/>
      <c r="C451" s="3"/>
      <c r="E451" t="s">
        <v>215</v>
      </c>
      <c r="F451">
        <v>7</v>
      </c>
    </row>
    <row r="452" spans="1:6" x14ac:dyDescent="0.25">
      <c r="A452" s="2"/>
      <c r="B452" s="2"/>
      <c r="C452" s="3"/>
      <c r="E452" t="s">
        <v>180</v>
      </c>
      <c r="F452">
        <v>62</v>
      </c>
    </row>
    <row r="453" spans="1:6" x14ac:dyDescent="0.25">
      <c r="A453" s="2"/>
      <c r="B453" s="2"/>
      <c r="C453" s="3"/>
      <c r="E453" t="s">
        <v>206</v>
      </c>
      <c r="F453">
        <v>2</v>
      </c>
    </row>
    <row r="454" spans="1:6" x14ac:dyDescent="0.25">
      <c r="A454" s="2"/>
      <c r="B454" s="2"/>
      <c r="C454" s="3"/>
      <c r="E454" t="s">
        <v>181</v>
      </c>
      <c r="F454">
        <v>6</v>
      </c>
    </row>
    <row r="455" spans="1:6" x14ac:dyDescent="0.25">
      <c r="A455" s="2"/>
      <c r="B455" s="2"/>
      <c r="C455" s="3"/>
      <c r="E455" t="s">
        <v>133</v>
      </c>
      <c r="F455">
        <v>3</v>
      </c>
    </row>
    <row r="456" spans="1:6" x14ac:dyDescent="0.25">
      <c r="A456" s="2"/>
      <c r="B456" s="2"/>
      <c r="C456" s="3"/>
      <c r="E456" t="s">
        <v>179</v>
      </c>
      <c r="F456">
        <v>9</v>
      </c>
    </row>
    <row r="457" spans="1:6" x14ac:dyDescent="0.25">
      <c r="A457" s="2"/>
      <c r="B457" s="2"/>
      <c r="C457" s="3"/>
      <c r="E457" t="s">
        <v>193</v>
      </c>
      <c r="F457">
        <v>24</v>
      </c>
    </row>
    <row r="458" spans="1:6" x14ac:dyDescent="0.25">
      <c r="A458" s="2"/>
      <c r="B458" s="2"/>
      <c r="C458" s="3"/>
      <c r="E458" t="s">
        <v>207</v>
      </c>
      <c r="F458">
        <v>11</v>
      </c>
    </row>
    <row r="459" spans="1:6" x14ac:dyDescent="0.25">
      <c r="A459" s="2"/>
      <c r="B459" s="2"/>
      <c r="C459" s="3"/>
      <c r="E459" t="s">
        <v>177</v>
      </c>
      <c r="F459">
        <v>3</v>
      </c>
    </row>
    <row r="460" spans="1:6" x14ac:dyDescent="0.25">
      <c r="A460" s="2"/>
      <c r="B460" s="2"/>
      <c r="C460" s="3"/>
      <c r="E460" t="s">
        <v>170</v>
      </c>
      <c r="F460">
        <v>9</v>
      </c>
    </row>
    <row r="461" spans="1:6" x14ac:dyDescent="0.25">
      <c r="A461" s="2"/>
      <c r="B461" s="2"/>
      <c r="C461" s="3"/>
      <c r="E461" t="s">
        <v>146</v>
      </c>
      <c r="F461">
        <v>17</v>
      </c>
    </row>
    <row r="462" spans="1:6" x14ac:dyDescent="0.25">
      <c r="A462" s="2"/>
      <c r="B462" s="2"/>
      <c r="C462" s="3"/>
      <c r="E462" t="s">
        <v>129</v>
      </c>
      <c r="F462">
        <v>16</v>
      </c>
    </row>
    <row r="463" spans="1:6" x14ac:dyDescent="0.25">
      <c r="A463" s="2"/>
      <c r="B463" s="2"/>
      <c r="C463" s="3"/>
      <c r="E463" t="s">
        <v>176</v>
      </c>
      <c r="F463">
        <v>63</v>
      </c>
    </row>
    <row r="464" spans="1:6" x14ac:dyDescent="0.25">
      <c r="A464" s="2"/>
      <c r="B464" s="2"/>
      <c r="C464" s="3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defaultRowHeight="15" x14ac:dyDescent="0.25"/>
  <cols>
    <col min="1" max="1" width="24.5703125" bestFit="1" customWidth="1"/>
    <col min="2" max="2" width="27.5703125" bestFit="1" customWidth="1"/>
    <col min="3" max="3" width="28.5703125" bestFit="1" customWidth="1"/>
    <col min="4" max="4" width="29.7109375" bestFit="1" customWidth="1"/>
    <col min="5" max="5" width="28.5703125" bestFit="1" customWidth="1"/>
    <col min="6" max="6" width="27.5703125" bestFit="1" customWidth="1"/>
  </cols>
  <sheetData>
    <row r="1" spans="1:6" x14ac:dyDescent="0.25">
      <c r="A1" s="4"/>
      <c r="B1" s="4" t="s">
        <v>242</v>
      </c>
      <c r="C1" s="4"/>
      <c r="D1" s="4"/>
      <c r="E1" s="4"/>
      <c r="F1" s="4"/>
    </row>
    <row r="2" spans="1:6" x14ac:dyDescent="0.25">
      <c r="A2" s="4" t="s">
        <v>243</v>
      </c>
      <c r="B2" s="4">
        <v>1</v>
      </c>
      <c r="C2" s="4">
        <v>2</v>
      </c>
      <c r="D2" s="4">
        <v>3</v>
      </c>
      <c r="E2" s="4">
        <v>4</v>
      </c>
      <c r="F2" s="4">
        <v>5</v>
      </c>
    </row>
    <row r="3" spans="1:6" x14ac:dyDescent="0.25">
      <c r="A3" s="4">
        <v>1</v>
      </c>
      <c r="B3" s="5" t="s">
        <v>245</v>
      </c>
      <c r="C3" s="5" t="s">
        <v>255</v>
      </c>
      <c r="D3" s="5" t="s">
        <v>265</v>
      </c>
      <c r="E3" s="5" t="s">
        <v>275</v>
      </c>
      <c r="F3" s="5" t="s">
        <v>335</v>
      </c>
    </row>
    <row r="4" spans="1:6" x14ac:dyDescent="0.25">
      <c r="A4" s="4">
        <v>2</v>
      </c>
      <c r="B4" s="6" t="s">
        <v>246</v>
      </c>
      <c r="C4" s="5" t="s">
        <v>256</v>
      </c>
      <c r="D4" s="5" t="s">
        <v>266</v>
      </c>
      <c r="E4" s="5" t="s">
        <v>276</v>
      </c>
      <c r="F4" s="6" t="s">
        <v>336</v>
      </c>
    </row>
    <row r="5" spans="1:6" x14ac:dyDescent="0.25">
      <c r="A5" s="4">
        <v>3</v>
      </c>
      <c r="B5" s="5" t="s">
        <v>247</v>
      </c>
      <c r="C5" s="5" t="s">
        <v>257</v>
      </c>
      <c r="D5" s="5" t="s">
        <v>267</v>
      </c>
      <c r="E5" s="5" t="s">
        <v>277</v>
      </c>
      <c r="F5" s="5" t="s">
        <v>337</v>
      </c>
    </row>
    <row r="6" spans="1:6" x14ac:dyDescent="0.25">
      <c r="A6" s="4">
        <v>4</v>
      </c>
      <c r="B6" s="5" t="s">
        <v>248</v>
      </c>
      <c r="C6" s="5" t="s">
        <v>258</v>
      </c>
      <c r="D6" s="5" t="s">
        <v>268</v>
      </c>
      <c r="E6" s="5" t="s">
        <v>278</v>
      </c>
      <c r="F6" s="5" t="s">
        <v>288</v>
      </c>
    </row>
    <row r="7" spans="1:6" x14ac:dyDescent="0.25">
      <c r="A7" s="4">
        <v>5</v>
      </c>
      <c r="B7" s="6" t="s">
        <v>249</v>
      </c>
      <c r="C7" s="5" t="s">
        <v>259</v>
      </c>
      <c r="D7" s="5" t="s">
        <v>269</v>
      </c>
      <c r="E7" s="5" t="s">
        <v>279</v>
      </c>
      <c r="F7" s="6" t="s">
        <v>293</v>
      </c>
    </row>
    <row r="8" spans="1:6" x14ac:dyDescent="0.25">
      <c r="A8" s="4">
        <v>6</v>
      </c>
      <c r="B8" s="5" t="s">
        <v>250</v>
      </c>
      <c r="C8" s="5" t="s">
        <v>260</v>
      </c>
      <c r="D8" s="5" t="s">
        <v>270</v>
      </c>
      <c r="E8" s="5" t="s">
        <v>280</v>
      </c>
      <c r="F8" s="6" t="s">
        <v>292</v>
      </c>
    </row>
    <row r="9" spans="1:6" x14ac:dyDescent="0.25">
      <c r="A9" s="4">
        <v>7</v>
      </c>
      <c r="B9" s="5" t="s">
        <v>251</v>
      </c>
      <c r="C9" s="5" t="s">
        <v>261</v>
      </c>
      <c r="D9" s="5" t="s">
        <v>271</v>
      </c>
      <c r="E9" s="5" t="s">
        <v>281</v>
      </c>
      <c r="F9" s="6" t="s">
        <v>338</v>
      </c>
    </row>
    <row r="10" spans="1:6" x14ac:dyDescent="0.25">
      <c r="A10" s="4">
        <v>8</v>
      </c>
      <c r="B10" s="5" t="s">
        <v>252</v>
      </c>
      <c r="C10" s="5" t="s">
        <v>262</v>
      </c>
      <c r="D10" s="6" t="s">
        <v>272</v>
      </c>
      <c r="E10" s="5" t="s">
        <v>282</v>
      </c>
      <c r="F10" s="6" t="s">
        <v>285</v>
      </c>
    </row>
    <row r="11" spans="1:6" x14ac:dyDescent="0.25">
      <c r="A11" s="4">
        <v>9</v>
      </c>
      <c r="B11" s="6" t="s">
        <v>253</v>
      </c>
      <c r="C11" s="6" t="s">
        <v>263</v>
      </c>
      <c r="D11" s="5" t="s">
        <v>273</v>
      </c>
      <c r="E11" s="5" t="s">
        <v>283</v>
      </c>
      <c r="F11" s="6" t="s">
        <v>339</v>
      </c>
    </row>
    <row r="12" spans="1:6" x14ac:dyDescent="0.25">
      <c r="A12" s="4">
        <v>10</v>
      </c>
      <c r="B12" s="5" t="s">
        <v>254</v>
      </c>
      <c r="C12" s="5" t="s">
        <v>264</v>
      </c>
      <c r="D12" s="5" t="s">
        <v>274</v>
      </c>
      <c r="E12" s="5" t="s">
        <v>284</v>
      </c>
      <c r="F12" s="6" t="s">
        <v>340</v>
      </c>
    </row>
    <row r="13" spans="1:6" x14ac:dyDescent="0.25">
      <c r="A13" s="4">
        <v>11</v>
      </c>
      <c r="B13" s="6" t="s">
        <v>295</v>
      </c>
      <c r="C13" s="5" t="s">
        <v>305</v>
      </c>
      <c r="D13" s="5" t="s">
        <v>315</v>
      </c>
      <c r="E13" s="5" t="s">
        <v>325</v>
      </c>
      <c r="F13" s="5" t="s">
        <v>286</v>
      </c>
    </row>
    <row r="14" spans="1:6" x14ac:dyDescent="0.25">
      <c r="A14" s="4">
        <v>12</v>
      </c>
      <c r="B14" s="5" t="s">
        <v>296</v>
      </c>
      <c r="C14" s="5" t="s">
        <v>306</v>
      </c>
      <c r="D14" s="5" t="s">
        <v>316</v>
      </c>
      <c r="E14" s="5" t="s">
        <v>326</v>
      </c>
      <c r="F14" s="6" t="s">
        <v>290</v>
      </c>
    </row>
    <row r="15" spans="1:6" x14ac:dyDescent="0.25">
      <c r="A15" s="4">
        <v>13</v>
      </c>
      <c r="B15" s="5" t="s">
        <v>297</v>
      </c>
      <c r="C15" s="5" t="s">
        <v>307</v>
      </c>
      <c r="D15" s="5" t="s">
        <v>317</v>
      </c>
      <c r="E15" s="6" t="s">
        <v>327</v>
      </c>
      <c r="F15" s="5" t="s">
        <v>287</v>
      </c>
    </row>
    <row r="16" spans="1:6" x14ac:dyDescent="0.25">
      <c r="A16" s="4">
        <v>14</v>
      </c>
      <c r="B16" s="5" t="s">
        <v>298</v>
      </c>
      <c r="C16" s="5" t="s">
        <v>308</v>
      </c>
      <c r="D16" s="5" t="s">
        <v>318</v>
      </c>
      <c r="E16" s="6" t="s">
        <v>328</v>
      </c>
      <c r="F16" s="6" t="s">
        <v>341</v>
      </c>
    </row>
    <row r="17" spans="1:6" x14ac:dyDescent="0.25">
      <c r="A17" s="4">
        <v>15</v>
      </c>
      <c r="B17" s="6" t="s">
        <v>299</v>
      </c>
      <c r="C17" s="5" t="s">
        <v>309</v>
      </c>
      <c r="D17" s="5" t="s">
        <v>319</v>
      </c>
      <c r="E17" s="5" t="s">
        <v>329</v>
      </c>
      <c r="F17" s="5" t="s">
        <v>289</v>
      </c>
    </row>
    <row r="18" spans="1:6" x14ac:dyDescent="0.25">
      <c r="A18" s="4">
        <v>16</v>
      </c>
      <c r="B18" s="6" t="s">
        <v>300</v>
      </c>
      <c r="C18" s="5" t="s">
        <v>310</v>
      </c>
      <c r="D18" s="6" t="s">
        <v>320</v>
      </c>
      <c r="E18" s="5" t="s">
        <v>330</v>
      </c>
      <c r="F18" s="6" t="s">
        <v>342</v>
      </c>
    </row>
    <row r="19" spans="1:6" x14ac:dyDescent="0.25">
      <c r="A19" s="4">
        <v>17</v>
      </c>
      <c r="B19" s="5" t="s">
        <v>301</v>
      </c>
      <c r="C19" s="6" t="s">
        <v>311</v>
      </c>
      <c r="D19" s="5" t="s">
        <v>321</v>
      </c>
      <c r="E19" s="6" t="s">
        <v>331</v>
      </c>
      <c r="F19" s="5" t="s">
        <v>294</v>
      </c>
    </row>
    <row r="20" spans="1:6" x14ac:dyDescent="0.25">
      <c r="A20" s="4">
        <v>18</v>
      </c>
      <c r="B20" s="5" t="s">
        <v>302</v>
      </c>
      <c r="C20" s="5" t="s">
        <v>312</v>
      </c>
      <c r="D20" s="6" t="s">
        <v>322</v>
      </c>
      <c r="E20" s="5" t="s">
        <v>332</v>
      </c>
      <c r="F20" s="6" t="s">
        <v>343</v>
      </c>
    </row>
    <row r="21" spans="1:6" x14ac:dyDescent="0.25">
      <c r="A21" s="4">
        <v>19</v>
      </c>
      <c r="B21" s="5" t="s">
        <v>303</v>
      </c>
      <c r="C21" s="6" t="s">
        <v>313</v>
      </c>
      <c r="D21" s="6" t="s">
        <v>323</v>
      </c>
      <c r="E21" s="5" t="s">
        <v>333</v>
      </c>
      <c r="F21" s="6" t="s">
        <v>291</v>
      </c>
    </row>
    <row r="22" spans="1:6" x14ac:dyDescent="0.25">
      <c r="A22" s="4">
        <v>20</v>
      </c>
      <c r="B22" s="6" t="s">
        <v>304</v>
      </c>
      <c r="C22" s="6" t="s">
        <v>314</v>
      </c>
      <c r="D22" s="5" t="s">
        <v>324</v>
      </c>
      <c r="E22" s="5" t="s">
        <v>334</v>
      </c>
      <c r="F22" s="5" t="s">
        <v>344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7"/>
  <sheetViews>
    <sheetView workbookViewId="0">
      <selection activeCell="F3" sqref="F3"/>
    </sheetView>
  </sheetViews>
  <sheetFormatPr defaultRowHeight="15" x14ac:dyDescent="0.25"/>
  <cols>
    <col min="1" max="1" width="24.5703125" bestFit="1" customWidth="1"/>
    <col min="2" max="5" width="4.140625" customWidth="1"/>
    <col min="6" max="6" width="4.28515625" bestFit="1" customWidth="1"/>
    <col min="8" max="8" width="8.28515625" bestFit="1" customWidth="1"/>
    <col min="13" max="13" width="35.140625" bestFit="1" customWidth="1"/>
    <col min="14" max="14" width="28.28515625" bestFit="1" customWidth="1"/>
  </cols>
  <sheetData>
    <row r="2" spans="1:14" x14ac:dyDescent="0.25">
      <c r="A2" s="7" t="s">
        <v>347</v>
      </c>
      <c r="B2" s="7" t="s">
        <v>349</v>
      </c>
      <c r="C2" s="7" t="s">
        <v>350</v>
      </c>
      <c r="D2" s="7" t="s">
        <v>351</v>
      </c>
      <c r="E2" s="7" t="s">
        <v>352</v>
      </c>
      <c r="F2" s="7" t="s">
        <v>353</v>
      </c>
      <c r="G2" s="7" t="s">
        <v>348</v>
      </c>
      <c r="H2" s="7" t="s">
        <v>354</v>
      </c>
      <c r="I2" s="7" t="s">
        <v>355</v>
      </c>
      <c r="J2" s="7" t="s">
        <v>356</v>
      </c>
      <c r="K2" s="7" t="s">
        <v>357</v>
      </c>
      <c r="L2" s="7" t="s">
        <v>358</v>
      </c>
      <c r="M2" s="7" t="s">
        <v>359</v>
      </c>
      <c r="N2" s="7" t="s">
        <v>360</v>
      </c>
    </row>
    <row r="3" spans="1:14" x14ac:dyDescent="0.25">
      <c r="A3" s="2" t="s">
        <v>206</v>
      </c>
      <c r="B3" s="3">
        <v>1</v>
      </c>
      <c r="C3" s="3">
        <v>1</v>
      </c>
      <c r="D3" s="3"/>
      <c r="E3" s="3"/>
      <c r="F3" s="3"/>
      <c r="G3" s="3">
        <v>2</v>
      </c>
      <c r="H3" s="8">
        <f>SUMPRODUCT(Table3[[#This Row],[1]:[5]],{1,2,3,4,5})/SUM(Table3[[#This Row],[1]:[5]])</f>
        <v>1.5</v>
      </c>
      <c r="I3" s="3">
        <f>ROUND((Table3[[#This Row],[mean]]-1)/4*99,0)</f>
        <v>12</v>
      </c>
      <c r="J3" s="3">
        <v>50</v>
      </c>
      <c r="K3" s="3">
        <f>99-Table3[[#This Row],[R]]</f>
        <v>87</v>
      </c>
      <c r="L3" s="3" t="str">
        <f>Table3[[#This Row],[R]]&amp;Table3[[#This Row],[G]]&amp;Table3[[#This Row],[B]]</f>
        <v>125087</v>
      </c>
      <c r="M3" s="3" t="str">
        <f>Table3[[#This Row],[Scene]]&amp;":"&amp;Table3[[#This Row],[Total]]&amp;":"&amp;Table3[[#This Row],[RGB]]</f>
        <v>trench:2:125087</v>
      </c>
      <c r="N3" s="3" t="str">
        <f>Table3[[#This Row],[Scene]]&amp;":"&amp;Table3[[#This Row],[Total]]</f>
        <v>trench:2</v>
      </c>
    </row>
    <row r="4" spans="1:14" x14ac:dyDescent="0.25">
      <c r="A4" s="2" t="s">
        <v>211</v>
      </c>
      <c r="B4" s="3">
        <v>1</v>
      </c>
      <c r="C4" s="3">
        <v>2</v>
      </c>
      <c r="D4" s="3">
        <v>1</v>
      </c>
      <c r="E4" s="3"/>
      <c r="F4" s="3"/>
      <c r="G4" s="3">
        <v>4</v>
      </c>
      <c r="H4" s="8">
        <f>SUMPRODUCT(Table3[[#This Row],[1]:[5]],{1,2,3,4,5})/SUM(Table3[[#This Row],[1]:[5]])</f>
        <v>2</v>
      </c>
      <c r="I4" s="3">
        <f>ROUND((Table3[[#This Row],[mean]]-1)/4*99,0)</f>
        <v>25</v>
      </c>
      <c r="J4" s="3">
        <v>50</v>
      </c>
      <c r="K4" s="3">
        <f>99-Table3[[#This Row],[R]]</f>
        <v>74</v>
      </c>
      <c r="L4" s="3" t="str">
        <f>Table3[[#This Row],[R]]&amp;Table3[[#This Row],[G]]&amp;Table3[[#This Row],[B]]</f>
        <v>255074</v>
      </c>
      <c r="M4" s="3" t="str">
        <f>Table3[[#This Row],[Scene]]&amp;":"&amp;Table3[[#This Row],[Total]]&amp;":"&amp;Table3[[#This Row],[RGB]]</f>
        <v>excavation:4:255074</v>
      </c>
      <c r="N4" s="3" t="str">
        <f>Table3[[#This Row],[Scene]]&amp;":"&amp;Table3[[#This Row],[Total]]</f>
        <v>excavation:4</v>
      </c>
    </row>
    <row r="5" spans="1:14" x14ac:dyDescent="0.25">
      <c r="A5" s="2" t="s">
        <v>181</v>
      </c>
      <c r="B5" s="3">
        <v>1</v>
      </c>
      <c r="C5" s="3">
        <v>4</v>
      </c>
      <c r="D5" s="3">
        <v>1</v>
      </c>
      <c r="E5" s="3"/>
      <c r="F5" s="3"/>
      <c r="G5" s="3">
        <v>6</v>
      </c>
      <c r="H5" s="8">
        <f>SUMPRODUCT(Table3[[#This Row],[1]:[5]],{1,2,3,4,5})/SUM(Table3[[#This Row],[1]:[5]])</f>
        <v>2</v>
      </c>
      <c r="I5" s="3">
        <f>ROUND((Table3[[#This Row],[mean]]-1)/4*99,0)</f>
        <v>25</v>
      </c>
      <c r="J5" s="3">
        <v>50</v>
      </c>
      <c r="K5" s="3">
        <f>99-Table3[[#This Row],[R]]</f>
        <v>74</v>
      </c>
      <c r="L5" s="3" t="str">
        <f>Table3[[#This Row],[R]]&amp;Table3[[#This Row],[G]]&amp;Table3[[#This Row],[B]]</f>
        <v>255074</v>
      </c>
      <c r="M5" s="3" t="str">
        <f>Table3[[#This Row],[Scene]]&amp;":"&amp;Table3[[#This Row],[Total]]&amp;":"&amp;Table3[[#This Row],[RGB]]</f>
        <v>valley:6:255074</v>
      </c>
      <c r="N5" s="3" t="str">
        <f>Table3[[#This Row],[Scene]]&amp;":"&amp;Table3[[#This Row],[Total]]</f>
        <v>valley:6</v>
      </c>
    </row>
    <row r="6" spans="1:14" x14ac:dyDescent="0.25">
      <c r="A6" s="2" t="s">
        <v>227</v>
      </c>
      <c r="B6" s="3"/>
      <c r="C6" s="3">
        <v>3</v>
      </c>
      <c r="D6" s="3"/>
      <c r="E6" s="3"/>
      <c r="F6" s="3"/>
      <c r="G6" s="3">
        <v>3</v>
      </c>
      <c r="H6" s="8">
        <f>SUMPRODUCT(Table3[[#This Row],[1]:[5]],{1,2,3,4,5})/SUM(Table3[[#This Row],[1]:[5]])</f>
        <v>2</v>
      </c>
      <c r="I6" s="3">
        <f>ROUND((Table3[[#This Row],[mean]]-1)/4*99,0)</f>
        <v>25</v>
      </c>
      <c r="J6" s="3">
        <v>50</v>
      </c>
      <c r="K6" s="3">
        <f>99-Table3[[#This Row],[R]]</f>
        <v>74</v>
      </c>
      <c r="L6" s="3" t="str">
        <f>Table3[[#This Row],[R]]&amp;Table3[[#This Row],[G]]&amp;Table3[[#This Row],[B]]</f>
        <v>255074</v>
      </c>
      <c r="M6" s="3" t="str">
        <f>Table3[[#This Row],[Scene]]&amp;":"&amp;Table3[[#This Row],[Total]]&amp;":"&amp;Table3[[#This Row],[RGB]]</f>
        <v>aqueduct:3:255074</v>
      </c>
      <c r="N6" s="3" t="str">
        <f>Table3[[#This Row],[Scene]]&amp;":"&amp;Table3[[#This Row],[Total]]</f>
        <v>aqueduct:3</v>
      </c>
    </row>
    <row r="7" spans="1:14" x14ac:dyDescent="0.25">
      <c r="A7" s="2" t="s">
        <v>228</v>
      </c>
      <c r="B7" s="3"/>
      <c r="C7" s="3">
        <v>1</v>
      </c>
      <c r="D7" s="3"/>
      <c r="E7" s="3"/>
      <c r="F7" s="3"/>
      <c r="G7" s="3">
        <v>1</v>
      </c>
      <c r="H7" s="8">
        <f>SUMPRODUCT(Table3[[#This Row],[1]:[5]],{1,2,3,4,5})/SUM(Table3[[#This Row],[1]:[5]])</f>
        <v>2</v>
      </c>
      <c r="I7" s="3">
        <f>ROUND((Table3[[#This Row],[mean]]-1)/4*99,0)</f>
        <v>25</v>
      </c>
      <c r="J7" s="3">
        <v>50</v>
      </c>
      <c r="K7" s="3">
        <f>99-Table3[[#This Row],[R]]</f>
        <v>74</v>
      </c>
      <c r="L7" s="3" t="str">
        <f>Table3[[#This Row],[R]]&amp;Table3[[#This Row],[G]]&amp;Table3[[#This Row],[B]]</f>
        <v>255074</v>
      </c>
      <c r="M7" s="3" t="str">
        <f>Table3[[#This Row],[Scene]]&amp;":"&amp;Table3[[#This Row],[Total]]&amp;":"&amp;Table3[[#This Row],[RGB]]</f>
        <v>badlands:1:255074</v>
      </c>
      <c r="N7" s="3" t="str">
        <f>Table3[[#This Row],[Scene]]&amp;":"&amp;Table3[[#This Row],[Total]]</f>
        <v>badlands:1</v>
      </c>
    </row>
    <row r="8" spans="1:14" x14ac:dyDescent="0.25">
      <c r="A8" s="2" t="s">
        <v>204</v>
      </c>
      <c r="B8" s="3"/>
      <c r="C8" s="3">
        <v>1</v>
      </c>
      <c r="D8" s="3"/>
      <c r="E8" s="3"/>
      <c r="F8" s="3"/>
      <c r="G8" s="3">
        <v>1</v>
      </c>
      <c r="H8" s="8">
        <f>SUMPRODUCT(Table3[[#This Row],[1]:[5]],{1,2,3,4,5})/SUM(Table3[[#This Row],[1]:[5]])</f>
        <v>2</v>
      </c>
      <c r="I8" s="3">
        <f>ROUND((Table3[[#This Row],[mean]]-1)/4*99,0)</f>
        <v>25</v>
      </c>
      <c r="J8" s="3">
        <v>50</v>
      </c>
      <c r="K8" s="3">
        <f>99-Table3[[#This Row],[R]]</f>
        <v>74</v>
      </c>
      <c r="L8" s="3" t="str">
        <f>Table3[[#This Row],[R]]&amp;Table3[[#This Row],[G]]&amp;Table3[[#This Row],[B]]</f>
        <v>255074</v>
      </c>
      <c r="M8" s="3" t="str">
        <f>Table3[[#This Row],[Scene]]&amp;":"&amp;Table3[[#This Row],[Total]]&amp;":"&amp;Table3[[#This Row],[RGB]]</f>
        <v>candy_store:1:255074</v>
      </c>
      <c r="N8" s="3" t="str">
        <f>Table3[[#This Row],[Scene]]&amp;":"&amp;Table3[[#This Row],[Total]]</f>
        <v>candy_store:1</v>
      </c>
    </row>
    <row r="9" spans="1:14" x14ac:dyDescent="0.25">
      <c r="A9" s="2" t="s">
        <v>210</v>
      </c>
      <c r="B9" s="3"/>
      <c r="C9" s="3">
        <v>1</v>
      </c>
      <c r="D9" s="3"/>
      <c r="E9" s="3"/>
      <c r="F9" s="3"/>
      <c r="G9" s="3">
        <v>1</v>
      </c>
      <c r="H9" s="8">
        <f>SUMPRODUCT(Table3[[#This Row],[1]:[5]],{1,2,3,4,5})/SUM(Table3[[#This Row],[1]:[5]])</f>
        <v>2</v>
      </c>
      <c r="I9" s="3">
        <f>ROUND((Table3[[#This Row],[mean]]-1)/4*99,0)</f>
        <v>25</v>
      </c>
      <c r="J9" s="3">
        <v>50</v>
      </c>
      <c r="K9" s="3">
        <f>99-Table3[[#This Row],[R]]</f>
        <v>74</v>
      </c>
      <c r="L9" s="3" t="str">
        <f>Table3[[#This Row],[R]]&amp;Table3[[#This Row],[G]]&amp;Table3[[#This Row],[B]]</f>
        <v>255074</v>
      </c>
      <c r="M9" s="3" t="str">
        <f>Table3[[#This Row],[Scene]]&amp;":"&amp;Table3[[#This Row],[Total]]&amp;":"&amp;Table3[[#This Row],[RGB]]</f>
        <v>locker_room:1:255074</v>
      </c>
      <c r="N9" s="3" t="str">
        <f>Table3[[#This Row],[Scene]]&amp;":"&amp;Table3[[#This Row],[Total]]</f>
        <v>locker_room:1</v>
      </c>
    </row>
    <row r="10" spans="1:14" x14ac:dyDescent="0.25">
      <c r="A10" s="2" t="s">
        <v>238</v>
      </c>
      <c r="B10" s="3"/>
      <c r="C10" s="3">
        <v>1</v>
      </c>
      <c r="D10" s="3"/>
      <c r="E10" s="3"/>
      <c r="F10" s="3"/>
      <c r="G10" s="3">
        <v>1</v>
      </c>
      <c r="H10" s="8">
        <f>SUMPRODUCT(Table3[[#This Row],[1]:[5]],{1,2,3,4,5})/SUM(Table3[[#This Row],[1]:[5]])</f>
        <v>2</v>
      </c>
      <c r="I10" s="3">
        <f>ROUND((Table3[[#This Row],[mean]]-1)/4*99,0)</f>
        <v>25</v>
      </c>
      <c r="J10" s="3">
        <v>50</v>
      </c>
      <c r="K10" s="3">
        <f>99-Table3[[#This Row],[R]]</f>
        <v>74</v>
      </c>
      <c r="L10" s="3" t="str">
        <f>Table3[[#This Row],[R]]&amp;Table3[[#This Row],[G]]&amp;Table3[[#This Row],[B]]</f>
        <v>255074</v>
      </c>
      <c r="M10" s="3" t="str">
        <f>Table3[[#This Row],[Scene]]&amp;":"&amp;Table3[[#This Row],[Total]]&amp;":"&amp;Table3[[#This Row],[RGB]]</f>
        <v>mountain:1:255074</v>
      </c>
      <c r="N10" s="3" t="str">
        <f>Table3[[#This Row],[Scene]]&amp;":"&amp;Table3[[#This Row],[Total]]</f>
        <v>mountain:1</v>
      </c>
    </row>
    <row r="11" spans="1:14" x14ac:dyDescent="0.25">
      <c r="A11" s="2" t="s">
        <v>233</v>
      </c>
      <c r="B11" s="3"/>
      <c r="C11" s="3">
        <v>1</v>
      </c>
      <c r="D11" s="3"/>
      <c r="E11" s="3"/>
      <c r="F11" s="3"/>
      <c r="G11" s="3">
        <v>1</v>
      </c>
      <c r="H11" s="8">
        <f>SUMPRODUCT(Table3[[#This Row],[1]:[5]],{1,2,3,4,5})/SUM(Table3[[#This Row],[1]:[5]])</f>
        <v>2</v>
      </c>
      <c r="I11" s="3">
        <f>ROUND((Table3[[#This Row],[mean]]-1)/4*99,0)</f>
        <v>25</v>
      </c>
      <c r="J11" s="3">
        <v>50</v>
      </c>
      <c r="K11" s="3">
        <f>99-Table3[[#This Row],[R]]</f>
        <v>74</v>
      </c>
      <c r="L11" s="3" t="str">
        <f>Table3[[#This Row],[R]]&amp;Table3[[#This Row],[G]]&amp;Table3[[#This Row],[B]]</f>
        <v>255074</v>
      </c>
      <c r="M11" s="3" t="str">
        <f>Table3[[#This Row],[Scene]]&amp;":"&amp;Table3[[#This Row],[Total]]&amp;":"&amp;Table3[[#This Row],[RGB]]</f>
        <v>mountain_snowy:1:255074</v>
      </c>
      <c r="N11" s="3" t="str">
        <f>Table3[[#This Row],[Scene]]&amp;":"&amp;Table3[[#This Row],[Total]]</f>
        <v>mountain_snowy:1</v>
      </c>
    </row>
    <row r="12" spans="1:14" x14ac:dyDescent="0.25">
      <c r="A12" s="2" t="s">
        <v>188</v>
      </c>
      <c r="B12" s="3"/>
      <c r="C12" s="3">
        <v>1</v>
      </c>
      <c r="D12" s="3"/>
      <c r="E12" s="3"/>
      <c r="F12" s="3"/>
      <c r="G12" s="3">
        <v>1</v>
      </c>
      <c r="H12" s="8">
        <f>SUMPRODUCT(Table3[[#This Row],[1]:[5]],{1,2,3,4,5})/SUM(Table3[[#This Row],[1]:[5]])</f>
        <v>2</v>
      </c>
      <c r="I12" s="3">
        <f>ROUND((Table3[[#This Row],[mean]]-1)/4*99,0)</f>
        <v>25</v>
      </c>
      <c r="J12" s="3">
        <v>50</v>
      </c>
      <c r="K12" s="3">
        <f>99-Table3[[#This Row],[R]]</f>
        <v>74</v>
      </c>
      <c r="L12" s="3" t="str">
        <f>Table3[[#This Row],[R]]&amp;Table3[[#This Row],[G]]&amp;Table3[[#This Row],[B]]</f>
        <v>255074</v>
      </c>
      <c r="M12" s="3" t="str">
        <f>Table3[[#This Row],[Scene]]&amp;":"&amp;Table3[[#This Row],[Total]]&amp;":"&amp;Table3[[#This Row],[RGB]]</f>
        <v>pagoda:1:255074</v>
      </c>
      <c r="N12" s="3" t="str">
        <f>Table3[[#This Row],[Scene]]&amp;":"&amp;Table3[[#This Row],[Total]]</f>
        <v>pagoda:1</v>
      </c>
    </row>
    <row r="13" spans="1:14" x14ac:dyDescent="0.25">
      <c r="A13" s="2" t="s">
        <v>232</v>
      </c>
      <c r="B13" s="3"/>
      <c r="C13" s="3">
        <v>1</v>
      </c>
      <c r="D13" s="3"/>
      <c r="E13" s="3"/>
      <c r="F13" s="3"/>
      <c r="G13" s="3">
        <v>1</v>
      </c>
      <c r="H13" s="8">
        <f>SUMPRODUCT(Table3[[#This Row],[1]:[5]],{1,2,3,4,5})/SUM(Table3[[#This Row],[1]:[5]])</f>
        <v>2</v>
      </c>
      <c r="I13" s="3">
        <f>ROUND((Table3[[#This Row],[mean]]-1)/4*99,0)</f>
        <v>25</v>
      </c>
      <c r="J13" s="3">
        <v>50</v>
      </c>
      <c r="K13" s="3">
        <f>99-Table3[[#This Row],[R]]</f>
        <v>74</v>
      </c>
      <c r="L13" s="3" t="str">
        <f>Table3[[#This Row],[R]]&amp;Table3[[#This Row],[G]]&amp;Table3[[#This Row],[B]]</f>
        <v>255074</v>
      </c>
      <c r="M13" s="3" t="str">
        <f>Table3[[#This Row],[Scene]]&amp;":"&amp;Table3[[#This Row],[Total]]&amp;":"&amp;Table3[[#This Row],[RGB]]</f>
        <v>staircase:1:255074</v>
      </c>
      <c r="N13" s="3" t="str">
        <f>Table3[[#This Row],[Scene]]&amp;":"&amp;Table3[[#This Row],[Total]]</f>
        <v>staircase:1</v>
      </c>
    </row>
    <row r="14" spans="1:14" x14ac:dyDescent="0.25">
      <c r="A14" s="2" t="s">
        <v>168</v>
      </c>
      <c r="B14" s="3"/>
      <c r="C14" s="3">
        <v>1</v>
      </c>
      <c r="D14" s="3"/>
      <c r="E14" s="3"/>
      <c r="F14" s="3"/>
      <c r="G14" s="3">
        <v>1</v>
      </c>
      <c r="H14" s="8">
        <f>SUMPRODUCT(Table3[[#This Row],[1]:[5]],{1,2,3,4,5})/SUM(Table3[[#This Row],[1]:[5]])</f>
        <v>2</v>
      </c>
      <c r="I14" s="3">
        <f>ROUND((Table3[[#This Row],[mean]]-1)/4*99,0)</f>
        <v>25</v>
      </c>
      <c r="J14" s="3">
        <v>50</v>
      </c>
      <c r="K14" s="3">
        <f>99-Table3[[#This Row],[R]]</f>
        <v>74</v>
      </c>
      <c r="L14" s="3" t="str">
        <f>Table3[[#This Row],[R]]&amp;Table3[[#This Row],[G]]&amp;Table3[[#This Row],[B]]</f>
        <v>255074</v>
      </c>
      <c r="M14" s="3" t="str">
        <f>Table3[[#This Row],[Scene]]&amp;":"&amp;Table3[[#This Row],[Total]]&amp;":"&amp;Table3[[#This Row],[RGB]]</f>
        <v>supermarket:1:255074</v>
      </c>
      <c r="N14" s="3" t="str">
        <f>Table3[[#This Row],[Scene]]&amp;":"&amp;Table3[[#This Row],[Total]]</f>
        <v>supermarket:1</v>
      </c>
    </row>
    <row r="15" spans="1:14" x14ac:dyDescent="0.25">
      <c r="A15" s="2" t="s">
        <v>193</v>
      </c>
      <c r="B15" s="3">
        <v>4</v>
      </c>
      <c r="C15" s="3">
        <v>16</v>
      </c>
      <c r="D15" s="3">
        <v>2</v>
      </c>
      <c r="E15" s="3">
        <v>2</v>
      </c>
      <c r="F15" s="3"/>
      <c r="G15" s="3">
        <v>24</v>
      </c>
      <c r="H15" s="8">
        <f>SUMPRODUCT(Table3[[#This Row],[1]:[5]],{1,2,3,4,5})/SUM(Table3[[#This Row],[1]:[5]])</f>
        <v>2.0833333333333335</v>
      </c>
      <c r="I15" s="3">
        <f>ROUND((Table3[[#This Row],[mean]]-1)/4*99,0)</f>
        <v>27</v>
      </c>
      <c r="J15" s="3">
        <v>50</v>
      </c>
      <c r="K15" s="3">
        <f>99-Table3[[#This Row],[R]]</f>
        <v>72</v>
      </c>
      <c r="L15" s="3" t="str">
        <f>Table3[[#This Row],[R]]&amp;Table3[[#This Row],[G]]&amp;Table3[[#This Row],[B]]</f>
        <v>275072</v>
      </c>
      <c r="M15" s="3" t="str">
        <f>Table3[[#This Row],[Scene]]&amp;":"&amp;Table3[[#This Row],[Total]]&amp;":"&amp;Table3[[#This Row],[RGB]]</f>
        <v>viaduct:24:275072</v>
      </c>
      <c r="N15" s="3" t="str">
        <f>Table3[[#This Row],[Scene]]&amp;":"&amp;Table3[[#This Row],[Total]]</f>
        <v>viaduct:24</v>
      </c>
    </row>
    <row r="16" spans="1:14" x14ac:dyDescent="0.25">
      <c r="A16" s="2" t="s">
        <v>215</v>
      </c>
      <c r="B16" s="3">
        <v>1</v>
      </c>
      <c r="C16" s="3">
        <v>5</v>
      </c>
      <c r="D16" s="3"/>
      <c r="E16" s="3">
        <v>1</v>
      </c>
      <c r="F16" s="3"/>
      <c r="G16" s="3">
        <v>7</v>
      </c>
      <c r="H16" s="8">
        <f>SUMPRODUCT(Table3[[#This Row],[1]:[5]],{1,2,3,4,5})/SUM(Table3[[#This Row],[1]:[5]])</f>
        <v>2.1428571428571428</v>
      </c>
      <c r="I16" s="3">
        <f>ROUND((Table3[[#This Row],[mean]]-1)/4*99,0)</f>
        <v>28</v>
      </c>
      <c r="J16" s="3">
        <v>50</v>
      </c>
      <c r="K16" s="3">
        <f>99-Table3[[#This Row],[R]]</f>
        <v>71</v>
      </c>
      <c r="L16" s="3" t="str">
        <f>Table3[[#This Row],[R]]&amp;Table3[[#This Row],[G]]&amp;Table3[[#This Row],[B]]</f>
        <v>285071</v>
      </c>
      <c r="M16" s="3" t="str">
        <f>Table3[[#This Row],[Scene]]&amp;":"&amp;Table3[[#This Row],[Total]]&amp;":"&amp;Table3[[#This Row],[RGB]]</f>
        <v>train_station:7:285071</v>
      </c>
      <c r="N16" s="3" t="str">
        <f>Table3[[#This Row],[Scene]]&amp;":"&amp;Table3[[#This Row],[Total]]</f>
        <v>train_station:7</v>
      </c>
    </row>
    <row r="17" spans="1:14" x14ac:dyDescent="0.25">
      <c r="A17" s="2" t="s">
        <v>143</v>
      </c>
      <c r="B17" s="3">
        <v>2</v>
      </c>
      <c r="C17" s="3">
        <v>11</v>
      </c>
      <c r="D17" s="3">
        <v>4</v>
      </c>
      <c r="E17" s="3">
        <v>1</v>
      </c>
      <c r="F17" s="3"/>
      <c r="G17" s="3">
        <v>18</v>
      </c>
      <c r="H17" s="8">
        <f>SUMPRODUCT(Table3[[#This Row],[1]:[5]],{1,2,3,4,5})/SUM(Table3[[#This Row],[1]:[5]])</f>
        <v>2.2222222222222223</v>
      </c>
      <c r="I17" s="3">
        <f>ROUND((Table3[[#This Row],[mean]]-1)/4*99,0)</f>
        <v>30</v>
      </c>
      <c r="J17" s="3">
        <v>50</v>
      </c>
      <c r="K17" s="3">
        <f>99-Table3[[#This Row],[R]]</f>
        <v>69</v>
      </c>
      <c r="L17" s="3" t="str">
        <f>Table3[[#This Row],[R]]&amp;Table3[[#This Row],[G]]&amp;Table3[[#This Row],[B]]</f>
        <v>305069</v>
      </c>
      <c r="M17" s="3" t="str">
        <f>Table3[[#This Row],[Scene]]&amp;":"&amp;Table3[[#This Row],[Total]]&amp;":"&amp;Table3[[#This Row],[RGB]]</f>
        <v>railroad_track:18:305069</v>
      </c>
      <c r="N17" s="3" t="str">
        <f>Table3[[#This Row],[Scene]]&amp;":"&amp;Table3[[#This Row],[Total]]</f>
        <v>railroad_track:18</v>
      </c>
    </row>
    <row r="18" spans="1:14" x14ac:dyDescent="0.25">
      <c r="A18" s="2" t="s">
        <v>165</v>
      </c>
      <c r="B18" s="3">
        <v>1</v>
      </c>
      <c r="C18" s="3">
        <v>2</v>
      </c>
      <c r="D18" s="3"/>
      <c r="E18" s="3">
        <v>1</v>
      </c>
      <c r="F18" s="3"/>
      <c r="G18" s="3">
        <v>4</v>
      </c>
      <c r="H18" s="8">
        <f>SUMPRODUCT(Table3[[#This Row],[1]:[5]],{1,2,3,4,5})/SUM(Table3[[#This Row],[1]:[5]])</f>
        <v>2.25</v>
      </c>
      <c r="I18" s="3">
        <f>ROUND((Table3[[#This Row],[mean]]-1)/4*99,0)</f>
        <v>31</v>
      </c>
      <c r="J18" s="3">
        <v>50</v>
      </c>
      <c r="K18" s="3">
        <f>99-Table3[[#This Row],[R]]</f>
        <v>68</v>
      </c>
      <c r="L18" s="3" t="str">
        <f>Table3[[#This Row],[R]]&amp;Table3[[#This Row],[G]]&amp;Table3[[#This Row],[B]]</f>
        <v>315068</v>
      </c>
      <c r="M18" s="3" t="str">
        <f>Table3[[#This Row],[Scene]]&amp;":"&amp;Table3[[#This Row],[Total]]&amp;":"&amp;Table3[[#This Row],[RGB]]</f>
        <v>tower:4:315068</v>
      </c>
      <c r="N18" s="3" t="str">
        <f>Table3[[#This Row],[Scene]]&amp;":"&amp;Table3[[#This Row],[Total]]</f>
        <v>tower:4</v>
      </c>
    </row>
    <row r="19" spans="1:14" x14ac:dyDescent="0.25">
      <c r="A19" s="2" t="s">
        <v>154</v>
      </c>
      <c r="B19" s="3">
        <v>2</v>
      </c>
      <c r="C19" s="3">
        <v>3</v>
      </c>
      <c r="D19" s="3"/>
      <c r="E19" s="3">
        <v>2</v>
      </c>
      <c r="F19" s="3"/>
      <c r="G19" s="3">
        <v>7</v>
      </c>
      <c r="H19" s="8">
        <f>SUMPRODUCT(Table3[[#This Row],[1]:[5]],{1,2,3,4,5})/SUM(Table3[[#This Row],[1]:[5]])</f>
        <v>2.2857142857142856</v>
      </c>
      <c r="I19" s="3">
        <f>ROUND((Table3[[#This Row],[mean]]-1)/4*99,0)</f>
        <v>32</v>
      </c>
      <c r="J19" s="3">
        <v>50</v>
      </c>
      <c r="K19" s="3">
        <f>99-Table3[[#This Row],[R]]</f>
        <v>67</v>
      </c>
      <c r="L19" s="3" t="str">
        <f>Table3[[#This Row],[R]]&amp;Table3[[#This Row],[G]]&amp;Table3[[#This Row],[B]]</f>
        <v>325067</v>
      </c>
      <c r="M19" s="3" t="str">
        <f>Table3[[#This Row],[Scene]]&amp;":"&amp;Table3[[#This Row],[Total]]&amp;":"&amp;Table3[[#This Row],[RGB]]</f>
        <v>dam:7:325067</v>
      </c>
      <c r="N19" s="3" t="str">
        <f>Table3[[#This Row],[Scene]]&amp;":"&amp;Table3[[#This Row],[Total]]</f>
        <v>dam:7</v>
      </c>
    </row>
    <row r="20" spans="1:14" x14ac:dyDescent="0.25">
      <c r="A20" s="2" t="s">
        <v>155</v>
      </c>
      <c r="B20" s="3">
        <v>1</v>
      </c>
      <c r="C20" s="3">
        <v>4</v>
      </c>
      <c r="D20" s="3">
        <v>1</v>
      </c>
      <c r="E20" s="3">
        <v>1</v>
      </c>
      <c r="F20" s="3"/>
      <c r="G20" s="3">
        <v>7</v>
      </c>
      <c r="H20" s="8">
        <f>SUMPRODUCT(Table3[[#This Row],[1]:[5]],{1,2,3,4,5})/SUM(Table3[[#This Row],[1]:[5]])</f>
        <v>2.2857142857142856</v>
      </c>
      <c r="I20" s="3">
        <f>ROUND((Table3[[#This Row],[mean]]-1)/4*99,0)</f>
        <v>32</v>
      </c>
      <c r="J20" s="3">
        <v>50</v>
      </c>
      <c r="K20" s="3">
        <f>99-Table3[[#This Row],[R]]</f>
        <v>67</v>
      </c>
      <c r="L20" s="3" t="str">
        <f>Table3[[#This Row],[R]]&amp;Table3[[#This Row],[G]]&amp;Table3[[#This Row],[B]]</f>
        <v>325067</v>
      </c>
      <c r="M20" s="3" t="str">
        <f>Table3[[#This Row],[Scene]]&amp;":"&amp;Table3[[#This Row],[Total]]&amp;":"&amp;Table3[[#This Row],[RGB]]</f>
        <v>skyscraper:7:325067</v>
      </c>
      <c r="N20" s="3" t="str">
        <f>Table3[[#This Row],[Scene]]&amp;":"&amp;Table3[[#This Row],[Total]]</f>
        <v>skyscraper:7</v>
      </c>
    </row>
    <row r="21" spans="1:14" x14ac:dyDescent="0.25">
      <c r="A21" s="2" t="s">
        <v>192</v>
      </c>
      <c r="B21" s="3">
        <v>7</v>
      </c>
      <c r="C21" s="3">
        <v>17</v>
      </c>
      <c r="D21" s="3">
        <v>8</v>
      </c>
      <c r="E21" s="3">
        <v>5</v>
      </c>
      <c r="F21" s="3"/>
      <c r="G21" s="3">
        <v>37</v>
      </c>
      <c r="H21" s="8">
        <f>SUMPRODUCT(Table3[[#This Row],[1]:[5]],{1,2,3,4,5})/SUM(Table3[[#This Row],[1]:[5]])</f>
        <v>2.2972972972972974</v>
      </c>
      <c r="I21" s="3">
        <f>ROUND((Table3[[#This Row],[mean]]-1)/4*99,0)</f>
        <v>32</v>
      </c>
      <c r="J21" s="3">
        <v>50</v>
      </c>
      <c r="K21" s="3">
        <f>99-Table3[[#This Row],[R]]</f>
        <v>67</v>
      </c>
      <c r="L21" s="3" t="str">
        <f>Table3[[#This Row],[R]]&amp;Table3[[#This Row],[G]]&amp;Table3[[#This Row],[B]]</f>
        <v>325067</v>
      </c>
      <c r="M21" s="3" t="str">
        <f>Table3[[#This Row],[Scene]]&amp;":"&amp;Table3[[#This Row],[Total]]&amp;":"&amp;Table3[[#This Row],[RGB]]</f>
        <v>construction_site:37:325067</v>
      </c>
      <c r="N21" s="3" t="str">
        <f>Table3[[#This Row],[Scene]]&amp;":"&amp;Table3[[#This Row],[Total]]</f>
        <v>construction_site:37</v>
      </c>
    </row>
    <row r="22" spans="1:14" x14ac:dyDescent="0.25">
      <c r="A22" s="2" t="s">
        <v>159</v>
      </c>
      <c r="B22" s="3">
        <v>5</v>
      </c>
      <c r="C22" s="3">
        <v>18</v>
      </c>
      <c r="D22" s="3">
        <v>5</v>
      </c>
      <c r="E22" s="3">
        <v>5</v>
      </c>
      <c r="F22" s="3"/>
      <c r="G22" s="3">
        <v>33</v>
      </c>
      <c r="H22" s="8">
        <f>SUMPRODUCT(Table3[[#This Row],[1]:[5]],{1,2,3,4,5})/SUM(Table3[[#This Row],[1]:[5]])</f>
        <v>2.3030303030303032</v>
      </c>
      <c r="I22" s="3">
        <f>ROUND((Table3[[#This Row],[mean]]-1)/4*99,0)</f>
        <v>32</v>
      </c>
      <c r="J22" s="3">
        <v>50</v>
      </c>
      <c r="K22" s="3">
        <f>99-Table3[[#This Row],[R]]</f>
        <v>67</v>
      </c>
      <c r="L22" s="3" t="str">
        <f>Table3[[#This Row],[R]]&amp;Table3[[#This Row],[G]]&amp;Table3[[#This Row],[B]]</f>
        <v>325067</v>
      </c>
      <c r="M22" s="3" t="str">
        <f>Table3[[#This Row],[Scene]]&amp;":"&amp;Table3[[#This Row],[Total]]&amp;":"&amp;Table3[[#This Row],[RGB]]</f>
        <v>bridge:33:325067</v>
      </c>
      <c r="N22" s="3" t="str">
        <f>Table3[[#This Row],[Scene]]&amp;":"&amp;Table3[[#This Row],[Total]]</f>
        <v>bridge:33</v>
      </c>
    </row>
    <row r="23" spans="1:14" x14ac:dyDescent="0.25">
      <c r="A23" s="2" t="s">
        <v>156</v>
      </c>
      <c r="B23" s="3"/>
      <c r="C23" s="3">
        <v>10</v>
      </c>
      <c r="D23" s="3">
        <v>2</v>
      </c>
      <c r="E23" s="3">
        <v>1</v>
      </c>
      <c r="F23" s="3"/>
      <c r="G23" s="3">
        <v>13</v>
      </c>
      <c r="H23" s="8">
        <f>SUMPRODUCT(Table3[[#This Row],[1]:[5]],{1,2,3,4,5})/SUM(Table3[[#This Row],[1]:[5]])</f>
        <v>2.3076923076923075</v>
      </c>
      <c r="I23" s="3">
        <f>ROUND((Table3[[#This Row],[mean]]-1)/4*99,0)</f>
        <v>32</v>
      </c>
      <c r="J23" s="3">
        <v>50</v>
      </c>
      <c r="K23" s="3">
        <f>99-Table3[[#This Row],[R]]</f>
        <v>67</v>
      </c>
      <c r="L23" s="3" t="str">
        <f>Table3[[#This Row],[R]]&amp;Table3[[#This Row],[G]]&amp;Table3[[#This Row],[B]]</f>
        <v>325067</v>
      </c>
      <c r="M23" s="3" t="str">
        <f>Table3[[#This Row],[Scene]]&amp;":"&amp;Table3[[#This Row],[Total]]&amp;":"&amp;Table3[[#This Row],[RGB]]</f>
        <v>train_railway:13:325067</v>
      </c>
      <c r="N23" s="3" t="str">
        <f>Table3[[#This Row],[Scene]]&amp;":"&amp;Table3[[#This Row],[Total]]</f>
        <v>train_railway:13</v>
      </c>
    </row>
    <row r="24" spans="1:14" x14ac:dyDescent="0.25">
      <c r="A24" s="2" t="s">
        <v>175</v>
      </c>
      <c r="B24" s="3">
        <v>1</v>
      </c>
      <c r="C24" s="3">
        <v>3</v>
      </c>
      <c r="D24" s="3">
        <v>1</v>
      </c>
      <c r="E24" s="3">
        <v>1</v>
      </c>
      <c r="F24" s="3"/>
      <c r="G24" s="3">
        <v>6</v>
      </c>
      <c r="H24" s="8">
        <f>SUMPRODUCT(Table3[[#This Row],[1]:[5]],{1,2,3,4,5})/SUM(Table3[[#This Row],[1]:[5]])</f>
        <v>2.3333333333333335</v>
      </c>
      <c r="I24" s="3">
        <f>ROUND((Table3[[#This Row],[mean]]-1)/4*99,0)</f>
        <v>33</v>
      </c>
      <c r="J24" s="3">
        <v>50</v>
      </c>
      <c r="K24" s="3">
        <f>99-Table3[[#This Row],[R]]</f>
        <v>66</v>
      </c>
      <c r="L24" s="3" t="str">
        <f>Table3[[#This Row],[R]]&amp;Table3[[#This Row],[G]]&amp;Table3[[#This Row],[B]]</f>
        <v>335066</v>
      </c>
      <c r="M24" s="3" t="str">
        <f>Table3[[#This Row],[Scene]]&amp;":"&amp;Table3[[#This Row],[Total]]&amp;":"&amp;Table3[[#This Row],[RGB]]</f>
        <v>stadium:6:335066</v>
      </c>
      <c r="N24" s="3" t="str">
        <f>Table3[[#This Row],[Scene]]&amp;":"&amp;Table3[[#This Row],[Total]]</f>
        <v>stadium:6</v>
      </c>
    </row>
    <row r="25" spans="1:14" x14ac:dyDescent="0.25">
      <c r="A25" s="2" t="s">
        <v>186</v>
      </c>
      <c r="B25" s="3"/>
      <c r="C25" s="3">
        <v>2</v>
      </c>
      <c r="D25" s="3">
        <v>1</v>
      </c>
      <c r="E25" s="3"/>
      <c r="F25" s="3"/>
      <c r="G25" s="3">
        <v>3</v>
      </c>
      <c r="H25" s="8">
        <f>SUMPRODUCT(Table3[[#This Row],[1]:[5]],{1,2,3,4,5})/SUM(Table3[[#This Row],[1]:[5]])</f>
        <v>2.3333333333333335</v>
      </c>
      <c r="I25" s="3">
        <f>ROUND((Table3[[#This Row],[mean]]-1)/4*99,0)</f>
        <v>33</v>
      </c>
      <c r="J25" s="3">
        <v>50</v>
      </c>
      <c r="K25" s="3">
        <f>99-Table3[[#This Row],[R]]</f>
        <v>66</v>
      </c>
      <c r="L25" s="3" t="str">
        <f>Table3[[#This Row],[R]]&amp;Table3[[#This Row],[G]]&amp;Table3[[#This Row],[B]]</f>
        <v>335066</v>
      </c>
      <c r="M25" s="3" t="str">
        <f>Table3[[#This Row],[Scene]]&amp;":"&amp;Table3[[#This Row],[Total]]&amp;":"&amp;Table3[[#This Row],[RGB]]</f>
        <v>arch:3:335066</v>
      </c>
      <c r="N25" s="3" t="str">
        <f>Table3[[#This Row],[Scene]]&amp;":"&amp;Table3[[#This Row],[Total]]</f>
        <v>arch:3</v>
      </c>
    </row>
    <row r="26" spans="1:14" x14ac:dyDescent="0.25">
      <c r="A26" s="2" t="s">
        <v>207</v>
      </c>
      <c r="B26" s="3"/>
      <c r="C26" s="3">
        <v>8</v>
      </c>
      <c r="D26" s="3">
        <v>2</v>
      </c>
      <c r="E26" s="3">
        <v>1</v>
      </c>
      <c r="F26" s="3"/>
      <c r="G26" s="3">
        <v>11</v>
      </c>
      <c r="H26" s="8">
        <f>SUMPRODUCT(Table3[[#This Row],[1]:[5]],{1,2,3,4,5})/SUM(Table3[[#This Row],[1]:[5]])</f>
        <v>2.3636363636363638</v>
      </c>
      <c r="I26" s="3">
        <f>ROUND((Table3[[#This Row],[mean]]-1)/4*99,0)</f>
        <v>34</v>
      </c>
      <c r="J26" s="3">
        <v>50</v>
      </c>
      <c r="K26" s="3">
        <f>99-Table3[[#This Row],[R]]</f>
        <v>65</v>
      </c>
      <c r="L26" s="3" t="str">
        <f>Table3[[#This Row],[R]]&amp;Table3[[#This Row],[G]]&amp;Table3[[#This Row],[B]]</f>
        <v>345065</v>
      </c>
      <c r="M26" s="3" t="str">
        <f>Table3[[#This Row],[Scene]]&amp;":"&amp;Table3[[#This Row],[Total]]&amp;":"&amp;Table3[[#This Row],[RGB]]</f>
        <v>water_tower:11:345065</v>
      </c>
      <c r="N26" s="3" t="str">
        <f>Table3[[#This Row],[Scene]]&amp;":"&amp;Table3[[#This Row],[Total]]</f>
        <v>water_tower:11</v>
      </c>
    </row>
    <row r="27" spans="1:14" x14ac:dyDescent="0.25">
      <c r="A27" s="2" t="s">
        <v>140</v>
      </c>
      <c r="B27" s="3">
        <v>3</v>
      </c>
      <c r="C27" s="3">
        <v>5</v>
      </c>
      <c r="D27" s="3">
        <v>3</v>
      </c>
      <c r="E27" s="3">
        <v>3</v>
      </c>
      <c r="F27" s="3"/>
      <c r="G27" s="3">
        <v>14</v>
      </c>
      <c r="H27" s="8">
        <f>SUMPRODUCT(Table3[[#This Row],[1]:[5]],{1,2,3,4,5})/SUM(Table3[[#This Row],[1]:[5]])</f>
        <v>2.4285714285714284</v>
      </c>
      <c r="I27" s="3">
        <f>ROUND((Table3[[#This Row],[mean]]-1)/4*99,0)</f>
        <v>35</v>
      </c>
      <c r="J27" s="3">
        <v>50</v>
      </c>
      <c r="K27" s="3">
        <f>99-Table3[[#This Row],[R]]</f>
        <v>64</v>
      </c>
      <c r="L27" s="3" t="str">
        <f>Table3[[#This Row],[R]]&amp;Table3[[#This Row],[G]]&amp;Table3[[#This Row],[B]]</f>
        <v>355064</v>
      </c>
      <c r="M27" s="3" t="str">
        <f>Table3[[#This Row],[Scene]]&amp;":"&amp;Table3[[#This Row],[Total]]&amp;":"&amp;Table3[[#This Row],[RGB]]</f>
        <v>shed:14:355064</v>
      </c>
      <c r="N27" s="3" t="str">
        <f>Table3[[#This Row],[Scene]]&amp;":"&amp;Table3[[#This Row],[Total]]</f>
        <v>shed:14</v>
      </c>
    </row>
    <row r="28" spans="1:14" x14ac:dyDescent="0.25">
      <c r="A28" s="2" t="s">
        <v>185</v>
      </c>
      <c r="B28" s="3">
        <v>1</v>
      </c>
      <c r="C28" s="3">
        <v>2</v>
      </c>
      <c r="D28" s="3">
        <v>5</v>
      </c>
      <c r="E28" s="3"/>
      <c r="F28" s="3"/>
      <c r="G28" s="3">
        <v>8</v>
      </c>
      <c r="H28" s="8">
        <f>SUMPRODUCT(Table3[[#This Row],[1]:[5]],{1,2,3,4,5})/SUM(Table3[[#This Row],[1]:[5]])</f>
        <v>2.5</v>
      </c>
      <c r="I28" s="3">
        <f>ROUND((Table3[[#This Row],[mean]]-1)/4*99,0)</f>
        <v>37</v>
      </c>
      <c r="J28" s="3">
        <v>50</v>
      </c>
      <c r="K28" s="3">
        <f>99-Table3[[#This Row],[R]]</f>
        <v>62</v>
      </c>
      <c r="L28" s="3" t="str">
        <f>Table3[[#This Row],[R]]&amp;Table3[[#This Row],[G]]&amp;Table3[[#This Row],[B]]</f>
        <v>375062</v>
      </c>
      <c r="M28" s="3" t="str">
        <f>Table3[[#This Row],[Scene]]&amp;":"&amp;Table3[[#This Row],[Total]]&amp;":"&amp;Table3[[#This Row],[RGB]]</f>
        <v>fire_escape:8:375062</v>
      </c>
      <c r="N28" s="3" t="str">
        <f>Table3[[#This Row],[Scene]]&amp;":"&amp;Table3[[#This Row],[Total]]</f>
        <v>fire_escape:8</v>
      </c>
    </row>
    <row r="29" spans="1:14" x14ac:dyDescent="0.25">
      <c r="A29" s="2" t="s">
        <v>128</v>
      </c>
      <c r="B29" s="3">
        <v>2</v>
      </c>
      <c r="C29" s="3">
        <v>5</v>
      </c>
      <c r="D29" s="3">
        <v>6</v>
      </c>
      <c r="E29" s="3">
        <v>2</v>
      </c>
      <c r="F29" s="3"/>
      <c r="G29" s="3">
        <v>15</v>
      </c>
      <c r="H29" s="8">
        <f>SUMPRODUCT(Table3[[#This Row],[1]:[5]],{1,2,3,4,5})/SUM(Table3[[#This Row],[1]:[5]])</f>
        <v>2.5333333333333332</v>
      </c>
      <c r="I29" s="3">
        <f>ROUND((Table3[[#This Row],[mean]]-1)/4*99,0)</f>
        <v>38</v>
      </c>
      <c r="J29" s="3">
        <v>50</v>
      </c>
      <c r="K29" s="3">
        <f>99-Table3[[#This Row],[R]]</f>
        <v>61</v>
      </c>
      <c r="L29" s="3" t="str">
        <f>Table3[[#This Row],[R]]&amp;Table3[[#This Row],[G]]&amp;Table3[[#This Row],[B]]</f>
        <v>385061</v>
      </c>
      <c r="M29" s="3" t="str">
        <f>Table3[[#This Row],[Scene]]&amp;":"&amp;Table3[[#This Row],[Total]]&amp;":"&amp;Table3[[#This Row],[RGB]]</f>
        <v>doorway:15:385061</v>
      </c>
      <c r="N29" s="3" t="str">
        <f>Table3[[#This Row],[Scene]]&amp;":"&amp;Table3[[#This Row],[Total]]</f>
        <v>doorway:15</v>
      </c>
    </row>
    <row r="30" spans="1:14" x14ac:dyDescent="0.25">
      <c r="A30" s="2" t="s">
        <v>136</v>
      </c>
      <c r="B30" s="3">
        <v>1</v>
      </c>
      <c r="C30" s="3">
        <v>10</v>
      </c>
      <c r="D30" s="3">
        <v>12</v>
      </c>
      <c r="E30" s="3">
        <v>1</v>
      </c>
      <c r="F30" s="3"/>
      <c r="G30" s="3">
        <v>24</v>
      </c>
      <c r="H30" s="8">
        <f>SUMPRODUCT(Table3[[#This Row],[1]:[5]],{1,2,3,4,5})/SUM(Table3[[#This Row],[1]:[5]])</f>
        <v>2.5416666666666665</v>
      </c>
      <c r="I30" s="3">
        <f>ROUND((Table3[[#This Row],[mean]]-1)/4*99,0)</f>
        <v>38</v>
      </c>
      <c r="J30" s="3">
        <v>50</v>
      </c>
      <c r="K30" s="3">
        <f>99-Table3[[#This Row],[R]]</f>
        <v>61</v>
      </c>
      <c r="L30" s="3" t="str">
        <f>Table3[[#This Row],[R]]&amp;Table3[[#This Row],[G]]&amp;Table3[[#This Row],[B]]</f>
        <v>385061</v>
      </c>
      <c r="M30" s="3" t="str">
        <f>Table3[[#This Row],[Scene]]&amp;":"&amp;Table3[[#This Row],[Total]]&amp;":"&amp;Table3[[#This Row],[RGB]]</f>
        <v>fire_station:24:385061</v>
      </c>
      <c r="N30" s="3" t="str">
        <f>Table3[[#This Row],[Scene]]&amp;":"&amp;Table3[[#This Row],[Total]]</f>
        <v>fire_station:24</v>
      </c>
    </row>
    <row r="31" spans="1:14" x14ac:dyDescent="0.25">
      <c r="A31" s="2" t="s">
        <v>170</v>
      </c>
      <c r="B31" s="3"/>
      <c r="C31" s="3">
        <v>6</v>
      </c>
      <c r="D31" s="3">
        <v>1</v>
      </c>
      <c r="E31" s="3">
        <v>2</v>
      </c>
      <c r="F31" s="3"/>
      <c r="G31" s="3">
        <v>9</v>
      </c>
      <c r="H31" s="8">
        <f>SUMPRODUCT(Table3[[#This Row],[1]:[5]],{1,2,3,4,5})/SUM(Table3[[#This Row],[1]:[5]])</f>
        <v>2.5555555555555554</v>
      </c>
      <c r="I31" s="3">
        <f>ROUND((Table3[[#This Row],[mean]]-1)/4*99,0)</f>
        <v>39</v>
      </c>
      <c r="J31" s="3">
        <v>50</v>
      </c>
      <c r="K31" s="3">
        <f>99-Table3[[#This Row],[R]]</f>
        <v>60</v>
      </c>
      <c r="L31" s="3" t="str">
        <f>Table3[[#This Row],[R]]&amp;Table3[[#This Row],[G]]&amp;Table3[[#This Row],[B]]</f>
        <v>395060</v>
      </c>
      <c r="M31" s="3" t="str">
        <f>Table3[[#This Row],[Scene]]&amp;":"&amp;Table3[[#This Row],[Total]]&amp;":"&amp;Table3[[#This Row],[RGB]]</f>
        <v>wheat_field:9:395060</v>
      </c>
      <c r="N31" s="3" t="str">
        <f>Table3[[#This Row],[Scene]]&amp;":"&amp;Table3[[#This Row],[Total]]</f>
        <v>wheat_field:9</v>
      </c>
    </row>
    <row r="32" spans="1:14" x14ac:dyDescent="0.25">
      <c r="A32" s="2" t="s">
        <v>216</v>
      </c>
      <c r="B32" s="3"/>
      <c r="C32" s="3">
        <v>3</v>
      </c>
      <c r="D32" s="3">
        <v>1</v>
      </c>
      <c r="E32" s="3">
        <v>1</v>
      </c>
      <c r="F32" s="3"/>
      <c r="G32" s="3">
        <v>5</v>
      </c>
      <c r="H32" s="8">
        <f>SUMPRODUCT(Table3[[#This Row],[1]:[5]],{1,2,3,4,5})/SUM(Table3[[#This Row],[1]:[5]])</f>
        <v>2.6</v>
      </c>
      <c r="I32" s="3">
        <f>ROUND((Table3[[#This Row],[mean]]-1)/4*99,0)</f>
        <v>40</v>
      </c>
      <c r="J32" s="3">
        <v>50</v>
      </c>
      <c r="K32" s="3">
        <f>99-Table3[[#This Row],[R]]</f>
        <v>59</v>
      </c>
      <c r="L32" s="3" t="str">
        <f>Table3[[#This Row],[R]]&amp;Table3[[#This Row],[G]]&amp;Table3[[#This Row],[B]]</f>
        <v>405059</v>
      </c>
      <c r="M32" s="3" t="str">
        <f>Table3[[#This Row],[Scene]]&amp;":"&amp;Table3[[#This Row],[Total]]&amp;":"&amp;Table3[[#This Row],[RGB]]</f>
        <v>campsite:5:405059</v>
      </c>
      <c r="N32" s="3" t="str">
        <f>Table3[[#This Row],[Scene]]&amp;":"&amp;Table3[[#This Row],[Total]]</f>
        <v>campsite:5</v>
      </c>
    </row>
    <row r="33" spans="1:14" x14ac:dyDescent="0.25">
      <c r="A33" s="2" t="s">
        <v>217</v>
      </c>
      <c r="B33" s="3">
        <v>1</v>
      </c>
      <c r="C33" s="3">
        <v>21</v>
      </c>
      <c r="D33" s="3">
        <v>7</v>
      </c>
      <c r="E33" s="3">
        <v>7</v>
      </c>
      <c r="F33" s="3">
        <v>1</v>
      </c>
      <c r="G33" s="3">
        <v>37</v>
      </c>
      <c r="H33" s="8">
        <f>SUMPRODUCT(Table3[[#This Row],[1]:[5]],{1,2,3,4,5})/SUM(Table3[[#This Row],[1]:[5]])</f>
        <v>2.6216216216216215</v>
      </c>
      <c r="I33" s="3">
        <f>ROUND((Table3[[#This Row],[mean]]-1)/4*99,0)</f>
        <v>40</v>
      </c>
      <c r="J33" s="3">
        <v>50</v>
      </c>
      <c r="K33" s="3">
        <f>99-Table3[[#This Row],[R]]</f>
        <v>59</v>
      </c>
      <c r="L33" s="3" t="str">
        <f>Table3[[#This Row],[R]]&amp;Table3[[#This Row],[G]]&amp;Table3[[#This Row],[B]]</f>
        <v>405059</v>
      </c>
      <c r="M33" s="3" t="str">
        <f>Table3[[#This Row],[Scene]]&amp;":"&amp;Table3[[#This Row],[Total]]&amp;":"&amp;Table3[[#This Row],[RGB]]</f>
        <v>sky:37:405059</v>
      </c>
      <c r="N33" s="3" t="str">
        <f>Table3[[#This Row],[Scene]]&amp;":"&amp;Table3[[#This Row],[Total]]</f>
        <v>sky:37</v>
      </c>
    </row>
    <row r="34" spans="1:14" x14ac:dyDescent="0.25">
      <c r="A34" s="2" t="s">
        <v>141</v>
      </c>
      <c r="B34" s="3">
        <v>1</v>
      </c>
      <c r="C34" s="3">
        <v>17</v>
      </c>
      <c r="D34" s="3">
        <v>6</v>
      </c>
      <c r="E34" s="3">
        <v>8</v>
      </c>
      <c r="F34" s="3"/>
      <c r="G34" s="3">
        <v>32</v>
      </c>
      <c r="H34" s="8">
        <f>SUMPRODUCT(Table3[[#This Row],[1]:[5]],{1,2,3,4,5})/SUM(Table3[[#This Row],[1]:[5]])</f>
        <v>2.65625</v>
      </c>
      <c r="I34" s="3">
        <f>ROUND((Table3[[#This Row],[mean]]-1)/4*99,0)</f>
        <v>41</v>
      </c>
      <c r="J34" s="3">
        <v>50</v>
      </c>
      <c r="K34" s="3">
        <f>99-Table3[[#This Row],[R]]</f>
        <v>58</v>
      </c>
      <c r="L34" s="3" t="str">
        <f>Table3[[#This Row],[R]]&amp;Table3[[#This Row],[G]]&amp;Table3[[#This Row],[B]]</f>
        <v>415058</v>
      </c>
      <c r="M34" s="3" t="str">
        <f>Table3[[#This Row],[Scene]]&amp;":"&amp;Table3[[#This Row],[Total]]&amp;":"&amp;Table3[[#This Row],[RGB]]</f>
        <v>corn_field:32:415058</v>
      </c>
      <c r="N34" s="3" t="str">
        <f>Table3[[#This Row],[Scene]]&amp;":"&amp;Table3[[#This Row],[Total]]</f>
        <v>corn_field:32</v>
      </c>
    </row>
    <row r="35" spans="1:14" x14ac:dyDescent="0.25">
      <c r="A35" s="2" t="s">
        <v>198</v>
      </c>
      <c r="B35" s="3">
        <v>1</v>
      </c>
      <c r="C35" s="3">
        <v>2</v>
      </c>
      <c r="D35" s="3">
        <v>5</v>
      </c>
      <c r="E35" s="3">
        <v>1</v>
      </c>
      <c r="F35" s="3"/>
      <c r="G35" s="3">
        <v>9</v>
      </c>
      <c r="H35" s="8">
        <f>SUMPRODUCT(Table3[[#This Row],[1]:[5]],{1,2,3,4,5})/SUM(Table3[[#This Row],[1]:[5]])</f>
        <v>2.6666666666666665</v>
      </c>
      <c r="I35" s="3">
        <f>ROUND((Table3[[#This Row],[mean]]-1)/4*99,0)</f>
        <v>41</v>
      </c>
      <c r="J35" s="3">
        <v>50</v>
      </c>
      <c r="K35" s="3">
        <f>99-Table3[[#This Row],[R]]</f>
        <v>58</v>
      </c>
      <c r="L35" s="3" t="str">
        <f>Table3[[#This Row],[R]]&amp;Table3[[#This Row],[G]]&amp;Table3[[#This Row],[B]]</f>
        <v>415058</v>
      </c>
      <c r="M35" s="3" t="str">
        <f>Table3[[#This Row],[Scene]]&amp;":"&amp;Table3[[#This Row],[Total]]&amp;":"&amp;Table3[[#This Row],[RGB]]</f>
        <v>patio:9:415058</v>
      </c>
      <c r="N35" s="3" t="str">
        <f>Table3[[#This Row],[Scene]]&amp;":"&amp;Table3[[#This Row],[Total]]</f>
        <v>patio:9</v>
      </c>
    </row>
    <row r="36" spans="1:14" x14ac:dyDescent="0.25">
      <c r="A36" s="2" t="s">
        <v>195</v>
      </c>
      <c r="B36" s="3"/>
      <c r="C36" s="3">
        <v>1</v>
      </c>
      <c r="D36" s="3">
        <v>2</v>
      </c>
      <c r="E36" s="3"/>
      <c r="F36" s="3"/>
      <c r="G36" s="3">
        <v>3</v>
      </c>
      <c r="H36" s="8">
        <f>SUMPRODUCT(Table3[[#This Row],[1]:[5]],{1,2,3,4,5})/SUM(Table3[[#This Row],[1]:[5]])</f>
        <v>2.6666666666666665</v>
      </c>
      <c r="I36" s="3">
        <f>ROUND((Table3[[#This Row],[mean]]-1)/4*99,0)</f>
        <v>41</v>
      </c>
      <c r="J36" s="3">
        <v>50</v>
      </c>
      <c r="K36" s="3">
        <f>99-Table3[[#This Row],[R]]</f>
        <v>58</v>
      </c>
      <c r="L36" s="3" t="str">
        <f>Table3[[#This Row],[R]]&amp;Table3[[#This Row],[G]]&amp;Table3[[#This Row],[B]]</f>
        <v>415058</v>
      </c>
      <c r="M36" s="3" t="str">
        <f>Table3[[#This Row],[Scene]]&amp;":"&amp;Table3[[#This Row],[Total]]&amp;":"&amp;Table3[[#This Row],[RGB]]</f>
        <v>garbage_dump:3:415058</v>
      </c>
      <c r="N36" s="3" t="str">
        <f>Table3[[#This Row],[Scene]]&amp;":"&amp;Table3[[#This Row],[Total]]</f>
        <v>garbage_dump:3</v>
      </c>
    </row>
    <row r="37" spans="1:14" x14ac:dyDescent="0.25">
      <c r="A37" s="2" t="s">
        <v>208</v>
      </c>
      <c r="B37" s="3"/>
      <c r="C37" s="3">
        <v>2</v>
      </c>
      <c r="D37" s="3"/>
      <c r="E37" s="3">
        <v>1</v>
      </c>
      <c r="F37" s="3"/>
      <c r="G37" s="3">
        <v>3</v>
      </c>
      <c r="H37" s="8">
        <f>SUMPRODUCT(Table3[[#This Row],[1]:[5]],{1,2,3,4,5})/SUM(Table3[[#This Row],[1]:[5]])</f>
        <v>2.6666666666666665</v>
      </c>
      <c r="I37" s="3">
        <f>ROUND((Table3[[#This Row],[mean]]-1)/4*99,0)</f>
        <v>41</v>
      </c>
      <c r="J37" s="3">
        <v>50</v>
      </c>
      <c r="K37" s="3">
        <f>99-Table3[[#This Row],[R]]</f>
        <v>58</v>
      </c>
      <c r="L37" s="3" t="str">
        <f>Table3[[#This Row],[R]]&amp;Table3[[#This Row],[G]]&amp;Table3[[#This Row],[B]]</f>
        <v>415058</v>
      </c>
      <c r="M37" s="3" t="str">
        <f>Table3[[#This Row],[Scene]]&amp;":"&amp;Table3[[#This Row],[Total]]&amp;":"&amp;Table3[[#This Row],[RGB]]</f>
        <v>ocean:3:415058</v>
      </c>
      <c r="N37" s="3" t="str">
        <f>Table3[[#This Row],[Scene]]&amp;":"&amp;Table3[[#This Row],[Total]]</f>
        <v>ocean:3</v>
      </c>
    </row>
    <row r="38" spans="1:14" x14ac:dyDescent="0.25">
      <c r="A38" s="2" t="s">
        <v>190</v>
      </c>
      <c r="B38" s="3"/>
      <c r="C38" s="3">
        <v>2</v>
      </c>
      <c r="D38" s="3"/>
      <c r="E38" s="3">
        <v>1</v>
      </c>
      <c r="F38" s="3"/>
      <c r="G38" s="3">
        <v>3</v>
      </c>
      <c r="H38" s="8">
        <f>SUMPRODUCT(Table3[[#This Row],[1]:[5]],{1,2,3,4,5})/SUM(Table3[[#This Row],[1]:[5]])</f>
        <v>2.6666666666666665</v>
      </c>
      <c r="I38" s="3">
        <f>ROUND((Table3[[#This Row],[mean]]-1)/4*99,0)</f>
        <v>41</v>
      </c>
      <c r="J38" s="3">
        <v>50</v>
      </c>
      <c r="K38" s="3">
        <f>99-Table3[[#This Row],[R]]</f>
        <v>58</v>
      </c>
      <c r="L38" s="3" t="str">
        <f>Table3[[#This Row],[R]]&amp;Table3[[#This Row],[G]]&amp;Table3[[#This Row],[B]]</f>
        <v>415058</v>
      </c>
      <c r="M38" s="3" t="str">
        <f>Table3[[#This Row],[Scene]]&amp;":"&amp;Table3[[#This Row],[Total]]&amp;":"&amp;Table3[[#This Row],[RGB]]</f>
        <v>rainforest:3:415058</v>
      </c>
      <c r="N38" s="3" t="str">
        <f>Table3[[#This Row],[Scene]]&amp;":"&amp;Table3[[#This Row],[Total]]</f>
        <v>rainforest:3</v>
      </c>
    </row>
    <row r="39" spans="1:14" x14ac:dyDescent="0.25">
      <c r="A39" s="2" t="s">
        <v>148</v>
      </c>
      <c r="B39" s="3">
        <v>5</v>
      </c>
      <c r="C39" s="3">
        <v>96</v>
      </c>
      <c r="D39" s="3">
        <v>101</v>
      </c>
      <c r="E39" s="3">
        <v>32</v>
      </c>
      <c r="F39" s="3"/>
      <c r="G39" s="3">
        <v>234</v>
      </c>
      <c r="H39" s="8">
        <f>SUMPRODUCT(Table3[[#This Row],[1]:[5]],{1,2,3,4,5})/SUM(Table3[[#This Row],[1]:[5]])</f>
        <v>2.6837606837606836</v>
      </c>
      <c r="I39" s="3">
        <f>ROUND((Table3[[#This Row],[mean]]-1)/4*99,0)</f>
        <v>42</v>
      </c>
      <c r="J39" s="3">
        <v>50</v>
      </c>
      <c r="K39" s="3">
        <f>99-Table3[[#This Row],[R]]</f>
        <v>57</v>
      </c>
      <c r="L39" s="3" t="str">
        <f>Table3[[#This Row],[R]]&amp;Table3[[#This Row],[G]]&amp;Table3[[#This Row],[B]]</f>
        <v>425057</v>
      </c>
      <c r="M39" s="3" t="str">
        <f>Table3[[#This Row],[Scene]]&amp;":"&amp;Table3[[#This Row],[Total]]&amp;":"&amp;Table3[[#This Row],[RGB]]</f>
        <v>hospital:234:425057</v>
      </c>
      <c r="N39" s="3" t="str">
        <f>Table3[[#This Row],[Scene]]&amp;":"&amp;Table3[[#This Row],[Total]]</f>
        <v>hospital:234</v>
      </c>
    </row>
    <row r="40" spans="1:14" x14ac:dyDescent="0.25">
      <c r="A40" s="2" t="s">
        <v>142</v>
      </c>
      <c r="B40" s="3">
        <v>1</v>
      </c>
      <c r="C40" s="3">
        <v>53</v>
      </c>
      <c r="D40" s="3">
        <v>66</v>
      </c>
      <c r="E40" s="3">
        <v>13</v>
      </c>
      <c r="F40" s="3"/>
      <c r="G40" s="3">
        <v>133</v>
      </c>
      <c r="H40" s="8">
        <f>SUMPRODUCT(Table3[[#This Row],[1]:[5]],{1,2,3,4,5})/SUM(Table3[[#This Row],[1]:[5]])</f>
        <v>2.6842105263157894</v>
      </c>
      <c r="I40" s="3">
        <f>ROUND((Table3[[#This Row],[mean]]-1)/4*99,0)</f>
        <v>42</v>
      </c>
      <c r="J40" s="3">
        <v>50</v>
      </c>
      <c r="K40" s="3">
        <f>99-Table3[[#This Row],[R]]</f>
        <v>57</v>
      </c>
      <c r="L40" s="3" t="str">
        <f>Table3[[#This Row],[R]]&amp;Table3[[#This Row],[G]]&amp;Table3[[#This Row],[B]]</f>
        <v>425057</v>
      </c>
      <c r="M40" s="3" t="str">
        <f>Table3[[#This Row],[Scene]]&amp;":"&amp;Table3[[#This Row],[Total]]&amp;":"&amp;Table3[[#This Row],[RGB]]</f>
        <v>motel:133:425057</v>
      </c>
      <c r="N40" s="3" t="str">
        <f>Table3[[#This Row],[Scene]]&amp;":"&amp;Table3[[#This Row],[Total]]</f>
        <v>motel:133</v>
      </c>
    </row>
    <row r="41" spans="1:14" x14ac:dyDescent="0.25">
      <c r="A41" s="2" t="s">
        <v>157</v>
      </c>
      <c r="B41" s="3">
        <v>10</v>
      </c>
      <c r="C41" s="3">
        <v>133</v>
      </c>
      <c r="D41" s="3">
        <v>115</v>
      </c>
      <c r="E41" s="3">
        <v>54</v>
      </c>
      <c r="F41" s="3">
        <v>1</v>
      </c>
      <c r="G41" s="3">
        <v>313</v>
      </c>
      <c r="H41" s="8">
        <f>SUMPRODUCT(Table3[[#This Row],[1]:[5]],{1,2,3,4,5})/SUM(Table3[[#This Row],[1]:[5]])</f>
        <v>2.6900958466453675</v>
      </c>
      <c r="I41" s="3">
        <f>ROUND((Table3[[#This Row],[mean]]-1)/4*99,0)</f>
        <v>42</v>
      </c>
      <c r="J41" s="3">
        <v>50</v>
      </c>
      <c r="K41" s="3">
        <f>99-Table3[[#This Row],[R]]</f>
        <v>57</v>
      </c>
      <c r="L41" s="3" t="str">
        <f>Table3[[#This Row],[R]]&amp;Table3[[#This Row],[G]]&amp;Table3[[#This Row],[B]]</f>
        <v>425057</v>
      </c>
      <c r="M41" s="3" t="str">
        <f>Table3[[#This Row],[Scene]]&amp;":"&amp;Table3[[#This Row],[Total]]&amp;":"&amp;Table3[[#This Row],[RGB]]</f>
        <v>highway:313:425057</v>
      </c>
      <c r="N41" s="3" t="str">
        <f>Table3[[#This Row],[Scene]]&amp;":"&amp;Table3[[#This Row],[Total]]</f>
        <v>highway:313</v>
      </c>
    </row>
    <row r="42" spans="1:14" x14ac:dyDescent="0.25">
      <c r="A42" s="2" t="s">
        <v>146</v>
      </c>
      <c r="B42" s="3"/>
      <c r="C42" s="3">
        <v>9</v>
      </c>
      <c r="D42" s="3">
        <v>4</v>
      </c>
      <c r="E42" s="3">
        <v>4</v>
      </c>
      <c r="F42" s="3"/>
      <c r="G42" s="3">
        <v>17</v>
      </c>
      <c r="H42" s="8">
        <f>SUMPRODUCT(Table3[[#This Row],[1]:[5]],{1,2,3,4,5})/SUM(Table3[[#This Row],[1]:[5]])</f>
        <v>2.7058823529411766</v>
      </c>
      <c r="I42" s="3">
        <f>ROUND((Table3[[#This Row],[mean]]-1)/4*99,0)</f>
        <v>42</v>
      </c>
      <c r="J42" s="3">
        <v>50</v>
      </c>
      <c r="K42" s="3">
        <f>99-Table3[[#This Row],[R]]</f>
        <v>57</v>
      </c>
      <c r="L42" s="3" t="str">
        <f>Table3[[#This Row],[R]]&amp;Table3[[#This Row],[G]]&amp;Table3[[#This Row],[B]]</f>
        <v>425057</v>
      </c>
      <c r="M42" s="3" t="str">
        <f>Table3[[#This Row],[Scene]]&amp;":"&amp;Table3[[#This Row],[Total]]&amp;":"&amp;Table3[[#This Row],[RGB]]</f>
        <v>wind_farm:17:425057</v>
      </c>
      <c r="N42" s="3" t="str">
        <f>Table3[[#This Row],[Scene]]&amp;":"&amp;Table3[[#This Row],[Total]]</f>
        <v>wind_farm:17</v>
      </c>
    </row>
    <row r="43" spans="1:14" x14ac:dyDescent="0.25">
      <c r="A43" s="2" t="s">
        <v>137</v>
      </c>
      <c r="B43" s="3"/>
      <c r="C43" s="3">
        <v>4</v>
      </c>
      <c r="D43" s="3">
        <v>1</v>
      </c>
      <c r="E43" s="3">
        <v>2</v>
      </c>
      <c r="F43" s="3"/>
      <c r="G43" s="3">
        <v>7</v>
      </c>
      <c r="H43" s="8">
        <f>SUMPRODUCT(Table3[[#This Row],[1]:[5]],{1,2,3,4,5})/SUM(Table3[[#This Row],[1]:[5]])</f>
        <v>2.7142857142857144</v>
      </c>
      <c r="I43" s="3">
        <f>ROUND((Table3[[#This Row],[mean]]-1)/4*99,0)</f>
        <v>42</v>
      </c>
      <c r="J43" s="3">
        <v>50</v>
      </c>
      <c r="K43" s="3">
        <f>99-Table3[[#This Row],[R]]</f>
        <v>57</v>
      </c>
      <c r="L43" s="3" t="str">
        <f>Table3[[#This Row],[R]]&amp;Table3[[#This Row],[G]]&amp;Table3[[#This Row],[B]]</f>
        <v>425057</v>
      </c>
      <c r="M43" s="3" t="str">
        <f>Table3[[#This Row],[Scene]]&amp;":"&amp;Table3[[#This Row],[Total]]&amp;":"&amp;Table3[[#This Row],[RGB]]</f>
        <v>baseball_field:7:425057</v>
      </c>
      <c r="N43" s="3" t="str">
        <f>Table3[[#This Row],[Scene]]&amp;":"&amp;Table3[[#This Row],[Total]]</f>
        <v>baseball_field:7</v>
      </c>
    </row>
    <row r="44" spans="1:14" x14ac:dyDescent="0.25">
      <c r="A44" s="2" t="s">
        <v>172</v>
      </c>
      <c r="B44" s="3">
        <v>5</v>
      </c>
      <c r="C44" s="3">
        <v>124</v>
      </c>
      <c r="D44" s="3">
        <v>145</v>
      </c>
      <c r="E44" s="3">
        <v>46</v>
      </c>
      <c r="F44" s="3">
        <v>1</v>
      </c>
      <c r="G44" s="3">
        <v>321</v>
      </c>
      <c r="H44" s="8">
        <f>SUMPRODUCT(Table3[[#This Row],[1]:[5]],{1,2,3,4,5})/SUM(Table3[[#This Row],[1]:[5]])</f>
        <v>2.7320872274143304</v>
      </c>
      <c r="I44" s="3">
        <f>ROUND((Table3[[#This Row],[mean]]-1)/4*99,0)</f>
        <v>43</v>
      </c>
      <c r="J44" s="3">
        <v>50</v>
      </c>
      <c r="K44" s="3">
        <f>99-Table3[[#This Row],[R]]</f>
        <v>56</v>
      </c>
      <c r="L44" s="3" t="str">
        <f>Table3[[#This Row],[R]]&amp;Table3[[#This Row],[G]]&amp;Table3[[#This Row],[B]]</f>
        <v>435056</v>
      </c>
      <c r="M44" s="3" t="str">
        <f>Table3[[#This Row],[Scene]]&amp;":"&amp;Table3[[#This Row],[Total]]&amp;":"&amp;Table3[[#This Row],[RGB]]</f>
        <v>parking_lot:321:435056</v>
      </c>
      <c r="N44" s="3" t="str">
        <f>Table3[[#This Row],[Scene]]&amp;":"&amp;Table3[[#This Row],[Total]]</f>
        <v>parking_lot:321</v>
      </c>
    </row>
    <row r="45" spans="1:14" x14ac:dyDescent="0.25">
      <c r="A45" s="2" t="s">
        <v>163</v>
      </c>
      <c r="B45" s="3"/>
      <c r="C45" s="3">
        <v>2</v>
      </c>
      <c r="D45" s="3">
        <v>1</v>
      </c>
      <c r="E45" s="3">
        <v>1</v>
      </c>
      <c r="F45" s="3"/>
      <c r="G45" s="3">
        <v>4</v>
      </c>
      <c r="H45" s="8">
        <f>SUMPRODUCT(Table3[[#This Row],[1]:[5]],{1,2,3,4,5})/SUM(Table3[[#This Row],[1]:[5]])</f>
        <v>2.75</v>
      </c>
      <c r="I45" s="3">
        <f>ROUND((Table3[[#This Row],[mean]]-1)/4*99,0)</f>
        <v>43</v>
      </c>
      <c r="J45" s="3">
        <v>50</v>
      </c>
      <c r="K45" s="3">
        <f>99-Table3[[#This Row],[R]]</f>
        <v>56</v>
      </c>
      <c r="L45" s="3" t="str">
        <f>Table3[[#This Row],[R]]&amp;Table3[[#This Row],[G]]&amp;Table3[[#This Row],[B]]</f>
        <v>435056</v>
      </c>
      <c r="M45" s="3" t="str">
        <f>Table3[[#This Row],[Scene]]&amp;":"&amp;Table3[[#This Row],[Total]]&amp;":"&amp;Table3[[#This Row],[RGB]]</f>
        <v>boat_deck:4:435056</v>
      </c>
      <c r="N45" s="3" t="str">
        <f>Table3[[#This Row],[Scene]]&amp;":"&amp;Table3[[#This Row],[Total]]</f>
        <v>boat_deck:4</v>
      </c>
    </row>
    <row r="46" spans="1:14" x14ac:dyDescent="0.25">
      <c r="A46" s="2" t="s">
        <v>224</v>
      </c>
      <c r="B46" s="3"/>
      <c r="C46" s="3">
        <v>2</v>
      </c>
      <c r="D46" s="3">
        <v>1</v>
      </c>
      <c r="E46" s="3">
        <v>1</v>
      </c>
      <c r="F46" s="3"/>
      <c r="G46" s="3">
        <v>4</v>
      </c>
      <c r="H46" s="8">
        <f>SUMPRODUCT(Table3[[#This Row],[1]:[5]],{1,2,3,4,5})/SUM(Table3[[#This Row],[1]:[5]])</f>
        <v>2.75</v>
      </c>
      <c r="I46" s="3">
        <f>ROUND((Table3[[#This Row],[mean]]-1)/4*99,0)</f>
        <v>43</v>
      </c>
      <c r="J46" s="3">
        <v>50</v>
      </c>
      <c r="K46" s="3">
        <f>99-Table3[[#This Row],[R]]</f>
        <v>56</v>
      </c>
      <c r="L46" s="3" t="str">
        <f>Table3[[#This Row],[R]]&amp;Table3[[#This Row],[G]]&amp;Table3[[#This Row],[B]]</f>
        <v>435056</v>
      </c>
      <c r="M46" s="3" t="str">
        <f>Table3[[#This Row],[Scene]]&amp;":"&amp;Table3[[#This Row],[Total]]&amp;":"&amp;Table3[[#This Row],[RGB]]</f>
        <v>herb_garden:4:435056</v>
      </c>
      <c r="N46" s="3" t="str">
        <f>Table3[[#This Row],[Scene]]&amp;":"&amp;Table3[[#This Row],[Total]]</f>
        <v>herb_garden:4</v>
      </c>
    </row>
    <row r="47" spans="1:14" x14ac:dyDescent="0.25">
      <c r="A47" s="2" t="s">
        <v>166</v>
      </c>
      <c r="B47" s="3"/>
      <c r="C47" s="3">
        <v>2</v>
      </c>
      <c r="D47" s="3">
        <v>1</v>
      </c>
      <c r="E47" s="3">
        <v>1</v>
      </c>
      <c r="F47" s="3"/>
      <c r="G47" s="3">
        <v>4</v>
      </c>
      <c r="H47" s="8">
        <f>SUMPRODUCT(Table3[[#This Row],[1]:[5]],{1,2,3,4,5})/SUM(Table3[[#This Row],[1]:[5]])</f>
        <v>2.75</v>
      </c>
      <c r="I47" s="3">
        <f>ROUND((Table3[[#This Row],[mean]]-1)/4*99,0)</f>
        <v>43</v>
      </c>
      <c r="J47" s="3">
        <v>50</v>
      </c>
      <c r="K47" s="3">
        <f>99-Table3[[#This Row],[R]]</f>
        <v>56</v>
      </c>
      <c r="L47" s="3" t="str">
        <f>Table3[[#This Row],[R]]&amp;Table3[[#This Row],[G]]&amp;Table3[[#This Row],[B]]</f>
        <v>435056</v>
      </c>
      <c r="M47" s="3" t="str">
        <f>Table3[[#This Row],[Scene]]&amp;":"&amp;Table3[[#This Row],[Total]]&amp;":"&amp;Table3[[#This Row],[RGB]]</f>
        <v>phone_booth:4:435056</v>
      </c>
      <c r="N47" s="3" t="str">
        <f>Table3[[#This Row],[Scene]]&amp;":"&amp;Table3[[#This Row],[Total]]</f>
        <v>phone_booth:4</v>
      </c>
    </row>
    <row r="48" spans="1:14" x14ac:dyDescent="0.25">
      <c r="A48" s="2" t="s">
        <v>129</v>
      </c>
      <c r="B48" s="3"/>
      <c r="C48" s="3">
        <v>9</v>
      </c>
      <c r="D48" s="3">
        <v>2</v>
      </c>
      <c r="E48" s="3">
        <v>5</v>
      </c>
      <c r="F48" s="3"/>
      <c r="G48" s="3">
        <v>16</v>
      </c>
      <c r="H48" s="8">
        <f>SUMPRODUCT(Table3[[#This Row],[1]:[5]],{1,2,3,4,5})/SUM(Table3[[#This Row],[1]:[5]])</f>
        <v>2.75</v>
      </c>
      <c r="I48" s="3">
        <f>ROUND((Table3[[#This Row],[mean]]-1)/4*99,0)</f>
        <v>43</v>
      </c>
      <c r="J48" s="3">
        <v>50</v>
      </c>
      <c r="K48" s="3">
        <f>99-Table3[[#This Row],[R]]</f>
        <v>56</v>
      </c>
      <c r="L48" s="3" t="str">
        <f>Table3[[#This Row],[R]]&amp;Table3[[#This Row],[G]]&amp;Table3[[#This Row],[B]]</f>
        <v>435056</v>
      </c>
      <c r="M48" s="3" t="str">
        <f>Table3[[#This Row],[Scene]]&amp;":"&amp;Table3[[#This Row],[Total]]&amp;":"&amp;Table3[[#This Row],[RGB]]</f>
        <v>windmill:16:435056</v>
      </c>
      <c r="N48" s="3" t="str">
        <f>Table3[[#This Row],[Scene]]&amp;":"&amp;Table3[[#This Row],[Total]]</f>
        <v>windmill:16</v>
      </c>
    </row>
    <row r="49" spans="1:14" x14ac:dyDescent="0.25">
      <c r="A49" s="2" t="s">
        <v>153</v>
      </c>
      <c r="B49" s="3">
        <v>4</v>
      </c>
      <c r="C49" s="3">
        <v>91</v>
      </c>
      <c r="D49" s="3">
        <v>100</v>
      </c>
      <c r="E49" s="3">
        <v>44</v>
      </c>
      <c r="F49" s="3"/>
      <c r="G49" s="3">
        <v>239</v>
      </c>
      <c r="H49" s="8">
        <f>SUMPRODUCT(Table3[[#This Row],[1]:[5]],{1,2,3,4,5})/SUM(Table3[[#This Row],[1]:[5]])</f>
        <v>2.7698744769874475</v>
      </c>
      <c r="I49" s="3">
        <f>ROUND((Table3[[#This Row],[mean]]-1)/4*99,0)</f>
        <v>44</v>
      </c>
      <c r="J49" s="3">
        <v>50</v>
      </c>
      <c r="K49" s="3">
        <f>99-Table3[[#This Row],[R]]</f>
        <v>55</v>
      </c>
      <c r="L49" s="3" t="str">
        <f>Table3[[#This Row],[R]]&amp;Table3[[#This Row],[G]]&amp;Table3[[#This Row],[B]]</f>
        <v>445055</v>
      </c>
      <c r="M49" s="3" t="str">
        <f>Table3[[#This Row],[Scene]]&amp;":"&amp;Table3[[#This Row],[Total]]&amp;":"&amp;Table3[[#This Row],[RGB]]</f>
        <v>office_building:239:445055</v>
      </c>
      <c r="N49" s="3" t="str">
        <f>Table3[[#This Row],[Scene]]&amp;":"&amp;Table3[[#This Row],[Total]]</f>
        <v>office_building:239</v>
      </c>
    </row>
    <row r="50" spans="1:14" x14ac:dyDescent="0.25">
      <c r="A50" s="2" t="s">
        <v>201</v>
      </c>
      <c r="B50" s="3"/>
      <c r="C50" s="3">
        <v>29</v>
      </c>
      <c r="D50" s="3">
        <v>13</v>
      </c>
      <c r="E50" s="3">
        <v>14</v>
      </c>
      <c r="F50" s="3">
        <v>1</v>
      </c>
      <c r="G50" s="3">
        <v>57</v>
      </c>
      <c r="H50" s="8">
        <f>SUMPRODUCT(Table3[[#This Row],[1]:[5]],{1,2,3,4,5})/SUM(Table3[[#This Row],[1]:[5]])</f>
        <v>2.7719298245614037</v>
      </c>
      <c r="I50" s="3">
        <f>ROUND((Table3[[#This Row],[mean]]-1)/4*99,0)</f>
        <v>44</v>
      </c>
      <c r="J50" s="3">
        <v>50</v>
      </c>
      <c r="K50" s="3">
        <f>99-Table3[[#This Row],[R]]</f>
        <v>55</v>
      </c>
      <c r="L50" s="3" t="str">
        <f>Table3[[#This Row],[R]]&amp;Table3[[#This Row],[G]]&amp;Table3[[#This Row],[B]]</f>
        <v>445055</v>
      </c>
      <c r="M50" s="3" t="str">
        <f>Table3[[#This Row],[Scene]]&amp;":"&amp;Table3[[#This Row],[Total]]&amp;":"&amp;Table3[[#This Row],[RGB]]</f>
        <v>runway:57:445055</v>
      </c>
      <c r="N50" s="3" t="str">
        <f>Table3[[#This Row],[Scene]]&amp;":"&amp;Table3[[#This Row],[Total]]</f>
        <v>runway:57</v>
      </c>
    </row>
    <row r="51" spans="1:14" x14ac:dyDescent="0.25">
      <c r="A51" s="2" t="s">
        <v>212</v>
      </c>
      <c r="B51" s="3">
        <v>3</v>
      </c>
      <c r="C51" s="3">
        <v>76</v>
      </c>
      <c r="D51" s="3">
        <v>56</v>
      </c>
      <c r="E51" s="3">
        <v>43</v>
      </c>
      <c r="F51" s="3"/>
      <c r="G51" s="3">
        <v>178</v>
      </c>
      <c r="H51" s="8">
        <f>SUMPRODUCT(Table3[[#This Row],[1]:[5]],{1,2,3,4,5})/SUM(Table3[[#This Row],[1]:[5]])</f>
        <v>2.7808988764044944</v>
      </c>
      <c r="I51" s="3">
        <f>ROUND((Table3[[#This Row],[mean]]-1)/4*99,0)</f>
        <v>44</v>
      </c>
      <c r="J51" s="3">
        <v>50</v>
      </c>
      <c r="K51" s="3">
        <f>99-Table3[[#This Row],[R]]</f>
        <v>55</v>
      </c>
      <c r="L51" s="3" t="str">
        <f>Table3[[#This Row],[R]]&amp;Table3[[#This Row],[G]]&amp;Table3[[#This Row],[B]]</f>
        <v>445055</v>
      </c>
      <c r="M51" s="3" t="str">
        <f>Table3[[#This Row],[Scene]]&amp;":"&amp;Table3[[#This Row],[Total]]&amp;":"&amp;Table3[[#This Row],[RGB]]</f>
        <v>forest_road:178:445055</v>
      </c>
      <c r="N51" s="3" t="str">
        <f>Table3[[#This Row],[Scene]]&amp;":"&amp;Table3[[#This Row],[Total]]</f>
        <v>forest_road:178</v>
      </c>
    </row>
    <row r="52" spans="1:14" x14ac:dyDescent="0.25">
      <c r="A52" s="2" t="s">
        <v>135</v>
      </c>
      <c r="B52" s="3">
        <v>2</v>
      </c>
      <c r="C52" s="3">
        <v>42</v>
      </c>
      <c r="D52" s="3">
        <v>39</v>
      </c>
      <c r="E52" s="3">
        <v>23</v>
      </c>
      <c r="F52" s="3"/>
      <c r="G52" s="3">
        <v>106</v>
      </c>
      <c r="H52" s="8">
        <f>SUMPRODUCT(Table3[[#This Row],[1]:[5]],{1,2,3,4,5})/SUM(Table3[[#This Row],[1]:[5]])</f>
        <v>2.7830188679245285</v>
      </c>
      <c r="I52" s="3">
        <f>ROUND((Table3[[#This Row],[mean]]-1)/4*99,0)</f>
        <v>44</v>
      </c>
      <c r="J52" s="3">
        <v>50</v>
      </c>
      <c r="K52" s="3">
        <f>99-Table3[[#This Row],[R]]</f>
        <v>55</v>
      </c>
      <c r="L52" s="3" t="str">
        <f>Table3[[#This Row],[R]]&amp;Table3[[#This Row],[G]]&amp;Table3[[#This Row],[B]]</f>
        <v>445055</v>
      </c>
      <c r="M52" s="3" t="str">
        <f>Table3[[#This Row],[Scene]]&amp;":"&amp;Table3[[#This Row],[Total]]&amp;":"&amp;Table3[[#This Row],[RGB]]</f>
        <v>building_facade:106:445055</v>
      </c>
      <c r="N52" s="3" t="str">
        <f>Table3[[#This Row],[Scene]]&amp;":"&amp;Table3[[#This Row],[Total]]</f>
        <v>building_facade:106</v>
      </c>
    </row>
    <row r="53" spans="1:14" x14ac:dyDescent="0.25">
      <c r="A53" s="2" t="s">
        <v>229</v>
      </c>
      <c r="B53" s="3"/>
      <c r="C53" s="3">
        <v>13</v>
      </c>
      <c r="D53" s="3">
        <v>8</v>
      </c>
      <c r="E53" s="3">
        <v>7</v>
      </c>
      <c r="F53" s="3"/>
      <c r="G53" s="3">
        <v>28</v>
      </c>
      <c r="H53" s="8">
        <f>SUMPRODUCT(Table3[[#This Row],[1]:[5]],{1,2,3,4,5})/SUM(Table3[[#This Row],[1]:[5]])</f>
        <v>2.7857142857142856</v>
      </c>
      <c r="I53" s="3">
        <f>ROUND((Table3[[#This Row],[mean]]-1)/4*99,0)</f>
        <v>44</v>
      </c>
      <c r="J53" s="3">
        <v>50</v>
      </c>
      <c r="K53" s="3">
        <f>99-Table3[[#This Row],[R]]</f>
        <v>55</v>
      </c>
      <c r="L53" s="3" t="str">
        <f>Table3[[#This Row],[R]]&amp;Table3[[#This Row],[G]]&amp;Table3[[#This Row],[B]]</f>
        <v>445055</v>
      </c>
      <c r="M53" s="3" t="str">
        <f>Table3[[#This Row],[Scene]]&amp;":"&amp;Table3[[#This Row],[Total]]&amp;":"&amp;Table3[[#This Row],[RGB]]</f>
        <v>hotel:28:445055</v>
      </c>
      <c r="N53" s="3" t="str">
        <f>Table3[[#This Row],[Scene]]&amp;":"&amp;Table3[[#This Row],[Total]]</f>
        <v>hotel:28</v>
      </c>
    </row>
    <row r="54" spans="1:14" x14ac:dyDescent="0.25">
      <c r="A54" s="2" t="s">
        <v>151</v>
      </c>
      <c r="B54" s="3">
        <v>2</v>
      </c>
      <c r="C54" s="3">
        <v>46</v>
      </c>
      <c r="D54" s="3">
        <v>59</v>
      </c>
      <c r="E54" s="3">
        <v>25</v>
      </c>
      <c r="F54" s="3"/>
      <c r="G54" s="3">
        <v>132</v>
      </c>
      <c r="H54" s="8">
        <f>SUMPRODUCT(Table3[[#This Row],[1]:[5]],{1,2,3,4,5})/SUM(Table3[[#This Row],[1]:[5]])</f>
        <v>2.8106060606060606</v>
      </c>
      <c r="I54" s="3">
        <f>ROUND((Table3[[#This Row],[mean]]-1)/4*99,0)</f>
        <v>45</v>
      </c>
      <c r="J54" s="3">
        <v>50</v>
      </c>
      <c r="K54" s="3">
        <f>99-Table3[[#This Row],[R]]</f>
        <v>54</v>
      </c>
      <c r="L54" s="3" t="str">
        <f>Table3[[#This Row],[R]]&amp;Table3[[#This Row],[G]]&amp;Table3[[#This Row],[B]]</f>
        <v>455054</v>
      </c>
      <c r="M54" s="3" t="str">
        <f>Table3[[#This Row],[Scene]]&amp;":"&amp;Table3[[#This Row],[Total]]&amp;":"&amp;Table3[[#This Row],[RGB]]</f>
        <v>crosswalk:132:455054</v>
      </c>
      <c r="N54" s="3" t="str">
        <f>Table3[[#This Row],[Scene]]&amp;":"&amp;Table3[[#This Row],[Total]]</f>
        <v>crosswalk:132</v>
      </c>
    </row>
    <row r="55" spans="1:14" x14ac:dyDescent="0.25">
      <c r="A55" s="2" t="s">
        <v>220</v>
      </c>
      <c r="B55" s="3"/>
      <c r="C55" s="3">
        <v>3</v>
      </c>
      <c r="D55" s="3">
        <v>2</v>
      </c>
      <c r="E55" s="3"/>
      <c r="F55" s="3">
        <v>1</v>
      </c>
      <c r="G55" s="3">
        <v>6</v>
      </c>
      <c r="H55" s="8">
        <f>SUMPRODUCT(Table3[[#This Row],[1]:[5]],{1,2,3,4,5})/SUM(Table3[[#This Row],[1]:[5]])</f>
        <v>2.8333333333333335</v>
      </c>
      <c r="I55" s="3">
        <f>ROUND((Table3[[#This Row],[mean]]-1)/4*99,0)</f>
        <v>45</v>
      </c>
      <c r="J55" s="3">
        <v>50</v>
      </c>
      <c r="K55" s="3">
        <f>99-Table3[[#This Row],[R]]</f>
        <v>54</v>
      </c>
      <c r="L55" s="3" t="str">
        <f>Table3[[#This Row],[R]]&amp;Table3[[#This Row],[G]]&amp;Table3[[#This Row],[B]]</f>
        <v>455054</v>
      </c>
      <c r="M55" s="3" t="str">
        <f>Table3[[#This Row],[Scene]]&amp;":"&amp;Table3[[#This Row],[Total]]&amp;":"&amp;Table3[[#This Row],[RGB]]</f>
        <v>mausoleum:6:455054</v>
      </c>
      <c r="N55" s="3" t="str">
        <f>Table3[[#This Row],[Scene]]&amp;":"&amp;Table3[[#This Row],[Total]]</f>
        <v>mausoleum:6</v>
      </c>
    </row>
    <row r="56" spans="1:14" x14ac:dyDescent="0.25">
      <c r="A56" s="2" t="s">
        <v>182</v>
      </c>
      <c r="B56" s="3">
        <v>1</v>
      </c>
      <c r="C56" s="3">
        <v>27</v>
      </c>
      <c r="D56" s="3">
        <v>31</v>
      </c>
      <c r="E56" s="3">
        <v>15</v>
      </c>
      <c r="F56" s="3">
        <v>1</v>
      </c>
      <c r="G56" s="3">
        <v>75</v>
      </c>
      <c r="H56" s="8">
        <f>SUMPRODUCT(Table3[[#This Row],[1]:[5]],{1,2,3,4,5})/SUM(Table3[[#This Row],[1]:[5]])</f>
        <v>2.84</v>
      </c>
      <c r="I56" s="3">
        <f>ROUND((Table3[[#This Row],[mean]]-1)/4*99,0)</f>
        <v>46</v>
      </c>
      <c r="J56" s="3">
        <v>50</v>
      </c>
      <c r="K56" s="3">
        <f>99-Table3[[#This Row],[R]]</f>
        <v>53</v>
      </c>
      <c r="L56" s="3" t="str">
        <f>Table3[[#This Row],[R]]&amp;Table3[[#This Row],[G]]&amp;Table3[[#This Row],[B]]</f>
        <v>465053</v>
      </c>
      <c r="M56" s="3" t="str">
        <f>Table3[[#This Row],[Scene]]&amp;":"&amp;Table3[[#This Row],[Total]]&amp;":"&amp;Table3[[#This Row],[RGB]]</f>
        <v>courtyard:75:465053</v>
      </c>
      <c r="N56" s="3" t="str">
        <f>Table3[[#This Row],[Scene]]&amp;":"&amp;Table3[[#This Row],[Total]]</f>
        <v>courtyard:75</v>
      </c>
    </row>
    <row r="57" spans="1:14" x14ac:dyDescent="0.25">
      <c r="A57" s="2" t="s">
        <v>176</v>
      </c>
      <c r="B57" s="3">
        <v>3</v>
      </c>
      <c r="C57" s="3">
        <v>20</v>
      </c>
      <c r="D57" s="3">
        <v>23</v>
      </c>
      <c r="E57" s="3">
        <v>17</v>
      </c>
      <c r="F57" s="3"/>
      <c r="G57" s="3">
        <v>63</v>
      </c>
      <c r="H57" s="8">
        <f>SUMPRODUCT(Table3[[#This Row],[1]:[5]],{1,2,3,4,5})/SUM(Table3[[#This Row],[1]:[5]])</f>
        <v>2.8571428571428572</v>
      </c>
      <c r="I57" s="3">
        <f>ROUND((Table3[[#This Row],[mean]]-1)/4*99,0)</f>
        <v>46</v>
      </c>
      <c r="J57" s="3">
        <v>50</v>
      </c>
      <c r="K57" s="3">
        <f>99-Table3[[#This Row],[R]]</f>
        <v>53</v>
      </c>
      <c r="L57" s="3" t="str">
        <f>Table3[[#This Row],[R]]&amp;Table3[[#This Row],[G]]&amp;Table3[[#This Row],[B]]</f>
        <v>465053</v>
      </c>
      <c r="M57" s="3" t="str">
        <f>Table3[[#This Row],[Scene]]&amp;":"&amp;Table3[[#This Row],[Total]]&amp;":"&amp;Table3[[#This Row],[RGB]]</f>
        <v>yard:63:465053</v>
      </c>
      <c r="N57" s="3" t="str">
        <f>Table3[[#This Row],[Scene]]&amp;":"&amp;Table3[[#This Row],[Total]]</f>
        <v>yard:63</v>
      </c>
    </row>
    <row r="58" spans="1:14" x14ac:dyDescent="0.25">
      <c r="A58" s="2" t="s">
        <v>164</v>
      </c>
      <c r="B58" s="3"/>
      <c r="C58" s="3">
        <v>6</v>
      </c>
      <c r="D58" s="3">
        <v>4</v>
      </c>
      <c r="E58" s="3">
        <v>4</v>
      </c>
      <c r="F58" s="3"/>
      <c r="G58" s="3">
        <v>14</v>
      </c>
      <c r="H58" s="8">
        <f>SUMPRODUCT(Table3[[#This Row],[1]:[5]],{1,2,3,4,5})/SUM(Table3[[#This Row],[1]:[5]])</f>
        <v>2.8571428571428572</v>
      </c>
      <c r="I58" s="3">
        <f>ROUND((Table3[[#This Row],[mean]]-1)/4*99,0)</f>
        <v>46</v>
      </c>
      <c r="J58" s="3">
        <v>50</v>
      </c>
      <c r="K58" s="3">
        <f>99-Table3[[#This Row],[R]]</f>
        <v>53</v>
      </c>
      <c r="L58" s="3" t="str">
        <f>Table3[[#This Row],[R]]&amp;Table3[[#This Row],[G]]&amp;Table3[[#This Row],[B]]</f>
        <v>465053</v>
      </c>
      <c r="M58" s="3" t="str">
        <f>Table3[[#This Row],[Scene]]&amp;":"&amp;Table3[[#This Row],[Total]]&amp;":"&amp;Table3[[#This Row],[RGB]]</f>
        <v>gas_station:14:465053</v>
      </c>
      <c r="N58" s="3" t="str">
        <f>Table3[[#This Row],[Scene]]&amp;":"&amp;Table3[[#This Row],[Total]]</f>
        <v>gas_station:14</v>
      </c>
    </row>
    <row r="59" spans="1:14" x14ac:dyDescent="0.25">
      <c r="A59" s="2" t="s">
        <v>203</v>
      </c>
      <c r="B59" s="3"/>
      <c r="C59" s="3">
        <v>4</v>
      </c>
      <c r="D59" s="3"/>
      <c r="E59" s="3">
        <v>3</v>
      </c>
      <c r="F59" s="3"/>
      <c r="G59" s="3">
        <v>7</v>
      </c>
      <c r="H59" s="8">
        <f>SUMPRODUCT(Table3[[#This Row],[1]:[5]],{1,2,3,4,5})/SUM(Table3[[#This Row],[1]:[5]])</f>
        <v>2.8571428571428572</v>
      </c>
      <c r="I59" s="3">
        <f>ROUND((Table3[[#This Row],[mean]]-1)/4*99,0)</f>
        <v>46</v>
      </c>
      <c r="J59" s="3">
        <v>50</v>
      </c>
      <c r="K59" s="3">
        <f>99-Table3[[#This Row],[R]]</f>
        <v>53</v>
      </c>
      <c r="L59" s="3" t="str">
        <f>Table3[[#This Row],[R]]&amp;Table3[[#This Row],[G]]&amp;Table3[[#This Row],[B]]</f>
        <v>465053</v>
      </c>
      <c r="M59" s="3" t="str">
        <f>Table3[[#This Row],[Scene]]&amp;":"&amp;Table3[[#This Row],[Total]]&amp;":"&amp;Table3[[#This Row],[RGB]]</f>
        <v>airport_terminal:7:465053</v>
      </c>
      <c r="N59" s="3" t="str">
        <f>Table3[[#This Row],[Scene]]&amp;":"&amp;Table3[[#This Row],[Total]]</f>
        <v>airport_terminal:7</v>
      </c>
    </row>
    <row r="60" spans="1:14" x14ac:dyDescent="0.25">
      <c r="A60" s="2" t="s">
        <v>169</v>
      </c>
      <c r="B60" s="3">
        <v>3</v>
      </c>
      <c r="C60" s="3">
        <v>72</v>
      </c>
      <c r="D60" s="3">
        <v>108</v>
      </c>
      <c r="E60" s="3">
        <v>47</v>
      </c>
      <c r="F60" s="3"/>
      <c r="G60" s="3">
        <v>230</v>
      </c>
      <c r="H60" s="8">
        <f>SUMPRODUCT(Table3[[#This Row],[1]:[5]],{1,2,3,4,5})/SUM(Table3[[#This Row],[1]:[5]])</f>
        <v>2.8652173913043479</v>
      </c>
      <c r="I60" s="3">
        <f>ROUND((Table3[[#This Row],[mean]]-1)/4*99,0)</f>
        <v>46</v>
      </c>
      <c r="J60" s="3">
        <v>50</v>
      </c>
      <c r="K60" s="3">
        <f>99-Table3[[#This Row],[R]]</f>
        <v>53</v>
      </c>
      <c r="L60" s="3" t="str">
        <f>Table3[[#This Row],[R]]&amp;Table3[[#This Row],[G]]&amp;Table3[[#This Row],[B]]</f>
        <v>465053</v>
      </c>
      <c r="M60" s="3" t="str">
        <f>Table3[[#This Row],[Scene]]&amp;":"&amp;Table3[[#This Row],[Total]]&amp;":"&amp;Table3[[#This Row],[RGB]]</f>
        <v>apartment_building:230:465053</v>
      </c>
      <c r="N60" s="3" t="str">
        <f>Table3[[#This Row],[Scene]]&amp;":"&amp;Table3[[#This Row],[Total]]</f>
        <v>apartment_building:230</v>
      </c>
    </row>
    <row r="61" spans="1:14" x14ac:dyDescent="0.25">
      <c r="A61" s="2" t="s">
        <v>222</v>
      </c>
      <c r="B61" s="3">
        <v>6</v>
      </c>
      <c r="C61" s="3">
        <v>72</v>
      </c>
      <c r="D61" s="3">
        <v>100</v>
      </c>
      <c r="E61" s="3">
        <v>52</v>
      </c>
      <c r="F61" s="3">
        <v>1</v>
      </c>
      <c r="G61" s="3">
        <v>231</v>
      </c>
      <c r="H61" s="8">
        <f>SUMPRODUCT(Table3[[#This Row],[1]:[5]],{1,2,3,4,5})/SUM(Table3[[#This Row],[1]:[5]])</f>
        <v>2.8701298701298703</v>
      </c>
      <c r="I61" s="3">
        <f>ROUND((Table3[[#This Row],[mean]]-1)/4*99,0)</f>
        <v>46</v>
      </c>
      <c r="J61" s="3">
        <v>50</v>
      </c>
      <c r="K61" s="3">
        <f>99-Table3[[#This Row],[R]]</f>
        <v>53</v>
      </c>
      <c r="L61" s="3" t="str">
        <f>Table3[[#This Row],[R]]&amp;Table3[[#This Row],[G]]&amp;Table3[[#This Row],[B]]</f>
        <v>465053</v>
      </c>
      <c r="M61" s="3" t="str">
        <f>Table3[[#This Row],[Scene]]&amp;":"&amp;Table3[[#This Row],[Total]]&amp;":"&amp;Table3[[#This Row],[RGB]]</f>
        <v>driveway:231:465053</v>
      </c>
      <c r="N61" s="3" t="str">
        <f>Table3[[#This Row],[Scene]]&amp;":"&amp;Table3[[#This Row],[Total]]</f>
        <v>driveway:231</v>
      </c>
    </row>
    <row r="62" spans="1:14" x14ac:dyDescent="0.25">
      <c r="A62" s="2" t="s">
        <v>145</v>
      </c>
      <c r="B62" s="3">
        <v>2</v>
      </c>
      <c r="C62" s="3">
        <v>29</v>
      </c>
      <c r="D62" s="3">
        <v>30</v>
      </c>
      <c r="E62" s="3">
        <v>23</v>
      </c>
      <c r="F62" s="3"/>
      <c r="G62" s="3">
        <v>84</v>
      </c>
      <c r="H62" s="8">
        <f>SUMPRODUCT(Table3[[#This Row],[1]:[5]],{1,2,3,4,5})/SUM(Table3[[#This Row],[1]:[5]])</f>
        <v>2.8809523809523809</v>
      </c>
      <c r="I62" s="3">
        <f>ROUND((Table3[[#This Row],[mean]]-1)/4*99,0)</f>
        <v>47</v>
      </c>
      <c r="J62" s="3">
        <v>50</v>
      </c>
      <c r="K62" s="3">
        <f>99-Table3[[#This Row],[R]]</f>
        <v>52</v>
      </c>
      <c r="L62" s="3" t="str">
        <f>Table3[[#This Row],[R]]&amp;Table3[[#This Row],[G]]&amp;Table3[[#This Row],[B]]</f>
        <v>475052</v>
      </c>
      <c r="M62" s="3" t="str">
        <f>Table3[[#This Row],[Scene]]&amp;":"&amp;Table3[[#This Row],[Total]]&amp;":"&amp;Table3[[#This Row],[RGB]]</f>
        <v>field:84:475052</v>
      </c>
      <c r="N62" s="3" t="str">
        <f>Table3[[#This Row],[Scene]]&amp;":"&amp;Table3[[#This Row],[Total]]</f>
        <v>field:84</v>
      </c>
    </row>
    <row r="63" spans="1:14" x14ac:dyDescent="0.25">
      <c r="A63" s="2" t="s">
        <v>180</v>
      </c>
      <c r="B63" s="3">
        <v>2</v>
      </c>
      <c r="C63" s="3">
        <v>20</v>
      </c>
      <c r="D63" s="3">
        <v>22</v>
      </c>
      <c r="E63" s="3">
        <v>18</v>
      </c>
      <c r="F63" s="3"/>
      <c r="G63" s="3">
        <v>62</v>
      </c>
      <c r="H63" s="8">
        <f>SUMPRODUCT(Table3[[#This Row],[1]:[5]],{1,2,3,4,5})/SUM(Table3[[#This Row],[1]:[5]])</f>
        <v>2.903225806451613</v>
      </c>
      <c r="I63" s="3">
        <f>ROUND((Table3[[#This Row],[mean]]-1)/4*99,0)</f>
        <v>47</v>
      </c>
      <c r="J63" s="3">
        <v>50</v>
      </c>
      <c r="K63" s="3">
        <f>99-Table3[[#This Row],[R]]</f>
        <v>52</v>
      </c>
      <c r="L63" s="3" t="str">
        <f>Table3[[#This Row],[R]]&amp;Table3[[#This Row],[G]]&amp;Table3[[#This Row],[B]]</f>
        <v>475052</v>
      </c>
      <c r="M63" s="3" t="str">
        <f>Table3[[#This Row],[Scene]]&amp;":"&amp;Table3[[#This Row],[Total]]&amp;":"&amp;Table3[[#This Row],[RGB]]</f>
        <v>tree_farm:62:475052</v>
      </c>
      <c r="N63" s="3" t="str">
        <f>Table3[[#This Row],[Scene]]&amp;":"&amp;Table3[[#This Row],[Total]]</f>
        <v>tree_farm:62</v>
      </c>
    </row>
    <row r="64" spans="1:14" x14ac:dyDescent="0.25">
      <c r="A64" s="2" t="s">
        <v>130</v>
      </c>
      <c r="B64" s="3"/>
      <c r="C64" s="3">
        <v>12</v>
      </c>
      <c r="D64" s="3">
        <v>11</v>
      </c>
      <c r="E64" s="3">
        <v>9</v>
      </c>
      <c r="F64" s="3"/>
      <c r="G64" s="3">
        <v>32</v>
      </c>
      <c r="H64" s="8">
        <f>SUMPRODUCT(Table3[[#This Row],[1]:[5]],{1,2,3,4,5})/SUM(Table3[[#This Row],[1]:[5]])</f>
        <v>2.90625</v>
      </c>
      <c r="I64" s="3">
        <f>ROUND((Table3[[#This Row],[mean]]-1)/4*99,0)</f>
        <v>47</v>
      </c>
      <c r="J64" s="3">
        <v>50</v>
      </c>
      <c r="K64" s="3">
        <f>99-Table3[[#This Row],[R]]</f>
        <v>52</v>
      </c>
      <c r="L64" s="3" t="str">
        <f>Table3[[#This Row],[R]]&amp;Table3[[#This Row],[G]]&amp;Table3[[#This Row],[B]]</f>
        <v>475052</v>
      </c>
      <c r="M64" s="3" t="str">
        <f>Table3[[#This Row],[Scene]]&amp;":"&amp;Table3[[#This Row],[Total]]&amp;":"&amp;Table3[[#This Row],[RGB]]</f>
        <v>pasture:32:475052</v>
      </c>
      <c r="N64" s="3" t="str">
        <f>Table3[[#This Row],[Scene]]&amp;":"&amp;Table3[[#This Row],[Total]]</f>
        <v>pasture:32</v>
      </c>
    </row>
    <row r="65" spans="1:14" x14ac:dyDescent="0.25">
      <c r="A65" s="2" t="s">
        <v>127</v>
      </c>
      <c r="B65" s="3">
        <v>5</v>
      </c>
      <c r="C65" s="3">
        <v>76</v>
      </c>
      <c r="D65" s="3">
        <v>162</v>
      </c>
      <c r="E65" s="3">
        <v>66</v>
      </c>
      <c r="F65" s="3">
        <v>1</v>
      </c>
      <c r="G65" s="3">
        <v>310</v>
      </c>
      <c r="H65" s="8">
        <f>SUMPRODUCT(Table3[[#This Row],[1]:[5]],{1,2,3,4,5})/SUM(Table3[[#This Row],[1]:[5]])</f>
        <v>2.9419354838709677</v>
      </c>
      <c r="I65" s="3">
        <f>ROUND((Table3[[#This Row],[mean]]-1)/4*99,0)</f>
        <v>48</v>
      </c>
      <c r="J65" s="3">
        <v>50</v>
      </c>
      <c r="K65" s="3">
        <f>99-Table3[[#This Row],[R]]</f>
        <v>51</v>
      </c>
      <c r="L65" s="3" t="str">
        <f>Table3[[#This Row],[R]]&amp;Table3[[#This Row],[G]]&amp;Table3[[#This Row],[B]]</f>
        <v>485051</v>
      </c>
      <c r="M65" s="3" t="str">
        <f>Table3[[#This Row],[Scene]]&amp;":"&amp;Table3[[#This Row],[Total]]&amp;":"&amp;Table3[[#This Row],[RGB]]</f>
        <v>residential_neighborhood:310:485051</v>
      </c>
      <c r="N65" s="3" t="str">
        <f>Table3[[#This Row],[Scene]]&amp;":"&amp;Table3[[#This Row],[Total]]</f>
        <v>residential_neighborhood:310</v>
      </c>
    </row>
    <row r="66" spans="1:14" x14ac:dyDescent="0.25">
      <c r="A66" s="2" t="s">
        <v>199</v>
      </c>
      <c r="B66" s="3"/>
      <c r="C66" s="3">
        <v>15</v>
      </c>
      <c r="D66" s="3">
        <v>26</v>
      </c>
      <c r="E66" s="3">
        <v>12</v>
      </c>
      <c r="F66" s="3"/>
      <c r="G66" s="3">
        <v>53</v>
      </c>
      <c r="H66" s="8">
        <f>SUMPRODUCT(Table3[[#This Row],[1]:[5]],{1,2,3,4,5})/SUM(Table3[[#This Row],[1]:[5]])</f>
        <v>2.9433962264150941</v>
      </c>
      <c r="I66" s="3">
        <f>ROUND((Table3[[#This Row],[mean]]-1)/4*99,0)</f>
        <v>48</v>
      </c>
      <c r="J66" s="3">
        <v>50</v>
      </c>
      <c r="K66" s="3">
        <f>99-Table3[[#This Row],[R]]</f>
        <v>51</v>
      </c>
      <c r="L66" s="3" t="str">
        <f>Table3[[#This Row],[R]]&amp;Table3[[#This Row],[G]]&amp;Table3[[#This Row],[B]]</f>
        <v>485051</v>
      </c>
      <c r="M66" s="3" t="str">
        <f>Table3[[#This Row],[Scene]]&amp;":"&amp;Table3[[#This Row],[Total]]&amp;":"&amp;Table3[[#This Row],[RGB]]</f>
        <v>mansion:53:485051</v>
      </c>
      <c r="N66" s="3" t="str">
        <f>Table3[[#This Row],[Scene]]&amp;":"&amp;Table3[[#This Row],[Total]]</f>
        <v>mansion:53</v>
      </c>
    </row>
    <row r="67" spans="1:14" x14ac:dyDescent="0.25">
      <c r="A67" s="2" t="s">
        <v>152</v>
      </c>
      <c r="B67" s="3">
        <v>1</v>
      </c>
      <c r="C67" s="3">
        <v>22</v>
      </c>
      <c r="D67" s="3">
        <v>43</v>
      </c>
      <c r="E67" s="3">
        <v>19</v>
      </c>
      <c r="F67" s="3">
        <v>1</v>
      </c>
      <c r="G67" s="3">
        <v>86</v>
      </c>
      <c r="H67" s="8">
        <f>SUMPRODUCT(Table3[[#This Row],[1]:[5]],{1,2,3,4,5})/SUM(Table3[[#This Row],[1]:[5]])</f>
        <v>2.9651162790697674</v>
      </c>
      <c r="I67" s="3">
        <f>ROUND((Table3[[#This Row],[mean]]-1)/4*99,0)</f>
        <v>49</v>
      </c>
      <c r="J67" s="3">
        <v>50</v>
      </c>
      <c r="K67" s="3">
        <f>99-Table3[[#This Row],[R]]</f>
        <v>50</v>
      </c>
      <c r="L67" s="3" t="str">
        <f>Table3[[#This Row],[R]]&amp;Table3[[#This Row],[G]]&amp;Table3[[#This Row],[B]]</f>
        <v>495050</v>
      </c>
      <c r="M67" s="3" t="str">
        <f>Table3[[#This Row],[Scene]]&amp;":"&amp;Table3[[#This Row],[Total]]&amp;":"&amp;Table3[[#This Row],[RGB]]</f>
        <v>inn:86:495050</v>
      </c>
      <c r="N67" s="3" t="str">
        <f>Table3[[#This Row],[Scene]]&amp;":"&amp;Table3[[#This Row],[Total]]</f>
        <v>inn:86</v>
      </c>
    </row>
    <row r="68" spans="1:14" x14ac:dyDescent="0.25">
      <c r="A68" s="2" t="s">
        <v>147</v>
      </c>
      <c r="B68" s="3">
        <v>1</v>
      </c>
      <c r="C68" s="3">
        <v>17</v>
      </c>
      <c r="D68" s="3">
        <v>22</v>
      </c>
      <c r="E68" s="3">
        <v>18</v>
      </c>
      <c r="F68" s="3"/>
      <c r="G68" s="3">
        <v>58</v>
      </c>
      <c r="H68" s="8">
        <f>SUMPRODUCT(Table3[[#This Row],[1]:[5]],{1,2,3,4,5})/SUM(Table3[[#This Row],[1]:[5]])</f>
        <v>2.9827586206896552</v>
      </c>
      <c r="I68" s="3">
        <f>ROUND((Table3[[#This Row],[mean]]-1)/4*99,0)</f>
        <v>49</v>
      </c>
      <c r="J68" s="3">
        <v>50</v>
      </c>
      <c r="K68" s="3">
        <f>99-Table3[[#This Row],[R]]</f>
        <v>50</v>
      </c>
      <c r="L68" s="3" t="str">
        <f>Table3[[#This Row],[R]]&amp;Table3[[#This Row],[G]]&amp;Table3[[#This Row],[B]]</f>
        <v>495050</v>
      </c>
      <c r="M68" s="3" t="str">
        <f>Table3[[#This Row],[Scene]]&amp;":"&amp;Table3[[#This Row],[Total]]&amp;":"&amp;Table3[[#This Row],[RGB]]</f>
        <v>orchard:58:495050</v>
      </c>
      <c r="N68" s="3" t="str">
        <f>Table3[[#This Row],[Scene]]&amp;":"&amp;Table3[[#This Row],[Total]]</f>
        <v>orchard:58</v>
      </c>
    </row>
    <row r="69" spans="1:14" x14ac:dyDescent="0.25">
      <c r="A69" s="2" t="s">
        <v>178</v>
      </c>
      <c r="B69" s="3"/>
      <c r="C69" s="3"/>
      <c r="D69" s="3">
        <v>1</v>
      </c>
      <c r="E69" s="3"/>
      <c r="F69" s="3"/>
      <c r="G69" s="3">
        <v>1</v>
      </c>
      <c r="H69" s="8">
        <f>SUMPRODUCT(Table3[[#This Row],[1]:[5]],{1,2,3,4,5})/SUM(Table3[[#This Row],[1]:[5]])</f>
        <v>3</v>
      </c>
      <c r="I69" s="3">
        <f>ROUND((Table3[[#This Row],[mean]]-1)/4*99,0)</f>
        <v>50</v>
      </c>
      <c r="J69" s="3">
        <v>50</v>
      </c>
      <c r="K69" s="3">
        <f>99-Table3[[#This Row],[R]]</f>
        <v>49</v>
      </c>
      <c r="L69" s="3" t="str">
        <f>Table3[[#This Row],[R]]&amp;Table3[[#This Row],[G]]&amp;Table3[[#This Row],[B]]</f>
        <v>505049</v>
      </c>
      <c r="M69" s="3" t="str">
        <f>Table3[[#This Row],[Scene]]&amp;":"&amp;Table3[[#This Row],[Total]]&amp;":"&amp;Table3[[#This Row],[RGB]]</f>
        <v>abbey:1:505049</v>
      </c>
      <c r="N69" s="3" t="str">
        <f>Table3[[#This Row],[Scene]]&amp;":"&amp;Table3[[#This Row],[Total]]</f>
        <v>abbey:1</v>
      </c>
    </row>
    <row r="70" spans="1:14" x14ac:dyDescent="0.25">
      <c r="A70" s="2" t="s">
        <v>230</v>
      </c>
      <c r="B70" s="3"/>
      <c r="C70" s="3"/>
      <c r="D70" s="3">
        <v>1</v>
      </c>
      <c r="E70" s="3"/>
      <c r="F70" s="3"/>
      <c r="G70" s="3">
        <v>1</v>
      </c>
      <c r="H70" s="8">
        <f>SUMPRODUCT(Table3[[#This Row],[1]:[5]],{1,2,3,4,5})/SUM(Table3[[#This Row],[1]:[5]])</f>
        <v>3</v>
      </c>
      <c r="I70" s="3">
        <f>ROUND((Table3[[#This Row],[mean]]-1)/4*99,0)</f>
        <v>50</v>
      </c>
      <c r="J70" s="3">
        <v>50</v>
      </c>
      <c r="K70" s="3">
        <f>99-Table3[[#This Row],[R]]</f>
        <v>49</v>
      </c>
      <c r="L70" s="3" t="str">
        <f>Table3[[#This Row],[R]]&amp;Table3[[#This Row],[G]]&amp;Table3[[#This Row],[B]]</f>
        <v>505049</v>
      </c>
      <c r="M70" s="3" t="str">
        <f>Table3[[#This Row],[Scene]]&amp;":"&amp;Table3[[#This Row],[Total]]&amp;":"&amp;Table3[[#This Row],[RGB]]</f>
        <v>bakery:1:505049</v>
      </c>
      <c r="N70" s="3" t="str">
        <f>Table3[[#This Row],[Scene]]&amp;":"&amp;Table3[[#This Row],[Total]]</f>
        <v>bakery:1</v>
      </c>
    </row>
    <row r="71" spans="1:14" x14ac:dyDescent="0.25">
      <c r="A71" s="2" t="s">
        <v>235</v>
      </c>
      <c r="B71" s="3"/>
      <c r="C71" s="3"/>
      <c r="D71" s="3">
        <v>1</v>
      </c>
      <c r="E71" s="3"/>
      <c r="F71" s="3"/>
      <c r="G71" s="3">
        <v>1</v>
      </c>
      <c r="H71" s="8">
        <f>SUMPRODUCT(Table3[[#This Row],[1]:[5]],{1,2,3,4,5})/SUM(Table3[[#This Row],[1]:[5]])</f>
        <v>3</v>
      </c>
      <c r="I71" s="3">
        <f>ROUND((Table3[[#This Row],[mean]]-1)/4*99,0)</f>
        <v>50</v>
      </c>
      <c r="J71" s="3">
        <v>50</v>
      </c>
      <c r="K71" s="3">
        <f>99-Table3[[#This Row],[R]]</f>
        <v>49</v>
      </c>
      <c r="L71" s="3" t="str">
        <f>Table3[[#This Row],[R]]&amp;Table3[[#This Row],[G]]&amp;Table3[[#This Row],[B]]</f>
        <v>505049</v>
      </c>
      <c r="M71" s="3" t="str">
        <f>Table3[[#This Row],[Scene]]&amp;":"&amp;Table3[[#This Row],[Total]]&amp;":"&amp;Table3[[#This Row],[RGB]]</f>
        <v>basilica:1:505049</v>
      </c>
      <c r="N71" s="3" t="str">
        <f>Table3[[#This Row],[Scene]]&amp;":"&amp;Table3[[#This Row],[Total]]</f>
        <v>basilica:1</v>
      </c>
    </row>
    <row r="72" spans="1:14" x14ac:dyDescent="0.25">
      <c r="A72" s="2" t="s">
        <v>223</v>
      </c>
      <c r="B72" s="3"/>
      <c r="C72" s="3"/>
      <c r="D72" s="3">
        <v>1</v>
      </c>
      <c r="E72" s="3"/>
      <c r="F72" s="3"/>
      <c r="G72" s="3">
        <v>1</v>
      </c>
      <c r="H72" s="8">
        <f>SUMPRODUCT(Table3[[#This Row],[1]:[5]],{1,2,3,4,5})/SUM(Table3[[#This Row],[1]:[5]])</f>
        <v>3</v>
      </c>
      <c r="I72" s="3">
        <f>ROUND((Table3[[#This Row],[mean]]-1)/4*99,0)</f>
        <v>50</v>
      </c>
      <c r="J72" s="3">
        <v>50</v>
      </c>
      <c r="K72" s="3">
        <f>99-Table3[[#This Row],[R]]</f>
        <v>49</v>
      </c>
      <c r="L72" s="3" t="str">
        <f>Table3[[#This Row],[R]]&amp;Table3[[#This Row],[G]]&amp;Table3[[#This Row],[B]]</f>
        <v>505049</v>
      </c>
      <c r="M72" s="3" t="str">
        <f>Table3[[#This Row],[Scene]]&amp;":"&amp;Table3[[#This Row],[Total]]&amp;":"&amp;Table3[[#This Row],[RGB]]</f>
        <v>coffee_shop:1:505049</v>
      </c>
      <c r="N72" s="3" t="str">
        <f>Table3[[#This Row],[Scene]]&amp;":"&amp;Table3[[#This Row],[Total]]</f>
        <v>coffee_shop:1</v>
      </c>
    </row>
    <row r="73" spans="1:14" x14ac:dyDescent="0.25">
      <c r="A73" s="2" t="s">
        <v>237</v>
      </c>
      <c r="B73" s="3"/>
      <c r="C73" s="3"/>
      <c r="D73" s="3">
        <v>1</v>
      </c>
      <c r="E73" s="3"/>
      <c r="F73" s="3"/>
      <c r="G73" s="3">
        <v>1</v>
      </c>
      <c r="H73" s="8">
        <f>SUMPRODUCT(Table3[[#This Row],[1]:[5]],{1,2,3,4,5})/SUM(Table3[[#This Row],[1]:[5]])</f>
        <v>3</v>
      </c>
      <c r="I73" s="3">
        <f>ROUND((Table3[[#This Row],[mean]]-1)/4*99,0)</f>
        <v>50</v>
      </c>
      <c r="J73" s="3">
        <v>50</v>
      </c>
      <c r="K73" s="3">
        <f>99-Table3[[#This Row],[R]]</f>
        <v>49</v>
      </c>
      <c r="L73" s="3" t="str">
        <f>Table3[[#This Row],[R]]&amp;Table3[[#This Row],[G]]&amp;Table3[[#This Row],[B]]</f>
        <v>505049</v>
      </c>
      <c r="M73" s="3" t="str">
        <f>Table3[[#This Row],[Scene]]&amp;":"&amp;Table3[[#This Row],[Total]]&amp;":"&amp;Table3[[#This Row],[RGB]]</f>
        <v>market:1:505049</v>
      </c>
      <c r="N73" s="3" t="str">
        <f>Table3[[#This Row],[Scene]]&amp;":"&amp;Table3[[#This Row],[Total]]</f>
        <v>market:1</v>
      </c>
    </row>
    <row r="74" spans="1:14" x14ac:dyDescent="0.25">
      <c r="A74" s="2" t="s">
        <v>124</v>
      </c>
      <c r="B74" s="3"/>
      <c r="C74" s="3">
        <v>1</v>
      </c>
      <c r="D74" s="3">
        <v>1</v>
      </c>
      <c r="E74" s="3">
        <v>1</v>
      </c>
      <c r="F74" s="3"/>
      <c r="G74" s="3">
        <v>3</v>
      </c>
      <c r="H74" s="8">
        <f>SUMPRODUCT(Table3[[#This Row],[1]:[5]],{1,2,3,4,5})/SUM(Table3[[#This Row],[1]:[5]])</f>
        <v>3</v>
      </c>
      <c r="I74" s="3">
        <f>ROUND((Table3[[#This Row],[mean]]-1)/4*99,0)</f>
        <v>50</v>
      </c>
      <c r="J74" s="3">
        <v>50</v>
      </c>
      <c r="K74" s="3">
        <f>99-Table3[[#This Row],[R]]</f>
        <v>49</v>
      </c>
      <c r="L74" s="3" t="str">
        <f>Table3[[#This Row],[R]]&amp;Table3[[#This Row],[G]]&amp;Table3[[#This Row],[B]]</f>
        <v>505049</v>
      </c>
      <c r="M74" s="3" t="str">
        <f>Table3[[#This Row],[Scene]]&amp;":"&amp;Table3[[#This Row],[Total]]&amp;":"&amp;Table3[[#This Row],[RGB]]</f>
        <v>creek:3:505049</v>
      </c>
      <c r="N74" s="3" t="str">
        <f>Table3[[#This Row],[Scene]]&amp;":"&amp;Table3[[#This Row],[Total]]</f>
        <v>creek:3</v>
      </c>
    </row>
    <row r="75" spans="1:14" x14ac:dyDescent="0.25">
      <c r="A75" s="2" t="s">
        <v>133</v>
      </c>
      <c r="B75" s="3"/>
      <c r="C75" s="3">
        <v>1</v>
      </c>
      <c r="D75" s="3">
        <v>1</v>
      </c>
      <c r="E75" s="3">
        <v>1</v>
      </c>
      <c r="F75" s="3"/>
      <c r="G75" s="3">
        <v>3</v>
      </c>
      <c r="H75" s="8">
        <f>SUMPRODUCT(Table3[[#This Row],[1]:[5]],{1,2,3,4,5})/SUM(Table3[[#This Row],[1]:[5]])</f>
        <v>3</v>
      </c>
      <c r="I75" s="3">
        <f>ROUND((Table3[[#This Row],[mean]]-1)/4*99,0)</f>
        <v>50</v>
      </c>
      <c r="J75" s="3">
        <v>50</v>
      </c>
      <c r="K75" s="3">
        <f>99-Table3[[#This Row],[R]]</f>
        <v>49</v>
      </c>
      <c r="L75" s="3" t="str">
        <f>Table3[[#This Row],[R]]&amp;Table3[[#This Row],[G]]&amp;Table3[[#This Row],[B]]</f>
        <v>505049</v>
      </c>
      <c r="M75" s="3" t="str">
        <f>Table3[[#This Row],[Scene]]&amp;":"&amp;Table3[[#This Row],[Total]]&amp;":"&amp;Table3[[#This Row],[RGB]]</f>
        <v>vegetable_garden:3:505049</v>
      </c>
      <c r="N75" s="3" t="str">
        <f>Table3[[#This Row],[Scene]]&amp;":"&amp;Table3[[#This Row],[Total]]</f>
        <v>vegetable_garden:3</v>
      </c>
    </row>
    <row r="76" spans="1:14" x14ac:dyDescent="0.25">
      <c r="A76" s="2" t="s">
        <v>194</v>
      </c>
      <c r="B76" s="3"/>
      <c r="C76" s="3">
        <v>1</v>
      </c>
      <c r="D76" s="3"/>
      <c r="E76" s="3">
        <v>1</v>
      </c>
      <c r="F76" s="3"/>
      <c r="G76" s="3">
        <v>2</v>
      </c>
      <c r="H76" s="8">
        <f>SUMPRODUCT(Table3[[#This Row],[1]:[5]],{1,2,3,4,5})/SUM(Table3[[#This Row],[1]:[5]])</f>
        <v>3</v>
      </c>
      <c r="I76" s="3">
        <f>ROUND((Table3[[#This Row],[mean]]-1)/4*99,0)</f>
        <v>50</v>
      </c>
      <c r="J76" s="3">
        <v>50</v>
      </c>
      <c r="K76" s="3">
        <f>99-Table3[[#This Row],[R]]</f>
        <v>49</v>
      </c>
      <c r="L76" s="3" t="str">
        <f>Table3[[#This Row],[R]]&amp;Table3[[#This Row],[G]]&amp;Table3[[#This Row],[B]]</f>
        <v>505049</v>
      </c>
      <c r="M76" s="3" t="str">
        <f>Table3[[#This Row],[Scene]]&amp;":"&amp;Table3[[#This Row],[Total]]&amp;":"&amp;Table3[[#This Row],[RGB]]</f>
        <v>amphitheater:2:505049</v>
      </c>
      <c r="N76" s="3" t="str">
        <f>Table3[[#This Row],[Scene]]&amp;":"&amp;Table3[[#This Row],[Total]]</f>
        <v>amphitheater:2</v>
      </c>
    </row>
    <row r="77" spans="1:14" x14ac:dyDescent="0.25">
      <c r="A77" s="2" t="s">
        <v>209</v>
      </c>
      <c r="B77" s="3"/>
      <c r="C77" s="3">
        <v>1</v>
      </c>
      <c r="D77" s="3"/>
      <c r="E77" s="3">
        <v>1</v>
      </c>
      <c r="F77" s="3"/>
      <c r="G77" s="3">
        <v>2</v>
      </c>
      <c r="H77" s="8">
        <f>SUMPRODUCT(Table3[[#This Row],[1]:[5]],{1,2,3,4,5})/SUM(Table3[[#This Row],[1]:[5]])</f>
        <v>3</v>
      </c>
      <c r="I77" s="3">
        <f>ROUND((Table3[[#This Row],[mean]]-1)/4*99,0)</f>
        <v>50</v>
      </c>
      <c r="J77" s="3">
        <v>50</v>
      </c>
      <c r="K77" s="3">
        <f>99-Table3[[#This Row],[R]]</f>
        <v>49</v>
      </c>
      <c r="L77" s="3" t="str">
        <f>Table3[[#This Row],[R]]&amp;Table3[[#This Row],[G]]&amp;Table3[[#This Row],[B]]</f>
        <v>505049</v>
      </c>
      <c r="M77" s="3" t="str">
        <f>Table3[[#This Row],[Scene]]&amp;":"&amp;Table3[[#This Row],[Total]]&amp;":"&amp;Table3[[#This Row],[RGB]]</f>
        <v>boardwalk:2:505049</v>
      </c>
      <c r="N77" s="3" t="str">
        <f>Table3[[#This Row],[Scene]]&amp;":"&amp;Table3[[#This Row],[Total]]</f>
        <v>boardwalk:2</v>
      </c>
    </row>
    <row r="78" spans="1:14" x14ac:dyDescent="0.25">
      <c r="A78" s="2" t="s">
        <v>196</v>
      </c>
      <c r="B78" s="3">
        <v>1</v>
      </c>
      <c r="C78" s="3">
        <v>4</v>
      </c>
      <c r="D78" s="3">
        <v>4</v>
      </c>
      <c r="E78" s="3">
        <v>4</v>
      </c>
      <c r="F78" s="3">
        <v>1</v>
      </c>
      <c r="G78" s="3">
        <v>14</v>
      </c>
      <c r="H78" s="8">
        <f>SUMPRODUCT(Table3[[#This Row],[1]:[5]],{1,2,3,4,5})/SUM(Table3[[#This Row],[1]:[5]])</f>
        <v>3</v>
      </c>
      <c r="I78" s="3">
        <f>ROUND((Table3[[#This Row],[mean]]-1)/4*99,0)</f>
        <v>50</v>
      </c>
      <c r="J78" s="3">
        <v>50</v>
      </c>
      <c r="K78" s="3">
        <f>99-Table3[[#This Row],[R]]</f>
        <v>49</v>
      </c>
      <c r="L78" s="3" t="str">
        <f>Table3[[#This Row],[R]]&amp;Table3[[#This Row],[G]]&amp;Table3[[#This Row],[B]]</f>
        <v>505049</v>
      </c>
      <c r="M78" s="3" t="str">
        <f>Table3[[#This Row],[Scene]]&amp;":"&amp;Table3[[#This Row],[Total]]&amp;":"&amp;Table3[[#This Row],[RGB]]</f>
        <v>racecourse:14:505049</v>
      </c>
      <c r="N78" s="3" t="str">
        <f>Table3[[#This Row],[Scene]]&amp;":"&amp;Table3[[#This Row],[Total]]</f>
        <v>racecourse:14</v>
      </c>
    </row>
    <row r="79" spans="1:14" x14ac:dyDescent="0.25">
      <c r="A79" s="2" t="s">
        <v>202</v>
      </c>
      <c r="B79" s="3"/>
      <c r="C79" s="3">
        <v>4</v>
      </c>
      <c r="D79" s="3"/>
      <c r="E79" s="3">
        <v>2</v>
      </c>
      <c r="F79" s="3">
        <v>1</v>
      </c>
      <c r="G79" s="3">
        <v>7</v>
      </c>
      <c r="H79" s="8">
        <f>SUMPRODUCT(Table3[[#This Row],[1]:[5]],{1,2,3,4,5})/SUM(Table3[[#This Row],[1]:[5]])</f>
        <v>3</v>
      </c>
      <c r="I79" s="3">
        <f>ROUND((Table3[[#This Row],[mean]]-1)/4*99,0)</f>
        <v>50</v>
      </c>
      <c r="J79" s="3">
        <v>50</v>
      </c>
      <c r="K79" s="3">
        <f>99-Table3[[#This Row],[R]]</f>
        <v>49</v>
      </c>
      <c r="L79" s="3" t="str">
        <f>Table3[[#This Row],[R]]&amp;Table3[[#This Row],[G]]&amp;Table3[[#This Row],[B]]</f>
        <v>505049</v>
      </c>
      <c r="M79" s="3" t="str">
        <f>Table3[[#This Row],[Scene]]&amp;":"&amp;Table3[[#This Row],[Total]]&amp;":"&amp;Table3[[#This Row],[RGB]]</f>
        <v>cemetery:7:505049</v>
      </c>
      <c r="N79" s="3" t="str">
        <f>Table3[[#This Row],[Scene]]&amp;":"&amp;Table3[[#This Row],[Total]]</f>
        <v>cemetery:7</v>
      </c>
    </row>
    <row r="80" spans="1:14" x14ac:dyDescent="0.25">
      <c r="A80" s="2" t="s">
        <v>187</v>
      </c>
      <c r="B80" s="3"/>
      <c r="C80" s="3">
        <v>25</v>
      </c>
      <c r="D80" s="3">
        <v>38</v>
      </c>
      <c r="E80" s="3">
        <v>29</v>
      </c>
      <c r="F80" s="3">
        <v>1</v>
      </c>
      <c r="G80" s="3">
        <v>93</v>
      </c>
      <c r="H80" s="8">
        <f>SUMPRODUCT(Table3[[#This Row],[1]:[5]],{1,2,3,4,5})/SUM(Table3[[#This Row],[1]:[5]])</f>
        <v>3.064516129032258</v>
      </c>
      <c r="I80" s="3">
        <f>ROUND((Table3[[#This Row],[mean]]-1)/4*99,0)</f>
        <v>51</v>
      </c>
      <c r="J80" s="3">
        <v>50</v>
      </c>
      <c r="K80" s="3">
        <f>99-Table3[[#This Row],[R]]</f>
        <v>48</v>
      </c>
      <c r="L80" s="3" t="str">
        <f>Table3[[#This Row],[R]]&amp;Table3[[#This Row],[G]]&amp;Table3[[#This Row],[B]]</f>
        <v>515048</v>
      </c>
      <c r="M80" s="3" t="str">
        <f>Table3[[#This Row],[Scene]]&amp;":"&amp;Table3[[#This Row],[Total]]&amp;":"&amp;Table3[[#This Row],[RGB]]</f>
        <v>plaza:93:515048</v>
      </c>
      <c r="N80" s="3" t="str">
        <f>Table3[[#This Row],[Scene]]&amp;":"&amp;Table3[[#This Row],[Total]]</f>
        <v>plaza:93</v>
      </c>
    </row>
    <row r="81" spans="1:14" x14ac:dyDescent="0.25">
      <c r="A81" s="2" t="s">
        <v>226</v>
      </c>
      <c r="B81" s="3"/>
      <c r="C81" s="3">
        <v>6</v>
      </c>
      <c r="D81" s="3">
        <v>9</v>
      </c>
      <c r="E81" s="3">
        <v>8</v>
      </c>
      <c r="F81" s="3"/>
      <c r="G81" s="3">
        <v>23</v>
      </c>
      <c r="H81" s="8">
        <f>SUMPRODUCT(Table3[[#This Row],[1]:[5]],{1,2,3,4,5})/SUM(Table3[[#This Row],[1]:[5]])</f>
        <v>3.0869565217391304</v>
      </c>
      <c r="I81" s="3">
        <f>ROUND((Table3[[#This Row],[mean]]-1)/4*99,0)</f>
        <v>52</v>
      </c>
      <c r="J81" s="3">
        <v>50</v>
      </c>
      <c r="K81" s="3">
        <f>99-Table3[[#This Row],[R]]</f>
        <v>47</v>
      </c>
      <c r="L81" s="3" t="str">
        <f>Table3[[#This Row],[R]]&amp;Table3[[#This Row],[G]]&amp;Table3[[#This Row],[B]]</f>
        <v>525047</v>
      </c>
      <c r="M81" s="3" t="str">
        <f>Table3[[#This Row],[Scene]]&amp;":"&amp;Table3[[#This Row],[Total]]&amp;":"&amp;Table3[[#This Row],[RGB]]</f>
        <v>forest_path:23:525047</v>
      </c>
      <c r="N81" s="3" t="str">
        <f>Table3[[#This Row],[Scene]]&amp;":"&amp;Table3[[#This Row],[Total]]</f>
        <v>forest_path:23</v>
      </c>
    </row>
    <row r="82" spans="1:14" x14ac:dyDescent="0.25">
      <c r="A82" s="2" t="s">
        <v>162</v>
      </c>
      <c r="B82" s="3">
        <v>2</v>
      </c>
      <c r="C82" s="3">
        <v>7</v>
      </c>
      <c r="D82" s="3">
        <v>8</v>
      </c>
      <c r="E82" s="3">
        <v>12</v>
      </c>
      <c r="F82" s="3">
        <v>1</v>
      </c>
      <c r="G82" s="3">
        <v>30</v>
      </c>
      <c r="H82" s="8">
        <f>SUMPRODUCT(Table3[[#This Row],[1]:[5]],{1,2,3,4,5})/SUM(Table3[[#This Row],[1]:[5]])</f>
        <v>3.1</v>
      </c>
      <c r="I82" s="3">
        <f>ROUND((Table3[[#This Row],[mean]]-1)/4*99,0)</f>
        <v>52</v>
      </c>
      <c r="J82" s="3">
        <v>50</v>
      </c>
      <c r="K82" s="3">
        <f>99-Table3[[#This Row],[R]]</f>
        <v>47</v>
      </c>
      <c r="L82" s="3" t="str">
        <f>Table3[[#This Row],[R]]&amp;Table3[[#This Row],[G]]&amp;Table3[[#This Row],[B]]</f>
        <v>525047</v>
      </c>
      <c r="M82" s="3" t="str">
        <f>Table3[[#This Row],[Scene]]&amp;":"&amp;Table3[[#This Row],[Total]]&amp;":"&amp;Table3[[#This Row],[RGB]]</f>
        <v>chalet:30:525047</v>
      </c>
      <c r="N82" s="3" t="str">
        <f>Table3[[#This Row],[Scene]]&amp;":"&amp;Table3[[#This Row],[Total]]</f>
        <v>chalet:30</v>
      </c>
    </row>
    <row r="83" spans="1:14" x14ac:dyDescent="0.25">
      <c r="A83" s="2" t="s">
        <v>184</v>
      </c>
      <c r="B83" s="3"/>
      <c r="C83" s="3">
        <v>2</v>
      </c>
      <c r="D83" s="3">
        <v>4</v>
      </c>
      <c r="E83" s="3">
        <v>3</v>
      </c>
      <c r="F83" s="3"/>
      <c r="G83" s="3">
        <v>9</v>
      </c>
      <c r="H83" s="8">
        <f>SUMPRODUCT(Table3[[#This Row],[1]:[5]],{1,2,3,4,5})/SUM(Table3[[#This Row],[1]:[5]])</f>
        <v>3.1111111111111112</v>
      </c>
      <c r="I83" s="3">
        <f>ROUND((Table3[[#This Row],[mean]]-1)/4*99,0)</f>
        <v>52</v>
      </c>
      <c r="J83" s="3">
        <v>50</v>
      </c>
      <c r="K83" s="3">
        <f>99-Table3[[#This Row],[R]]</f>
        <v>47</v>
      </c>
      <c r="L83" s="3" t="str">
        <f>Table3[[#This Row],[R]]&amp;Table3[[#This Row],[G]]&amp;Table3[[#This Row],[B]]</f>
        <v>525047</v>
      </c>
      <c r="M83" s="3" t="str">
        <f>Table3[[#This Row],[Scene]]&amp;":"&amp;Table3[[#This Row],[Total]]&amp;":"&amp;Table3[[#This Row],[RGB]]</f>
        <v>shopfront:9:525047</v>
      </c>
      <c r="N83" s="3" t="str">
        <f>Table3[[#This Row],[Scene]]&amp;":"&amp;Table3[[#This Row],[Total]]</f>
        <v>shopfront:9</v>
      </c>
    </row>
    <row r="84" spans="1:14" x14ac:dyDescent="0.25">
      <c r="A84" s="2" t="s">
        <v>179</v>
      </c>
      <c r="B84" s="3"/>
      <c r="C84" s="3">
        <v>2</v>
      </c>
      <c r="D84" s="3">
        <v>4</v>
      </c>
      <c r="E84" s="3">
        <v>3</v>
      </c>
      <c r="F84" s="3"/>
      <c r="G84" s="3">
        <v>9</v>
      </c>
      <c r="H84" s="8">
        <f>SUMPRODUCT(Table3[[#This Row],[1]:[5]],{1,2,3,4,5})/SUM(Table3[[#This Row],[1]:[5]])</f>
        <v>3.1111111111111112</v>
      </c>
      <c r="I84" s="3">
        <f>ROUND((Table3[[#This Row],[mean]]-1)/4*99,0)</f>
        <v>52</v>
      </c>
      <c r="J84" s="3">
        <v>50</v>
      </c>
      <c r="K84" s="3">
        <f>99-Table3[[#This Row],[R]]</f>
        <v>47</v>
      </c>
      <c r="L84" s="3" t="str">
        <f>Table3[[#This Row],[R]]&amp;Table3[[#This Row],[G]]&amp;Table3[[#This Row],[B]]</f>
        <v>525047</v>
      </c>
      <c r="M84" s="3" t="str">
        <f>Table3[[#This Row],[Scene]]&amp;":"&amp;Table3[[#This Row],[Total]]&amp;":"&amp;Table3[[#This Row],[RGB]]</f>
        <v>veranda:9:525047</v>
      </c>
      <c r="N84" s="3" t="str">
        <f>Table3[[#This Row],[Scene]]&amp;":"&amp;Table3[[#This Row],[Total]]</f>
        <v>veranda:9</v>
      </c>
    </row>
    <row r="85" spans="1:14" x14ac:dyDescent="0.25">
      <c r="A85" s="2" t="s">
        <v>213</v>
      </c>
      <c r="B85" s="3"/>
      <c r="C85" s="3">
        <v>8</v>
      </c>
      <c r="D85" s="3">
        <v>10</v>
      </c>
      <c r="E85" s="3">
        <v>12</v>
      </c>
      <c r="F85" s="3"/>
      <c r="G85" s="3">
        <v>30</v>
      </c>
      <c r="H85" s="8">
        <f>SUMPRODUCT(Table3[[#This Row],[1]:[5]],{1,2,3,4,5})/SUM(Table3[[#This Row],[1]:[5]])</f>
        <v>3.1333333333333333</v>
      </c>
      <c r="I85" s="3">
        <f>ROUND((Table3[[#This Row],[mean]]-1)/4*99,0)</f>
        <v>53</v>
      </c>
      <c r="J85" s="3">
        <v>50</v>
      </c>
      <c r="K85" s="3">
        <f>99-Table3[[#This Row],[R]]</f>
        <v>46</v>
      </c>
      <c r="L85" s="3" t="str">
        <f>Table3[[#This Row],[R]]&amp;Table3[[#This Row],[G]]&amp;Table3[[#This Row],[B]]</f>
        <v>535046</v>
      </c>
      <c r="M85" s="3" t="str">
        <f>Table3[[#This Row],[Scene]]&amp;":"&amp;Table3[[#This Row],[Total]]&amp;":"&amp;Table3[[#This Row],[RGB]]</f>
        <v>alley:30:535046</v>
      </c>
      <c r="N85" s="3" t="str">
        <f>Table3[[#This Row],[Scene]]&amp;":"&amp;Table3[[#This Row],[Total]]</f>
        <v>alley:30</v>
      </c>
    </row>
    <row r="86" spans="1:14" x14ac:dyDescent="0.25">
      <c r="A86" s="2" t="s">
        <v>134</v>
      </c>
      <c r="B86" s="3">
        <v>1</v>
      </c>
      <c r="C86" s="3">
        <v>8</v>
      </c>
      <c r="D86" s="3">
        <v>6</v>
      </c>
      <c r="E86" s="3">
        <v>13</v>
      </c>
      <c r="F86" s="3">
        <v>1</v>
      </c>
      <c r="G86" s="3">
        <v>29</v>
      </c>
      <c r="H86" s="8">
        <f>SUMPRODUCT(Table3[[#This Row],[1]:[5]],{1,2,3,4,5})/SUM(Table3[[#This Row],[1]:[5]])</f>
        <v>3.1724137931034484</v>
      </c>
      <c r="I86" s="3">
        <f>ROUND((Table3[[#This Row],[mean]]-1)/4*99,0)</f>
        <v>54</v>
      </c>
      <c r="J86" s="3">
        <v>50</v>
      </c>
      <c r="K86" s="3">
        <f>99-Table3[[#This Row],[R]]</f>
        <v>45</v>
      </c>
      <c r="L86" s="3" t="str">
        <f>Table3[[#This Row],[R]]&amp;Table3[[#This Row],[G]]&amp;Table3[[#This Row],[B]]</f>
        <v>545045</v>
      </c>
      <c r="M86" s="3" t="str">
        <f>Table3[[#This Row],[Scene]]&amp;":"&amp;Table3[[#This Row],[Total]]&amp;":"&amp;Table3[[#This Row],[RGB]]</f>
        <v>botanical_garden:29:545045</v>
      </c>
      <c r="N86" s="3" t="str">
        <f>Table3[[#This Row],[Scene]]&amp;":"&amp;Table3[[#This Row],[Total]]</f>
        <v>botanical_garden:29</v>
      </c>
    </row>
    <row r="87" spans="1:14" x14ac:dyDescent="0.25">
      <c r="A87" s="2" t="s">
        <v>167</v>
      </c>
      <c r="B87" s="3"/>
      <c r="C87" s="3">
        <v>1</v>
      </c>
      <c r="D87" s="3">
        <v>2</v>
      </c>
      <c r="E87" s="3">
        <v>2</v>
      </c>
      <c r="F87" s="3"/>
      <c r="G87" s="3">
        <v>5</v>
      </c>
      <c r="H87" s="8">
        <f>SUMPRODUCT(Table3[[#This Row],[1]:[5]],{1,2,3,4,5})/SUM(Table3[[#This Row],[1]:[5]])</f>
        <v>3.2</v>
      </c>
      <c r="I87" s="3">
        <f>ROUND((Table3[[#This Row],[mean]]-1)/4*99,0)</f>
        <v>54</v>
      </c>
      <c r="J87" s="3">
        <v>50</v>
      </c>
      <c r="K87" s="3">
        <f>99-Table3[[#This Row],[R]]</f>
        <v>45</v>
      </c>
      <c r="L87" s="3" t="str">
        <f>Table3[[#This Row],[R]]&amp;Table3[[#This Row],[G]]&amp;Table3[[#This Row],[B]]</f>
        <v>545045</v>
      </c>
      <c r="M87" s="3" t="str">
        <f>Table3[[#This Row],[Scene]]&amp;":"&amp;Table3[[#This Row],[Total]]&amp;":"&amp;Table3[[#This Row],[RGB]]</f>
        <v>swamp:5:545045</v>
      </c>
      <c r="N87" s="3" t="str">
        <f>Table3[[#This Row],[Scene]]&amp;":"&amp;Table3[[#This Row],[Total]]</f>
        <v>swamp:5</v>
      </c>
    </row>
    <row r="88" spans="1:14" x14ac:dyDescent="0.25">
      <c r="A88" s="2" t="s">
        <v>138</v>
      </c>
      <c r="B88" s="3"/>
      <c r="C88" s="3">
        <v>3</v>
      </c>
      <c r="D88" s="3">
        <v>2</v>
      </c>
      <c r="E88" s="3">
        <v>5</v>
      </c>
      <c r="F88" s="3"/>
      <c r="G88" s="3">
        <v>10</v>
      </c>
      <c r="H88" s="8">
        <f>SUMPRODUCT(Table3[[#This Row],[1]:[5]],{1,2,3,4,5})/SUM(Table3[[#This Row],[1]:[5]])</f>
        <v>3.2</v>
      </c>
      <c r="I88" s="3">
        <f>ROUND((Table3[[#This Row],[mean]]-1)/4*99,0)</f>
        <v>54</v>
      </c>
      <c r="J88" s="3">
        <v>50</v>
      </c>
      <c r="K88" s="3">
        <f>99-Table3[[#This Row],[R]]</f>
        <v>45</v>
      </c>
      <c r="L88" s="3" t="str">
        <f>Table3[[#This Row],[R]]&amp;Table3[[#This Row],[G]]&amp;Table3[[#This Row],[B]]</f>
        <v>545045</v>
      </c>
      <c r="M88" s="3" t="str">
        <f>Table3[[#This Row],[Scene]]&amp;":"&amp;Table3[[#This Row],[Total]]&amp;":"&amp;Table3[[#This Row],[RGB]]</f>
        <v>pavilion:10:545045</v>
      </c>
      <c r="N88" s="3" t="str">
        <f>Table3[[#This Row],[Scene]]&amp;":"&amp;Table3[[#This Row],[Total]]</f>
        <v>pavilion:10</v>
      </c>
    </row>
    <row r="89" spans="1:14" x14ac:dyDescent="0.25">
      <c r="A89" s="2" t="s">
        <v>161</v>
      </c>
      <c r="B89" s="3"/>
      <c r="C89" s="3">
        <v>3</v>
      </c>
      <c r="D89" s="3">
        <v>4</v>
      </c>
      <c r="E89" s="3">
        <v>6</v>
      </c>
      <c r="F89" s="3"/>
      <c r="G89" s="3">
        <v>13</v>
      </c>
      <c r="H89" s="8">
        <f>SUMPRODUCT(Table3[[#This Row],[1]:[5]],{1,2,3,4,5})/SUM(Table3[[#This Row],[1]:[5]])</f>
        <v>3.2307692307692308</v>
      </c>
      <c r="I89" s="3">
        <f>ROUND((Table3[[#This Row],[mean]]-1)/4*99,0)</f>
        <v>55</v>
      </c>
      <c r="J89" s="3">
        <v>50</v>
      </c>
      <c r="K89" s="3">
        <f>99-Table3[[#This Row],[R]]</f>
        <v>44</v>
      </c>
      <c r="L89" s="3" t="str">
        <f>Table3[[#This Row],[R]]&amp;Table3[[#This Row],[G]]&amp;Table3[[#This Row],[B]]</f>
        <v>555044</v>
      </c>
      <c r="M89" s="3" t="str">
        <f>Table3[[#This Row],[Scene]]&amp;":"&amp;Table3[[#This Row],[Total]]&amp;":"&amp;Table3[[#This Row],[RGB]]</f>
        <v>playground:13:555044</v>
      </c>
      <c r="N89" s="3" t="str">
        <f>Table3[[#This Row],[Scene]]&amp;":"&amp;Table3[[#This Row],[Total]]</f>
        <v>playground:13</v>
      </c>
    </row>
    <row r="90" spans="1:14" x14ac:dyDescent="0.25">
      <c r="A90" s="2" t="s">
        <v>125</v>
      </c>
      <c r="B90" s="3"/>
      <c r="C90" s="3">
        <v>3</v>
      </c>
      <c r="D90" s="3">
        <v>1</v>
      </c>
      <c r="E90" s="3">
        <v>3</v>
      </c>
      <c r="F90" s="3">
        <v>1</v>
      </c>
      <c r="G90" s="3">
        <v>8</v>
      </c>
      <c r="H90" s="8">
        <f>SUMPRODUCT(Table3[[#This Row],[1]:[5]],{1,2,3,4,5})/SUM(Table3[[#This Row],[1]:[5]])</f>
        <v>3.25</v>
      </c>
      <c r="I90" s="3">
        <f>ROUND((Table3[[#This Row],[mean]]-1)/4*99,0)</f>
        <v>56</v>
      </c>
      <c r="J90" s="3">
        <v>50</v>
      </c>
      <c r="K90" s="3">
        <f>99-Table3[[#This Row],[R]]</f>
        <v>43</v>
      </c>
      <c r="L90" s="3" t="str">
        <f>Table3[[#This Row],[R]]&amp;Table3[[#This Row],[G]]&amp;Table3[[#This Row],[B]]</f>
        <v>565043</v>
      </c>
      <c r="M90" s="3" t="str">
        <f>Table3[[#This Row],[Scene]]&amp;":"&amp;Table3[[#This Row],[Total]]&amp;":"&amp;Table3[[#This Row],[RGB]]</f>
        <v>coast:8:565043</v>
      </c>
      <c r="N90" s="3" t="str">
        <f>Table3[[#This Row],[Scene]]&amp;":"&amp;Table3[[#This Row],[Total]]</f>
        <v>coast:8</v>
      </c>
    </row>
    <row r="91" spans="1:14" x14ac:dyDescent="0.25">
      <c r="A91" s="2" t="s">
        <v>205</v>
      </c>
      <c r="B91" s="3"/>
      <c r="C91" s="3">
        <v>1</v>
      </c>
      <c r="D91" s="3">
        <v>2</v>
      </c>
      <c r="E91" s="3"/>
      <c r="F91" s="3">
        <v>1</v>
      </c>
      <c r="G91" s="3">
        <v>4</v>
      </c>
      <c r="H91" s="8">
        <f>SUMPRODUCT(Table3[[#This Row],[1]:[5]],{1,2,3,4,5})/SUM(Table3[[#This Row],[1]:[5]])</f>
        <v>3.25</v>
      </c>
      <c r="I91" s="3">
        <f>ROUND((Table3[[#This Row],[mean]]-1)/4*99,0)</f>
        <v>56</v>
      </c>
      <c r="J91" s="3">
        <v>50</v>
      </c>
      <c r="K91" s="3">
        <f>99-Table3[[#This Row],[R]]</f>
        <v>43</v>
      </c>
      <c r="L91" s="3" t="str">
        <f>Table3[[#This Row],[R]]&amp;Table3[[#This Row],[G]]&amp;Table3[[#This Row],[B]]</f>
        <v>565043</v>
      </c>
      <c r="M91" s="3" t="str">
        <f>Table3[[#This Row],[Scene]]&amp;":"&amp;Table3[[#This Row],[Total]]&amp;":"&amp;Table3[[#This Row],[RGB]]</f>
        <v>church:4:565043</v>
      </c>
      <c r="N91" s="3" t="str">
        <f>Table3[[#This Row],[Scene]]&amp;":"&amp;Table3[[#This Row],[Total]]</f>
        <v>church:4</v>
      </c>
    </row>
    <row r="92" spans="1:14" x14ac:dyDescent="0.25">
      <c r="A92" s="2" t="s">
        <v>160</v>
      </c>
      <c r="B92" s="3"/>
      <c r="C92" s="3"/>
      <c r="D92" s="3">
        <v>5</v>
      </c>
      <c r="E92" s="3">
        <v>2</v>
      </c>
      <c r="F92" s="3"/>
      <c r="G92" s="3">
        <v>7</v>
      </c>
      <c r="H92" s="8">
        <f>SUMPRODUCT(Table3[[#This Row],[1]:[5]],{1,2,3,4,5})/SUM(Table3[[#This Row],[1]:[5]])</f>
        <v>3.2857142857142856</v>
      </c>
      <c r="I92" s="3">
        <f>ROUND((Table3[[#This Row],[mean]]-1)/4*99,0)</f>
        <v>57</v>
      </c>
      <c r="J92" s="3">
        <v>50</v>
      </c>
      <c r="K92" s="3">
        <f>99-Table3[[#This Row],[R]]</f>
        <v>42</v>
      </c>
      <c r="L92" s="3" t="str">
        <f>Table3[[#This Row],[R]]&amp;Table3[[#This Row],[G]]&amp;Table3[[#This Row],[B]]</f>
        <v>575042</v>
      </c>
      <c r="M92" s="3" t="str">
        <f>Table3[[#This Row],[Scene]]&amp;":"&amp;Table3[[#This Row],[Total]]&amp;":"&amp;Table3[[#This Row],[RGB]]</f>
        <v>restaurant_patio:7:575042</v>
      </c>
      <c r="N92" s="3" t="str">
        <f>Table3[[#This Row],[Scene]]&amp;":"&amp;Table3[[#This Row],[Total]]</f>
        <v>restaurant_patio:7</v>
      </c>
    </row>
    <row r="93" spans="1:14" x14ac:dyDescent="0.25">
      <c r="A93" s="2" t="s">
        <v>189</v>
      </c>
      <c r="B93" s="3"/>
      <c r="C93" s="3">
        <v>1</v>
      </c>
      <c r="D93" s="3">
        <v>3</v>
      </c>
      <c r="E93" s="3">
        <v>3</v>
      </c>
      <c r="F93" s="3"/>
      <c r="G93" s="3">
        <v>7</v>
      </c>
      <c r="H93" s="8">
        <f>SUMPRODUCT(Table3[[#This Row],[1]:[5]],{1,2,3,4,5})/SUM(Table3[[#This Row],[1]:[5]])</f>
        <v>3.2857142857142856</v>
      </c>
      <c r="I93" s="3">
        <f>ROUND((Table3[[#This Row],[mean]]-1)/4*99,0)</f>
        <v>57</v>
      </c>
      <c r="J93" s="3">
        <v>50</v>
      </c>
      <c r="K93" s="3">
        <f>99-Table3[[#This Row],[R]]</f>
        <v>42</v>
      </c>
      <c r="L93" s="3" t="str">
        <f>Table3[[#This Row],[R]]&amp;Table3[[#This Row],[G]]&amp;Table3[[#This Row],[B]]</f>
        <v>575042</v>
      </c>
      <c r="M93" s="3" t="str">
        <f>Table3[[#This Row],[Scene]]&amp;":"&amp;Table3[[#This Row],[Total]]&amp;":"&amp;Table3[[#This Row],[RGB]]</f>
        <v>rice_paddy:7:575042</v>
      </c>
      <c r="N93" s="3" t="str">
        <f>Table3[[#This Row],[Scene]]&amp;":"&amp;Table3[[#This Row],[Total]]</f>
        <v>rice_paddy:7</v>
      </c>
    </row>
    <row r="94" spans="1:14" x14ac:dyDescent="0.25">
      <c r="A94" s="2" t="s">
        <v>219</v>
      </c>
      <c r="B94" s="3">
        <v>1</v>
      </c>
      <c r="C94" s="3"/>
      <c r="D94" s="3">
        <v>4</v>
      </c>
      <c r="E94" s="3">
        <v>5</v>
      </c>
      <c r="F94" s="3"/>
      <c r="G94" s="3">
        <v>10</v>
      </c>
      <c r="H94" s="8">
        <f>SUMPRODUCT(Table3[[#This Row],[1]:[5]],{1,2,3,4,5})/SUM(Table3[[#This Row],[1]:[5]])</f>
        <v>3.3</v>
      </c>
      <c r="I94" s="3">
        <f>ROUND((Table3[[#This Row],[mean]]-1)/4*99,0)</f>
        <v>57</v>
      </c>
      <c r="J94" s="3">
        <v>50</v>
      </c>
      <c r="K94" s="3">
        <f>99-Table3[[#This Row],[R]]</f>
        <v>42</v>
      </c>
      <c r="L94" s="3" t="str">
        <f>Table3[[#This Row],[R]]&amp;Table3[[#This Row],[G]]&amp;Table3[[#This Row],[B]]</f>
        <v>575042</v>
      </c>
      <c r="M94" s="3" t="str">
        <f>Table3[[#This Row],[Scene]]&amp;":"&amp;Table3[[#This Row],[Total]]&amp;":"&amp;Table3[[#This Row],[RGB]]</f>
        <v>schoolhouse:10:575042</v>
      </c>
      <c r="N94" s="3" t="str">
        <f>Table3[[#This Row],[Scene]]&amp;":"&amp;Table3[[#This Row],[Total]]</f>
        <v>schoolhouse:10</v>
      </c>
    </row>
    <row r="95" spans="1:14" x14ac:dyDescent="0.25">
      <c r="A95" s="2" t="s">
        <v>200</v>
      </c>
      <c r="B95" s="3"/>
      <c r="C95" s="3">
        <v>2</v>
      </c>
      <c r="D95" s="3">
        <v>3</v>
      </c>
      <c r="E95" s="3">
        <v>5</v>
      </c>
      <c r="F95" s="3"/>
      <c r="G95" s="3">
        <v>10</v>
      </c>
      <c r="H95" s="8">
        <f>SUMPRODUCT(Table3[[#This Row],[1]:[5]],{1,2,3,4,5})/SUM(Table3[[#This Row],[1]:[5]])</f>
        <v>3.3</v>
      </c>
      <c r="I95" s="3">
        <f>ROUND((Table3[[#This Row],[mean]]-1)/4*99,0)</f>
        <v>57</v>
      </c>
      <c r="J95" s="3">
        <v>50</v>
      </c>
      <c r="K95" s="3">
        <f>99-Table3[[#This Row],[R]]</f>
        <v>42</v>
      </c>
      <c r="L95" s="3" t="str">
        <f>Table3[[#This Row],[R]]&amp;Table3[[#This Row],[G]]&amp;Table3[[#This Row],[B]]</f>
        <v>575042</v>
      </c>
      <c r="M95" s="3" t="str">
        <f>Table3[[#This Row],[Scene]]&amp;":"&amp;Table3[[#This Row],[Total]]&amp;":"&amp;Table3[[#This Row],[RGB]]</f>
        <v>golf_course:10:575042</v>
      </c>
      <c r="N95" s="3" t="str">
        <f>Table3[[#This Row],[Scene]]&amp;":"&amp;Table3[[#This Row],[Total]]</f>
        <v>golf_course:10</v>
      </c>
    </row>
    <row r="96" spans="1:14" x14ac:dyDescent="0.25">
      <c r="A96" s="2" t="s">
        <v>173</v>
      </c>
      <c r="B96" s="3"/>
      <c r="C96" s="3">
        <v>5</v>
      </c>
      <c r="D96" s="3">
        <v>12</v>
      </c>
      <c r="E96" s="3">
        <v>19</v>
      </c>
      <c r="F96" s="3"/>
      <c r="G96" s="3">
        <v>36</v>
      </c>
      <c r="H96" s="8">
        <f>SUMPRODUCT(Table3[[#This Row],[1]:[5]],{1,2,3,4,5})/SUM(Table3[[#This Row],[1]:[5]])</f>
        <v>3.3888888888888888</v>
      </c>
      <c r="I96" s="3">
        <f>ROUND((Table3[[#This Row],[mean]]-1)/4*99,0)</f>
        <v>59</v>
      </c>
      <c r="J96" s="3">
        <v>50</v>
      </c>
      <c r="K96" s="3">
        <f>99-Table3[[#This Row],[R]]</f>
        <v>40</v>
      </c>
      <c r="L96" s="3" t="str">
        <f>Table3[[#This Row],[R]]&amp;Table3[[#This Row],[G]]&amp;Table3[[#This Row],[B]]</f>
        <v>595040</v>
      </c>
      <c r="M96" s="3" t="str">
        <f>Table3[[#This Row],[Scene]]&amp;":"&amp;Table3[[#This Row],[Total]]&amp;":"&amp;Table3[[#This Row],[RGB]]</f>
        <v>picnic_area:36:595040</v>
      </c>
      <c r="N96" s="3" t="str">
        <f>Table3[[#This Row],[Scene]]&amp;":"&amp;Table3[[#This Row],[Total]]</f>
        <v>picnic_area:36</v>
      </c>
    </row>
    <row r="97" spans="1:14" x14ac:dyDescent="0.25">
      <c r="A97" s="2" t="s">
        <v>218</v>
      </c>
      <c r="B97" s="3"/>
      <c r="C97" s="3">
        <v>1</v>
      </c>
      <c r="D97" s="3">
        <v>1</v>
      </c>
      <c r="E97" s="3">
        <v>3</v>
      </c>
      <c r="F97" s="3"/>
      <c r="G97" s="3">
        <v>5</v>
      </c>
      <c r="H97" s="8">
        <f>SUMPRODUCT(Table3[[#This Row],[1]:[5]],{1,2,3,4,5})/SUM(Table3[[#This Row],[1]:[5]])</f>
        <v>3.4</v>
      </c>
      <c r="I97" s="3">
        <f>ROUND((Table3[[#This Row],[mean]]-1)/4*99,0)</f>
        <v>59</v>
      </c>
      <c r="J97" s="3">
        <v>50</v>
      </c>
      <c r="K97" s="3">
        <f>99-Table3[[#This Row],[R]]</f>
        <v>40</v>
      </c>
      <c r="L97" s="3" t="str">
        <f>Table3[[#This Row],[R]]&amp;Table3[[#This Row],[G]]&amp;Table3[[#This Row],[B]]</f>
        <v>595040</v>
      </c>
      <c r="M97" s="3" t="str">
        <f>Table3[[#This Row],[Scene]]&amp;":"&amp;Table3[[#This Row],[Total]]&amp;":"&amp;Table3[[#This Row],[RGB]]</f>
        <v>track:5:595040</v>
      </c>
      <c r="N97" s="3" t="str">
        <f>Table3[[#This Row],[Scene]]&amp;":"&amp;Table3[[#This Row],[Total]]</f>
        <v>track:5</v>
      </c>
    </row>
    <row r="98" spans="1:14" x14ac:dyDescent="0.25">
      <c r="A98" s="2" t="s">
        <v>158</v>
      </c>
      <c r="B98" s="3">
        <v>1</v>
      </c>
      <c r="C98" s="3">
        <v>2</v>
      </c>
      <c r="D98" s="3">
        <v>5</v>
      </c>
      <c r="E98" s="3">
        <v>10</v>
      </c>
      <c r="F98" s="3">
        <v>1</v>
      </c>
      <c r="G98" s="3">
        <v>19</v>
      </c>
      <c r="H98" s="8">
        <f>SUMPRODUCT(Table3[[#This Row],[1]:[5]],{1,2,3,4,5})/SUM(Table3[[#This Row],[1]:[5]])</f>
        <v>3.4210526315789473</v>
      </c>
      <c r="I98" s="3">
        <f>ROUND((Table3[[#This Row],[mean]]-1)/4*99,0)</f>
        <v>60</v>
      </c>
      <c r="J98" s="3">
        <v>50</v>
      </c>
      <c r="K98" s="3">
        <f>99-Table3[[#This Row],[R]]</f>
        <v>39</v>
      </c>
      <c r="L98" s="3" t="str">
        <f>Table3[[#This Row],[R]]&amp;Table3[[#This Row],[G]]&amp;Table3[[#This Row],[B]]</f>
        <v>605039</v>
      </c>
      <c r="M98" s="3" t="str">
        <f>Table3[[#This Row],[Scene]]&amp;":"&amp;Table3[[#This Row],[Total]]&amp;":"&amp;Table3[[#This Row],[RGB]]</f>
        <v>cottage_garden:19:605039</v>
      </c>
      <c r="N98" s="3" t="str">
        <f>Table3[[#This Row],[Scene]]&amp;":"&amp;Table3[[#This Row],[Total]]</f>
        <v>cottage_garden:19</v>
      </c>
    </row>
    <row r="99" spans="1:14" x14ac:dyDescent="0.25">
      <c r="A99" s="2" t="s">
        <v>197</v>
      </c>
      <c r="B99" s="3"/>
      <c r="C99" s="3">
        <v>2</v>
      </c>
      <c r="D99" s="3">
        <v>8</v>
      </c>
      <c r="E99" s="3">
        <v>12</v>
      </c>
      <c r="F99" s="3"/>
      <c r="G99" s="3">
        <v>22</v>
      </c>
      <c r="H99" s="8">
        <f>SUMPRODUCT(Table3[[#This Row],[1]:[5]],{1,2,3,4,5})/SUM(Table3[[#This Row],[1]:[5]])</f>
        <v>3.4545454545454546</v>
      </c>
      <c r="I99" s="3">
        <f>ROUND((Table3[[#This Row],[mean]]-1)/4*99,0)</f>
        <v>61</v>
      </c>
      <c r="J99" s="3">
        <v>50</v>
      </c>
      <c r="K99" s="3">
        <f>99-Table3[[#This Row],[R]]</f>
        <v>38</v>
      </c>
      <c r="L99" s="3" t="str">
        <f>Table3[[#This Row],[R]]&amp;Table3[[#This Row],[G]]&amp;Table3[[#This Row],[B]]</f>
        <v>615038</v>
      </c>
      <c r="M99" s="3" t="str">
        <f>Table3[[#This Row],[Scene]]&amp;":"&amp;Table3[[#This Row],[Total]]&amp;":"&amp;Table3[[#This Row],[RGB]]</f>
        <v>marsh:22:615038</v>
      </c>
      <c r="N99" s="3" t="str">
        <f>Table3[[#This Row],[Scene]]&amp;":"&amp;Table3[[#This Row],[Total]]</f>
        <v>marsh:22</v>
      </c>
    </row>
    <row r="100" spans="1:14" x14ac:dyDescent="0.25">
      <c r="A100" s="2" t="s">
        <v>174</v>
      </c>
      <c r="B100" s="3"/>
      <c r="C100" s="3"/>
      <c r="D100" s="3">
        <v>5</v>
      </c>
      <c r="E100" s="3">
        <v>6</v>
      </c>
      <c r="F100" s="3"/>
      <c r="G100" s="3">
        <v>11</v>
      </c>
      <c r="H100" s="8">
        <f>SUMPRODUCT(Table3[[#This Row],[1]:[5]],{1,2,3,4,5})/SUM(Table3[[#This Row],[1]:[5]])</f>
        <v>3.5454545454545454</v>
      </c>
      <c r="I100" s="3">
        <f>ROUND((Table3[[#This Row],[mean]]-1)/4*99,0)</f>
        <v>63</v>
      </c>
      <c r="J100" s="3">
        <v>50</v>
      </c>
      <c r="K100" s="3">
        <f>99-Table3[[#This Row],[R]]</f>
        <v>36</v>
      </c>
      <c r="L100" s="3" t="str">
        <f>Table3[[#This Row],[R]]&amp;Table3[[#This Row],[G]]&amp;Table3[[#This Row],[B]]</f>
        <v>635036</v>
      </c>
      <c r="M100" s="3" t="str">
        <f>Table3[[#This Row],[Scene]]&amp;":"&amp;Table3[[#This Row],[Total]]&amp;":"&amp;Table3[[#This Row],[RGB]]</f>
        <v>courthouse:11:635036</v>
      </c>
      <c r="N100" s="3" t="str">
        <f>Table3[[#This Row],[Scene]]&amp;":"&amp;Table3[[#This Row],[Total]]</f>
        <v>courthouse:11</v>
      </c>
    </row>
    <row r="101" spans="1:14" x14ac:dyDescent="0.25">
      <c r="A101" s="2" t="s">
        <v>149</v>
      </c>
      <c r="B101" s="3">
        <v>1</v>
      </c>
      <c r="C101" s="3"/>
      <c r="D101" s="3">
        <v>1</v>
      </c>
      <c r="E101" s="3">
        <v>7</v>
      </c>
      <c r="F101" s="3"/>
      <c r="G101" s="3">
        <v>9</v>
      </c>
      <c r="H101" s="8">
        <f>SUMPRODUCT(Table3[[#This Row],[1]:[5]],{1,2,3,4,5})/SUM(Table3[[#This Row],[1]:[5]])</f>
        <v>3.5555555555555554</v>
      </c>
      <c r="I101" s="3">
        <f>ROUND((Table3[[#This Row],[mean]]-1)/4*99,0)</f>
        <v>63</v>
      </c>
      <c r="J101" s="3">
        <v>50</v>
      </c>
      <c r="K101" s="3">
        <f>99-Table3[[#This Row],[R]]</f>
        <v>36</v>
      </c>
      <c r="L101" s="3" t="str">
        <f>Table3[[#This Row],[R]]&amp;Table3[[#This Row],[G]]&amp;Table3[[#This Row],[B]]</f>
        <v>635036</v>
      </c>
      <c r="M101" s="3" t="str">
        <f>Table3[[#This Row],[Scene]]&amp;":"&amp;Table3[[#This Row],[Total]]&amp;":"&amp;Table3[[#This Row],[RGB]]</f>
        <v>harbor:9:635036</v>
      </c>
      <c r="N101" s="3" t="str">
        <f>Table3[[#This Row],[Scene]]&amp;":"&amp;Table3[[#This Row],[Total]]</f>
        <v>harbor:9</v>
      </c>
    </row>
    <row r="102" spans="1:14" x14ac:dyDescent="0.25">
      <c r="A102" s="2" t="s">
        <v>183</v>
      </c>
      <c r="B102" s="3"/>
      <c r="C102" s="3">
        <v>1</v>
      </c>
      <c r="D102" s="3">
        <v>2</v>
      </c>
      <c r="E102" s="3">
        <v>6</v>
      </c>
      <c r="F102" s="3"/>
      <c r="G102" s="3">
        <v>9</v>
      </c>
      <c r="H102" s="8">
        <f>SUMPRODUCT(Table3[[#This Row],[1]:[5]],{1,2,3,4,5})/SUM(Table3[[#This Row],[1]:[5]])</f>
        <v>3.5555555555555554</v>
      </c>
      <c r="I102" s="3">
        <f>ROUND((Table3[[#This Row],[mean]]-1)/4*99,0)</f>
        <v>63</v>
      </c>
      <c r="J102" s="3">
        <v>50</v>
      </c>
      <c r="K102" s="3">
        <f>99-Table3[[#This Row],[R]]</f>
        <v>36</v>
      </c>
      <c r="L102" s="3" t="str">
        <f>Table3[[#This Row],[R]]&amp;Table3[[#This Row],[G]]&amp;Table3[[#This Row],[B]]</f>
        <v>635036</v>
      </c>
      <c r="M102" s="3" t="str">
        <f>Table3[[#This Row],[Scene]]&amp;":"&amp;Table3[[#This Row],[Total]]&amp;":"&amp;Table3[[#This Row],[RGB]]</f>
        <v>palace:9:635036</v>
      </c>
      <c r="N102" s="3" t="str">
        <f>Table3[[#This Row],[Scene]]&amp;":"&amp;Table3[[#This Row],[Total]]</f>
        <v>palace:9</v>
      </c>
    </row>
    <row r="103" spans="1:14" x14ac:dyDescent="0.25">
      <c r="A103" s="2" t="s">
        <v>225</v>
      </c>
      <c r="B103" s="3"/>
      <c r="C103" s="3">
        <v>3</v>
      </c>
      <c r="D103" s="3">
        <v>3</v>
      </c>
      <c r="E103" s="3">
        <v>11</v>
      </c>
      <c r="F103" s="3">
        <v>1</v>
      </c>
      <c r="G103" s="3">
        <v>18</v>
      </c>
      <c r="H103" s="8">
        <f>SUMPRODUCT(Table3[[#This Row],[1]:[5]],{1,2,3,4,5})/SUM(Table3[[#This Row],[1]:[5]])</f>
        <v>3.5555555555555554</v>
      </c>
      <c r="I103" s="3">
        <f>ROUND((Table3[[#This Row],[mean]]-1)/4*99,0)</f>
        <v>63</v>
      </c>
      <c r="J103" s="3">
        <v>50</v>
      </c>
      <c r="K103" s="3">
        <f>99-Table3[[#This Row],[R]]</f>
        <v>36</v>
      </c>
      <c r="L103" s="3" t="str">
        <f>Table3[[#This Row],[R]]&amp;Table3[[#This Row],[G]]&amp;Table3[[#This Row],[B]]</f>
        <v>635036</v>
      </c>
      <c r="M103" s="3" t="str">
        <f>Table3[[#This Row],[Scene]]&amp;":"&amp;Table3[[#This Row],[Total]]&amp;":"&amp;Table3[[#This Row],[RGB]]</f>
        <v>formal_garden:18:635036</v>
      </c>
      <c r="N103" s="3" t="str">
        <f>Table3[[#This Row],[Scene]]&amp;":"&amp;Table3[[#This Row],[Total]]</f>
        <v>formal_garden:18</v>
      </c>
    </row>
    <row r="104" spans="1:14" x14ac:dyDescent="0.25">
      <c r="A104" s="2" t="s">
        <v>126</v>
      </c>
      <c r="B104" s="3"/>
      <c r="C104" s="3">
        <v>1</v>
      </c>
      <c r="D104" s="3">
        <v>6</v>
      </c>
      <c r="E104" s="3">
        <v>13</v>
      </c>
      <c r="F104" s="3"/>
      <c r="G104" s="3">
        <v>20</v>
      </c>
      <c r="H104" s="8">
        <f>SUMPRODUCT(Table3[[#This Row],[1]:[5]],{1,2,3,4,5})/SUM(Table3[[#This Row],[1]:[5]])</f>
        <v>3.6</v>
      </c>
      <c r="I104" s="3">
        <f>ROUND((Table3[[#This Row],[mean]]-1)/4*99,0)</f>
        <v>64</v>
      </c>
      <c r="J104" s="3">
        <v>50</v>
      </c>
      <c r="K104" s="3">
        <f>99-Table3[[#This Row],[R]]</f>
        <v>35</v>
      </c>
      <c r="L104" s="3" t="str">
        <f>Table3[[#This Row],[R]]&amp;Table3[[#This Row],[G]]&amp;Table3[[#This Row],[B]]</f>
        <v>645035</v>
      </c>
      <c r="M104" s="3" t="str">
        <f>Table3[[#This Row],[Scene]]&amp;":"&amp;Table3[[#This Row],[Total]]&amp;":"&amp;Table3[[#This Row],[RGB]]</f>
        <v>bayou:20:645035</v>
      </c>
      <c r="N104" s="3" t="str">
        <f>Table3[[#This Row],[Scene]]&amp;":"&amp;Table3[[#This Row],[Total]]</f>
        <v>bayou:20</v>
      </c>
    </row>
    <row r="105" spans="1:14" x14ac:dyDescent="0.25">
      <c r="A105" s="2" t="s">
        <v>171</v>
      </c>
      <c r="B105" s="3"/>
      <c r="C105" s="3">
        <v>1</v>
      </c>
      <c r="D105" s="3">
        <v>1</v>
      </c>
      <c r="E105" s="3">
        <v>6</v>
      </c>
      <c r="F105" s="3"/>
      <c r="G105" s="3">
        <v>8</v>
      </c>
      <c r="H105" s="8">
        <f>SUMPRODUCT(Table3[[#This Row],[1]:[5]],{1,2,3,4,5})/SUM(Table3[[#This Row],[1]:[5]])</f>
        <v>3.625</v>
      </c>
      <c r="I105" s="3">
        <f>ROUND((Table3[[#This Row],[mean]]-1)/4*99,0)</f>
        <v>65</v>
      </c>
      <c r="J105" s="3">
        <v>50</v>
      </c>
      <c r="K105" s="3">
        <f>99-Table3[[#This Row],[R]]</f>
        <v>34</v>
      </c>
      <c r="L105" s="3" t="str">
        <f>Table3[[#This Row],[R]]&amp;Table3[[#This Row],[G]]&amp;Table3[[#This Row],[B]]</f>
        <v>655034</v>
      </c>
      <c r="M105" s="3" t="str">
        <f>Table3[[#This Row],[Scene]]&amp;":"&amp;Table3[[#This Row],[Total]]&amp;":"&amp;Table3[[#This Row],[RGB]]</f>
        <v>fairway:8:655034</v>
      </c>
      <c r="N105" s="3" t="str">
        <f>Table3[[#This Row],[Scene]]&amp;":"&amp;Table3[[#This Row],[Total]]</f>
        <v>fairway:8</v>
      </c>
    </row>
    <row r="106" spans="1:14" x14ac:dyDescent="0.25">
      <c r="A106" s="2" t="s">
        <v>132</v>
      </c>
      <c r="B106" s="3"/>
      <c r="C106" s="3">
        <v>1</v>
      </c>
      <c r="D106" s="3">
        <v>2</v>
      </c>
      <c r="E106" s="3">
        <v>8</v>
      </c>
      <c r="F106" s="3"/>
      <c r="G106" s="3">
        <v>11</v>
      </c>
      <c r="H106" s="8">
        <f>SUMPRODUCT(Table3[[#This Row],[1]:[5]],{1,2,3,4,5})/SUM(Table3[[#This Row],[1]:[5]])</f>
        <v>3.6363636363636362</v>
      </c>
      <c r="I106" s="3">
        <f>ROUND((Table3[[#This Row],[mean]]-1)/4*99,0)</f>
        <v>65</v>
      </c>
      <c r="J106" s="3">
        <v>50</v>
      </c>
      <c r="K106" s="3">
        <f>99-Table3[[#This Row],[R]]</f>
        <v>34</v>
      </c>
      <c r="L106" s="3" t="str">
        <f>Table3[[#This Row],[R]]&amp;Table3[[#This Row],[G]]&amp;Table3[[#This Row],[B]]</f>
        <v>655034</v>
      </c>
      <c r="M106" s="3" t="str">
        <f>Table3[[#This Row],[Scene]]&amp;":"&amp;Table3[[#This Row],[Total]]&amp;":"&amp;Table3[[#This Row],[RGB]]</f>
        <v>dock:11:655034</v>
      </c>
      <c r="N106" s="3" t="str">
        <f>Table3[[#This Row],[Scene]]&amp;":"&amp;Table3[[#This Row],[Total]]</f>
        <v>dock:11</v>
      </c>
    </row>
    <row r="107" spans="1:14" x14ac:dyDescent="0.25">
      <c r="A107" s="2" t="s">
        <v>177</v>
      </c>
      <c r="B107" s="3"/>
      <c r="C107" s="3"/>
      <c r="D107" s="3">
        <v>1</v>
      </c>
      <c r="E107" s="3">
        <v>2</v>
      </c>
      <c r="F107" s="3"/>
      <c r="G107" s="3">
        <v>3</v>
      </c>
      <c r="H107" s="8">
        <f>SUMPRODUCT(Table3[[#This Row],[1]:[5]],{1,2,3,4,5})/SUM(Table3[[#This Row],[1]:[5]])</f>
        <v>3.6666666666666665</v>
      </c>
      <c r="I107" s="3">
        <f>ROUND((Table3[[#This Row],[mean]]-1)/4*99,0)</f>
        <v>66</v>
      </c>
      <c r="J107" s="3">
        <v>50</v>
      </c>
      <c r="K107" s="3">
        <f>99-Table3[[#This Row],[R]]</f>
        <v>33</v>
      </c>
      <c r="L107" s="3" t="str">
        <f>Table3[[#This Row],[R]]&amp;Table3[[#This Row],[G]]&amp;Table3[[#This Row],[B]]</f>
        <v>665033</v>
      </c>
      <c r="M107" s="3" t="str">
        <f>Table3[[#This Row],[Scene]]&amp;":"&amp;Table3[[#This Row],[Total]]&amp;":"&amp;Table3[[#This Row],[RGB]]</f>
        <v>watering_hole:3:665033</v>
      </c>
      <c r="N107" s="3" t="str">
        <f>Table3[[#This Row],[Scene]]&amp;":"&amp;Table3[[#This Row],[Total]]</f>
        <v>watering_hole:3</v>
      </c>
    </row>
    <row r="108" spans="1:14" x14ac:dyDescent="0.25">
      <c r="A108" s="2" t="s">
        <v>221</v>
      </c>
      <c r="B108" s="3"/>
      <c r="C108" s="3"/>
      <c r="D108" s="3">
        <v>6</v>
      </c>
      <c r="E108" s="3">
        <v>13</v>
      </c>
      <c r="F108" s="3"/>
      <c r="G108" s="3">
        <v>19</v>
      </c>
      <c r="H108" s="8">
        <f>SUMPRODUCT(Table3[[#This Row],[1]:[5]],{1,2,3,4,5})/SUM(Table3[[#This Row],[1]:[5]])</f>
        <v>3.6842105263157894</v>
      </c>
      <c r="I108" s="3">
        <f>ROUND((Table3[[#This Row],[mean]]-1)/4*99,0)</f>
        <v>66</v>
      </c>
      <c r="J108" s="3">
        <v>50</v>
      </c>
      <c r="K108" s="3">
        <f>99-Table3[[#This Row],[R]]</f>
        <v>33</v>
      </c>
      <c r="L108" s="3" t="str">
        <f>Table3[[#This Row],[R]]&amp;Table3[[#This Row],[G]]&amp;Table3[[#This Row],[B]]</f>
        <v>665033</v>
      </c>
      <c r="M108" s="3" t="str">
        <f>Table3[[#This Row],[Scene]]&amp;":"&amp;Table3[[#This Row],[Total]]&amp;":"&amp;Table3[[#This Row],[RGB]]</f>
        <v>pond:19:665033</v>
      </c>
      <c r="N108" s="3" t="str">
        <f>Table3[[#This Row],[Scene]]&amp;":"&amp;Table3[[#This Row],[Total]]</f>
        <v>pond:19</v>
      </c>
    </row>
    <row r="109" spans="1:14" x14ac:dyDescent="0.25">
      <c r="A109" s="2" t="s">
        <v>131</v>
      </c>
      <c r="B109" s="3"/>
      <c r="C109" s="3"/>
      <c r="D109" s="3">
        <v>7</v>
      </c>
      <c r="E109" s="3">
        <v>21</v>
      </c>
      <c r="F109" s="3"/>
      <c r="G109" s="3">
        <v>28</v>
      </c>
      <c r="H109" s="8">
        <f>SUMPRODUCT(Table3[[#This Row],[1]:[5]],{1,2,3,4,5})/SUM(Table3[[#This Row],[1]:[5]])</f>
        <v>3.75</v>
      </c>
      <c r="I109" s="3">
        <f>ROUND((Table3[[#This Row],[mean]]-1)/4*99,0)</f>
        <v>68</v>
      </c>
      <c r="J109" s="3">
        <v>50</v>
      </c>
      <c r="K109" s="3">
        <f>99-Table3[[#This Row],[R]]</f>
        <v>31</v>
      </c>
      <c r="L109" s="3" t="str">
        <f>Table3[[#This Row],[R]]&amp;Table3[[#This Row],[G]]&amp;Table3[[#This Row],[B]]</f>
        <v>685031</v>
      </c>
      <c r="M109" s="3" t="str">
        <f>Table3[[#This Row],[Scene]]&amp;":"&amp;Table3[[#This Row],[Total]]&amp;":"&amp;Table3[[#This Row],[RGB]]</f>
        <v>river:28:685031</v>
      </c>
      <c r="N109" s="3" t="str">
        <f>Table3[[#This Row],[Scene]]&amp;":"&amp;Table3[[#This Row],[Total]]</f>
        <v>river:28</v>
      </c>
    </row>
    <row r="110" spans="1:14" x14ac:dyDescent="0.25">
      <c r="A110" s="2" t="s">
        <v>236</v>
      </c>
      <c r="B110" s="3"/>
      <c r="C110" s="3"/>
      <c r="D110" s="3"/>
      <c r="E110" s="3">
        <v>1</v>
      </c>
      <c r="F110" s="3"/>
      <c r="G110" s="3">
        <v>1</v>
      </c>
      <c r="H110" s="8">
        <f>SUMPRODUCT(Table3[[#This Row],[1]:[5]],{1,2,3,4,5})/SUM(Table3[[#This Row],[1]:[5]])</f>
        <v>4</v>
      </c>
      <c r="I110" s="3">
        <f>ROUND((Table3[[#This Row],[mean]]-1)/4*99,0)</f>
        <v>74</v>
      </c>
      <c r="J110" s="3">
        <v>50</v>
      </c>
      <c r="K110" s="3">
        <f>99-Table3[[#This Row],[R]]</f>
        <v>25</v>
      </c>
      <c r="L110" s="3" t="str">
        <f>Table3[[#This Row],[R]]&amp;Table3[[#This Row],[G]]&amp;Table3[[#This Row],[B]]</f>
        <v>745025</v>
      </c>
      <c r="M110" s="3" t="str">
        <f>Table3[[#This Row],[Scene]]&amp;":"&amp;Table3[[#This Row],[Total]]&amp;":"&amp;Table3[[#This Row],[RGB]]</f>
        <v>castle:1:745025</v>
      </c>
      <c r="N110" s="3" t="str">
        <f>Table3[[#This Row],[Scene]]&amp;":"&amp;Table3[[#This Row],[Total]]</f>
        <v>castle:1</v>
      </c>
    </row>
    <row r="111" spans="1:14" x14ac:dyDescent="0.25">
      <c r="A111" s="2" t="s">
        <v>150</v>
      </c>
      <c r="B111" s="3"/>
      <c r="C111" s="3"/>
      <c r="D111" s="3"/>
      <c r="E111" s="3">
        <v>1</v>
      </c>
      <c r="F111" s="3"/>
      <c r="G111" s="3">
        <v>1</v>
      </c>
      <c r="H111" s="8">
        <f>SUMPRODUCT(Table3[[#This Row],[1]:[5]],{1,2,3,4,5})/SUM(Table3[[#This Row],[1]:[5]])</f>
        <v>4</v>
      </c>
      <c r="I111" s="3">
        <f>ROUND((Table3[[#This Row],[mean]]-1)/4*99,0)</f>
        <v>74</v>
      </c>
      <c r="J111" s="3">
        <v>50</v>
      </c>
      <c r="K111" s="3">
        <f>99-Table3[[#This Row],[R]]</f>
        <v>25</v>
      </c>
      <c r="L111" s="3" t="str">
        <f>Table3[[#This Row],[R]]&amp;Table3[[#This Row],[G]]&amp;Table3[[#This Row],[B]]</f>
        <v>745025</v>
      </c>
      <c r="M111" s="3" t="str">
        <f>Table3[[#This Row],[Scene]]&amp;":"&amp;Table3[[#This Row],[Total]]&amp;":"&amp;Table3[[#This Row],[RGB]]</f>
        <v>ice_skating_rink:1:745025</v>
      </c>
      <c r="N111" s="3" t="str">
        <f>Table3[[#This Row],[Scene]]&amp;":"&amp;Table3[[#This Row],[Total]]</f>
        <v>ice_skating_rink:1</v>
      </c>
    </row>
    <row r="112" spans="1:14" x14ac:dyDescent="0.25">
      <c r="A112" s="2" t="s">
        <v>234</v>
      </c>
      <c r="B112" s="3"/>
      <c r="C112" s="3"/>
      <c r="D112" s="3"/>
      <c r="E112" s="3">
        <v>1</v>
      </c>
      <c r="F112" s="3"/>
      <c r="G112" s="3">
        <v>1</v>
      </c>
      <c r="H112" s="8">
        <f>SUMPRODUCT(Table3[[#This Row],[1]:[5]],{1,2,3,4,5})/SUM(Table3[[#This Row],[1]:[5]])</f>
        <v>4</v>
      </c>
      <c r="I112" s="3">
        <f>ROUND((Table3[[#This Row],[mean]]-1)/4*99,0)</f>
        <v>74</v>
      </c>
      <c r="J112" s="3">
        <v>50</v>
      </c>
      <c r="K112" s="3">
        <f>99-Table3[[#This Row],[R]]</f>
        <v>25</v>
      </c>
      <c r="L112" s="3" t="str">
        <f>Table3[[#This Row],[R]]&amp;Table3[[#This Row],[G]]&amp;Table3[[#This Row],[B]]</f>
        <v>745025</v>
      </c>
      <c r="M112" s="3" t="str">
        <f>Table3[[#This Row],[Scene]]&amp;":"&amp;Table3[[#This Row],[Total]]&amp;":"&amp;Table3[[#This Row],[RGB]]</f>
        <v>lighthouse:1:745025</v>
      </c>
      <c r="N112" s="3" t="str">
        <f>Table3[[#This Row],[Scene]]&amp;":"&amp;Table3[[#This Row],[Total]]</f>
        <v>lighthouse:1</v>
      </c>
    </row>
    <row r="113" spans="1:14" x14ac:dyDescent="0.25">
      <c r="A113" s="2" t="s">
        <v>191</v>
      </c>
      <c r="B113" s="3"/>
      <c r="C113" s="3"/>
      <c r="D113" s="3"/>
      <c r="E113" s="3">
        <v>1</v>
      </c>
      <c r="F113" s="3"/>
      <c r="G113" s="3">
        <v>1</v>
      </c>
      <c r="H113" s="8">
        <f>SUMPRODUCT(Table3[[#This Row],[1]:[5]],{1,2,3,4,5})/SUM(Table3[[#This Row],[1]:[5]])</f>
        <v>4</v>
      </c>
      <c r="I113" s="3">
        <f>ROUND((Table3[[#This Row],[mean]]-1)/4*99,0)</f>
        <v>74</v>
      </c>
      <c r="J113" s="3">
        <v>50</v>
      </c>
      <c r="K113" s="3">
        <f>99-Table3[[#This Row],[R]]</f>
        <v>25</v>
      </c>
      <c r="L113" s="3" t="str">
        <f>Table3[[#This Row],[R]]&amp;Table3[[#This Row],[G]]&amp;Table3[[#This Row],[B]]</f>
        <v>745025</v>
      </c>
      <c r="M113" s="3" t="str">
        <f>Table3[[#This Row],[Scene]]&amp;":"&amp;Table3[[#This Row],[Total]]&amp;":"&amp;Table3[[#This Row],[RGB]]</f>
        <v>raft:1:745025</v>
      </c>
      <c r="N113" s="3" t="str">
        <f>Table3[[#This Row],[Scene]]&amp;":"&amp;Table3[[#This Row],[Total]]</f>
        <v>raft:1</v>
      </c>
    </row>
    <row r="114" spans="1:14" x14ac:dyDescent="0.25">
      <c r="A114" s="2" t="s">
        <v>144</v>
      </c>
      <c r="B114" s="3"/>
      <c r="C114" s="3"/>
      <c r="D114" s="3"/>
      <c r="E114" s="3">
        <v>1</v>
      </c>
      <c r="F114" s="3"/>
      <c r="G114" s="3">
        <v>1</v>
      </c>
      <c r="H114" s="8">
        <f>SUMPRODUCT(Table3[[#This Row],[1]:[5]],{1,2,3,4,5})/SUM(Table3[[#This Row],[1]:[5]])</f>
        <v>4</v>
      </c>
      <c r="I114" s="3">
        <f>ROUND((Table3[[#This Row],[mean]]-1)/4*99,0)</f>
        <v>74</v>
      </c>
      <c r="J114" s="3">
        <v>50</v>
      </c>
      <c r="K114" s="3">
        <f>99-Table3[[#This Row],[R]]</f>
        <v>25</v>
      </c>
      <c r="L114" s="3" t="str">
        <f>Table3[[#This Row],[R]]&amp;Table3[[#This Row],[G]]&amp;Table3[[#This Row],[B]]</f>
        <v>745025</v>
      </c>
      <c r="M114" s="3" t="str">
        <f>Table3[[#This Row],[Scene]]&amp;":"&amp;Table3[[#This Row],[Total]]&amp;":"&amp;Table3[[#This Row],[RGB]]</f>
        <v>subway_station:1:745025</v>
      </c>
      <c r="N114" s="3" t="str">
        <f>Table3[[#This Row],[Scene]]&amp;":"&amp;Table3[[#This Row],[Total]]</f>
        <v>subway_station:1</v>
      </c>
    </row>
    <row r="115" spans="1:14" x14ac:dyDescent="0.25">
      <c r="A115" s="2" t="s">
        <v>231</v>
      </c>
      <c r="B115" s="3"/>
      <c r="C115" s="3"/>
      <c r="D115" s="3"/>
      <c r="E115" s="3">
        <v>1</v>
      </c>
      <c r="F115" s="3"/>
      <c r="G115" s="3">
        <v>1</v>
      </c>
      <c r="H115" s="8">
        <f>SUMPRODUCT(Table3[[#This Row],[1]:[5]],{1,2,3,4,5})/SUM(Table3[[#This Row],[1]:[5]])</f>
        <v>4</v>
      </c>
      <c r="I115" s="3">
        <f>ROUND((Table3[[#This Row],[mean]]-1)/4*99,0)</f>
        <v>74</v>
      </c>
      <c r="J115" s="3">
        <v>50</v>
      </c>
      <c r="K115" s="3">
        <f>99-Table3[[#This Row],[R]]</f>
        <v>25</v>
      </c>
      <c r="L115" s="3" t="str">
        <f>Table3[[#This Row],[R]]&amp;Table3[[#This Row],[G]]&amp;Table3[[#This Row],[B]]</f>
        <v>745025</v>
      </c>
      <c r="M115" s="3" t="str">
        <f>Table3[[#This Row],[Scene]]&amp;":"&amp;Table3[[#This Row],[Total]]&amp;":"&amp;Table3[[#This Row],[RGB]]</f>
        <v>swimming_pool:1:745025</v>
      </c>
      <c r="N115" s="3" t="str">
        <f>Table3[[#This Row],[Scene]]&amp;":"&amp;Table3[[#This Row],[Total]]</f>
        <v>swimming_pool:1</v>
      </c>
    </row>
    <row r="116" spans="1:14" x14ac:dyDescent="0.25">
      <c r="A116" s="2" t="s">
        <v>139</v>
      </c>
      <c r="B116" s="3"/>
      <c r="C116" s="3"/>
      <c r="D116" s="3">
        <v>1</v>
      </c>
      <c r="E116" s="3">
        <v>3</v>
      </c>
      <c r="F116" s="3">
        <v>1</v>
      </c>
      <c r="G116" s="3">
        <v>5</v>
      </c>
      <c r="H116" s="8">
        <f>SUMPRODUCT(Table3[[#This Row],[1]:[5]],{1,2,3,4,5})/SUM(Table3[[#This Row],[1]:[5]])</f>
        <v>4</v>
      </c>
      <c r="I116" s="3">
        <f>ROUND((Table3[[#This Row],[mean]]-1)/4*99,0)</f>
        <v>74</v>
      </c>
      <c r="J116" s="3">
        <v>50</v>
      </c>
      <c r="K116" s="3">
        <f>99-Table3[[#This Row],[R]]</f>
        <v>25</v>
      </c>
      <c r="L116" s="3" t="str">
        <f>Table3[[#This Row],[R]]&amp;Table3[[#This Row],[G]]&amp;Table3[[#This Row],[B]]</f>
        <v>745025</v>
      </c>
      <c r="M116" s="3" t="str">
        <f>Table3[[#This Row],[Scene]]&amp;":"&amp;Table3[[#This Row],[Total]]&amp;":"&amp;Table3[[#This Row],[RGB]]</f>
        <v>topiary_garden:5:745025</v>
      </c>
      <c r="N116" s="3" t="str">
        <f>Table3[[#This Row],[Scene]]&amp;":"&amp;Table3[[#This Row],[Total]]</f>
        <v>topiary_garden:5</v>
      </c>
    </row>
    <row r="117" spans="1:14" x14ac:dyDescent="0.25">
      <c r="A117" s="2" t="s">
        <v>214</v>
      </c>
      <c r="B117" s="3"/>
      <c r="C117" s="3"/>
      <c r="D117" s="3">
        <v>1</v>
      </c>
      <c r="E117" s="3">
        <v>2</v>
      </c>
      <c r="F117" s="3">
        <v>1</v>
      </c>
      <c r="G117" s="3">
        <v>4</v>
      </c>
      <c r="H117" s="8">
        <f>SUMPRODUCT(Table3[[#This Row],[1]:[5]],{1,2,3,4,5})/SUM(Table3[[#This Row],[1]:[5]])</f>
        <v>4</v>
      </c>
      <c r="I117" s="3">
        <f>ROUND((Table3[[#This Row],[mean]]-1)/4*99,0)</f>
        <v>74</v>
      </c>
      <c r="J117" s="3">
        <v>50</v>
      </c>
      <c r="K117" s="3">
        <f>99-Table3[[#This Row],[R]]</f>
        <v>25</v>
      </c>
      <c r="L117" s="3" t="str">
        <f>Table3[[#This Row],[R]]&amp;Table3[[#This Row],[G]]&amp;Table3[[#This Row],[B]]</f>
        <v>745025</v>
      </c>
      <c r="M117" s="3" t="str">
        <f>Table3[[#This Row],[Scene]]&amp;":"&amp;Table3[[#This Row],[Total]]&amp;":"&amp;Table3[[#This Row],[RGB]]</f>
        <v>fountain:4:745025</v>
      </c>
      <c r="N117" s="3" t="str">
        <f>Table3[[#This Row],[Scene]]&amp;":"&amp;Table3[[#This Row],[Total]]</f>
        <v>fountain:4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4"/>
  <sheetViews>
    <sheetView tabSelected="1" topLeftCell="K120" workbookViewId="0">
      <selection activeCell="S130" sqref="S130"/>
    </sheetView>
  </sheetViews>
  <sheetFormatPr defaultRowHeight="15" x14ac:dyDescent="0.25"/>
  <cols>
    <col min="1" max="1" width="24.5703125" bestFit="1" customWidth="1"/>
    <col min="2" max="2" width="6.5703125" customWidth="1"/>
    <col min="3" max="3" width="5.42578125" customWidth="1"/>
    <col min="4" max="4" width="6.140625" customWidth="1"/>
    <col min="5" max="5" width="10.5703125" style="11" customWidth="1"/>
    <col min="6" max="6" width="11.28515625" style="11" customWidth="1"/>
    <col min="11" max="11" width="18.42578125" bestFit="1" customWidth="1"/>
    <col min="12" max="12" width="12" bestFit="1" customWidth="1"/>
    <col min="13" max="13" width="12" style="13" bestFit="1" customWidth="1"/>
    <col min="14" max="14" width="16.42578125" bestFit="1" customWidth="1"/>
  </cols>
  <sheetData>
    <row r="1" spans="1:12" x14ac:dyDescent="0.25">
      <c r="A1" s="7" t="s">
        <v>118</v>
      </c>
      <c r="B1" s="7" t="s">
        <v>365</v>
      </c>
      <c r="C1" s="7" t="s">
        <v>364</v>
      </c>
      <c r="D1" s="7" t="s">
        <v>366</v>
      </c>
      <c r="E1" s="10" t="s">
        <v>367</v>
      </c>
      <c r="F1" s="10" t="s">
        <v>368</v>
      </c>
      <c r="G1" s="9" t="s">
        <v>369</v>
      </c>
      <c r="H1" s="9" t="s">
        <v>370</v>
      </c>
      <c r="I1" s="9" t="s">
        <v>376</v>
      </c>
      <c r="J1" s="9" t="s">
        <v>377</v>
      </c>
      <c r="K1" s="9" t="s">
        <v>378</v>
      </c>
      <c r="L1" s="9" t="s">
        <v>379</v>
      </c>
    </row>
    <row r="2" spans="1:12" hidden="1" x14ac:dyDescent="0.25">
      <c r="A2" s="2" t="s">
        <v>178</v>
      </c>
      <c r="B2" s="3">
        <v>1</v>
      </c>
      <c r="C2" s="3"/>
      <c r="D2" s="3"/>
      <c r="E2" s="12">
        <f>IF(C2="",0,C2/SUM(C2:D2))</f>
        <v>0</v>
      </c>
      <c r="F2" s="12">
        <f>IF(D2="",0,D2/SUM(C2:D2))</f>
        <v>0</v>
      </c>
      <c r="G2" s="13">
        <f>Table5[[#This Row],[no]]/SUM(Table5[no])</f>
        <v>0</v>
      </c>
      <c r="H2" s="13">
        <f>Table5[[#This Row],[yes]]/SUM(Table5[yes])</f>
        <v>0</v>
      </c>
      <c r="I2" s="13"/>
      <c r="J2" s="13">
        <f>Table5[[#This Row],[no]]/SUM(Table5[[#This Row],[mid]:[yes]])</f>
        <v>0</v>
      </c>
      <c r="K2" s="13">
        <f>Table5[[#This Row],[mid]]/SUM(Table5[[#This Row],[mid]:[yes]])</f>
        <v>1</v>
      </c>
      <c r="L2" s="13">
        <f>Table5[[#This Row],[yes]]/SUM(Table5[[#This Row],[mid]:[yes]])</f>
        <v>0</v>
      </c>
    </row>
    <row r="3" spans="1:12" hidden="1" x14ac:dyDescent="0.25">
      <c r="A3" s="2" t="s">
        <v>230</v>
      </c>
      <c r="B3" s="3">
        <v>1</v>
      </c>
      <c r="C3" s="3"/>
      <c r="D3" s="3"/>
      <c r="E3" s="12">
        <f>IF(C3="",0,C3/SUM(C3:D3))</f>
        <v>0</v>
      </c>
      <c r="F3" s="12">
        <f>IF(D3="",0,D3/SUM(C3:D3))</f>
        <v>0</v>
      </c>
      <c r="G3" s="13">
        <f>Table5[[#This Row],[no]]/SUM(Table5[no])</f>
        <v>0</v>
      </c>
      <c r="H3" s="13">
        <f>Table5[[#This Row],[yes]]/SUM(Table5[yes])</f>
        <v>0</v>
      </c>
      <c r="I3" s="13"/>
      <c r="J3" s="13">
        <f>Table5[[#This Row],[no]]/SUM(Table5[[#This Row],[mid]:[yes]])</f>
        <v>0</v>
      </c>
      <c r="K3" s="13">
        <f>Table5[[#This Row],[mid]]/SUM(Table5[[#This Row],[mid]:[yes]])</f>
        <v>1</v>
      </c>
      <c r="L3" s="13">
        <f>Table5[[#This Row],[yes]]/SUM(Table5[[#This Row],[mid]:[yes]])</f>
        <v>0</v>
      </c>
    </row>
    <row r="4" spans="1:12" hidden="1" x14ac:dyDescent="0.25">
      <c r="A4" s="2" t="s">
        <v>235</v>
      </c>
      <c r="B4" s="3">
        <v>1</v>
      </c>
      <c r="C4" s="3"/>
      <c r="D4" s="3"/>
      <c r="E4" s="12">
        <f>IF(C4="",0,C4/SUM(C4:D4))</f>
        <v>0</v>
      </c>
      <c r="F4" s="12">
        <f>IF(D4="",0,D4/SUM(C4:D4))</f>
        <v>0</v>
      </c>
      <c r="G4" s="13">
        <f>Table5[[#This Row],[no]]/SUM(Table5[no])</f>
        <v>0</v>
      </c>
      <c r="H4" s="13">
        <f>Table5[[#This Row],[yes]]/SUM(Table5[yes])</f>
        <v>0</v>
      </c>
      <c r="I4" s="13"/>
      <c r="J4" s="13">
        <f>Table5[[#This Row],[no]]/SUM(Table5[[#This Row],[mid]:[yes]])</f>
        <v>0</v>
      </c>
      <c r="K4" s="13">
        <f>Table5[[#This Row],[mid]]/SUM(Table5[[#This Row],[mid]:[yes]])</f>
        <v>1</v>
      </c>
      <c r="L4" s="13">
        <f>Table5[[#This Row],[yes]]/SUM(Table5[[#This Row],[mid]:[yes]])</f>
        <v>0</v>
      </c>
    </row>
    <row r="5" spans="1:12" hidden="1" x14ac:dyDescent="0.25">
      <c r="A5" s="2" t="s">
        <v>223</v>
      </c>
      <c r="B5" s="3">
        <v>1</v>
      </c>
      <c r="C5" s="3"/>
      <c r="D5" s="3"/>
      <c r="E5" s="12">
        <f>IF(C5="",0,C5/SUM(C5:D5))</f>
        <v>0</v>
      </c>
      <c r="F5" s="12">
        <f>IF(D5="",0,D5/SUM(C5:D5))</f>
        <v>0</v>
      </c>
      <c r="G5" s="13">
        <f>Table5[[#This Row],[no]]/SUM(Table5[no])</f>
        <v>0</v>
      </c>
      <c r="H5" s="13">
        <f>Table5[[#This Row],[yes]]/SUM(Table5[yes])</f>
        <v>0</v>
      </c>
      <c r="I5" s="13"/>
      <c r="J5" s="13">
        <f>Table5[[#This Row],[no]]/SUM(Table5[[#This Row],[mid]:[yes]])</f>
        <v>0</v>
      </c>
      <c r="K5" s="13">
        <f>Table5[[#This Row],[mid]]/SUM(Table5[[#This Row],[mid]:[yes]])</f>
        <v>1</v>
      </c>
      <c r="L5" s="13">
        <f>Table5[[#This Row],[yes]]/SUM(Table5[[#This Row],[mid]:[yes]])</f>
        <v>0</v>
      </c>
    </row>
    <row r="6" spans="1:12" hidden="1" x14ac:dyDescent="0.25">
      <c r="A6" s="2" t="s">
        <v>237</v>
      </c>
      <c r="B6" s="3">
        <v>1</v>
      </c>
      <c r="C6" s="3"/>
      <c r="D6" s="3"/>
      <c r="E6" s="12">
        <f>IF(C6="",0,C6/SUM(C6:D6))</f>
        <v>0</v>
      </c>
      <c r="F6" s="12">
        <f>IF(D6="",0,D6/SUM(C6:D6))</f>
        <v>0</v>
      </c>
      <c r="G6" s="13">
        <f>Table5[[#This Row],[no]]/SUM(Table5[no])</f>
        <v>0</v>
      </c>
      <c r="H6" s="13">
        <f>Table5[[#This Row],[yes]]/SUM(Table5[yes])</f>
        <v>0</v>
      </c>
      <c r="I6" s="13"/>
      <c r="J6" s="13">
        <f>Table5[[#This Row],[no]]/SUM(Table5[[#This Row],[mid]:[yes]])</f>
        <v>0</v>
      </c>
      <c r="K6" s="13">
        <f>Table5[[#This Row],[mid]]/SUM(Table5[[#This Row],[mid]:[yes]])</f>
        <v>1</v>
      </c>
      <c r="L6" s="13">
        <f>Table5[[#This Row],[yes]]/SUM(Table5[[#This Row],[mid]:[yes]])</f>
        <v>0</v>
      </c>
    </row>
    <row r="7" spans="1:12" hidden="1" x14ac:dyDescent="0.25">
      <c r="A7" s="2" t="s">
        <v>195</v>
      </c>
      <c r="B7" s="3">
        <v>2</v>
      </c>
      <c r="C7" s="3">
        <v>1</v>
      </c>
      <c r="D7" s="3"/>
      <c r="E7" s="12">
        <f>IF(C7="",0,C7/SUM(C7:D7))</f>
        <v>1</v>
      </c>
      <c r="F7" s="12">
        <f>IF(D7="",0,D7/SUM(C7:D7))</f>
        <v>0</v>
      </c>
      <c r="G7" s="13">
        <f>Table5[[#This Row],[no]]/SUM(Table5[no])</f>
        <v>6.5789473684210525E-4</v>
      </c>
      <c r="H7" s="13">
        <f>Table5[[#This Row],[yes]]/SUM(Table5[yes])</f>
        <v>0</v>
      </c>
      <c r="I7" s="13"/>
      <c r="J7" s="13">
        <f>Table5[[#This Row],[no]]/SUM(Table5[[#This Row],[mid]:[yes]])</f>
        <v>0.33333333333333331</v>
      </c>
      <c r="K7" s="13">
        <f>Table5[[#This Row],[mid]]/SUM(Table5[[#This Row],[mid]:[yes]])</f>
        <v>0.66666666666666663</v>
      </c>
      <c r="L7" s="13">
        <f>Table5[[#This Row],[yes]]/SUM(Table5[[#This Row],[mid]:[yes]])</f>
        <v>0</v>
      </c>
    </row>
    <row r="8" spans="1:12" x14ac:dyDescent="0.25">
      <c r="A8" s="2" t="s">
        <v>160</v>
      </c>
      <c r="B8" s="3">
        <v>5</v>
      </c>
      <c r="C8" s="3"/>
      <c r="D8" s="3">
        <v>2</v>
      </c>
      <c r="E8" s="12">
        <f>IF(C8="",0,C8/SUM(C8:D8))</f>
        <v>0</v>
      </c>
      <c r="F8" s="12">
        <f>IF(D8="",0,D8/SUM(C8:D8))</f>
        <v>1</v>
      </c>
      <c r="G8" s="13">
        <f>Table5[[#This Row],[no]]/SUM(Table5[no])</f>
        <v>0</v>
      </c>
      <c r="H8" s="13">
        <f>Table5[[#This Row],[yes]]/SUM(Table5[yes])</f>
        <v>2.0942408376963353E-3</v>
      </c>
      <c r="I8" s="13"/>
      <c r="J8" s="13">
        <f>Table5[[#This Row],[no]]/SUM(Table5[[#This Row],[mid]:[yes]])</f>
        <v>0</v>
      </c>
      <c r="K8">
        <f>Table5[[#This Row],[mid]]/SUM(Table5[[#This Row],[mid]:[yes]])</f>
        <v>0.7142857142857143</v>
      </c>
      <c r="L8">
        <f>Table5[[#This Row],[yes]]/SUM(Table5[[#This Row],[mid]:[yes]])</f>
        <v>0.2857142857142857</v>
      </c>
    </row>
    <row r="9" spans="1:12" x14ac:dyDescent="0.25">
      <c r="A9" s="2" t="s">
        <v>185</v>
      </c>
      <c r="B9" s="3">
        <v>5</v>
      </c>
      <c r="C9" s="3">
        <v>3</v>
      </c>
      <c r="D9" s="3"/>
      <c r="E9" s="12">
        <f>IF(C9="",0,C9/SUM(C9:D9))</f>
        <v>1</v>
      </c>
      <c r="F9" s="12">
        <f>IF(D9="",0,D9/SUM(C9:D9))</f>
        <v>0</v>
      </c>
      <c r="G9" s="13">
        <f>Table5[[#This Row],[no]]/SUM(Table5[no])</f>
        <v>1.9736842105263159E-3</v>
      </c>
      <c r="H9" s="13">
        <f>Table5[[#This Row],[yes]]/SUM(Table5[yes])</f>
        <v>0</v>
      </c>
      <c r="I9" s="13"/>
      <c r="J9" s="13">
        <f>Table5[[#This Row],[no]]/SUM(Table5[[#This Row],[mid]:[yes]])</f>
        <v>0.375</v>
      </c>
      <c r="K9" s="13">
        <f>Table5[[#This Row],[mid]]/SUM(Table5[[#This Row],[mid]:[yes]])</f>
        <v>0.625</v>
      </c>
      <c r="L9" s="13">
        <f>Table5[[#This Row],[yes]]/SUM(Table5[[#This Row],[mid]:[yes]])</f>
        <v>0</v>
      </c>
    </row>
    <row r="10" spans="1:12" x14ac:dyDescent="0.25">
      <c r="A10" s="2" t="s">
        <v>198</v>
      </c>
      <c r="B10" s="3">
        <v>5</v>
      </c>
      <c r="C10" s="3">
        <v>3</v>
      </c>
      <c r="D10" s="3">
        <v>1</v>
      </c>
      <c r="E10" s="12">
        <f>IF(C10="",0,C10/SUM(C10:D10))</f>
        <v>0.75</v>
      </c>
      <c r="F10" s="12">
        <f>IF(D10="",0,D10/SUM(C10:D10))</f>
        <v>0.25</v>
      </c>
      <c r="G10" s="13">
        <f>Table5[[#This Row],[no]]/SUM(Table5[no])</f>
        <v>1.9736842105263159E-3</v>
      </c>
      <c r="H10" s="13">
        <f>Table5[[#This Row],[yes]]/SUM(Table5[yes])</f>
        <v>1.0471204188481676E-3</v>
      </c>
      <c r="I10" s="13"/>
      <c r="J10" s="13">
        <f>Table5[[#This Row],[no]]/SUM(Table5[[#This Row],[mid]:[yes]])</f>
        <v>0.33333333333333331</v>
      </c>
      <c r="K10">
        <f>Table5[[#This Row],[mid]]/SUM(Table5[[#This Row],[mid]:[yes]])</f>
        <v>0.55555555555555558</v>
      </c>
      <c r="L10">
        <f>Table5[[#This Row],[yes]]/SUM(Table5[[#This Row],[mid]:[yes]])</f>
        <v>0.1111111111111111</v>
      </c>
    </row>
    <row r="11" spans="1:12" x14ac:dyDescent="0.25">
      <c r="A11" s="2" t="s">
        <v>127</v>
      </c>
      <c r="B11" s="3">
        <v>162</v>
      </c>
      <c r="C11" s="3">
        <v>81</v>
      </c>
      <c r="D11" s="3">
        <v>67</v>
      </c>
      <c r="E11" s="12">
        <f>IF(C11="",0,C11/SUM(C11:D11))</f>
        <v>0.54729729729729726</v>
      </c>
      <c r="F11" s="12">
        <f>IF(D11="",0,D11/SUM(C11:D11))</f>
        <v>0.45270270270270269</v>
      </c>
      <c r="G11" s="13">
        <f>Table5[[#This Row],[no]]/SUM(Table5[no])</f>
        <v>5.3289473684210525E-2</v>
      </c>
      <c r="H11" s="13">
        <f>Table5[[#This Row],[yes]]/SUM(Table5[yes])</f>
        <v>7.0157068062827219E-2</v>
      </c>
      <c r="I11" s="13"/>
      <c r="J11" s="13">
        <f>Table5[[#This Row],[no]]/SUM(Table5[[#This Row],[mid]:[yes]])</f>
        <v>0.26129032258064516</v>
      </c>
      <c r="K11" s="13">
        <f>Table5[[#This Row],[mid]]/SUM(Table5[[#This Row],[mid]:[yes]])</f>
        <v>0.52258064516129032</v>
      </c>
      <c r="L11" s="13">
        <f>Table5[[#This Row],[yes]]/SUM(Table5[[#This Row],[mid]:[yes]])</f>
        <v>0.21612903225806451</v>
      </c>
    </row>
    <row r="12" spans="1:12" x14ac:dyDescent="0.25">
      <c r="A12" s="2" t="s">
        <v>152</v>
      </c>
      <c r="B12" s="3">
        <v>43</v>
      </c>
      <c r="C12" s="3">
        <v>23</v>
      </c>
      <c r="D12" s="3">
        <v>20</v>
      </c>
      <c r="E12" s="12">
        <f>IF(C12="",0,C12/SUM(C12:D12))</f>
        <v>0.53488372093023251</v>
      </c>
      <c r="F12" s="12">
        <f>IF(D12="",0,D12/SUM(C12:D12))</f>
        <v>0.46511627906976744</v>
      </c>
      <c r="G12" s="13">
        <f>Table5[[#This Row],[no]]/SUM(Table5[no])</f>
        <v>1.5131578947368421E-2</v>
      </c>
      <c r="H12" s="13">
        <f>Table5[[#This Row],[yes]]/SUM(Table5[yes])</f>
        <v>2.0942408376963352E-2</v>
      </c>
      <c r="I12" s="13"/>
      <c r="J12" s="13">
        <f>Table5[[#This Row],[no]]/SUM(Table5[[#This Row],[mid]:[yes]])</f>
        <v>0.26744186046511625</v>
      </c>
      <c r="K12" s="13">
        <f>Table5[[#This Row],[mid]]/SUM(Table5[[#This Row],[mid]:[yes]])</f>
        <v>0.5</v>
      </c>
      <c r="L12" s="13">
        <f>Table5[[#This Row],[yes]]/SUM(Table5[[#This Row],[mid]:[yes]])</f>
        <v>0.23255813953488372</v>
      </c>
    </row>
    <row r="13" spans="1:12" hidden="1" x14ac:dyDescent="0.25">
      <c r="A13" s="2" t="s">
        <v>193</v>
      </c>
      <c r="B13" s="3">
        <v>2</v>
      </c>
      <c r="C13" s="3">
        <v>20</v>
      </c>
      <c r="D13" s="3">
        <v>2</v>
      </c>
      <c r="E13" s="12">
        <f>IF(C13="",0,C13/SUM(C13:D13))</f>
        <v>0.90909090909090906</v>
      </c>
      <c r="F13" s="12">
        <f>IF(D13="",0,D13/SUM(C13:D13))</f>
        <v>9.0909090909090912E-2</v>
      </c>
      <c r="G13" s="13">
        <f>Table5[[#This Row],[no]]/SUM(Table5[no])</f>
        <v>1.3157894736842105E-2</v>
      </c>
      <c r="H13" s="13">
        <f>Table5[[#This Row],[yes]]/SUM(Table5[yes])</f>
        <v>2.0942408376963353E-3</v>
      </c>
      <c r="I13" s="13"/>
      <c r="J13" s="13">
        <f>Table5[[#This Row],[no]]/SUM(Table5[[#This Row],[mid]:[yes]])</f>
        <v>0.83333333333333337</v>
      </c>
      <c r="K13">
        <f>Table5[[#This Row],[mid]]/SUM(Table5[[#This Row],[mid]:[yes]])</f>
        <v>8.3333333333333329E-2</v>
      </c>
      <c r="L13">
        <f>Table5[[#This Row],[yes]]/SUM(Table5[[#This Row],[mid]:[yes]])</f>
        <v>8.3333333333333329E-2</v>
      </c>
    </row>
    <row r="14" spans="1:12" x14ac:dyDescent="0.25">
      <c r="A14" s="2" t="s">
        <v>136</v>
      </c>
      <c r="B14" s="3">
        <v>12</v>
      </c>
      <c r="C14" s="3">
        <v>11</v>
      </c>
      <c r="D14" s="3">
        <v>1</v>
      </c>
      <c r="E14" s="12">
        <f>IF(C14="",0,C14/SUM(C14:D14))</f>
        <v>0.91666666666666663</v>
      </c>
      <c r="F14" s="12">
        <f>IF(D14="",0,D14/SUM(C14:D14))</f>
        <v>8.3333333333333329E-2</v>
      </c>
      <c r="G14" s="13">
        <f>Table5[[#This Row],[no]]/SUM(Table5[no])</f>
        <v>7.2368421052631578E-3</v>
      </c>
      <c r="H14" s="13">
        <f>Table5[[#This Row],[yes]]/SUM(Table5[yes])</f>
        <v>1.0471204188481676E-3</v>
      </c>
      <c r="I14" s="13"/>
      <c r="J14" s="13">
        <f>Table5[[#This Row],[no]]/SUM(Table5[[#This Row],[mid]:[yes]])</f>
        <v>0.45833333333333331</v>
      </c>
      <c r="K14">
        <f>Table5[[#This Row],[mid]]/SUM(Table5[[#This Row],[mid]:[yes]])</f>
        <v>0.5</v>
      </c>
      <c r="L14">
        <f>Table5[[#This Row],[yes]]/SUM(Table5[[#This Row],[mid]:[yes]])</f>
        <v>4.1666666666666664E-2</v>
      </c>
    </row>
    <row r="15" spans="1:12" hidden="1" x14ac:dyDescent="0.25">
      <c r="A15" s="2" t="s">
        <v>156</v>
      </c>
      <c r="B15" s="3">
        <v>2</v>
      </c>
      <c r="C15" s="3">
        <v>10</v>
      </c>
      <c r="D15" s="3">
        <v>1</v>
      </c>
      <c r="E15" s="12">
        <f>IF(C15="",0,C15/SUM(C15:D15))</f>
        <v>0.90909090909090906</v>
      </c>
      <c r="F15" s="12">
        <f>IF(D15="",0,D15/SUM(C15:D15))</f>
        <v>9.0909090909090912E-2</v>
      </c>
      <c r="G15" s="13">
        <f>Table5[[#This Row],[no]]/SUM(Table5[no])</f>
        <v>6.5789473684210523E-3</v>
      </c>
      <c r="H15" s="13">
        <f>Table5[[#This Row],[yes]]/SUM(Table5[yes])</f>
        <v>1.0471204188481676E-3</v>
      </c>
      <c r="I15" s="13"/>
      <c r="J15" s="13">
        <f>Table5[[#This Row],[no]]/SUM(Table5[[#This Row],[mid]:[yes]])</f>
        <v>0.76923076923076927</v>
      </c>
      <c r="K15">
        <f>Table5[[#This Row],[mid]]/SUM(Table5[[#This Row],[mid]:[yes]])</f>
        <v>0.15384615384615385</v>
      </c>
      <c r="L15">
        <f>Table5[[#This Row],[yes]]/SUM(Table5[[#This Row],[mid]:[yes]])</f>
        <v>7.6923076923076927E-2</v>
      </c>
    </row>
    <row r="16" spans="1:12" x14ac:dyDescent="0.25">
      <c r="A16" s="2" t="s">
        <v>142</v>
      </c>
      <c r="B16" s="3">
        <v>66</v>
      </c>
      <c r="C16" s="3">
        <v>54</v>
      </c>
      <c r="D16" s="3">
        <v>13</v>
      </c>
      <c r="E16" s="12">
        <f>IF(C16="",0,C16/SUM(C16:D16))</f>
        <v>0.80597014925373134</v>
      </c>
      <c r="F16" s="12">
        <f>IF(D16="",0,D16/SUM(C16:D16))</f>
        <v>0.19402985074626866</v>
      </c>
      <c r="G16" s="13">
        <f>Table5[[#This Row],[no]]/SUM(Table5[no])</f>
        <v>3.5526315789473684E-2</v>
      </c>
      <c r="H16" s="13">
        <f>Table5[[#This Row],[yes]]/SUM(Table5[yes])</f>
        <v>1.3612565445026177E-2</v>
      </c>
      <c r="I16" s="13"/>
      <c r="J16" s="13">
        <f>Table5[[#This Row],[no]]/SUM(Table5[[#This Row],[mid]:[yes]])</f>
        <v>0.40601503759398494</v>
      </c>
      <c r="K16" s="13">
        <f>Table5[[#This Row],[mid]]/SUM(Table5[[#This Row],[mid]:[yes]])</f>
        <v>0.49624060150375937</v>
      </c>
      <c r="L16" s="13">
        <f>Table5[[#This Row],[yes]]/SUM(Table5[[#This Row],[mid]:[yes]])</f>
        <v>9.7744360902255634E-2</v>
      </c>
    </row>
    <row r="17" spans="1:12" x14ac:dyDescent="0.25">
      <c r="A17" s="2" t="s">
        <v>199</v>
      </c>
      <c r="B17" s="3">
        <v>26</v>
      </c>
      <c r="C17" s="3">
        <v>15</v>
      </c>
      <c r="D17" s="3">
        <v>12</v>
      </c>
      <c r="E17" s="12">
        <f>IF(C17="",0,C17/SUM(C17:D17))</f>
        <v>0.55555555555555558</v>
      </c>
      <c r="F17" s="12">
        <f>IF(D17="",0,D17/SUM(C17:D17))</f>
        <v>0.44444444444444442</v>
      </c>
      <c r="G17" s="13">
        <f>Table5[[#This Row],[no]]/SUM(Table5[no])</f>
        <v>9.8684210526315784E-3</v>
      </c>
      <c r="H17" s="13">
        <f>Table5[[#This Row],[yes]]/SUM(Table5[yes])</f>
        <v>1.2565445026178011E-2</v>
      </c>
      <c r="I17" s="13"/>
      <c r="J17" s="13">
        <f>Table5[[#This Row],[no]]/SUM(Table5[[#This Row],[mid]:[yes]])</f>
        <v>0.28301886792452829</v>
      </c>
      <c r="K17" s="13">
        <f>Table5[[#This Row],[mid]]/SUM(Table5[[#This Row],[mid]:[yes]])</f>
        <v>0.49056603773584906</v>
      </c>
      <c r="L17" s="13">
        <f>Table5[[#This Row],[yes]]/SUM(Table5[[#This Row],[mid]:[yes]])</f>
        <v>0.22641509433962265</v>
      </c>
    </row>
    <row r="18" spans="1:12" hidden="1" x14ac:dyDescent="0.25">
      <c r="A18" s="2" t="s">
        <v>207</v>
      </c>
      <c r="B18" s="3">
        <v>2</v>
      </c>
      <c r="C18" s="3">
        <v>8</v>
      </c>
      <c r="D18" s="3">
        <v>1</v>
      </c>
      <c r="E18" s="12">
        <f>IF(C18="",0,C18/SUM(C18:D18))</f>
        <v>0.88888888888888884</v>
      </c>
      <c r="F18" s="12">
        <f>IF(D18="",0,D18/SUM(C18:D18))</f>
        <v>0.1111111111111111</v>
      </c>
      <c r="G18" s="13">
        <f>Table5[[#This Row],[no]]/SUM(Table5[no])</f>
        <v>5.263157894736842E-3</v>
      </c>
      <c r="H18" s="13">
        <f>Table5[[#This Row],[yes]]/SUM(Table5[yes])</f>
        <v>1.0471204188481676E-3</v>
      </c>
      <c r="I18" s="13"/>
      <c r="J18" s="13">
        <f>Table5[[#This Row],[no]]/SUM(Table5[[#This Row],[mid]:[yes]])</f>
        <v>0.72727272727272729</v>
      </c>
      <c r="K18">
        <f>Table5[[#This Row],[mid]]/SUM(Table5[[#This Row],[mid]:[yes]])</f>
        <v>0.18181818181818182</v>
      </c>
      <c r="L18">
        <f>Table5[[#This Row],[yes]]/SUM(Table5[[#This Row],[mid]:[yes]])</f>
        <v>9.0909090909090912E-2</v>
      </c>
    </row>
    <row r="19" spans="1:12" hidden="1" x14ac:dyDescent="0.25">
      <c r="A19" s="2" t="s">
        <v>143</v>
      </c>
      <c r="B19" s="3">
        <v>4</v>
      </c>
      <c r="C19" s="3">
        <v>13</v>
      </c>
      <c r="D19" s="3">
        <v>1</v>
      </c>
      <c r="E19" s="12">
        <f>IF(C19="",0,C19/SUM(C19:D19))</f>
        <v>0.9285714285714286</v>
      </c>
      <c r="F19" s="12">
        <f>IF(D19="",0,D19/SUM(C19:D19))</f>
        <v>7.1428571428571425E-2</v>
      </c>
      <c r="G19" s="13">
        <f>Table5[[#This Row],[no]]/SUM(Table5[no])</f>
        <v>8.552631578947369E-3</v>
      </c>
      <c r="H19" s="13">
        <f>Table5[[#This Row],[yes]]/SUM(Table5[yes])</f>
        <v>1.0471204188481676E-3</v>
      </c>
      <c r="I19" s="13"/>
      <c r="J19" s="13">
        <f>Table5[[#This Row],[no]]/SUM(Table5[[#This Row],[mid]:[yes]])</f>
        <v>0.72222222222222221</v>
      </c>
      <c r="K19">
        <f>Table5[[#This Row],[mid]]/SUM(Table5[[#This Row],[mid]:[yes]])</f>
        <v>0.22222222222222221</v>
      </c>
      <c r="L19">
        <f>Table5[[#This Row],[yes]]/SUM(Table5[[#This Row],[mid]:[yes]])</f>
        <v>5.5555555555555552E-2</v>
      </c>
    </row>
    <row r="20" spans="1:12" hidden="1" x14ac:dyDescent="0.25">
      <c r="A20" s="2" t="s">
        <v>155</v>
      </c>
      <c r="B20" s="3">
        <v>1</v>
      </c>
      <c r="C20" s="3">
        <v>5</v>
      </c>
      <c r="D20" s="3">
        <v>1</v>
      </c>
      <c r="E20" s="12">
        <f>IF(C20="",0,C20/SUM(C20:D20))</f>
        <v>0.83333333333333337</v>
      </c>
      <c r="F20" s="12">
        <f>IF(D20="",0,D20/SUM(C20:D20))</f>
        <v>0.16666666666666666</v>
      </c>
      <c r="G20" s="13">
        <f>Table5[[#This Row],[no]]/SUM(Table5[no])</f>
        <v>3.2894736842105261E-3</v>
      </c>
      <c r="H20" s="13">
        <f>Table5[[#This Row],[yes]]/SUM(Table5[yes])</f>
        <v>1.0471204188481676E-3</v>
      </c>
      <c r="I20" s="13"/>
      <c r="J20" s="13">
        <f>Table5[[#This Row],[no]]/SUM(Table5[[#This Row],[mid]:[yes]])</f>
        <v>0.7142857142857143</v>
      </c>
      <c r="K20">
        <f>Table5[[#This Row],[mid]]/SUM(Table5[[#This Row],[mid]:[yes]])</f>
        <v>0.14285714285714285</v>
      </c>
      <c r="L20">
        <f>Table5[[#This Row],[yes]]/SUM(Table5[[#This Row],[mid]:[yes]])</f>
        <v>0.14285714285714285</v>
      </c>
    </row>
    <row r="21" spans="1:12" x14ac:dyDescent="0.25">
      <c r="A21" s="2" t="s">
        <v>169</v>
      </c>
      <c r="B21" s="3">
        <v>108</v>
      </c>
      <c r="C21" s="3">
        <v>75</v>
      </c>
      <c r="D21" s="3">
        <v>47</v>
      </c>
      <c r="E21" s="12">
        <f>IF(C21="",0,C21/SUM(C21:D21))</f>
        <v>0.61475409836065575</v>
      </c>
      <c r="F21" s="12">
        <f>IF(D21="",0,D21/SUM(C21:D21))</f>
        <v>0.38524590163934425</v>
      </c>
      <c r="G21" s="13">
        <f>Table5[[#This Row],[no]]/SUM(Table5[no])</f>
        <v>4.9342105263157895E-2</v>
      </c>
      <c r="H21" s="13">
        <f>Table5[[#This Row],[yes]]/SUM(Table5[yes])</f>
        <v>4.9214659685863874E-2</v>
      </c>
      <c r="I21" s="13"/>
      <c r="J21" s="13">
        <f>Table5[[#This Row],[no]]/SUM(Table5[[#This Row],[mid]:[yes]])</f>
        <v>0.32608695652173914</v>
      </c>
      <c r="K21" s="13">
        <f>Table5[[#This Row],[mid]]/SUM(Table5[[#This Row],[mid]:[yes]])</f>
        <v>0.46956521739130436</v>
      </c>
      <c r="L21" s="13">
        <f>Table5[[#This Row],[yes]]/SUM(Table5[[#This Row],[mid]:[yes]])</f>
        <v>0.20434782608695654</v>
      </c>
    </row>
    <row r="22" spans="1:12" x14ac:dyDescent="0.25">
      <c r="A22" s="2" t="s">
        <v>174</v>
      </c>
      <c r="B22" s="3">
        <v>5</v>
      </c>
      <c r="C22" s="3"/>
      <c r="D22" s="3">
        <v>6</v>
      </c>
      <c r="E22" s="12">
        <f>IF(C22="",0,C22/SUM(C22:D22))</f>
        <v>0</v>
      </c>
      <c r="F22" s="12">
        <f>IF(D22="",0,D22/SUM(C22:D22))</f>
        <v>1</v>
      </c>
      <c r="G22" s="13">
        <f>Table5[[#This Row],[no]]/SUM(Table5[no])</f>
        <v>0</v>
      </c>
      <c r="H22" s="13">
        <f>Table5[[#This Row],[yes]]/SUM(Table5[yes])</f>
        <v>6.2827225130890054E-3</v>
      </c>
      <c r="I22" s="13"/>
      <c r="J22" s="13">
        <f>Table5[[#This Row],[no]]/SUM(Table5[[#This Row],[mid]:[yes]])</f>
        <v>0</v>
      </c>
      <c r="K22" s="13">
        <f>Table5[[#This Row],[mid]]/SUM(Table5[[#This Row],[mid]:[yes]])</f>
        <v>0.45454545454545453</v>
      </c>
      <c r="L22" s="13">
        <f>Table5[[#This Row],[yes]]/SUM(Table5[[#This Row],[mid]:[yes]])</f>
        <v>0.54545454545454541</v>
      </c>
    </row>
    <row r="23" spans="1:12" hidden="1" x14ac:dyDescent="0.25">
      <c r="A23" s="2" t="s">
        <v>170</v>
      </c>
      <c r="B23" s="3">
        <v>1</v>
      </c>
      <c r="C23" s="3">
        <v>6</v>
      </c>
      <c r="D23" s="3">
        <v>2</v>
      </c>
      <c r="E23" s="12">
        <f>IF(C23="",0,C23/SUM(C23:D23))</f>
        <v>0.75</v>
      </c>
      <c r="F23" s="12">
        <f>IF(D23="",0,D23/SUM(C23:D23))</f>
        <v>0.25</v>
      </c>
      <c r="G23" s="13">
        <f>Table5[[#This Row],[no]]/SUM(Table5[no])</f>
        <v>3.9473684210526317E-3</v>
      </c>
      <c r="H23" s="13">
        <f>Table5[[#This Row],[yes]]/SUM(Table5[yes])</f>
        <v>2.0942408376963353E-3</v>
      </c>
      <c r="I23" s="13"/>
      <c r="J23" s="13">
        <f>Table5[[#This Row],[no]]/SUM(Table5[[#This Row],[mid]:[yes]])</f>
        <v>0.66666666666666663</v>
      </c>
      <c r="K23">
        <f>Table5[[#This Row],[mid]]/SUM(Table5[[#This Row],[mid]:[yes]])</f>
        <v>0.1111111111111111</v>
      </c>
      <c r="L23">
        <f>Table5[[#This Row],[yes]]/SUM(Table5[[#This Row],[mid]:[yes]])</f>
        <v>0.22222222222222221</v>
      </c>
    </row>
    <row r="24" spans="1:12" x14ac:dyDescent="0.25">
      <c r="A24" s="2" t="s">
        <v>172</v>
      </c>
      <c r="B24" s="3">
        <v>145</v>
      </c>
      <c r="C24" s="3">
        <v>129</v>
      </c>
      <c r="D24" s="3">
        <v>47</v>
      </c>
      <c r="E24" s="12">
        <f>IF(C24="",0,C24/SUM(C24:D24))</f>
        <v>0.73295454545454541</v>
      </c>
      <c r="F24" s="12">
        <f>IF(D24="",0,D24/SUM(C24:D24))</f>
        <v>0.26704545454545453</v>
      </c>
      <c r="G24" s="13">
        <f>Table5[[#This Row],[no]]/SUM(Table5[no])</f>
        <v>8.4868421052631579E-2</v>
      </c>
      <c r="H24" s="13">
        <f>Table5[[#This Row],[yes]]/SUM(Table5[yes])</f>
        <v>4.9214659685863874E-2</v>
      </c>
      <c r="I24" s="13"/>
      <c r="J24" s="13">
        <f>Table5[[#This Row],[no]]/SUM(Table5[[#This Row],[mid]:[yes]])</f>
        <v>0.40186915887850466</v>
      </c>
      <c r="K24" s="13">
        <f>Table5[[#This Row],[mid]]/SUM(Table5[[#This Row],[mid]:[yes]])</f>
        <v>0.45171339563862928</v>
      </c>
      <c r="L24" s="13">
        <f>Table5[[#This Row],[yes]]/SUM(Table5[[#This Row],[mid]:[yes]])</f>
        <v>0.14641744548286603</v>
      </c>
    </row>
    <row r="25" spans="1:12" x14ac:dyDescent="0.25">
      <c r="A25" s="2" t="s">
        <v>151</v>
      </c>
      <c r="B25" s="3">
        <v>59</v>
      </c>
      <c r="C25" s="3">
        <v>48</v>
      </c>
      <c r="D25" s="3">
        <v>25</v>
      </c>
      <c r="E25" s="12">
        <f>IF(C25="",0,C25/SUM(C25:D25))</f>
        <v>0.65753424657534243</v>
      </c>
      <c r="F25" s="12">
        <f>IF(D25="",0,D25/SUM(C25:D25))</f>
        <v>0.34246575342465752</v>
      </c>
      <c r="G25" s="13">
        <f>Table5[[#This Row],[no]]/SUM(Table5[no])</f>
        <v>3.1578947368421054E-2</v>
      </c>
      <c r="H25" s="13">
        <f>Table5[[#This Row],[yes]]/SUM(Table5[yes])</f>
        <v>2.6178010471204188E-2</v>
      </c>
      <c r="I25" s="13"/>
      <c r="J25" s="13">
        <f>Table5[[#This Row],[no]]/SUM(Table5[[#This Row],[mid]:[yes]])</f>
        <v>0.36363636363636365</v>
      </c>
      <c r="K25" s="13">
        <f>Table5[[#This Row],[mid]]/SUM(Table5[[#This Row],[mid]:[yes]])</f>
        <v>0.44696969696969696</v>
      </c>
      <c r="L25" s="13">
        <f>Table5[[#This Row],[yes]]/SUM(Table5[[#This Row],[mid]:[yes]])</f>
        <v>0.18939393939393939</v>
      </c>
    </row>
    <row r="26" spans="1:12" hidden="1" x14ac:dyDescent="0.25">
      <c r="A26" s="2" t="s">
        <v>175</v>
      </c>
      <c r="B26" s="3">
        <v>1</v>
      </c>
      <c r="C26" s="3">
        <v>4</v>
      </c>
      <c r="D26" s="3">
        <v>1</v>
      </c>
      <c r="E26" s="12">
        <f>IF(C26="",0,C26/SUM(C26:D26))</f>
        <v>0.8</v>
      </c>
      <c r="F26" s="12">
        <f>IF(D26="",0,D26/SUM(C26:D26))</f>
        <v>0.2</v>
      </c>
      <c r="G26" s="13">
        <f>Table5[[#This Row],[no]]/SUM(Table5[no])</f>
        <v>2.631578947368421E-3</v>
      </c>
      <c r="H26" s="13">
        <f>Table5[[#This Row],[yes]]/SUM(Table5[yes])</f>
        <v>1.0471204188481676E-3</v>
      </c>
      <c r="I26" s="13"/>
      <c r="J26" s="13">
        <f>Table5[[#This Row],[no]]/SUM(Table5[[#This Row],[mid]:[yes]])</f>
        <v>0.66666666666666663</v>
      </c>
      <c r="K26">
        <f>Table5[[#This Row],[mid]]/SUM(Table5[[#This Row],[mid]:[yes]])</f>
        <v>0.16666666666666666</v>
      </c>
      <c r="L26">
        <f>Table5[[#This Row],[yes]]/SUM(Table5[[#This Row],[mid]:[yes]])</f>
        <v>0.16666666666666666</v>
      </c>
    </row>
    <row r="27" spans="1:12" x14ac:dyDescent="0.25">
      <c r="A27" s="2" t="s">
        <v>222</v>
      </c>
      <c r="B27" s="3">
        <v>100</v>
      </c>
      <c r="C27" s="3">
        <v>78</v>
      </c>
      <c r="D27" s="3">
        <v>53</v>
      </c>
      <c r="E27" s="12">
        <f>IF(C27="",0,C27/SUM(C27:D27))</f>
        <v>0.59541984732824427</v>
      </c>
      <c r="F27" s="12">
        <f>IF(D27="",0,D27/SUM(C27:D27))</f>
        <v>0.40458015267175573</v>
      </c>
      <c r="G27" s="13">
        <f>Table5[[#This Row],[no]]/SUM(Table5[no])</f>
        <v>5.131578947368421E-2</v>
      </c>
      <c r="H27" s="13">
        <f>Table5[[#This Row],[yes]]/SUM(Table5[yes])</f>
        <v>5.549738219895288E-2</v>
      </c>
      <c r="I27" s="13"/>
      <c r="J27" s="13">
        <f>Table5[[#This Row],[no]]/SUM(Table5[[#This Row],[mid]:[yes]])</f>
        <v>0.33766233766233766</v>
      </c>
      <c r="K27" s="13">
        <f>Table5[[#This Row],[mid]]/SUM(Table5[[#This Row],[mid]:[yes]])</f>
        <v>0.4329004329004329</v>
      </c>
      <c r="L27" s="13">
        <f>Table5[[#This Row],[yes]]/SUM(Table5[[#This Row],[mid]:[yes]])</f>
        <v>0.22943722943722944</v>
      </c>
    </row>
    <row r="28" spans="1:12" x14ac:dyDescent="0.25">
      <c r="A28" s="2" t="s">
        <v>148</v>
      </c>
      <c r="B28" s="3">
        <v>101</v>
      </c>
      <c r="C28" s="3">
        <v>101</v>
      </c>
      <c r="D28" s="3">
        <v>32</v>
      </c>
      <c r="E28" s="12">
        <f>IF(C28="",0,C28/SUM(C28:D28))</f>
        <v>0.75939849624060152</v>
      </c>
      <c r="F28" s="12">
        <f>IF(D28="",0,D28/SUM(C28:D28))</f>
        <v>0.24060150375939848</v>
      </c>
      <c r="G28" s="13">
        <f>Table5[[#This Row],[no]]/SUM(Table5[no])</f>
        <v>6.644736842105263E-2</v>
      </c>
      <c r="H28" s="13">
        <f>Table5[[#This Row],[yes]]/SUM(Table5[yes])</f>
        <v>3.3507853403141365E-2</v>
      </c>
      <c r="I28" s="13"/>
      <c r="J28" s="13">
        <f>Table5[[#This Row],[no]]/SUM(Table5[[#This Row],[mid]:[yes]])</f>
        <v>0.43162393162393164</v>
      </c>
      <c r="K28" s="13">
        <f>Table5[[#This Row],[mid]]/SUM(Table5[[#This Row],[mid]:[yes]])</f>
        <v>0.43162393162393164</v>
      </c>
      <c r="L28" s="13">
        <f>Table5[[#This Row],[yes]]/SUM(Table5[[#This Row],[mid]:[yes]])</f>
        <v>0.13675213675213677</v>
      </c>
    </row>
    <row r="29" spans="1:12" hidden="1" x14ac:dyDescent="0.25">
      <c r="A29" s="2" t="s">
        <v>216</v>
      </c>
      <c r="B29" s="3">
        <v>1</v>
      </c>
      <c r="C29" s="3">
        <v>3</v>
      </c>
      <c r="D29" s="3">
        <v>1</v>
      </c>
      <c r="E29" s="12">
        <f>IF(C29="",0,C29/SUM(C29:D29))</f>
        <v>0.75</v>
      </c>
      <c r="F29" s="12">
        <f>IF(D29="",0,D29/SUM(C29:D29))</f>
        <v>0.25</v>
      </c>
      <c r="G29" s="13">
        <f>Table5[[#This Row],[no]]/SUM(Table5[no])</f>
        <v>1.9736842105263159E-3</v>
      </c>
      <c r="H29" s="13">
        <f>Table5[[#This Row],[yes]]/SUM(Table5[yes])</f>
        <v>1.0471204188481676E-3</v>
      </c>
      <c r="I29" s="13"/>
      <c r="J29" s="13">
        <f>Table5[[#This Row],[no]]/SUM(Table5[[#This Row],[mid]:[yes]])</f>
        <v>0.6</v>
      </c>
      <c r="K29">
        <f>Table5[[#This Row],[mid]]/SUM(Table5[[#This Row],[mid]:[yes]])</f>
        <v>0.2</v>
      </c>
      <c r="L29">
        <f>Table5[[#This Row],[yes]]/SUM(Table5[[#This Row],[mid]:[yes]])</f>
        <v>0.2</v>
      </c>
    </row>
    <row r="30" spans="1:12" x14ac:dyDescent="0.25">
      <c r="A30" s="2" t="s">
        <v>153</v>
      </c>
      <c r="B30" s="3">
        <v>100</v>
      </c>
      <c r="C30" s="3">
        <v>95</v>
      </c>
      <c r="D30" s="3">
        <v>44</v>
      </c>
      <c r="E30" s="12">
        <f>IF(C30="",0,C30/SUM(C30:D30))</f>
        <v>0.68345323741007191</v>
      </c>
      <c r="F30" s="12">
        <f>IF(D30="",0,D30/SUM(C30:D30))</f>
        <v>0.31654676258992803</v>
      </c>
      <c r="G30" s="13">
        <f>Table5[[#This Row],[no]]/SUM(Table5[no])</f>
        <v>6.25E-2</v>
      </c>
      <c r="H30" s="13">
        <f>Table5[[#This Row],[yes]]/SUM(Table5[yes])</f>
        <v>4.607329842931937E-2</v>
      </c>
      <c r="I30" s="13"/>
      <c r="J30" s="13">
        <f>Table5[[#This Row],[no]]/SUM(Table5[[#This Row],[mid]:[yes]])</f>
        <v>0.39748953974895396</v>
      </c>
      <c r="K30" s="13">
        <f>Table5[[#This Row],[mid]]/SUM(Table5[[#This Row],[mid]:[yes]])</f>
        <v>0.41841004184100417</v>
      </c>
      <c r="L30" s="13">
        <f>Table5[[#This Row],[yes]]/SUM(Table5[[#This Row],[mid]:[yes]])</f>
        <v>0.18410041841004185</v>
      </c>
    </row>
    <row r="31" spans="1:12" hidden="1" x14ac:dyDescent="0.25">
      <c r="A31" s="2" t="s">
        <v>140</v>
      </c>
      <c r="B31" s="3">
        <v>3</v>
      </c>
      <c r="C31" s="3">
        <v>8</v>
      </c>
      <c r="D31" s="3">
        <v>3</v>
      </c>
      <c r="E31" s="12">
        <f>IF(C31="",0,C31/SUM(C31:D31))</f>
        <v>0.72727272727272729</v>
      </c>
      <c r="F31" s="12">
        <f>IF(D31="",0,D31/SUM(C31:D31))</f>
        <v>0.27272727272727271</v>
      </c>
      <c r="G31" s="13">
        <f>Table5[[#This Row],[no]]/SUM(Table5[no])</f>
        <v>5.263157894736842E-3</v>
      </c>
      <c r="H31" s="13">
        <f>Table5[[#This Row],[yes]]/SUM(Table5[yes])</f>
        <v>3.1413612565445027E-3</v>
      </c>
      <c r="I31" s="13"/>
      <c r="J31" s="13">
        <f>Table5[[#This Row],[no]]/SUM(Table5[[#This Row],[mid]:[yes]])</f>
        <v>0.5714285714285714</v>
      </c>
      <c r="K31">
        <f>Table5[[#This Row],[mid]]/SUM(Table5[[#This Row],[mid]:[yes]])</f>
        <v>0.21428571428571427</v>
      </c>
      <c r="L31">
        <f>Table5[[#This Row],[yes]]/SUM(Table5[[#This Row],[mid]:[yes]])</f>
        <v>0.21428571428571427</v>
      </c>
    </row>
    <row r="32" spans="1:12" x14ac:dyDescent="0.25">
      <c r="A32" s="2" t="s">
        <v>182</v>
      </c>
      <c r="B32" s="3">
        <v>31</v>
      </c>
      <c r="C32" s="3">
        <v>28</v>
      </c>
      <c r="D32" s="3">
        <v>16</v>
      </c>
      <c r="E32" s="12">
        <f>IF(C32="",0,C32/SUM(C32:D32))</f>
        <v>0.63636363636363635</v>
      </c>
      <c r="F32" s="12">
        <f>IF(D32="",0,D32/SUM(C32:D32))</f>
        <v>0.36363636363636365</v>
      </c>
      <c r="G32" s="13">
        <f>Table5[[#This Row],[no]]/SUM(Table5[no])</f>
        <v>1.8421052631578946E-2</v>
      </c>
      <c r="H32" s="13">
        <f>Table5[[#This Row],[yes]]/SUM(Table5[yes])</f>
        <v>1.6753926701570682E-2</v>
      </c>
      <c r="I32" s="13"/>
      <c r="J32" s="13">
        <f>Table5[[#This Row],[no]]/SUM(Table5[[#This Row],[mid]:[yes]])</f>
        <v>0.37333333333333335</v>
      </c>
      <c r="K32" s="13">
        <f>Table5[[#This Row],[mid]]/SUM(Table5[[#This Row],[mid]:[yes]])</f>
        <v>0.41333333333333333</v>
      </c>
      <c r="L32" s="13">
        <f>Table5[[#This Row],[yes]]/SUM(Table5[[#This Row],[mid]:[yes]])</f>
        <v>0.21333333333333335</v>
      </c>
    </row>
    <row r="33" spans="1:12" x14ac:dyDescent="0.25">
      <c r="A33" s="2" t="s">
        <v>187</v>
      </c>
      <c r="B33" s="3">
        <v>38</v>
      </c>
      <c r="C33" s="3">
        <v>25</v>
      </c>
      <c r="D33" s="3">
        <v>30</v>
      </c>
      <c r="E33" s="12">
        <f>IF(C33="",0,C33/SUM(C33:D33))</f>
        <v>0.45454545454545453</v>
      </c>
      <c r="F33" s="12">
        <f>IF(D33="",0,D33/SUM(C33:D33))</f>
        <v>0.54545454545454541</v>
      </c>
      <c r="G33" s="13">
        <f>Table5[[#This Row],[no]]/SUM(Table5[no])</f>
        <v>1.6447368421052631E-2</v>
      </c>
      <c r="H33" s="13">
        <f>Table5[[#This Row],[yes]]/SUM(Table5[yes])</f>
        <v>3.1413612565445025E-2</v>
      </c>
      <c r="I33" s="13"/>
      <c r="J33" s="13">
        <f>Table5[[#This Row],[no]]/SUM(Table5[[#This Row],[mid]:[yes]])</f>
        <v>0.26881720430107525</v>
      </c>
      <c r="K33" s="13">
        <f>Table5[[#This Row],[mid]]/SUM(Table5[[#This Row],[mid]:[yes]])</f>
        <v>0.40860215053763443</v>
      </c>
      <c r="L33" s="13">
        <f>Table5[[#This Row],[yes]]/SUM(Table5[[#This Row],[mid]:[yes]])</f>
        <v>0.32258064516129031</v>
      </c>
    </row>
    <row r="34" spans="1:12" hidden="1" x14ac:dyDescent="0.25">
      <c r="A34" s="2" t="s">
        <v>137</v>
      </c>
      <c r="B34" s="3">
        <v>1</v>
      </c>
      <c r="C34" s="3">
        <v>4</v>
      </c>
      <c r="D34" s="3">
        <v>2</v>
      </c>
      <c r="E34" s="12">
        <f>IF(C34="",0,C34/SUM(C34:D34))</f>
        <v>0.66666666666666663</v>
      </c>
      <c r="F34" s="12">
        <f>IF(D34="",0,D34/SUM(C34:D34))</f>
        <v>0.33333333333333331</v>
      </c>
      <c r="G34" s="13">
        <f>Table5[[#This Row],[no]]/SUM(Table5[no])</f>
        <v>2.631578947368421E-3</v>
      </c>
      <c r="H34" s="13">
        <f>Table5[[#This Row],[yes]]/SUM(Table5[yes])</f>
        <v>2.0942408376963353E-3</v>
      </c>
      <c r="I34" s="13"/>
      <c r="J34" s="13">
        <f>Table5[[#This Row],[no]]/SUM(Table5[[#This Row],[mid]:[yes]])</f>
        <v>0.5714285714285714</v>
      </c>
      <c r="K34">
        <f>Table5[[#This Row],[mid]]/SUM(Table5[[#This Row],[mid]:[yes]])</f>
        <v>0.14285714285714285</v>
      </c>
      <c r="L34">
        <f>Table5[[#This Row],[yes]]/SUM(Table5[[#This Row],[mid]:[yes]])</f>
        <v>0.2857142857142857</v>
      </c>
    </row>
    <row r="35" spans="1:12" x14ac:dyDescent="0.25">
      <c r="A35" s="2" t="s">
        <v>128</v>
      </c>
      <c r="B35" s="3">
        <v>6</v>
      </c>
      <c r="C35" s="3">
        <v>7</v>
      </c>
      <c r="D35" s="3">
        <v>2</v>
      </c>
      <c r="E35" s="12">
        <f>IF(C35="",0,C35/SUM(C35:D35))</f>
        <v>0.77777777777777779</v>
      </c>
      <c r="F35" s="12">
        <f>IF(D35="",0,D35/SUM(C35:D35))</f>
        <v>0.22222222222222221</v>
      </c>
      <c r="G35" s="13">
        <f>Table5[[#This Row],[no]]/SUM(Table5[no])</f>
        <v>4.6052631578947364E-3</v>
      </c>
      <c r="H35" s="13">
        <f>Table5[[#This Row],[yes]]/SUM(Table5[yes])</f>
        <v>2.0942408376963353E-3</v>
      </c>
      <c r="I35" s="13"/>
      <c r="J35" s="13">
        <f>Table5[[#This Row],[no]]/SUM(Table5[[#This Row],[mid]:[yes]])</f>
        <v>0.46666666666666667</v>
      </c>
      <c r="K35">
        <f>Table5[[#This Row],[mid]]/SUM(Table5[[#This Row],[mid]:[yes]])</f>
        <v>0.4</v>
      </c>
      <c r="L35">
        <f>Table5[[#This Row],[yes]]/SUM(Table5[[#This Row],[mid]:[yes]])</f>
        <v>0.13333333333333333</v>
      </c>
    </row>
    <row r="36" spans="1:12" x14ac:dyDescent="0.25">
      <c r="A36" s="2" t="s">
        <v>226</v>
      </c>
      <c r="B36" s="3">
        <v>9</v>
      </c>
      <c r="C36" s="3">
        <v>6</v>
      </c>
      <c r="D36" s="3">
        <v>8</v>
      </c>
      <c r="E36" s="12">
        <f>IF(C36="",0,C36/SUM(C36:D36))</f>
        <v>0.42857142857142855</v>
      </c>
      <c r="F36" s="12">
        <f>IF(D36="",0,D36/SUM(C36:D36))</f>
        <v>0.5714285714285714</v>
      </c>
      <c r="G36" s="13">
        <f>Table5[[#This Row],[no]]/SUM(Table5[no])</f>
        <v>3.9473684210526317E-3</v>
      </c>
      <c r="H36" s="13">
        <f>Table5[[#This Row],[yes]]/SUM(Table5[yes])</f>
        <v>8.3769633507853412E-3</v>
      </c>
      <c r="I36" s="13"/>
      <c r="J36" s="13">
        <f>Table5[[#This Row],[no]]/SUM(Table5[[#This Row],[mid]:[yes]])</f>
        <v>0.2608695652173913</v>
      </c>
      <c r="K36" s="13">
        <f>Table5[[#This Row],[mid]]/SUM(Table5[[#This Row],[mid]:[yes]])</f>
        <v>0.39130434782608697</v>
      </c>
      <c r="L36" s="13">
        <f>Table5[[#This Row],[yes]]/SUM(Table5[[#This Row],[mid]:[yes]])</f>
        <v>0.34782608695652173</v>
      </c>
    </row>
    <row r="37" spans="1:12" hidden="1" x14ac:dyDescent="0.25">
      <c r="A37" s="2" t="s">
        <v>146</v>
      </c>
      <c r="B37" s="3">
        <v>4</v>
      </c>
      <c r="C37" s="3">
        <v>9</v>
      </c>
      <c r="D37" s="3">
        <v>4</v>
      </c>
      <c r="E37" s="12">
        <f>IF(C37="",0,C37/SUM(C37:D37))</f>
        <v>0.69230769230769229</v>
      </c>
      <c r="F37" s="12">
        <f>IF(D37="",0,D37/SUM(C37:D37))</f>
        <v>0.30769230769230771</v>
      </c>
      <c r="G37" s="13">
        <f>Table5[[#This Row],[no]]/SUM(Table5[no])</f>
        <v>5.9210526315789476E-3</v>
      </c>
      <c r="H37" s="13">
        <f>Table5[[#This Row],[yes]]/SUM(Table5[yes])</f>
        <v>4.1884816753926706E-3</v>
      </c>
      <c r="I37" s="13"/>
      <c r="J37" s="13">
        <f>Table5[[#This Row],[no]]/SUM(Table5[[#This Row],[mid]:[yes]])</f>
        <v>0.52941176470588236</v>
      </c>
      <c r="K37">
        <f>Table5[[#This Row],[mid]]/SUM(Table5[[#This Row],[mid]:[yes]])</f>
        <v>0.23529411764705882</v>
      </c>
      <c r="L37">
        <f>Table5[[#This Row],[yes]]/SUM(Table5[[#This Row],[mid]:[yes]])</f>
        <v>0.23529411764705882</v>
      </c>
    </row>
    <row r="38" spans="1:12" x14ac:dyDescent="0.25">
      <c r="A38" s="2" t="s">
        <v>147</v>
      </c>
      <c r="B38" s="3">
        <v>22</v>
      </c>
      <c r="C38" s="3">
        <v>18</v>
      </c>
      <c r="D38" s="3">
        <v>18</v>
      </c>
      <c r="E38" s="12">
        <f>IF(C38="",0,C38/SUM(C38:D38))</f>
        <v>0.5</v>
      </c>
      <c r="F38" s="12">
        <f>IF(D38="",0,D38/SUM(C38:D38))</f>
        <v>0.5</v>
      </c>
      <c r="G38" s="13">
        <f>Table5[[#This Row],[no]]/SUM(Table5[no])</f>
        <v>1.1842105263157895E-2</v>
      </c>
      <c r="H38" s="13">
        <f>Table5[[#This Row],[yes]]/SUM(Table5[yes])</f>
        <v>1.8848167539267015E-2</v>
      </c>
      <c r="I38" s="13"/>
      <c r="J38" s="13">
        <f>Table5[[#This Row],[no]]/SUM(Table5[[#This Row],[mid]:[yes]])</f>
        <v>0.31034482758620691</v>
      </c>
      <c r="K38" s="13">
        <f>Table5[[#This Row],[mid]]/SUM(Table5[[#This Row],[mid]:[yes]])</f>
        <v>0.37931034482758619</v>
      </c>
      <c r="L38" s="13">
        <f>Table5[[#This Row],[yes]]/SUM(Table5[[#This Row],[mid]:[yes]])</f>
        <v>0.31034482758620691</v>
      </c>
    </row>
    <row r="39" spans="1:12" x14ac:dyDescent="0.25">
      <c r="A39" s="2" t="s">
        <v>135</v>
      </c>
      <c r="B39" s="3">
        <v>39</v>
      </c>
      <c r="C39" s="3">
        <v>44</v>
      </c>
      <c r="D39" s="3">
        <v>23</v>
      </c>
      <c r="E39" s="12">
        <f>IF(C39="",0,C39/SUM(C39:D39))</f>
        <v>0.65671641791044777</v>
      </c>
      <c r="F39" s="12">
        <f>IF(D39="",0,D39/SUM(C39:D39))</f>
        <v>0.34328358208955223</v>
      </c>
      <c r="G39" s="13">
        <f>Table5[[#This Row],[no]]/SUM(Table5[no])</f>
        <v>2.8947368421052631E-2</v>
      </c>
      <c r="H39" s="13">
        <f>Table5[[#This Row],[yes]]/SUM(Table5[yes])</f>
        <v>2.4083769633507852E-2</v>
      </c>
      <c r="I39" s="13"/>
      <c r="J39" s="13">
        <f>Table5[[#This Row],[no]]/SUM(Table5[[#This Row],[mid]:[yes]])</f>
        <v>0.41509433962264153</v>
      </c>
      <c r="K39" s="13">
        <f>Table5[[#This Row],[mid]]/SUM(Table5[[#This Row],[mid]:[yes]])</f>
        <v>0.36792452830188677</v>
      </c>
      <c r="L39" s="13">
        <f>Table5[[#This Row],[yes]]/SUM(Table5[[#This Row],[mid]:[yes]])</f>
        <v>0.21698113207547171</v>
      </c>
    </row>
    <row r="40" spans="1:12" x14ac:dyDescent="0.25">
      <c r="A40" s="2" t="s">
        <v>157</v>
      </c>
      <c r="B40" s="3">
        <v>115</v>
      </c>
      <c r="C40" s="3">
        <v>143</v>
      </c>
      <c r="D40" s="3">
        <v>55</v>
      </c>
      <c r="E40" s="12">
        <f>IF(C40="",0,C40/SUM(C40:D40))</f>
        <v>0.72222222222222221</v>
      </c>
      <c r="F40" s="12">
        <f>IF(D40="",0,D40/SUM(C40:D40))</f>
        <v>0.27777777777777779</v>
      </c>
      <c r="G40" s="13">
        <f>Table5[[#This Row],[no]]/SUM(Table5[no])</f>
        <v>9.4078947368421054E-2</v>
      </c>
      <c r="H40" s="13">
        <f>Table5[[#This Row],[yes]]/SUM(Table5[yes])</f>
        <v>5.7591623036649213E-2</v>
      </c>
      <c r="I40" s="13"/>
      <c r="J40" s="13">
        <f>Table5[[#This Row],[no]]/SUM(Table5[[#This Row],[mid]:[yes]])</f>
        <v>0.45686900958466453</v>
      </c>
      <c r="K40" s="13">
        <f>Table5[[#This Row],[mid]]/SUM(Table5[[#This Row],[mid]:[yes]])</f>
        <v>0.36741214057507987</v>
      </c>
      <c r="L40" s="13">
        <f>Table5[[#This Row],[yes]]/SUM(Table5[[#This Row],[mid]:[yes]])</f>
        <v>0.1757188498402556</v>
      </c>
    </row>
    <row r="41" spans="1:12" hidden="1" x14ac:dyDescent="0.25">
      <c r="A41" s="2" t="s">
        <v>163</v>
      </c>
      <c r="B41" s="3">
        <v>1</v>
      </c>
      <c r="C41" s="3">
        <v>2</v>
      </c>
      <c r="D41" s="3">
        <v>1</v>
      </c>
      <c r="E41" s="12">
        <f>IF(C41="",0,C41/SUM(C41:D41))</f>
        <v>0.66666666666666663</v>
      </c>
      <c r="F41" s="12">
        <f>IF(D41="",0,D41/SUM(C41:D41))</f>
        <v>0.33333333333333331</v>
      </c>
      <c r="G41" s="13">
        <f>Table5[[#This Row],[no]]/SUM(Table5[no])</f>
        <v>1.3157894736842105E-3</v>
      </c>
      <c r="H41" s="13">
        <f>Table5[[#This Row],[yes]]/SUM(Table5[yes])</f>
        <v>1.0471204188481676E-3</v>
      </c>
      <c r="I41" s="13"/>
      <c r="J41" s="13">
        <f>Table5[[#This Row],[no]]/SUM(Table5[[#This Row],[mid]:[yes]])</f>
        <v>0.5</v>
      </c>
      <c r="K41">
        <f>Table5[[#This Row],[mid]]/SUM(Table5[[#This Row],[mid]:[yes]])</f>
        <v>0.25</v>
      </c>
      <c r="L41">
        <f>Table5[[#This Row],[yes]]/SUM(Table5[[#This Row],[mid]:[yes]])</f>
        <v>0.25</v>
      </c>
    </row>
    <row r="42" spans="1:12" hidden="1" x14ac:dyDescent="0.25">
      <c r="A42" s="2" t="s">
        <v>224</v>
      </c>
      <c r="B42" s="3">
        <v>1</v>
      </c>
      <c r="C42" s="3">
        <v>2</v>
      </c>
      <c r="D42" s="3">
        <v>1</v>
      </c>
      <c r="E42" s="12">
        <f>IF(C42="",0,C42/SUM(C42:D42))</f>
        <v>0.66666666666666663</v>
      </c>
      <c r="F42" s="12">
        <f>IF(D42="",0,D42/SUM(C42:D42))</f>
        <v>0.33333333333333331</v>
      </c>
      <c r="G42" s="13">
        <f>Table5[[#This Row],[no]]/SUM(Table5[no])</f>
        <v>1.3157894736842105E-3</v>
      </c>
      <c r="H42" s="13">
        <f>Table5[[#This Row],[yes]]/SUM(Table5[yes])</f>
        <v>1.0471204188481676E-3</v>
      </c>
      <c r="I42" s="13"/>
      <c r="J42" s="13">
        <f>Table5[[#This Row],[no]]/SUM(Table5[[#This Row],[mid]:[yes]])</f>
        <v>0.5</v>
      </c>
      <c r="K42">
        <f>Table5[[#This Row],[mid]]/SUM(Table5[[#This Row],[mid]:[yes]])</f>
        <v>0.25</v>
      </c>
      <c r="L42">
        <f>Table5[[#This Row],[yes]]/SUM(Table5[[#This Row],[mid]:[yes]])</f>
        <v>0.25</v>
      </c>
    </row>
    <row r="43" spans="1:12" hidden="1" x14ac:dyDescent="0.25">
      <c r="A43" s="2" t="s">
        <v>166</v>
      </c>
      <c r="B43" s="3">
        <v>1</v>
      </c>
      <c r="C43" s="3">
        <v>2</v>
      </c>
      <c r="D43" s="3">
        <v>1</v>
      </c>
      <c r="E43" s="12">
        <f>IF(C43="",0,C43/SUM(C43:D43))</f>
        <v>0.66666666666666663</v>
      </c>
      <c r="F43" s="12">
        <f>IF(D43="",0,D43/SUM(C43:D43))</f>
        <v>0.33333333333333331</v>
      </c>
      <c r="G43" s="13">
        <f>Table5[[#This Row],[no]]/SUM(Table5[no])</f>
        <v>1.3157894736842105E-3</v>
      </c>
      <c r="H43" s="13">
        <f>Table5[[#This Row],[yes]]/SUM(Table5[yes])</f>
        <v>1.0471204188481676E-3</v>
      </c>
      <c r="I43" s="13"/>
      <c r="J43" s="13">
        <f>Table5[[#This Row],[no]]/SUM(Table5[[#This Row],[mid]:[yes]])</f>
        <v>0.5</v>
      </c>
      <c r="K43">
        <f>Table5[[#This Row],[mid]]/SUM(Table5[[#This Row],[mid]:[yes]])</f>
        <v>0.25</v>
      </c>
      <c r="L43">
        <f>Table5[[#This Row],[yes]]/SUM(Table5[[#This Row],[mid]:[yes]])</f>
        <v>0.25</v>
      </c>
    </row>
    <row r="44" spans="1:12" hidden="1" x14ac:dyDescent="0.25">
      <c r="A44" s="2" t="s">
        <v>220</v>
      </c>
      <c r="B44" s="3">
        <v>2</v>
      </c>
      <c r="C44" s="3">
        <v>3</v>
      </c>
      <c r="D44" s="3">
        <v>1</v>
      </c>
      <c r="E44" s="12">
        <f>IF(C44="",0,C44/SUM(C44:D44))</f>
        <v>0.75</v>
      </c>
      <c r="F44" s="12">
        <f>IF(D44="",0,D44/SUM(C44:D44))</f>
        <v>0.25</v>
      </c>
      <c r="G44" s="13">
        <f>Table5[[#This Row],[no]]/SUM(Table5[no])</f>
        <v>1.9736842105263159E-3</v>
      </c>
      <c r="H44" s="13">
        <f>Table5[[#This Row],[yes]]/SUM(Table5[yes])</f>
        <v>1.0471204188481676E-3</v>
      </c>
      <c r="I44" s="13"/>
      <c r="J44" s="13">
        <f>Table5[[#This Row],[no]]/SUM(Table5[[#This Row],[mid]:[yes]])</f>
        <v>0.5</v>
      </c>
      <c r="K44">
        <f>Table5[[#This Row],[mid]]/SUM(Table5[[#This Row],[mid]:[yes]])</f>
        <v>0.33333333333333331</v>
      </c>
      <c r="L44">
        <f>Table5[[#This Row],[yes]]/SUM(Table5[[#This Row],[mid]:[yes]])</f>
        <v>0.16666666666666666</v>
      </c>
    </row>
    <row r="45" spans="1:12" x14ac:dyDescent="0.25">
      <c r="A45" s="2" t="s">
        <v>176</v>
      </c>
      <c r="B45" s="3">
        <v>23</v>
      </c>
      <c r="C45" s="3">
        <v>23</v>
      </c>
      <c r="D45" s="3">
        <v>17</v>
      </c>
      <c r="E45" s="12">
        <f>IF(C45="",0,C45/SUM(C45:D45))</f>
        <v>0.57499999999999996</v>
      </c>
      <c r="F45" s="12">
        <f>IF(D45="",0,D45/SUM(C45:D45))</f>
        <v>0.42499999999999999</v>
      </c>
      <c r="G45" s="13">
        <f>Table5[[#This Row],[no]]/SUM(Table5[no])</f>
        <v>1.5131578947368421E-2</v>
      </c>
      <c r="H45" s="13">
        <f>Table5[[#This Row],[yes]]/SUM(Table5[yes])</f>
        <v>1.7801047120418849E-2</v>
      </c>
      <c r="I45" s="13"/>
      <c r="J45" s="13">
        <f>Table5[[#This Row],[no]]/SUM(Table5[[#This Row],[mid]:[yes]])</f>
        <v>0.36507936507936506</v>
      </c>
      <c r="K45" s="13">
        <f>Table5[[#This Row],[mid]]/SUM(Table5[[#This Row],[mid]:[yes]])</f>
        <v>0.36507936507936506</v>
      </c>
      <c r="L45" s="13">
        <f>Table5[[#This Row],[yes]]/SUM(Table5[[#This Row],[mid]:[yes]])</f>
        <v>0.26984126984126983</v>
      </c>
    </row>
    <row r="46" spans="1:12" x14ac:dyDescent="0.25">
      <c r="A46" s="2" t="s">
        <v>197</v>
      </c>
      <c r="B46" s="3">
        <v>8</v>
      </c>
      <c r="C46" s="3">
        <v>2</v>
      </c>
      <c r="D46" s="3">
        <v>12</v>
      </c>
      <c r="E46" s="12">
        <f>IF(C46="",0,C46/SUM(C46:D46))</f>
        <v>0.14285714285714285</v>
      </c>
      <c r="F46" s="12">
        <f>IF(D46="",0,D46/SUM(C46:D46))</f>
        <v>0.8571428571428571</v>
      </c>
      <c r="G46" s="13">
        <f>Table5[[#This Row],[no]]/SUM(Table5[no])</f>
        <v>1.3157894736842105E-3</v>
      </c>
      <c r="H46" s="13">
        <f>Table5[[#This Row],[yes]]/SUM(Table5[yes])</f>
        <v>1.2565445026178011E-2</v>
      </c>
      <c r="I46" s="13"/>
      <c r="J46" s="13">
        <f>Table5[[#This Row],[no]]/SUM(Table5[[#This Row],[mid]:[yes]])</f>
        <v>9.0909090909090912E-2</v>
      </c>
      <c r="K46" s="13">
        <f>Table5[[#This Row],[mid]]/SUM(Table5[[#This Row],[mid]:[yes]])</f>
        <v>0.36363636363636365</v>
      </c>
      <c r="L46" s="13">
        <f>Table5[[#This Row],[yes]]/SUM(Table5[[#This Row],[mid]:[yes]])</f>
        <v>0.54545454545454541</v>
      </c>
    </row>
    <row r="47" spans="1:12" x14ac:dyDescent="0.25">
      <c r="A47" s="2" t="s">
        <v>145</v>
      </c>
      <c r="B47" s="3">
        <v>30</v>
      </c>
      <c r="C47" s="3">
        <v>31</v>
      </c>
      <c r="D47" s="3">
        <v>23</v>
      </c>
      <c r="E47" s="12">
        <f>IF(C47="",0,C47/SUM(C47:D47))</f>
        <v>0.57407407407407407</v>
      </c>
      <c r="F47" s="12">
        <f>IF(D47="",0,D47/SUM(C47:D47))</f>
        <v>0.42592592592592593</v>
      </c>
      <c r="G47" s="13">
        <f>Table5[[#This Row],[no]]/SUM(Table5[no])</f>
        <v>2.0394736842105264E-2</v>
      </c>
      <c r="H47" s="13">
        <f>Table5[[#This Row],[yes]]/SUM(Table5[yes])</f>
        <v>2.4083769633507852E-2</v>
      </c>
      <c r="I47" s="13"/>
      <c r="J47" s="13">
        <f>Table5[[#This Row],[no]]/SUM(Table5[[#This Row],[mid]:[yes]])</f>
        <v>0.36904761904761907</v>
      </c>
      <c r="K47" s="13">
        <f>Table5[[#This Row],[mid]]/SUM(Table5[[#This Row],[mid]:[yes]])</f>
        <v>0.35714285714285715</v>
      </c>
      <c r="L47" s="13">
        <f>Table5[[#This Row],[yes]]/SUM(Table5[[#This Row],[mid]:[yes]])</f>
        <v>0.27380952380952384</v>
      </c>
    </row>
    <row r="48" spans="1:12" hidden="1" x14ac:dyDescent="0.25">
      <c r="A48" s="2" t="s">
        <v>219</v>
      </c>
      <c r="B48" s="3">
        <v>4</v>
      </c>
      <c r="C48" s="3">
        <v>1</v>
      </c>
      <c r="D48" s="3">
        <v>5</v>
      </c>
      <c r="E48" s="12">
        <f>IF(C48="",0,C48/SUM(C48:D48))</f>
        <v>0.16666666666666666</v>
      </c>
      <c r="F48" s="12">
        <f>IF(D48="",0,D48/SUM(C48:D48))</f>
        <v>0.83333333333333337</v>
      </c>
      <c r="G48" s="13">
        <f>Table5[[#This Row],[no]]/SUM(Table5[no])</f>
        <v>6.5789473684210525E-4</v>
      </c>
      <c r="H48" s="13">
        <f>Table5[[#This Row],[yes]]/SUM(Table5[yes])</f>
        <v>5.235602094240838E-3</v>
      </c>
      <c r="I48" s="13"/>
      <c r="J48" s="13">
        <f>Table5[[#This Row],[no]]/SUM(Table5[[#This Row],[mid]:[yes]])</f>
        <v>0.1</v>
      </c>
      <c r="K48" s="13">
        <f>Table5[[#This Row],[mid]]/SUM(Table5[[#This Row],[mid]:[yes]])</f>
        <v>0.4</v>
      </c>
      <c r="L48" s="13">
        <f>Table5[[#This Row],[yes]]/SUM(Table5[[#This Row],[mid]:[yes]])</f>
        <v>0.5</v>
      </c>
    </row>
    <row r="49" spans="1:12" x14ac:dyDescent="0.25">
      <c r="A49" s="2" t="s">
        <v>180</v>
      </c>
      <c r="B49" s="3">
        <v>22</v>
      </c>
      <c r="C49" s="3">
        <v>22</v>
      </c>
      <c r="D49" s="3">
        <v>18</v>
      </c>
      <c r="E49" s="12">
        <f>IF(C49="",0,C49/SUM(C49:D49))</f>
        <v>0.55000000000000004</v>
      </c>
      <c r="F49" s="12">
        <f>IF(D49="",0,D49/SUM(C49:D49))</f>
        <v>0.45</v>
      </c>
      <c r="G49" s="13">
        <f>Table5[[#This Row],[no]]/SUM(Table5[no])</f>
        <v>1.4473684210526316E-2</v>
      </c>
      <c r="H49" s="13">
        <f>Table5[[#This Row],[yes]]/SUM(Table5[yes])</f>
        <v>1.8848167539267015E-2</v>
      </c>
      <c r="I49" s="13"/>
      <c r="J49" s="13">
        <f>Table5[[#This Row],[no]]/SUM(Table5[[#This Row],[mid]:[yes]])</f>
        <v>0.35483870967741937</v>
      </c>
      <c r="K49" s="13">
        <f>Table5[[#This Row],[mid]]/SUM(Table5[[#This Row],[mid]:[yes]])</f>
        <v>0.35483870967741937</v>
      </c>
      <c r="L49" s="13">
        <f>Table5[[#This Row],[yes]]/SUM(Table5[[#This Row],[mid]:[yes]])</f>
        <v>0.29032258064516131</v>
      </c>
    </row>
    <row r="50" spans="1:12" x14ac:dyDescent="0.25">
      <c r="A50" s="2" t="s">
        <v>130</v>
      </c>
      <c r="B50" s="3">
        <v>11</v>
      </c>
      <c r="C50" s="3">
        <v>12</v>
      </c>
      <c r="D50" s="3">
        <v>9</v>
      </c>
      <c r="E50" s="12">
        <f>IF(C50="",0,C50/SUM(C50:D50))</f>
        <v>0.5714285714285714</v>
      </c>
      <c r="F50" s="12">
        <f>IF(D50="",0,D50/SUM(C50:D50))</f>
        <v>0.42857142857142855</v>
      </c>
      <c r="G50" s="13">
        <f>Table5[[#This Row],[no]]/SUM(Table5[no])</f>
        <v>7.8947368421052634E-3</v>
      </c>
      <c r="H50" s="13">
        <f>Table5[[#This Row],[yes]]/SUM(Table5[yes])</f>
        <v>9.4240837696335077E-3</v>
      </c>
      <c r="I50" s="13"/>
      <c r="J50" s="13">
        <f>Table5[[#This Row],[no]]/SUM(Table5[[#This Row],[mid]:[yes]])</f>
        <v>0.375</v>
      </c>
      <c r="K50" s="13">
        <f>Table5[[#This Row],[mid]]/SUM(Table5[[#This Row],[mid]:[yes]])</f>
        <v>0.34375</v>
      </c>
      <c r="L50" s="13">
        <f>Table5[[#This Row],[yes]]/SUM(Table5[[#This Row],[mid]:[yes]])</f>
        <v>0.28125</v>
      </c>
    </row>
    <row r="51" spans="1:12" hidden="1" x14ac:dyDescent="0.25">
      <c r="A51" s="2" t="s">
        <v>164</v>
      </c>
      <c r="B51" s="3">
        <v>4</v>
      </c>
      <c r="C51" s="3">
        <v>6</v>
      </c>
      <c r="D51" s="3">
        <v>4</v>
      </c>
      <c r="E51" s="12">
        <f>IF(C51="",0,C51/SUM(C51:D51))</f>
        <v>0.6</v>
      </c>
      <c r="F51" s="12">
        <f>IF(D51="",0,D51/SUM(C51:D51))</f>
        <v>0.4</v>
      </c>
      <c r="G51" s="13">
        <f>Table5[[#This Row],[no]]/SUM(Table5[no])</f>
        <v>3.9473684210526317E-3</v>
      </c>
      <c r="H51" s="13">
        <f>Table5[[#This Row],[yes]]/SUM(Table5[yes])</f>
        <v>4.1884816753926706E-3</v>
      </c>
      <c r="I51" s="13"/>
      <c r="J51" s="13">
        <f>Table5[[#This Row],[no]]/SUM(Table5[[#This Row],[mid]:[yes]])</f>
        <v>0.42857142857142855</v>
      </c>
      <c r="K51">
        <f>Table5[[#This Row],[mid]]/SUM(Table5[[#This Row],[mid]:[yes]])</f>
        <v>0.2857142857142857</v>
      </c>
      <c r="L51">
        <f>Table5[[#This Row],[yes]]/SUM(Table5[[#This Row],[mid]:[yes]])</f>
        <v>0.2857142857142857</v>
      </c>
    </row>
    <row r="52" spans="1:12" x14ac:dyDescent="0.25">
      <c r="A52" s="2" t="s">
        <v>173</v>
      </c>
      <c r="B52" s="3">
        <v>12</v>
      </c>
      <c r="C52" s="3">
        <v>5</v>
      </c>
      <c r="D52" s="3">
        <v>19</v>
      </c>
      <c r="E52" s="12">
        <f>IF(C52="",0,C52/SUM(C52:D52))</f>
        <v>0.20833333333333334</v>
      </c>
      <c r="F52" s="12">
        <f>IF(D52="",0,D52/SUM(C52:D52))</f>
        <v>0.79166666666666663</v>
      </c>
      <c r="G52" s="13">
        <f>Table5[[#This Row],[no]]/SUM(Table5[no])</f>
        <v>3.2894736842105261E-3</v>
      </c>
      <c r="H52" s="13">
        <f>Table5[[#This Row],[yes]]/SUM(Table5[yes])</f>
        <v>1.9895287958115182E-2</v>
      </c>
      <c r="I52" s="13"/>
      <c r="J52" s="13">
        <f>Table5[[#This Row],[no]]/SUM(Table5[[#This Row],[mid]:[yes]])</f>
        <v>0.1388888888888889</v>
      </c>
      <c r="K52" s="13">
        <f>Table5[[#This Row],[mid]]/SUM(Table5[[#This Row],[mid]:[yes]])</f>
        <v>0.33333333333333331</v>
      </c>
      <c r="L52" s="13">
        <f>Table5[[#This Row],[yes]]/SUM(Table5[[#This Row],[mid]:[yes]])</f>
        <v>0.52777777777777779</v>
      </c>
    </row>
    <row r="53" spans="1:12" x14ac:dyDescent="0.25">
      <c r="A53" s="2" t="s">
        <v>213</v>
      </c>
      <c r="B53" s="3">
        <v>10</v>
      </c>
      <c r="C53" s="3">
        <v>8</v>
      </c>
      <c r="D53" s="3">
        <v>12</v>
      </c>
      <c r="E53" s="12">
        <f>IF(C53="",0,C53/SUM(C53:D53))</f>
        <v>0.4</v>
      </c>
      <c r="F53" s="12">
        <f>IF(D53="",0,D53/SUM(C53:D53))</f>
        <v>0.6</v>
      </c>
      <c r="G53" s="13">
        <f>Table5[[#This Row],[no]]/SUM(Table5[no])</f>
        <v>5.263157894736842E-3</v>
      </c>
      <c r="H53" s="13">
        <f>Table5[[#This Row],[yes]]/SUM(Table5[yes])</f>
        <v>1.2565445026178011E-2</v>
      </c>
      <c r="I53" s="13"/>
      <c r="J53" s="13">
        <f>Table5[[#This Row],[no]]/SUM(Table5[[#This Row],[mid]:[yes]])</f>
        <v>0.26666666666666666</v>
      </c>
      <c r="K53" s="13">
        <f>Table5[[#This Row],[mid]]/SUM(Table5[[#This Row],[mid]:[yes]])</f>
        <v>0.33333333333333331</v>
      </c>
      <c r="L53" s="13">
        <f>Table5[[#This Row],[yes]]/SUM(Table5[[#This Row],[mid]:[yes]])</f>
        <v>0.4</v>
      </c>
    </row>
    <row r="54" spans="1:12" x14ac:dyDescent="0.25">
      <c r="A54" s="2" t="s">
        <v>221</v>
      </c>
      <c r="B54" s="3">
        <v>6</v>
      </c>
      <c r="C54" s="3"/>
      <c r="D54" s="3">
        <v>13</v>
      </c>
      <c r="E54" s="12">
        <f>IF(C54="",0,C54/SUM(C54:D54))</f>
        <v>0</v>
      </c>
      <c r="F54" s="12">
        <f>IF(D54="",0,D54/SUM(C54:D54))</f>
        <v>1</v>
      </c>
      <c r="G54" s="13">
        <f>Table5[[#This Row],[no]]/SUM(Table5[no])</f>
        <v>0</v>
      </c>
      <c r="H54" s="13">
        <f>Table5[[#This Row],[yes]]/SUM(Table5[yes])</f>
        <v>1.3612565445026177E-2</v>
      </c>
      <c r="I54" s="13"/>
      <c r="J54" s="13">
        <f>Table5[[#This Row],[no]]/SUM(Table5[[#This Row],[mid]:[yes]])</f>
        <v>0</v>
      </c>
      <c r="K54" s="13">
        <f>Table5[[#This Row],[mid]]/SUM(Table5[[#This Row],[mid]:[yes]])</f>
        <v>0.31578947368421051</v>
      </c>
      <c r="L54" s="13">
        <f>Table5[[#This Row],[yes]]/SUM(Table5[[#This Row],[mid]:[yes]])</f>
        <v>0.68421052631578949</v>
      </c>
    </row>
    <row r="55" spans="1:12" x14ac:dyDescent="0.25">
      <c r="A55" s="2" t="s">
        <v>212</v>
      </c>
      <c r="B55" s="3">
        <v>56</v>
      </c>
      <c r="C55" s="3">
        <v>79</v>
      </c>
      <c r="D55" s="3">
        <v>43</v>
      </c>
      <c r="E55" s="12">
        <f>IF(C55="",0,C55/SUM(C55:D55))</f>
        <v>0.64754098360655743</v>
      </c>
      <c r="F55" s="12">
        <f>IF(D55="",0,D55/SUM(C55:D55))</f>
        <v>0.35245901639344263</v>
      </c>
      <c r="G55" s="13">
        <f>Table5[[#This Row],[no]]/SUM(Table5[no])</f>
        <v>5.1973684210526318E-2</v>
      </c>
      <c r="H55" s="13">
        <f>Table5[[#This Row],[yes]]/SUM(Table5[yes])</f>
        <v>4.5026178010471207E-2</v>
      </c>
      <c r="I55" s="13"/>
      <c r="J55" s="13">
        <f>Table5[[#This Row],[no]]/SUM(Table5[[#This Row],[mid]:[yes]])</f>
        <v>0.4438202247191011</v>
      </c>
      <c r="K55" s="13">
        <f>Table5[[#This Row],[mid]]/SUM(Table5[[#This Row],[mid]:[yes]])</f>
        <v>0.3146067415730337</v>
      </c>
      <c r="L55" s="13">
        <f>Table5[[#This Row],[yes]]/SUM(Table5[[#This Row],[mid]:[yes]])</f>
        <v>0.24157303370786518</v>
      </c>
    </row>
    <row r="56" spans="1:12" hidden="1" x14ac:dyDescent="0.25">
      <c r="A56" s="2" t="s">
        <v>125</v>
      </c>
      <c r="B56" s="3">
        <v>1</v>
      </c>
      <c r="C56" s="3">
        <v>3</v>
      </c>
      <c r="D56" s="3">
        <v>4</v>
      </c>
      <c r="E56" s="12">
        <f>IF(C56="",0,C56/SUM(C56:D56))</f>
        <v>0.42857142857142855</v>
      </c>
      <c r="F56" s="12">
        <f>IF(D56="",0,D56/SUM(C56:D56))</f>
        <v>0.5714285714285714</v>
      </c>
      <c r="G56" s="13">
        <f>Table5[[#This Row],[no]]/SUM(Table5[no])</f>
        <v>1.9736842105263159E-3</v>
      </c>
      <c r="H56" s="13">
        <f>Table5[[#This Row],[yes]]/SUM(Table5[yes])</f>
        <v>4.1884816753926706E-3</v>
      </c>
      <c r="I56" s="13"/>
      <c r="J56" s="13">
        <f>Table5[[#This Row],[no]]/SUM(Table5[[#This Row],[mid]:[yes]])</f>
        <v>0.375</v>
      </c>
      <c r="K56">
        <f>Table5[[#This Row],[mid]]/SUM(Table5[[#This Row],[mid]:[yes]])</f>
        <v>0.125</v>
      </c>
      <c r="L56">
        <f>Table5[[#This Row],[yes]]/SUM(Table5[[#This Row],[mid]:[yes]])</f>
        <v>0.5</v>
      </c>
    </row>
    <row r="57" spans="1:12" x14ac:dyDescent="0.25">
      <c r="A57" s="2" t="s">
        <v>126</v>
      </c>
      <c r="B57" s="3">
        <v>6</v>
      </c>
      <c r="C57" s="3">
        <v>1</v>
      </c>
      <c r="D57" s="3">
        <v>13</v>
      </c>
      <c r="E57" s="12">
        <f>IF(C57="",0,C57/SUM(C57:D57))</f>
        <v>7.1428571428571425E-2</v>
      </c>
      <c r="F57" s="12">
        <f>IF(D57="",0,D57/SUM(C57:D57))</f>
        <v>0.9285714285714286</v>
      </c>
      <c r="G57" s="13">
        <f>Table5[[#This Row],[no]]/SUM(Table5[no])</f>
        <v>6.5789473684210525E-4</v>
      </c>
      <c r="H57" s="13">
        <f>Table5[[#This Row],[yes]]/SUM(Table5[yes])</f>
        <v>1.3612565445026177E-2</v>
      </c>
      <c r="I57" s="13"/>
      <c r="J57" s="13">
        <f>Table5[[#This Row],[no]]/SUM(Table5[[#This Row],[mid]:[yes]])</f>
        <v>0.05</v>
      </c>
      <c r="K57" s="13">
        <f>Table5[[#This Row],[mid]]/SUM(Table5[[#This Row],[mid]:[yes]])</f>
        <v>0.3</v>
      </c>
      <c r="L57" s="13">
        <f>Table5[[#This Row],[yes]]/SUM(Table5[[#This Row],[mid]:[yes]])</f>
        <v>0.65</v>
      </c>
    </row>
    <row r="58" spans="1:12" x14ac:dyDescent="0.25">
      <c r="A58" s="2" t="s">
        <v>229</v>
      </c>
      <c r="B58" s="3">
        <v>8</v>
      </c>
      <c r="C58" s="3">
        <v>13</v>
      </c>
      <c r="D58" s="3">
        <v>7</v>
      </c>
      <c r="E58" s="12">
        <f>IF(C58="",0,C58/SUM(C58:D58))</f>
        <v>0.65</v>
      </c>
      <c r="F58" s="12">
        <f>IF(D58="",0,D58/SUM(C58:D58))</f>
        <v>0.35</v>
      </c>
      <c r="G58" s="13">
        <f>Table5[[#This Row],[no]]/SUM(Table5[no])</f>
        <v>8.552631578947369E-3</v>
      </c>
      <c r="H58" s="13">
        <f>Table5[[#This Row],[yes]]/SUM(Table5[yes])</f>
        <v>7.3298429319371729E-3</v>
      </c>
      <c r="I58" s="13"/>
      <c r="J58" s="13">
        <f>Table5[[#This Row],[no]]/SUM(Table5[[#This Row],[mid]:[yes]])</f>
        <v>0.4642857142857143</v>
      </c>
      <c r="K58" s="13">
        <f>Table5[[#This Row],[mid]]/SUM(Table5[[#This Row],[mid]:[yes]])</f>
        <v>0.2857142857142857</v>
      </c>
      <c r="L58" s="13">
        <f>Table5[[#This Row],[yes]]/SUM(Table5[[#This Row],[mid]:[yes]])</f>
        <v>0.25</v>
      </c>
    </row>
    <row r="59" spans="1:12" x14ac:dyDescent="0.25">
      <c r="A59" s="2" t="s">
        <v>162</v>
      </c>
      <c r="B59" s="3">
        <v>8</v>
      </c>
      <c r="C59" s="3">
        <v>9</v>
      </c>
      <c r="D59" s="3">
        <v>13</v>
      </c>
      <c r="E59" s="12">
        <f>IF(C59="",0,C59/SUM(C59:D59))</f>
        <v>0.40909090909090912</v>
      </c>
      <c r="F59" s="12">
        <f>IF(D59="",0,D59/SUM(C59:D59))</f>
        <v>0.59090909090909094</v>
      </c>
      <c r="G59" s="13">
        <f>Table5[[#This Row],[no]]/SUM(Table5[no])</f>
        <v>5.9210526315789476E-3</v>
      </c>
      <c r="H59" s="13">
        <f>Table5[[#This Row],[yes]]/SUM(Table5[yes])</f>
        <v>1.3612565445026177E-2</v>
      </c>
      <c r="I59" s="13"/>
      <c r="J59" s="13">
        <f>Table5[[#This Row],[no]]/SUM(Table5[[#This Row],[mid]:[yes]])</f>
        <v>0.3</v>
      </c>
      <c r="K59" s="13">
        <f>Table5[[#This Row],[mid]]/SUM(Table5[[#This Row],[mid]:[yes]])</f>
        <v>0.26666666666666666</v>
      </c>
      <c r="L59" s="13">
        <f>Table5[[#This Row],[yes]]/SUM(Table5[[#This Row],[mid]:[yes]])</f>
        <v>0.43333333333333335</v>
      </c>
    </row>
    <row r="60" spans="1:12" x14ac:dyDescent="0.25">
      <c r="A60" s="2" t="s">
        <v>158</v>
      </c>
      <c r="B60" s="3">
        <v>5</v>
      </c>
      <c r="C60" s="3">
        <v>3</v>
      </c>
      <c r="D60" s="3">
        <v>11</v>
      </c>
      <c r="E60" s="12">
        <f>IF(C60="",0,C60/SUM(C60:D60))</f>
        <v>0.21428571428571427</v>
      </c>
      <c r="F60" s="12">
        <f>IF(D60="",0,D60/SUM(C60:D60))</f>
        <v>0.7857142857142857</v>
      </c>
      <c r="G60" s="13">
        <f>Table5[[#This Row],[no]]/SUM(Table5[no])</f>
        <v>1.9736842105263159E-3</v>
      </c>
      <c r="H60" s="13">
        <f>Table5[[#This Row],[yes]]/SUM(Table5[yes])</f>
        <v>1.1518324607329843E-2</v>
      </c>
      <c r="I60" s="13"/>
      <c r="J60" s="13">
        <f>Table5[[#This Row],[no]]/SUM(Table5[[#This Row],[mid]:[yes]])</f>
        <v>0.15789473684210525</v>
      </c>
      <c r="K60" s="13">
        <f>Table5[[#This Row],[mid]]/SUM(Table5[[#This Row],[mid]:[yes]])</f>
        <v>0.26315789473684209</v>
      </c>
      <c r="L60" s="13">
        <f>Table5[[#This Row],[yes]]/SUM(Table5[[#This Row],[mid]:[yes]])</f>
        <v>0.57894736842105265</v>
      </c>
    </row>
    <row r="61" spans="1:12" x14ac:dyDescent="0.25">
      <c r="A61" s="2" t="s">
        <v>131</v>
      </c>
      <c r="B61" s="3">
        <v>7</v>
      </c>
      <c r="C61" s="3"/>
      <c r="D61" s="3">
        <v>21</v>
      </c>
      <c r="E61" s="12">
        <f>IF(C61="",0,C61/SUM(C61:D61))</f>
        <v>0</v>
      </c>
      <c r="F61" s="12">
        <f>IF(D61="",0,D61/SUM(C61:D61))</f>
        <v>1</v>
      </c>
      <c r="G61" s="13">
        <f>Table5[[#This Row],[no]]/SUM(Table5[no])</f>
        <v>0</v>
      </c>
      <c r="H61" s="13">
        <f>Table5[[#This Row],[yes]]/SUM(Table5[yes])</f>
        <v>2.1989528795811519E-2</v>
      </c>
      <c r="I61" s="13"/>
      <c r="J61" s="13">
        <f>Table5[[#This Row],[no]]/SUM(Table5[[#This Row],[mid]:[yes]])</f>
        <v>0</v>
      </c>
      <c r="K61" s="13">
        <f>Table5[[#This Row],[mid]]/SUM(Table5[[#This Row],[mid]:[yes]])</f>
        <v>0.25</v>
      </c>
      <c r="L61" s="13">
        <f>Table5[[#This Row],[yes]]/SUM(Table5[[#This Row],[mid]:[yes]])</f>
        <v>0.75</v>
      </c>
    </row>
    <row r="62" spans="1:12" hidden="1" x14ac:dyDescent="0.25">
      <c r="A62" s="2" t="s">
        <v>186</v>
      </c>
      <c r="B62" s="3">
        <v>1</v>
      </c>
      <c r="C62" s="3">
        <v>2</v>
      </c>
      <c r="D62" s="3"/>
      <c r="E62" s="12">
        <f>IF(C62="",0,C62/SUM(C62:D62))</f>
        <v>1</v>
      </c>
      <c r="F62" s="12">
        <f>IF(D62="",0,D62/SUM(C62:D62))</f>
        <v>0</v>
      </c>
      <c r="G62" s="13">
        <f>Table5[[#This Row],[no]]/SUM(Table5[no])</f>
        <v>1.3157894736842105E-3</v>
      </c>
      <c r="H62" s="13">
        <f>Table5[[#This Row],[yes]]/SUM(Table5[yes])</f>
        <v>0</v>
      </c>
      <c r="I62" s="13"/>
      <c r="J62" s="13">
        <f>Table5[[#This Row],[no]]/SUM(Table5[[#This Row],[mid]:[yes]])</f>
        <v>0.66666666666666663</v>
      </c>
      <c r="K62" s="13">
        <f>Table5[[#This Row],[mid]]/SUM(Table5[[#This Row],[mid]:[yes]])</f>
        <v>0.33333333333333331</v>
      </c>
      <c r="L62" s="13">
        <f>Table5[[#This Row],[yes]]/SUM(Table5[[#This Row],[mid]:[yes]])</f>
        <v>0</v>
      </c>
    </row>
    <row r="63" spans="1:12" x14ac:dyDescent="0.25">
      <c r="A63" s="2" t="s">
        <v>201</v>
      </c>
      <c r="B63" s="3">
        <v>13</v>
      </c>
      <c r="C63" s="3">
        <v>29</v>
      </c>
      <c r="D63" s="3">
        <v>15</v>
      </c>
      <c r="E63" s="12">
        <f>IF(C63="",0,C63/SUM(C63:D63))</f>
        <v>0.65909090909090906</v>
      </c>
      <c r="F63" s="12">
        <f>IF(D63="",0,D63/SUM(C63:D63))</f>
        <v>0.34090909090909088</v>
      </c>
      <c r="G63" s="13">
        <f>Table5[[#This Row],[no]]/SUM(Table5[no])</f>
        <v>1.9078947368421053E-2</v>
      </c>
      <c r="H63" s="13">
        <f>Table5[[#This Row],[yes]]/SUM(Table5[yes])</f>
        <v>1.5706806282722512E-2</v>
      </c>
      <c r="I63" s="13"/>
      <c r="J63" s="13">
        <f>Table5[[#This Row],[no]]/SUM(Table5[[#This Row],[mid]:[yes]])</f>
        <v>0.50877192982456143</v>
      </c>
      <c r="K63" s="13">
        <f>Table5[[#This Row],[mid]]/SUM(Table5[[#This Row],[mid]:[yes]])</f>
        <v>0.22807017543859648</v>
      </c>
      <c r="L63" s="13">
        <f>Table5[[#This Row],[yes]]/SUM(Table5[[#This Row],[mid]:[yes]])</f>
        <v>0.26315789473684209</v>
      </c>
    </row>
    <row r="64" spans="1:12" x14ac:dyDescent="0.25">
      <c r="A64" s="2" t="s">
        <v>192</v>
      </c>
      <c r="B64" s="3">
        <v>8</v>
      </c>
      <c r="C64" s="3">
        <v>24</v>
      </c>
      <c r="D64" s="3">
        <v>5</v>
      </c>
      <c r="E64" s="12">
        <f>IF(C64="",0,C64/SUM(C64:D64))</f>
        <v>0.82758620689655171</v>
      </c>
      <c r="F64" s="12">
        <f>IF(D64="",0,D64/SUM(C64:D64))</f>
        <v>0.17241379310344829</v>
      </c>
      <c r="G64" s="13">
        <f>Table5[[#This Row],[no]]/SUM(Table5[no])</f>
        <v>1.5789473684210527E-2</v>
      </c>
      <c r="H64" s="13">
        <f>Table5[[#This Row],[yes]]/SUM(Table5[yes])</f>
        <v>5.235602094240838E-3</v>
      </c>
      <c r="I64" s="13"/>
      <c r="J64" s="13">
        <f>Table5[[#This Row],[no]]/SUM(Table5[[#This Row],[mid]:[yes]])</f>
        <v>0.64864864864864868</v>
      </c>
      <c r="K64" s="13">
        <f>Table5[[#This Row],[mid]]/SUM(Table5[[#This Row],[mid]:[yes]])</f>
        <v>0.21621621621621623</v>
      </c>
      <c r="L64" s="13">
        <f>Table5[[#This Row],[yes]]/SUM(Table5[[#This Row],[mid]:[yes]])</f>
        <v>0.13513513513513514</v>
      </c>
    </row>
    <row r="65" spans="1:12" hidden="1" x14ac:dyDescent="0.25">
      <c r="A65" s="2" t="s">
        <v>161</v>
      </c>
      <c r="B65" s="3">
        <v>4</v>
      </c>
      <c r="C65" s="3">
        <v>3</v>
      </c>
      <c r="D65" s="3">
        <v>6</v>
      </c>
      <c r="E65" s="12">
        <f>IF(C65="",0,C65/SUM(C65:D65))</f>
        <v>0.33333333333333331</v>
      </c>
      <c r="F65" s="12">
        <f>IF(D65="",0,D65/SUM(C65:D65))</f>
        <v>0.66666666666666663</v>
      </c>
      <c r="G65" s="13">
        <f>Table5[[#This Row],[no]]/SUM(Table5[no])</f>
        <v>1.9736842105263159E-3</v>
      </c>
      <c r="H65" s="13">
        <f>Table5[[#This Row],[yes]]/SUM(Table5[yes])</f>
        <v>6.2827225130890054E-3</v>
      </c>
      <c r="I65" s="13"/>
      <c r="J65" s="13">
        <f>Table5[[#This Row],[no]]/SUM(Table5[[#This Row],[mid]:[yes]])</f>
        <v>0.23076923076923078</v>
      </c>
      <c r="K65" s="13">
        <f>Table5[[#This Row],[mid]]/SUM(Table5[[#This Row],[mid]:[yes]])</f>
        <v>0.30769230769230771</v>
      </c>
      <c r="L65" s="13">
        <f>Table5[[#This Row],[yes]]/SUM(Table5[[#This Row],[mid]:[yes]])</f>
        <v>0.46153846153846156</v>
      </c>
    </row>
    <row r="66" spans="1:12" hidden="1" x14ac:dyDescent="0.25">
      <c r="A66" s="2" t="s">
        <v>124</v>
      </c>
      <c r="B66" s="3">
        <v>1</v>
      </c>
      <c r="C66" s="3">
        <v>1</v>
      </c>
      <c r="D66" s="3">
        <v>1</v>
      </c>
      <c r="E66" s="12">
        <f>IF(C66="",0,C66/SUM(C66:D66))</f>
        <v>0.5</v>
      </c>
      <c r="F66" s="12">
        <f>IF(D66="",0,D66/SUM(C66:D66))</f>
        <v>0.5</v>
      </c>
      <c r="G66" s="13">
        <f>Table5[[#This Row],[no]]/SUM(Table5[no])</f>
        <v>6.5789473684210525E-4</v>
      </c>
      <c r="H66" s="13">
        <f>Table5[[#This Row],[yes]]/SUM(Table5[yes])</f>
        <v>1.0471204188481676E-3</v>
      </c>
      <c r="I66" s="13"/>
      <c r="J66" s="13">
        <f>Table5[[#This Row],[no]]/SUM(Table5[[#This Row],[mid]:[yes]])</f>
        <v>0.33333333333333331</v>
      </c>
      <c r="K66">
        <f>Table5[[#This Row],[mid]]/SUM(Table5[[#This Row],[mid]:[yes]])</f>
        <v>0.33333333333333331</v>
      </c>
      <c r="L66">
        <f>Table5[[#This Row],[yes]]/SUM(Table5[[#This Row],[mid]:[yes]])</f>
        <v>0.33333333333333331</v>
      </c>
    </row>
    <row r="67" spans="1:12" hidden="1" x14ac:dyDescent="0.25">
      <c r="A67" s="2" t="s">
        <v>133</v>
      </c>
      <c r="B67" s="3">
        <v>1</v>
      </c>
      <c r="C67" s="3">
        <v>1</v>
      </c>
      <c r="D67" s="3">
        <v>1</v>
      </c>
      <c r="E67" s="12">
        <f>IF(C67="",0,C67/SUM(C67:D67))</f>
        <v>0.5</v>
      </c>
      <c r="F67" s="12">
        <f>IF(D67="",0,D67/SUM(C67:D67))</f>
        <v>0.5</v>
      </c>
      <c r="G67" s="13">
        <f>Table5[[#This Row],[no]]/SUM(Table5[no])</f>
        <v>6.5789473684210525E-4</v>
      </c>
      <c r="H67" s="13">
        <f>Table5[[#This Row],[yes]]/SUM(Table5[yes])</f>
        <v>1.0471204188481676E-3</v>
      </c>
      <c r="I67" s="13"/>
      <c r="J67" s="13">
        <f>Table5[[#This Row],[no]]/SUM(Table5[[#This Row],[mid]:[yes]])</f>
        <v>0.33333333333333331</v>
      </c>
      <c r="K67">
        <f>Table5[[#This Row],[mid]]/SUM(Table5[[#This Row],[mid]:[yes]])</f>
        <v>0.33333333333333331</v>
      </c>
      <c r="L67">
        <f>Table5[[#This Row],[yes]]/SUM(Table5[[#This Row],[mid]:[yes]])</f>
        <v>0.33333333333333331</v>
      </c>
    </row>
    <row r="68" spans="1:12" x14ac:dyDescent="0.25">
      <c r="A68" s="2" t="s">
        <v>134</v>
      </c>
      <c r="B68" s="3">
        <v>6</v>
      </c>
      <c r="C68" s="3">
        <v>9</v>
      </c>
      <c r="D68" s="3">
        <v>14</v>
      </c>
      <c r="E68" s="12">
        <f>IF(C68="",0,C68/SUM(C68:D68))</f>
        <v>0.39130434782608697</v>
      </c>
      <c r="F68" s="12">
        <f>IF(D68="",0,D68/SUM(C68:D68))</f>
        <v>0.60869565217391308</v>
      </c>
      <c r="G68" s="13">
        <f>Table5[[#This Row],[no]]/SUM(Table5[no])</f>
        <v>5.9210526315789476E-3</v>
      </c>
      <c r="H68" s="13">
        <f>Table5[[#This Row],[yes]]/SUM(Table5[yes])</f>
        <v>1.4659685863874346E-2</v>
      </c>
      <c r="I68" s="13"/>
      <c r="J68" s="13">
        <f>Table5[[#This Row],[no]]/SUM(Table5[[#This Row],[mid]:[yes]])</f>
        <v>0.31034482758620691</v>
      </c>
      <c r="K68" s="13">
        <f>Table5[[#This Row],[mid]]/SUM(Table5[[#This Row],[mid]:[yes]])</f>
        <v>0.20689655172413793</v>
      </c>
      <c r="L68" s="13">
        <f>Table5[[#This Row],[yes]]/SUM(Table5[[#This Row],[mid]:[yes]])</f>
        <v>0.48275862068965519</v>
      </c>
    </row>
    <row r="69" spans="1:12" x14ac:dyDescent="0.25">
      <c r="A69" s="2" t="s">
        <v>217</v>
      </c>
      <c r="B69" s="3">
        <v>7</v>
      </c>
      <c r="C69" s="3">
        <v>22</v>
      </c>
      <c r="D69" s="3">
        <v>8</v>
      </c>
      <c r="E69" s="12">
        <f>IF(C69="",0,C69/SUM(C69:D69))</f>
        <v>0.73333333333333328</v>
      </c>
      <c r="F69" s="12">
        <f>IF(D69="",0,D69/SUM(C69:D69))</f>
        <v>0.26666666666666666</v>
      </c>
      <c r="G69" s="13">
        <f>Table5[[#This Row],[no]]/SUM(Table5[no])</f>
        <v>1.4473684210526316E-2</v>
      </c>
      <c r="H69" s="13">
        <f>Table5[[#This Row],[yes]]/SUM(Table5[yes])</f>
        <v>8.3769633507853412E-3</v>
      </c>
      <c r="I69" s="13"/>
      <c r="J69" s="13">
        <f>Table5[[#This Row],[no]]/SUM(Table5[[#This Row],[mid]:[yes]])</f>
        <v>0.59459459459459463</v>
      </c>
      <c r="K69" s="13">
        <f>Table5[[#This Row],[mid]]/SUM(Table5[[#This Row],[mid]:[yes]])</f>
        <v>0.1891891891891892</v>
      </c>
      <c r="L69" s="13">
        <f>Table5[[#This Row],[yes]]/SUM(Table5[[#This Row],[mid]:[yes]])</f>
        <v>0.21621621621621623</v>
      </c>
    </row>
    <row r="70" spans="1:12" hidden="1" x14ac:dyDescent="0.25">
      <c r="A70" s="2" t="s">
        <v>200</v>
      </c>
      <c r="B70" s="3">
        <v>3</v>
      </c>
      <c r="C70" s="3">
        <v>2</v>
      </c>
      <c r="D70" s="3">
        <v>5</v>
      </c>
      <c r="E70" s="12">
        <f>IF(C70="",0,C70/SUM(C70:D70))</f>
        <v>0.2857142857142857</v>
      </c>
      <c r="F70" s="12">
        <f>IF(D70="",0,D70/SUM(C70:D70))</f>
        <v>0.7142857142857143</v>
      </c>
      <c r="G70" s="13">
        <f>Table5[[#This Row],[no]]/SUM(Table5[no])</f>
        <v>1.3157894736842105E-3</v>
      </c>
      <c r="H70" s="13">
        <f>Table5[[#This Row],[yes]]/SUM(Table5[yes])</f>
        <v>5.235602094240838E-3</v>
      </c>
      <c r="I70" s="13"/>
      <c r="J70" s="13">
        <f>Table5[[#This Row],[no]]/SUM(Table5[[#This Row],[mid]:[yes]])</f>
        <v>0.2</v>
      </c>
      <c r="K70" s="13">
        <f>Table5[[#This Row],[mid]]/SUM(Table5[[#This Row],[mid]:[yes]])</f>
        <v>0.3</v>
      </c>
      <c r="L70" s="13">
        <f>Table5[[#This Row],[yes]]/SUM(Table5[[#This Row],[mid]:[yes]])</f>
        <v>0.5</v>
      </c>
    </row>
    <row r="71" spans="1:12" hidden="1" x14ac:dyDescent="0.25">
      <c r="A71" s="2" t="s">
        <v>196</v>
      </c>
      <c r="B71" s="3">
        <v>4</v>
      </c>
      <c r="C71" s="3">
        <v>5</v>
      </c>
      <c r="D71" s="3">
        <v>5</v>
      </c>
      <c r="E71" s="12">
        <f>IF(C71="",0,C71/SUM(C71:D71))</f>
        <v>0.5</v>
      </c>
      <c r="F71" s="12">
        <f>IF(D71="",0,D71/SUM(C71:D71))</f>
        <v>0.5</v>
      </c>
      <c r="G71" s="13">
        <f>Table5[[#This Row],[no]]/SUM(Table5[no])</f>
        <v>3.2894736842105261E-3</v>
      </c>
      <c r="H71" s="13">
        <f>Table5[[#This Row],[yes]]/SUM(Table5[yes])</f>
        <v>5.235602094240838E-3</v>
      </c>
      <c r="I71" s="13"/>
      <c r="J71" s="13">
        <f>Table5[[#This Row],[no]]/SUM(Table5[[#This Row],[mid]:[yes]])</f>
        <v>0.35714285714285715</v>
      </c>
      <c r="K71" s="13">
        <f>Table5[[#This Row],[mid]]/SUM(Table5[[#This Row],[mid]:[yes]])</f>
        <v>0.2857142857142857</v>
      </c>
      <c r="L71" s="13">
        <f>Table5[[#This Row],[yes]]/SUM(Table5[[#This Row],[mid]:[yes]])</f>
        <v>0.35714285714285715</v>
      </c>
    </row>
    <row r="72" spans="1:12" x14ac:dyDescent="0.25">
      <c r="A72" s="2" t="s">
        <v>141</v>
      </c>
      <c r="B72" s="3">
        <v>6</v>
      </c>
      <c r="C72" s="3">
        <v>18</v>
      </c>
      <c r="D72" s="3">
        <v>8</v>
      </c>
      <c r="E72" s="12">
        <f>IF(C72="",0,C72/SUM(C72:D72))</f>
        <v>0.69230769230769229</v>
      </c>
      <c r="F72" s="12">
        <f>IF(D72="",0,D72/SUM(C72:D72))</f>
        <v>0.30769230769230771</v>
      </c>
      <c r="G72" s="13">
        <f>Table5[[#This Row],[no]]/SUM(Table5[no])</f>
        <v>1.1842105263157895E-2</v>
      </c>
      <c r="H72" s="13">
        <f>Table5[[#This Row],[yes]]/SUM(Table5[yes])</f>
        <v>8.3769633507853412E-3</v>
      </c>
      <c r="I72" s="13"/>
      <c r="J72" s="13">
        <f>Table5[[#This Row],[no]]/SUM(Table5[[#This Row],[mid]:[yes]])</f>
        <v>0.5625</v>
      </c>
      <c r="K72" s="13">
        <f>Table5[[#This Row],[mid]]/SUM(Table5[[#This Row],[mid]:[yes]])</f>
        <v>0.1875</v>
      </c>
      <c r="L72" s="13">
        <f>Table5[[#This Row],[yes]]/SUM(Table5[[#This Row],[mid]:[yes]])</f>
        <v>0.25</v>
      </c>
    </row>
    <row r="73" spans="1:12" x14ac:dyDescent="0.25">
      <c r="A73" s="2" t="s">
        <v>159</v>
      </c>
      <c r="B73" s="3">
        <v>5</v>
      </c>
      <c r="C73" s="3">
        <v>23</v>
      </c>
      <c r="D73" s="3">
        <v>5</v>
      </c>
      <c r="E73" s="12">
        <f>IF(C73="",0,C73/SUM(C73:D73))</f>
        <v>0.8214285714285714</v>
      </c>
      <c r="F73" s="12">
        <f>IF(D73="",0,D73/SUM(C73:D73))</f>
        <v>0.17857142857142858</v>
      </c>
      <c r="G73" s="13">
        <f>Table5[[#This Row],[no]]/SUM(Table5[no])</f>
        <v>1.5131578947368421E-2</v>
      </c>
      <c r="H73" s="13">
        <f>Table5[[#This Row],[yes]]/SUM(Table5[yes])</f>
        <v>5.235602094240838E-3</v>
      </c>
      <c r="I73" s="13"/>
      <c r="J73" s="13">
        <f>Table5[[#This Row],[no]]/SUM(Table5[[#This Row],[mid]:[yes]])</f>
        <v>0.69696969696969702</v>
      </c>
      <c r="K73" s="13">
        <f>Table5[[#This Row],[mid]]/SUM(Table5[[#This Row],[mid]:[yes]])</f>
        <v>0.15151515151515152</v>
      </c>
      <c r="L73" s="13">
        <f>Table5[[#This Row],[yes]]/SUM(Table5[[#This Row],[mid]:[yes]])</f>
        <v>0.15151515151515152</v>
      </c>
    </row>
    <row r="74" spans="1:12" x14ac:dyDescent="0.25">
      <c r="A74" s="2" t="s">
        <v>215</v>
      </c>
      <c r="B74" s="3"/>
      <c r="C74" s="3">
        <v>6</v>
      </c>
      <c r="D74" s="3">
        <v>1</v>
      </c>
      <c r="E74" s="12">
        <f>IF(C74="",0,C74/SUM(C74:D74))</f>
        <v>0.8571428571428571</v>
      </c>
      <c r="F74" s="12">
        <f>IF(D74="",0,D74/SUM(C74:D74))</f>
        <v>0.14285714285714285</v>
      </c>
      <c r="G74" s="13">
        <f>Table5[[#This Row],[no]]/SUM(Table5[no])</f>
        <v>3.9473684210526317E-3</v>
      </c>
      <c r="H74" s="13">
        <f>Table5[[#This Row],[yes]]/SUM(Table5[yes])</f>
        <v>1.0471204188481676E-3</v>
      </c>
      <c r="I74" s="13"/>
      <c r="J74" s="13">
        <f>Table5[[#This Row],[no]]/SUM(Table5[[#This Row],[mid]:[yes]])</f>
        <v>0.8571428571428571</v>
      </c>
      <c r="K74">
        <f>Table5[[#This Row],[mid]]/SUM(Table5[[#This Row],[mid]:[yes]])</f>
        <v>0</v>
      </c>
      <c r="L74">
        <f>Table5[[#This Row],[yes]]/SUM(Table5[[#This Row],[mid]:[yes]])</f>
        <v>0.14285714285714285</v>
      </c>
    </row>
    <row r="75" spans="1:12" x14ac:dyDescent="0.25">
      <c r="A75" s="2" t="s">
        <v>165</v>
      </c>
      <c r="B75" s="3"/>
      <c r="C75" s="3">
        <v>3</v>
      </c>
      <c r="D75" s="3">
        <v>1</v>
      </c>
      <c r="E75" s="12">
        <f>IF(C75="",0,C75/SUM(C75:D75))</f>
        <v>0.75</v>
      </c>
      <c r="F75" s="12">
        <f>IF(D75="",0,D75/SUM(C75:D75))</f>
        <v>0.25</v>
      </c>
      <c r="G75" s="13">
        <f>Table5[[#This Row],[no]]/SUM(Table5[no])</f>
        <v>1.9736842105263159E-3</v>
      </c>
      <c r="H75" s="13">
        <f>Table5[[#This Row],[yes]]/SUM(Table5[yes])</f>
        <v>1.0471204188481676E-3</v>
      </c>
      <c r="I75" s="13"/>
      <c r="J75" s="13">
        <f>Table5[[#This Row],[no]]/SUM(Table5[[#This Row],[mid]:[yes]])</f>
        <v>0.75</v>
      </c>
      <c r="K75">
        <f>Table5[[#This Row],[mid]]/SUM(Table5[[#This Row],[mid]:[yes]])</f>
        <v>0</v>
      </c>
      <c r="L75">
        <f>Table5[[#This Row],[yes]]/SUM(Table5[[#This Row],[mid]:[yes]])</f>
        <v>0.25</v>
      </c>
    </row>
    <row r="76" spans="1:12" hidden="1" x14ac:dyDescent="0.25">
      <c r="A76" s="2" t="s">
        <v>211</v>
      </c>
      <c r="B76" s="3">
        <v>1</v>
      </c>
      <c r="C76" s="3">
        <v>3</v>
      </c>
      <c r="D76" s="3"/>
      <c r="E76" s="12">
        <f>IF(C76="",0,C76/SUM(C76:D76))</f>
        <v>1</v>
      </c>
      <c r="F76" s="12">
        <f>IF(D76="",0,D76/SUM(C76:D76))</f>
        <v>0</v>
      </c>
      <c r="G76" s="13">
        <f>Table5[[#This Row],[no]]/SUM(Table5[no])</f>
        <v>1.9736842105263159E-3</v>
      </c>
      <c r="H76" s="13">
        <f>Table5[[#This Row],[yes]]/SUM(Table5[yes])</f>
        <v>0</v>
      </c>
      <c r="I76" s="13"/>
      <c r="J76" s="13">
        <f>Table5[[#This Row],[no]]/SUM(Table5[[#This Row],[mid]:[yes]])</f>
        <v>0.75</v>
      </c>
      <c r="K76" s="13">
        <f>Table5[[#This Row],[mid]]/SUM(Table5[[#This Row],[mid]:[yes]])</f>
        <v>0.25</v>
      </c>
      <c r="L76" s="13">
        <f>Table5[[#This Row],[yes]]/SUM(Table5[[#This Row],[mid]:[yes]])</f>
        <v>0</v>
      </c>
    </row>
    <row r="77" spans="1:12" x14ac:dyDescent="0.25">
      <c r="A77" s="2" t="s">
        <v>154</v>
      </c>
      <c r="B77" s="3"/>
      <c r="C77" s="3">
        <v>5</v>
      </c>
      <c r="D77" s="3">
        <v>2</v>
      </c>
      <c r="E77" s="12">
        <f>IF(C77="",0,C77/SUM(C77:D77))</f>
        <v>0.7142857142857143</v>
      </c>
      <c r="F77" s="12">
        <f>IF(D77="",0,D77/SUM(C77:D77))</f>
        <v>0.2857142857142857</v>
      </c>
      <c r="G77" s="13">
        <f>Table5[[#This Row],[no]]/SUM(Table5[no])</f>
        <v>3.2894736842105261E-3</v>
      </c>
      <c r="H77" s="13">
        <f>Table5[[#This Row],[yes]]/SUM(Table5[yes])</f>
        <v>2.0942408376963353E-3</v>
      </c>
      <c r="I77" s="13"/>
      <c r="J77" s="13">
        <f>Table5[[#This Row],[no]]/SUM(Table5[[#This Row],[mid]:[yes]])</f>
        <v>0.7142857142857143</v>
      </c>
      <c r="K77">
        <f>Table5[[#This Row],[mid]]/SUM(Table5[[#This Row],[mid]:[yes]])</f>
        <v>0</v>
      </c>
      <c r="L77">
        <f>Table5[[#This Row],[yes]]/SUM(Table5[[#This Row],[mid]:[yes]])</f>
        <v>0.2857142857142857</v>
      </c>
    </row>
    <row r="78" spans="1:12" hidden="1" x14ac:dyDescent="0.25">
      <c r="A78" s="2" t="s">
        <v>183</v>
      </c>
      <c r="B78" s="3">
        <v>2</v>
      </c>
      <c r="C78" s="3">
        <v>1</v>
      </c>
      <c r="D78" s="3">
        <v>6</v>
      </c>
      <c r="E78" s="12">
        <f>IF(C78="",0,C78/SUM(C78:D78))</f>
        <v>0.14285714285714285</v>
      </c>
      <c r="F78" s="12">
        <f>IF(D78="",0,D78/SUM(C78:D78))</f>
        <v>0.8571428571428571</v>
      </c>
      <c r="G78" s="13">
        <f>Table5[[#This Row],[no]]/SUM(Table5[no])</f>
        <v>6.5789473684210525E-4</v>
      </c>
      <c r="H78" s="13">
        <f>Table5[[#This Row],[yes]]/SUM(Table5[yes])</f>
        <v>6.2827225130890054E-3</v>
      </c>
      <c r="I78" s="13"/>
      <c r="J78" s="13">
        <f>Table5[[#This Row],[no]]/SUM(Table5[[#This Row],[mid]:[yes]])</f>
        <v>0.1111111111111111</v>
      </c>
      <c r="K78" s="13">
        <f>Table5[[#This Row],[mid]]/SUM(Table5[[#This Row],[mid]:[yes]])</f>
        <v>0.22222222222222221</v>
      </c>
      <c r="L78" s="13">
        <f>Table5[[#This Row],[yes]]/SUM(Table5[[#This Row],[mid]:[yes]])</f>
        <v>0.66666666666666663</v>
      </c>
    </row>
    <row r="79" spans="1:12" x14ac:dyDescent="0.25">
      <c r="A79" s="2" t="s">
        <v>208</v>
      </c>
      <c r="B79" s="3"/>
      <c r="C79" s="3">
        <v>2</v>
      </c>
      <c r="D79" s="3">
        <v>1</v>
      </c>
      <c r="E79" s="12">
        <f>IF(C79="",0,C79/SUM(C79:D79))</f>
        <v>0.66666666666666663</v>
      </c>
      <c r="F79" s="12">
        <f>IF(D79="",0,D79/SUM(C79:D79))</f>
        <v>0.33333333333333331</v>
      </c>
      <c r="G79" s="13">
        <f>Table5[[#This Row],[no]]/SUM(Table5[no])</f>
        <v>1.3157894736842105E-3</v>
      </c>
      <c r="H79" s="13">
        <f>Table5[[#This Row],[yes]]/SUM(Table5[yes])</f>
        <v>1.0471204188481676E-3</v>
      </c>
      <c r="I79" s="13"/>
      <c r="J79" s="13">
        <f>Table5[[#This Row],[no]]/SUM(Table5[[#This Row],[mid]:[yes]])</f>
        <v>0.66666666666666663</v>
      </c>
      <c r="K79">
        <f>Table5[[#This Row],[mid]]/SUM(Table5[[#This Row],[mid]:[yes]])</f>
        <v>0</v>
      </c>
      <c r="L79">
        <f>Table5[[#This Row],[yes]]/SUM(Table5[[#This Row],[mid]:[yes]])</f>
        <v>0.33333333333333331</v>
      </c>
    </row>
    <row r="80" spans="1:12" x14ac:dyDescent="0.25">
      <c r="A80" s="2" t="s">
        <v>190</v>
      </c>
      <c r="B80" s="3"/>
      <c r="C80" s="3">
        <v>2</v>
      </c>
      <c r="D80" s="3">
        <v>1</v>
      </c>
      <c r="E80" s="12">
        <f>IF(C80="",0,C80/SUM(C80:D80))</f>
        <v>0.66666666666666663</v>
      </c>
      <c r="F80" s="12">
        <f>IF(D80="",0,D80/SUM(C80:D80))</f>
        <v>0.33333333333333331</v>
      </c>
      <c r="G80" s="13">
        <f>Table5[[#This Row],[no]]/SUM(Table5[no])</f>
        <v>1.3157894736842105E-3</v>
      </c>
      <c r="H80" s="13">
        <f>Table5[[#This Row],[yes]]/SUM(Table5[yes])</f>
        <v>1.0471204188481676E-3</v>
      </c>
      <c r="I80" s="13"/>
      <c r="J80" s="13">
        <f>Table5[[#This Row],[no]]/SUM(Table5[[#This Row],[mid]:[yes]])</f>
        <v>0.66666666666666663</v>
      </c>
      <c r="K80">
        <f>Table5[[#This Row],[mid]]/SUM(Table5[[#This Row],[mid]:[yes]])</f>
        <v>0</v>
      </c>
      <c r="L80">
        <f>Table5[[#This Row],[yes]]/SUM(Table5[[#This Row],[mid]:[yes]])</f>
        <v>0.33333333333333331</v>
      </c>
    </row>
    <row r="81" spans="1:12" hidden="1" x14ac:dyDescent="0.25">
      <c r="A81" s="2" t="s">
        <v>205</v>
      </c>
      <c r="B81" s="3">
        <v>2</v>
      </c>
      <c r="C81" s="3">
        <v>1</v>
      </c>
      <c r="D81" s="3">
        <v>1</v>
      </c>
      <c r="E81" s="12">
        <f>IF(C81="",0,C81/SUM(C81:D81))</f>
        <v>0.5</v>
      </c>
      <c r="F81" s="12">
        <f>IF(D81="",0,D81/SUM(C81:D81))</f>
        <v>0.5</v>
      </c>
      <c r="G81" s="13">
        <f>Table5[[#This Row],[no]]/SUM(Table5[no])</f>
        <v>6.5789473684210525E-4</v>
      </c>
      <c r="H81" s="13">
        <f>Table5[[#This Row],[yes]]/SUM(Table5[yes])</f>
        <v>1.0471204188481676E-3</v>
      </c>
      <c r="I81" s="13"/>
      <c r="J81" s="13">
        <f>Table5[[#This Row],[no]]/SUM(Table5[[#This Row],[mid]:[yes]])</f>
        <v>0.25</v>
      </c>
      <c r="K81">
        <f>Table5[[#This Row],[mid]]/SUM(Table5[[#This Row],[mid]:[yes]])</f>
        <v>0.5</v>
      </c>
      <c r="L81">
        <f>Table5[[#This Row],[yes]]/SUM(Table5[[#This Row],[mid]:[yes]])</f>
        <v>0.25</v>
      </c>
    </row>
    <row r="82" spans="1:12" hidden="1" x14ac:dyDescent="0.25">
      <c r="A82" s="2" t="s">
        <v>138</v>
      </c>
      <c r="B82" s="3">
        <v>2</v>
      </c>
      <c r="C82" s="3">
        <v>3</v>
      </c>
      <c r="D82" s="3">
        <v>5</v>
      </c>
      <c r="E82" s="12">
        <f>IF(C82="",0,C82/SUM(C82:D82))</f>
        <v>0.375</v>
      </c>
      <c r="F82" s="12">
        <f>IF(D82="",0,D82/SUM(C82:D82))</f>
        <v>0.625</v>
      </c>
      <c r="G82" s="13">
        <f>Table5[[#This Row],[no]]/SUM(Table5[no])</f>
        <v>1.9736842105263159E-3</v>
      </c>
      <c r="H82" s="13">
        <f>Table5[[#This Row],[yes]]/SUM(Table5[yes])</f>
        <v>5.235602094240838E-3</v>
      </c>
      <c r="I82" s="13"/>
      <c r="J82" s="13">
        <f>Table5[[#This Row],[no]]/SUM(Table5[[#This Row],[mid]:[yes]])</f>
        <v>0.3</v>
      </c>
      <c r="K82" s="13">
        <f>Table5[[#This Row],[mid]]/SUM(Table5[[#This Row],[mid]:[yes]])</f>
        <v>0.2</v>
      </c>
      <c r="L82" s="13">
        <f>Table5[[#This Row],[yes]]/SUM(Table5[[#This Row],[mid]:[yes]])</f>
        <v>0.5</v>
      </c>
    </row>
    <row r="83" spans="1:12" hidden="1" x14ac:dyDescent="0.25">
      <c r="A83" s="2" t="s">
        <v>184</v>
      </c>
      <c r="B83" s="3">
        <v>4</v>
      </c>
      <c r="C83" s="3">
        <v>2</v>
      </c>
      <c r="D83" s="3">
        <v>3</v>
      </c>
      <c r="E83" s="12">
        <f>IF(C83="",0,C83/SUM(C83:D83))</f>
        <v>0.4</v>
      </c>
      <c r="F83" s="12">
        <f>IF(D83="",0,D83/SUM(C83:D83))</f>
        <v>0.6</v>
      </c>
      <c r="G83" s="13">
        <f>Table5[[#This Row],[no]]/SUM(Table5[no])</f>
        <v>1.3157894736842105E-3</v>
      </c>
      <c r="H83" s="13">
        <f>Table5[[#This Row],[yes]]/SUM(Table5[yes])</f>
        <v>3.1413612565445027E-3</v>
      </c>
      <c r="I83" s="13"/>
      <c r="J83" s="13">
        <f>Table5[[#This Row],[no]]/SUM(Table5[[#This Row],[mid]:[yes]])</f>
        <v>0.22222222222222221</v>
      </c>
      <c r="K83">
        <f>Table5[[#This Row],[mid]]/SUM(Table5[[#This Row],[mid]:[yes]])</f>
        <v>0.44444444444444442</v>
      </c>
      <c r="L83">
        <f>Table5[[#This Row],[yes]]/SUM(Table5[[#This Row],[mid]:[yes]])</f>
        <v>0.33333333333333331</v>
      </c>
    </row>
    <row r="84" spans="1:12" hidden="1" x14ac:dyDescent="0.25">
      <c r="A84" s="2" t="s">
        <v>179</v>
      </c>
      <c r="B84" s="3">
        <v>4</v>
      </c>
      <c r="C84" s="3">
        <v>2</v>
      </c>
      <c r="D84" s="3">
        <v>3</v>
      </c>
      <c r="E84" s="12">
        <f>IF(C84="",0,C84/SUM(C84:D84))</f>
        <v>0.4</v>
      </c>
      <c r="F84" s="12">
        <f>IF(D84="",0,D84/SUM(C84:D84))</f>
        <v>0.6</v>
      </c>
      <c r="G84" s="13">
        <f>Table5[[#This Row],[no]]/SUM(Table5[no])</f>
        <v>1.3157894736842105E-3</v>
      </c>
      <c r="H84" s="13">
        <f>Table5[[#This Row],[yes]]/SUM(Table5[yes])</f>
        <v>3.1413612565445027E-3</v>
      </c>
      <c r="I84" s="13"/>
      <c r="J84" s="13">
        <f>Table5[[#This Row],[no]]/SUM(Table5[[#This Row],[mid]:[yes]])</f>
        <v>0.22222222222222221</v>
      </c>
      <c r="K84">
        <f>Table5[[#This Row],[mid]]/SUM(Table5[[#This Row],[mid]:[yes]])</f>
        <v>0.44444444444444442</v>
      </c>
      <c r="L84">
        <f>Table5[[#This Row],[yes]]/SUM(Table5[[#This Row],[mid]:[yes]])</f>
        <v>0.33333333333333331</v>
      </c>
    </row>
    <row r="85" spans="1:12" x14ac:dyDescent="0.25">
      <c r="A85" s="2" t="s">
        <v>203</v>
      </c>
      <c r="B85" s="3"/>
      <c r="C85" s="3">
        <v>4</v>
      </c>
      <c r="D85" s="3">
        <v>3</v>
      </c>
      <c r="E85" s="12">
        <f>IF(C85="",0,C85/SUM(C85:D85))</f>
        <v>0.5714285714285714</v>
      </c>
      <c r="F85" s="12">
        <f>IF(D85="",0,D85/SUM(C85:D85))</f>
        <v>0.42857142857142855</v>
      </c>
      <c r="G85" s="13">
        <f>Table5[[#This Row],[no]]/SUM(Table5[no])</f>
        <v>2.631578947368421E-3</v>
      </c>
      <c r="H85" s="13">
        <f>Table5[[#This Row],[yes]]/SUM(Table5[yes])</f>
        <v>3.1413612565445027E-3</v>
      </c>
      <c r="I85" s="13"/>
      <c r="J85" s="13">
        <f>Table5[[#This Row],[no]]/SUM(Table5[[#This Row],[mid]:[yes]])</f>
        <v>0.5714285714285714</v>
      </c>
      <c r="K85">
        <f>Table5[[#This Row],[mid]]/SUM(Table5[[#This Row],[mid]:[yes]])</f>
        <v>0</v>
      </c>
      <c r="L85">
        <f>Table5[[#This Row],[yes]]/SUM(Table5[[#This Row],[mid]:[yes]])</f>
        <v>0.42857142857142855</v>
      </c>
    </row>
    <row r="86" spans="1:12" hidden="1" x14ac:dyDescent="0.25">
      <c r="A86" s="2" t="s">
        <v>218</v>
      </c>
      <c r="B86" s="3">
        <v>1</v>
      </c>
      <c r="C86" s="3">
        <v>1</v>
      </c>
      <c r="D86" s="3">
        <v>3</v>
      </c>
      <c r="E86" s="12">
        <f>IF(C86="",0,C86/SUM(C86:D86))</f>
        <v>0.25</v>
      </c>
      <c r="F86" s="12">
        <f>IF(D86="",0,D86/SUM(C86:D86))</f>
        <v>0.75</v>
      </c>
      <c r="G86" s="13">
        <f>Table5[[#This Row],[no]]/SUM(Table5[no])</f>
        <v>6.5789473684210525E-4</v>
      </c>
      <c r="H86" s="13">
        <f>Table5[[#This Row],[yes]]/SUM(Table5[yes])</f>
        <v>3.1413612565445027E-3</v>
      </c>
      <c r="I86" s="13"/>
      <c r="J86" s="13">
        <f>Table5[[#This Row],[no]]/SUM(Table5[[#This Row],[mid]:[yes]])</f>
        <v>0.2</v>
      </c>
      <c r="K86">
        <f>Table5[[#This Row],[mid]]/SUM(Table5[[#This Row],[mid]:[yes]])</f>
        <v>0.2</v>
      </c>
      <c r="L86">
        <f>Table5[[#This Row],[yes]]/SUM(Table5[[#This Row],[mid]:[yes]])</f>
        <v>0.6</v>
      </c>
    </row>
    <row r="87" spans="1:12" hidden="1" x14ac:dyDescent="0.25">
      <c r="A87" s="2" t="s">
        <v>167</v>
      </c>
      <c r="B87" s="3">
        <v>2</v>
      </c>
      <c r="C87" s="3">
        <v>1</v>
      </c>
      <c r="D87" s="3">
        <v>2</v>
      </c>
      <c r="E87" s="12">
        <f>IF(C87="",0,C87/SUM(C87:D87))</f>
        <v>0.33333333333333331</v>
      </c>
      <c r="F87" s="12">
        <f>IF(D87="",0,D87/SUM(C87:D87))</f>
        <v>0.66666666666666663</v>
      </c>
      <c r="G87" s="13">
        <f>Table5[[#This Row],[no]]/SUM(Table5[no])</f>
        <v>6.5789473684210525E-4</v>
      </c>
      <c r="H87" s="13">
        <f>Table5[[#This Row],[yes]]/SUM(Table5[yes])</f>
        <v>2.0942408376963353E-3</v>
      </c>
      <c r="I87" s="13"/>
      <c r="J87" s="13">
        <f>Table5[[#This Row],[no]]/SUM(Table5[[#This Row],[mid]:[yes]])</f>
        <v>0.2</v>
      </c>
      <c r="K87">
        <f>Table5[[#This Row],[mid]]/SUM(Table5[[#This Row],[mid]:[yes]])</f>
        <v>0.4</v>
      </c>
      <c r="L87">
        <f>Table5[[#This Row],[yes]]/SUM(Table5[[#This Row],[mid]:[yes]])</f>
        <v>0.4</v>
      </c>
    </row>
    <row r="88" spans="1:12" x14ac:dyDescent="0.25">
      <c r="A88" s="2" t="s">
        <v>202</v>
      </c>
      <c r="B88" s="3"/>
      <c r="C88" s="3">
        <v>4</v>
      </c>
      <c r="D88" s="3">
        <v>3</v>
      </c>
      <c r="E88" s="12">
        <f>IF(C88="",0,C88/SUM(C88:D88))</f>
        <v>0.5714285714285714</v>
      </c>
      <c r="F88" s="12">
        <f>IF(D88="",0,D88/SUM(C88:D88))</f>
        <v>0.42857142857142855</v>
      </c>
      <c r="G88" s="13">
        <f>Table5[[#This Row],[no]]/SUM(Table5[no])</f>
        <v>2.631578947368421E-3</v>
      </c>
      <c r="H88" s="13">
        <f>Table5[[#This Row],[yes]]/SUM(Table5[yes])</f>
        <v>3.1413612565445027E-3</v>
      </c>
      <c r="I88" s="13"/>
      <c r="J88" s="13">
        <f>Table5[[#This Row],[no]]/SUM(Table5[[#This Row],[mid]:[yes]])</f>
        <v>0.5714285714285714</v>
      </c>
      <c r="K88">
        <f>Table5[[#This Row],[mid]]/SUM(Table5[[#This Row],[mid]:[yes]])</f>
        <v>0</v>
      </c>
      <c r="L88">
        <f>Table5[[#This Row],[yes]]/SUM(Table5[[#This Row],[mid]:[yes]])</f>
        <v>0.42857142857142855</v>
      </c>
    </row>
    <row r="89" spans="1:12" hidden="1" x14ac:dyDescent="0.25">
      <c r="A89" s="2" t="s">
        <v>132</v>
      </c>
      <c r="B89" s="3">
        <v>2</v>
      </c>
      <c r="C89" s="3">
        <v>1</v>
      </c>
      <c r="D89" s="3">
        <v>8</v>
      </c>
      <c r="E89" s="12">
        <f>IF(C89="",0,C89/SUM(C89:D89))</f>
        <v>0.1111111111111111</v>
      </c>
      <c r="F89" s="12">
        <f>IF(D89="",0,D89/SUM(C89:D89))</f>
        <v>0.88888888888888884</v>
      </c>
      <c r="G89" s="13">
        <f>Table5[[#This Row],[no]]/SUM(Table5[no])</f>
        <v>6.5789473684210525E-4</v>
      </c>
      <c r="H89" s="13">
        <f>Table5[[#This Row],[yes]]/SUM(Table5[yes])</f>
        <v>8.3769633507853412E-3</v>
      </c>
      <c r="I89" s="13"/>
      <c r="J89" s="13">
        <f>Table5[[#This Row],[no]]/SUM(Table5[[#This Row],[mid]:[yes]])</f>
        <v>9.0909090909090912E-2</v>
      </c>
      <c r="K89" s="13">
        <f>Table5[[#This Row],[mid]]/SUM(Table5[[#This Row],[mid]:[yes]])</f>
        <v>0.18181818181818182</v>
      </c>
      <c r="L89" s="13">
        <f>Table5[[#This Row],[yes]]/SUM(Table5[[#This Row],[mid]:[yes]])</f>
        <v>0.72727272727272729</v>
      </c>
    </row>
    <row r="90" spans="1:12" hidden="1" x14ac:dyDescent="0.25">
      <c r="A90" s="2" t="s">
        <v>189</v>
      </c>
      <c r="B90" s="3">
        <v>3</v>
      </c>
      <c r="C90" s="3">
        <v>1</v>
      </c>
      <c r="D90" s="3">
        <v>3</v>
      </c>
      <c r="E90" s="12">
        <f>IF(C90="",0,C90/SUM(C90:D90))</f>
        <v>0.25</v>
      </c>
      <c r="F90" s="12">
        <f>IF(D90="",0,D90/SUM(C90:D90))</f>
        <v>0.75</v>
      </c>
      <c r="G90" s="13">
        <f>Table5[[#This Row],[no]]/SUM(Table5[no])</f>
        <v>6.5789473684210525E-4</v>
      </c>
      <c r="H90" s="13">
        <f>Table5[[#This Row],[yes]]/SUM(Table5[yes])</f>
        <v>3.1413612565445027E-3</v>
      </c>
      <c r="I90" s="13"/>
      <c r="J90" s="13">
        <f>Table5[[#This Row],[no]]/SUM(Table5[[#This Row],[mid]:[yes]])</f>
        <v>0.14285714285714285</v>
      </c>
      <c r="K90">
        <f>Table5[[#This Row],[mid]]/SUM(Table5[[#This Row],[mid]:[yes]])</f>
        <v>0.42857142857142855</v>
      </c>
      <c r="L90">
        <f>Table5[[#This Row],[yes]]/SUM(Table5[[#This Row],[mid]:[yes]])</f>
        <v>0.42857142857142855</v>
      </c>
    </row>
    <row r="91" spans="1:12" hidden="1" x14ac:dyDescent="0.25">
      <c r="A91" s="2" t="s">
        <v>225</v>
      </c>
      <c r="B91" s="3">
        <v>3</v>
      </c>
      <c r="C91" s="3">
        <v>3</v>
      </c>
      <c r="D91" s="3">
        <v>12</v>
      </c>
      <c r="E91" s="12">
        <f>IF(C91="",0,C91/SUM(C91:D91))</f>
        <v>0.2</v>
      </c>
      <c r="F91" s="12">
        <f>IF(D91="",0,D91/SUM(C91:D91))</f>
        <v>0.8</v>
      </c>
      <c r="G91" s="13">
        <f>Table5[[#This Row],[no]]/SUM(Table5[no])</f>
        <v>1.9736842105263159E-3</v>
      </c>
      <c r="H91" s="13">
        <f>Table5[[#This Row],[yes]]/SUM(Table5[yes])</f>
        <v>1.2565445026178011E-2</v>
      </c>
      <c r="I91" s="13"/>
      <c r="J91" s="13">
        <f>Table5[[#This Row],[no]]/SUM(Table5[[#This Row],[mid]:[yes]])</f>
        <v>0.16666666666666666</v>
      </c>
      <c r="K91" s="13">
        <f>Table5[[#This Row],[mid]]/SUM(Table5[[#This Row],[mid]:[yes]])</f>
        <v>0.16666666666666666</v>
      </c>
      <c r="L91" s="13">
        <f>Table5[[#This Row],[yes]]/SUM(Table5[[#This Row],[mid]:[yes]])</f>
        <v>0.66666666666666663</v>
      </c>
    </row>
    <row r="92" spans="1:12" hidden="1" x14ac:dyDescent="0.25">
      <c r="A92" s="2" t="s">
        <v>181</v>
      </c>
      <c r="B92" s="3">
        <v>1</v>
      </c>
      <c r="C92" s="3">
        <v>5</v>
      </c>
      <c r="D92" s="3"/>
      <c r="E92" s="12">
        <f>IF(C92="",0,C92/SUM(C92:D92))</f>
        <v>1</v>
      </c>
      <c r="F92" s="12">
        <f>IF(D92="",0,D92/SUM(C92:D92))</f>
        <v>0</v>
      </c>
      <c r="G92" s="13">
        <f>Table5[[#This Row],[no]]/SUM(Table5[no])</f>
        <v>3.2894736842105261E-3</v>
      </c>
      <c r="H92" s="13">
        <f>Table5[[#This Row],[yes]]/SUM(Table5[yes])</f>
        <v>0</v>
      </c>
      <c r="I92" s="13"/>
      <c r="J92" s="13">
        <f>Table5[[#This Row],[no]]/SUM(Table5[[#This Row],[mid]:[yes]])</f>
        <v>0.83333333333333337</v>
      </c>
      <c r="K92" s="13">
        <f>Table5[[#This Row],[mid]]/SUM(Table5[[#This Row],[mid]:[yes]])</f>
        <v>0.16666666666666666</v>
      </c>
      <c r="L92" s="13">
        <f>Table5[[#This Row],[yes]]/SUM(Table5[[#This Row],[mid]:[yes]])</f>
        <v>0</v>
      </c>
    </row>
    <row r="93" spans="1:12" x14ac:dyDescent="0.25">
      <c r="A93" s="2" t="s">
        <v>194</v>
      </c>
      <c r="B93" s="3"/>
      <c r="C93" s="3">
        <v>1</v>
      </c>
      <c r="D93" s="3">
        <v>1</v>
      </c>
      <c r="E93" s="12">
        <f>IF(C93="",0,C93/SUM(C93:D93))</f>
        <v>0.5</v>
      </c>
      <c r="F93" s="12">
        <f>IF(D93="",0,D93/SUM(C93:D93))</f>
        <v>0.5</v>
      </c>
      <c r="G93" s="13">
        <f>Table5[[#This Row],[no]]/SUM(Table5[no])</f>
        <v>6.5789473684210525E-4</v>
      </c>
      <c r="H93" s="13">
        <f>Table5[[#This Row],[yes]]/SUM(Table5[yes])</f>
        <v>1.0471204188481676E-3</v>
      </c>
      <c r="I93" s="13"/>
      <c r="J93" s="13">
        <f>Table5[[#This Row],[no]]/SUM(Table5[[#This Row],[mid]:[yes]])</f>
        <v>0.5</v>
      </c>
      <c r="K93">
        <f>Table5[[#This Row],[mid]]/SUM(Table5[[#This Row],[mid]:[yes]])</f>
        <v>0</v>
      </c>
      <c r="L93">
        <f>Table5[[#This Row],[yes]]/SUM(Table5[[#This Row],[mid]:[yes]])</f>
        <v>0.5</v>
      </c>
    </row>
    <row r="94" spans="1:12" hidden="1" x14ac:dyDescent="0.25">
      <c r="A94" s="2" t="s">
        <v>171</v>
      </c>
      <c r="B94" s="3">
        <v>1</v>
      </c>
      <c r="C94" s="3">
        <v>1</v>
      </c>
      <c r="D94" s="3">
        <v>6</v>
      </c>
      <c r="E94" s="12">
        <f>IF(C94="",0,C94/SUM(C94:D94))</f>
        <v>0.14285714285714285</v>
      </c>
      <c r="F94" s="12">
        <f>IF(D94="",0,D94/SUM(C94:D94))</f>
        <v>0.8571428571428571</v>
      </c>
      <c r="G94" s="13">
        <f>Table5[[#This Row],[no]]/SUM(Table5[no])</f>
        <v>6.5789473684210525E-4</v>
      </c>
      <c r="H94" s="13">
        <f>Table5[[#This Row],[yes]]/SUM(Table5[yes])</f>
        <v>6.2827225130890054E-3</v>
      </c>
      <c r="I94" s="13"/>
      <c r="J94" s="13">
        <f>Table5[[#This Row],[no]]/SUM(Table5[[#This Row],[mid]:[yes]])</f>
        <v>0.125</v>
      </c>
      <c r="K94" s="13">
        <f>Table5[[#This Row],[mid]]/SUM(Table5[[#This Row],[mid]:[yes]])</f>
        <v>0.125</v>
      </c>
      <c r="L94" s="13">
        <f>Table5[[#This Row],[yes]]/SUM(Table5[[#This Row],[mid]:[yes]])</f>
        <v>0.75</v>
      </c>
    </row>
    <row r="95" spans="1:12" hidden="1" x14ac:dyDescent="0.25">
      <c r="A95" s="2" t="s">
        <v>129</v>
      </c>
      <c r="B95" s="3">
        <v>2</v>
      </c>
      <c r="C95" s="3">
        <v>9</v>
      </c>
      <c r="D95" s="3">
        <v>5</v>
      </c>
      <c r="E95" s="12">
        <f>IF(C95="",0,C95/SUM(C95:D95))</f>
        <v>0.6428571428571429</v>
      </c>
      <c r="F95" s="12">
        <f>IF(D95="",0,D95/SUM(C95:D95))</f>
        <v>0.35714285714285715</v>
      </c>
      <c r="G95" s="13">
        <f>Table5[[#This Row],[no]]/SUM(Table5[no])</f>
        <v>5.9210526315789476E-3</v>
      </c>
      <c r="H95" s="13">
        <f>Table5[[#This Row],[yes]]/SUM(Table5[yes])</f>
        <v>5.235602094240838E-3</v>
      </c>
      <c r="I95" s="13"/>
      <c r="J95" s="13">
        <f>Table5[[#This Row],[no]]/SUM(Table5[[#This Row],[mid]:[yes]])</f>
        <v>0.5625</v>
      </c>
      <c r="K95" s="13">
        <f>Table5[[#This Row],[mid]]/SUM(Table5[[#This Row],[mid]:[yes]])</f>
        <v>0.125</v>
      </c>
      <c r="L95" s="13">
        <f>Table5[[#This Row],[yes]]/SUM(Table5[[#This Row],[mid]:[yes]])</f>
        <v>0.3125</v>
      </c>
    </row>
    <row r="96" spans="1:12" hidden="1" x14ac:dyDescent="0.25">
      <c r="A96" s="2" t="s">
        <v>149</v>
      </c>
      <c r="B96" s="3">
        <v>1</v>
      </c>
      <c r="C96" s="3">
        <v>1</v>
      </c>
      <c r="D96" s="3">
        <v>7</v>
      </c>
      <c r="E96" s="12">
        <f>IF(C96="",0,C96/SUM(C96:D96))</f>
        <v>0.125</v>
      </c>
      <c r="F96" s="12">
        <f>IF(D96="",0,D96/SUM(C96:D96))</f>
        <v>0.875</v>
      </c>
      <c r="G96" s="13">
        <f>Table5[[#This Row],[no]]/SUM(Table5[no])</f>
        <v>6.5789473684210525E-4</v>
      </c>
      <c r="H96" s="13">
        <f>Table5[[#This Row],[yes]]/SUM(Table5[yes])</f>
        <v>7.3298429319371729E-3</v>
      </c>
      <c r="I96" s="13"/>
      <c r="J96" s="13">
        <f>Table5[[#This Row],[no]]/SUM(Table5[[#This Row],[mid]:[yes]])</f>
        <v>0.1111111111111111</v>
      </c>
      <c r="K96" s="13">
        <f>Table5[[#This Row],[mid]]/SUM(Table5[[#This Row],[mid]:[yes]])</f>
        <v>0.1111111111111111</v>
      </c>
      <c r="L96" s="13">
        <f>Table5[[#This Row],[yes]]/SUM(Table5[[#This Row],[mid]:[yes]])</f>
        <v>0.77777777777777779</v>
      </c>
    </row>
    <row r="97" spans="1:12" x14ac:dyDescent="0.25">
      <c r="A97" s="2" t="s">
        <v>209</v>
      </c>
      <c r="B97" s="3"/>
      <c r="C97" s="3">
        <v>1</v>
      </c>
      <c r="D97" s="3">
        <v>1</v>
      </c>
      <c r="E97" s="12">
        <f>IF(C97="",0,C97/SUM(C97:D97))</f>
        <v>0.5</v>
      </c>
      <c r="F97" s="12">
        <f>IF(D97="",0,D97/SUM(C97:D97))</f>
        <v>0.5</v>
      </c>
      <c r="G97" s="13">
        <f>Table5[[#This Row],[no]]/SUM(Table5[no])</f>
        <v>6.5789473684210525E-4</v>
      </c>
      <c r="H97" s="13">
        <f>Table5[[#This Row],[yes]]/SUM(Table5[yes])</f>
        <v>1.0471204188481676E-3</v>
      </c>
      <c r="I97" s="13"/>
      <c r="J97" s="13">
        <f>Table5[[#This Row],[no]]/SUM(Table5[[#This Row],[mid]:[yes]])</f>
        <v>0.5</v>
      </c>
      <c r="K97">
        <f>Table5[[#This Row],[mid]]/SUM(Table5[[#This Row],[mid]:[yes]])</f>
        <v>0</v>
      </c>
      <c r="L97">
        <f>Table5[[#This Row],[yes]]/SUM(Table5[[#This Row],[mid]:[yes]])</f>
        <v>0.5</v>
      </c>
    </row>
    <row r="98" spans="1:12" x14ac:dyDescent="0.25">
      <c r="A98" s="2" t="s">
        <v>227</v>
      </c>
      <c r="B98" s="3"/>
      <c r="C98" s="3">
        <v>3</v>
      </c>
      <c r="D98" s="3"/>
      <c r="E98" s="12">
        <f>IF(C98="",0,C98/SUM(C98:D98))</f>
        <v>1</v>
      </c>
      <c r="F98" s="12">
        <f>IF(D98="",0,D98/SUM(C98:D98))</f>
        <v>0</v>
      </c>
      <c r="G98" s="13">
        <f>Table5[[#This Row],[no]]/SUM(Table5[no])</f>
        <v>1.9736842105263159E-3</v>
      </c>
      <c r="H98" s="13">
        <f>Table5[[#This Row],[yes]]/SUM(Table5[yes])</f>
        <v>0</v>
      </c>
      <c r="I98" s="13"/>
      <c r="J98" s="13">
        <f>Table5[[#This Row],[no]]/SUM(Table5[[#This Row],[mid]:[yes]])</f>
        <v>1</v>
      </c>
      <c r="K98" s="13">
        <f>Table5[[#This Row],[mid]]/SUM(Table5[[#This Row],[mid]:[yes]])</f>
        <v>0</v>
      </c>
      <c r="L98" s="13">
        <f>Table5[[#This Row],[yes]]/SUM(Table5[[#This Row],[mid]:[yes]])</f>
        <v>0</v>
      </c>
    </row>
    <row r="99" spans="1:12" x14ac:dyDescent="0.25">
      <c r="A99" s="2" t="s">
        <v>206</v>
      </c>
      <c r="B99" s="3"/>
      <c r="C99" s="3">
        <v>2</v>
      </c>
      <c r="D99" s="3"/>
      <c r="E99" s="12">
        <f>IF(C99="",0,C99/SUM(C99:D99))</f>
        <v>1</v>
      </c>
      <c r="F99" s="12">
        <f>IF(D99="",0,D99/SUM(C99:D99))</f>
        <v>0</v>
      </c>
      <c r="G99" s="13">
        <f>Table5[[#This Row],[no]]/SUM(Table5[no])</f>
        <v>1.3157894736842105E-3</v>
      </c>
      <c r="H99" s="13">
        <f>Table5[[#This Row],[yes]]/SUM(Table5[yes])</f>
        <v>0</v>
      </c>
      <c r="I99" s="13"/>
      <c r="J99" s="13">
        <f>Table5[[#This Row],[no]]/SUM(Table5[[#This Row],[mid]:[yes]])</f>
        <v>1</v>
      </c>
      <c r="K99" s="13">
        <f>Table5[[#This Row],[mid]]/SUM(Table5[[#This Row],[mid]:[yes]])</f>
        <v>0</v>
      </c>
      <c r="L99" s="13">
        <f>Table5[[#This Row],[yes]]/SUM(Table5[[#This Row],[mid]:[yes]])</f>
        <v>0</v>
      </c>
    </row>
    <row r="100" spans="1:12" x14ac:dyDescent="0.25">
      <c r="A100" s="2" t="s">
        <v>228</v>
      </c>
      <c r="B100" s="3"/>
      <c r="C100" s="3">
        <v>1</v>
      </c>
      <c r="D100" s="3"/>
      <c r="E100" s="12">
        <f>IF(C100="",0,C100/SUM(C100:D100))</f>
        <v>1</v>
      </c>
      <c r="F100" s="12">
        <f>IF(D100="",0,D100/SUM(C100:D100))</f>
        <v>0</v>
      </c>
      <c r="G100" s="13">
        <f>Table5[[#This Row],[no]]/SUM(Table5[no])</f>
        <v>6.5789473684210525E-4</v>
      </c>
      <c r="H100" s="13">
        <f>Table5[[#This Row],[yes]]/SUM(Table5[yes])</f>
        <v>0</v>
      </c>
      <c r="I100" s="13"/>
      <c r="J100" s="13">
        <f>Table5[[#This Row],[no]]/SUM(Table5[[#This Row],[mid]:[yes]])</f>
        <v>1</v>
      </c>
      <c r="K100" s="13">
        <f>Table5[[#This Row],[mid]]/SUM(Table5[[#This Row],[mid]:[yes]])</f>
        <v>0</v>
      </c>
      <c r="L100" s="13">
        <f>Table5[[#This Row],[yes]]/SUM(Table5[[#This Row],[mid]:[yes]])</f>
        <v>0</v>
      </c>
    </row>
    <row r="101" spans="1:12" x14ac:dyDescent="0.25">
      <c r="A101" s="2" t="s">
        <v>204</v>
      </c>
      <c r="B101" s="3"/>
      <c r="C101" s="3">
        <v>1</v>
      </c>
      <c r="D101" s="3"/>
      <c r="E101" s="12">
        <f>IF(C101="",0,C101/SUM(C101:D101))</f>
        <v>1</v>
      </c>
      <c r="F101" s="12">
        <f>IF(D101="",0,D101/SUM(C101:D101))</f>
        <v>0</v>
      </c>
      <c r="G101" s="13">
        <f>Table5[[#This Row],[no]]/SUM(Table5[no])</f>
        <v>6.5789473684210525E-4</v>
      </c>
      <c r="H101" s="13">
        <f>Table5[[#This Row],[yes]]/SUM(Table5[yes])</f>
        <v>0</v>
      </c>
      <c r="I101" s="13"/>
      <c r="J101" s="13">
        <f>Table5[[#This Row],[no]]/SUM(Table5[[#This Row],[mid]:[yes]])</f>
        <v>1</v>
      </c>
      <c r="K101" s="13">
        <f>Table5[[#This Row],[mid]]/SUM(Table5[[#This Row],[mid]:[yes]])</f>
        <v>0</v>
      </c>
      <c r="L101" s="13">
        <f>Table5[[#This Row],[yes]]/SUM(Table5[[#This Row],[mid]:[yes]])</f>
        <v>0</v>
      </c>
    </row>
    <row r="102" spans="1:12" hidden="1" x14ac:dyDescent="0.25">
      <c r="A102" s="2" t="s">
        <v>139</v>
      </c>
      <c r="B102" s="3">
        <v>1</v>
      </c>
      <c r="C102" s="3"/>
      <c r="D102" s="3">
        <v>4</v>
      </c>
      <c r="E102" s="12">
        <f>IF(C102="",0,C102/SUM(C102:D102))</f>
        <v>0</v>
      </c>
      <c r="F102" s="12">
        <f>IF(D102="",0,D102/SUM(C102:D102))</f>
        <v>1</v>
      </c>
      <c r="G102" s="13">
        <f>Table5[[#This Row],[no]]/SUM(Table5[no])</f>
        <v>0</v>
      </c>
      <c r="H102" s="13">
        <f>Table5[[#This Row],[yes]]/SUM(Table5[yes])</f>
        <v>4.1884816753926706E-3</v>
      </c>
      <c r="I102" s="13"/>
      <c r="J102" s="13">
        <f>Table5[[#This Row],[no]]/SUM(Table5[[#This Row],[mid]:[yes]])</f>
        <v>0</v>
      </c>
      <c r="K102">
        <f>Table5[[#This Row],[mid]]/SUM(Table5[[#This Row],[mid]:[yes]])</f>
        <v>0.2</v>
      </c>
      <c r="L102">
        <f>Table5[[#This Row],[yes]]/SUM(Table5[[#This Row],[mid]:[yes]])</f>
        <v>0.8</v>
      </c>
    </row>
    <row r="103" spans="1:12" hidden="1" x14ac:dyDescent="0.25">
      <c r="A103" s="2" t="s">
        <v>214</v>
      </c>
      <c r="B103" s="3">
        <v>1</v>
      </c>
      <c r="C103" s="3"/>
      <c r="D103" s="3">
        <v>3</v>
      </c>
      <c r="E103" s="12">
        <f>IF(C103="",0,C103/SUM(C103:D103))</f>
        <v>0</v>
      </c>
      <c r="F103" s="12">
        <f>IF(D103="",0,D103/SUM(C103:D103))</f>
        <v>1</v>
      </c>
      <c r="G103" s="13">
        <f>Table5[[#This Row],[no]]/SUM(Table5[no])</f>
        <v>0</v>
      </c>
      <c r="H103" s="13">
        <f>Table5[[#This Row],[yes]]/SUM(Table5[yes])</f>
        <v>3.1413612565445027E-3</v>
      </c>
      <c r="I103" s="13"/>
      <c r="J103" s="13">
        <f>Table5[[#This Row],[no]]/SUM(Table5[[#This Row],[mid]:[yes]])</f>
        <v>0</v>
      </c>
      <c r="K103">
        <f>Table5[[#This Row],[mid]]/SUM(Table5[[#This Row],[mid]:[yes]])</f>
        <v>0.25</v>
      </c>
      <c r="L103">
        <f>Table5[[#This Row],[yes]]/SUM(Table5[[#This Row],[mid]:[yes]])</f>
        <v>0.75</v>
      </c>
    </row>
    <row r="104" spans="1:12" x14ac:dyDescent="0.25">
      <c r="A104" s="2" t="s">
        <v>210</v>
      </c>
      <c r="B104" s="3"/>
      <c r="C104" s="3">
        <v>1</v>
      </c>
      <c r="D104" s="3"/>
      <c r="E104" s="12">
        <f>IF(C104="",0,C104/SUM(C104:D104))</f>
        <v>1</v>
      </c>
      <c r="F104" s="12">
        <f>IF(D104="",0,D104/SUM(C104:D104))</f>
        <v>0</v>
      </c>
      <c r="G104" s="13">
        <f>Table5[[#This Row],[no]]/SUM(Table5[no])</f>
        <v>6.5789473684210525E-4</v>
      </c>
      <c r="H104" s="13">
        <f>Table5[[#This Row],[yes]]/SUM(Table5[yes])</f>
        <v>0</v>
      </c>
      <c r="I104" s="13"/>
      <c r="J104" s="13">
        <f>Table5[[#This Row],[no]]/SUM(Table5[[#This Row],[mid]:[yes]])</f>
        <v>1</v>
      </c>
      <c r="K104" s="13">
        <f>Table5[[#This Row],[mid]]/SUM(Table5[[#This Row],[mid]:[yes]])</f>
        <v>0</v>
      </c>
      <c r="L104" s="13">
        <f>Table5[[#This Row],[yes]]/SUM(Table5[[#This Row],[mid]:[yes]])</f>
        <v>0</v>
      </c>
    </row>
    <row r="105" spans="1:12" hidden="1" x14ac:dyDescent="0.25">
      <c r="A105" s="2" t="s">
        <v>177</v>
      </c>
      <c r="B105" s="3">
        <v>1</v>
      </c>
      <c r="C105" s="3"/>
      <c r="D105" s="3">
        <v>2</v>
      </c>
      <c r="E105" s="12">
        <f>IF(C105="",0,C105/SUM(C105:D105))</f>
        <v>0</v>
      </c>
      <c r="F105" s="12">
        <f>IF(D105="",0,D105/SUM(C105:D105))</f>
        <v>1</v>
      </c>
      <c r="G105" s="13">
        <f>Table5[[#This Row],[no]]/SUM(Table5[no])</f>
        <v>0</v>
      </c>
      <c r="H105" s="13">
        <f>Table5[[#This Row],[yes]]/SUM(Table5[yes])</f>
        <v>2.0942408376963353E-3</v>
      </c>
      <c r="I105" s="13"/>
      <c r="J105" s="13">
        <f>Table5[[#This Row],[no]]/SUM(Table5[[#This Row],[mid]:[yes]])</f>
        <v>0</v>
      </c>
      <c r="K105">
        <f>Table5[[#This Row],[mid]]/SUM(Table5[[#This Row],[mid]:[yes]])</f>
        <v>0.33333333333333331</v>
      </c>
      <c r="L105">
        <f>Table5[[#This Row],[yes]]/SUM(Table5[[#This Row],[mid]:[yes]])</f>
        <v>0.66666666666666663</v>
      </c>
    </row>
    <row r="106" spans="1:12" x14ac:dyDescent="0.25">
      <c r="A106" s="2" t="s">
        <v>236</v>
      </c>
      <c r="B106" s="3"/>
      <c r="C106" s="3"/>
      <c r="D106" s="3">
        <v>1</v>
      </c>
      <c r="E106" s="12">
        <f>IF(C106="",0,C106/SUM(C106:D106))</f>
        <v>0</v>
      </c>
      <c r="F106" s="12">
        <f>IF(D106="",0,D106/SUM(C106:D106))</f>
        <v>1</v>
      </c>
      <c r="G106" s="13">
        <f>Table5[[#This Row],[no]]/SUM(Table5[no])</f>
        <v>0</v>
      </c>
      <c r="H106" s="13">
        <f>Table5[[#This Row],[yes]]/SUM(Table5[yes])</f>
        <v>1.0471204188481676E-3</v>
      </c>
      <c r="I106" s="13"/>
      <c r="J106" s="13">
        <f>Table5[[#This Row],[no]]/SUM(Table5[[#This Row],[mid]:[yes]])</f>
        <v>0</v>
      </c>
      <c r="K106">
        <f>Table5[[#This Row],[mid]]/SUM(Table5[[#This Row],[mid]:[yes]])</f>
        <v>0</v>
      </c>
      <c r="L106">
        <f>Table5[[#This Row],[yes]]/SUM(Table5[[#This Row],[mid]:[yes]])</f>
        <v>1</v>
      </c>
    </row>
    <row r="107" spans="1:12" x14ac:dyDescent="0.25">
      <c r="A107" s="2" t="s">
        <v>150</v>
      </c>
      <c r="B107" s="3"/>
      <c r="C107" s="3"/>
      <c r="D107" s="3">
        <v>1</v>
      </c>
      <c r="E107" s="12">
        <f>IF(C107="",0,C107/SUM(C107:D107))</f>
        <v>0</v>
      </c>
      <c r="F107" s="12">
        <f>IF(D107="",0,D107/SUM(C107:D107))</f>
        <v>1</v>
      </c>
      <c r="G107" s="13">
        <f>Table5[[#This Row],[no]]/SUM(Table5[no])</f>
        <v>0</v>
      </c>
      <c r="H107" s="13">
        <f>Table5[[#This Row],[yes]]/SUM(Table5[yes])</f>
        <v>1.0471204188481676E-3</v>
      </c>
      <c r="I107" s="13"/>
      <c r="J107" s="13">
        <f>Table5[[#This Row],[no]]/SUM(Table5[[#This Row],[mid]:[yes]])</f>
        <v>0</v>
      </c>
      <c r="K107">
        <f>Table5[[#This Row],[mid]]/SUM(Table5[[#This Row],[mid]:[yes]])</f>
        <v>0</v>
      </c>
      <c r="L107">
        <f>Table5[[#This Row],[yes]]/SUM(Table5[[#This Row],[mid]:[yes]])</f>
        <v>1</v>
      </c>
    </row>
    <row r="108" spans="1:12" x14ac:dyDescent="0.25">
      <c r="A108" s="2" t="s">
        <v>234</v>
      </c>
      <c r="B108" s="3"/>
      <c r="C108" s="3"/>
      <c r="D108" s="3">
        <v>1</v>
      </c>
      <c r="E108" s="12">
        <f>IF(C108="",0,C108/SUM(C108:D108))</f>
        <v>0</v>
      </c>
      <c r="F108" s="12">
        <f>IF(D108="",0,D108/SUM(C108:D108))</f>
        <v>1</v>
      </c>
      <c r="G108" s="13">
        <f>Table5[[#This Row],[no]]/SUM(Table5[no])</f>
        <v>0</v>
      </c>
      <c r="H108" s="13">
        <f>Table5[[#This Row],[yes]]/SUM(Table5[yes])</f>
        <v>1.0471204188481676E-3</v>
      </c>
      <c r="I108" s="13"/>
      <c r="J108" s="13">
        <f>Table5[[#This Row],[no]]/SUM(Table5[[#This Row],[mid]:[yes]])</f>
        <v>0</v>
      </c>
      <c r="K108">
        <f>Table5[[#This Row],[mid]]/SUM(Table5[[#This Row],[mid]:[yes]])</f>
        <v>0</v>
      </c>
      <c r="L108">
        <f>Table5[[#This Row],[yes]]/SUM(Table5[[#This Row],[mid]:[yes]])</f>
        <v>1</v>
      </c>
    </row>
    <row r="109" spans="1:12" x14ac:dyDescent="0.25">
      <c r="A109" s="2" t="s">
        <v>191</v>
      </c>
      <c r="B109" s="3"/>
      <c r="C109" s="3"/>
      <c r="D109" s="3">
        <v>1</v>
      </c>
      <c r="E109" s="12">
        <f>IF(C109="",0,C109/SUM(C109:D109))</f>
        <v>0</v>
      </c>
      <c r="F109" s="12">
        <f>IF(D109="",0,D109/SUM(C109:D109))</f>
        <v>1</v>
      </c>
      <c r="G109" s="13">
        <f>Table5[[#This Row],[no]]/SUM(Table5[no])</f>
        <v>0</v>
      </c>
      <c r="H109" s="13">
        <f>Table5[[#This Row],[yes]]/SUM(Table5[yes])</f>
        <v>1.0471204188481676E-3</v>
      </c>
      <c r="I109" s="13"/>
      <c r="J109" s="13">
        <f>Table5[[#This Row],[no]]/SUM(Table5[[#This Row],[mid]:[yes]])</f>
        <v>0</v>
      </c>
      <c r="K109">
        <f>Table5[[#This Row],[mid]]/SUM(Table5[[#This Row],[mid]:[yes]])</f>
        <v>0</v>
      </c>
      <c r="L109">
        <f>Table5[[#This Row],[yes]]/SUM(Table5[[#This Row],[mid]:[yes]])</f>
        <v>1</v>
      </c>
    </row>
    <row r="110" spans="1:12" x14ac:dyDescent="0.25">
      <c r="A110" s="2" t="s">
        <v>144</v>
      </c>
      <c r="B110" s="3"/>
      <c r="C110" s="3"/>
      <c r="D110" s="3">
        <v>1</v>
      </c>
      <c r="E110" s="12">
        <f>IF(C110="",0,C110/SUM(C110:D110))</f>
        <v>0</v>
      </c>
      <c r="F110" s="12">
        <f>IF(D110="",0,D110/SUM(C110:D110))</f>
        <v>1</v>
      </c>
      <c r="G110" s="13">
        <f>Table5[[#This Row],[no]]/SUM(Table5[no])</f>
        <v>0</v>
      </c>
      <c r="H110" s="13">
        <f>Table5[[#This Row],[yes]]/SUM(Table5[yes])</f>
        <v>1.0471204188481676E-3</v>
      </c>
      <c r="I110" s="13"/>
      <c r="J110" s="13">
        <f>Table5[[#This Row],[no]]/SUM(Table5[[#This Row],[mid]:[yes]])</f>
        <v>0</v>
      </c>
      <c r="K110">
        <f>Table5[[#This Row],[mid]]/SUM(Table5[[#This Row],[mid]:[yes]])</f>
        <v>0</v>
      </c>
      <c r="L110">
        <f>Table5[[#This Row],[yes]]/SUM(Table5[[#This Row],[mid]:[yes]])</f>
        <v>1</v>
      </c>
    </row>
    <row r="111" spans="1:12" x14ac:dyDescent="0.25">
      <c r="A111" s="2" t="s">
        <v>231</v>
      </c>
      <c r="B111" s="3"/>
      <c r="C111" s="3"/>
      <c r="D111" s="3">
        <v>1</v>
      </c>
      <c r="E111" s="12">
        <f>IF(C111="",0,C111/SUM(C111:D111))</f>
        <v>0</v>
      </c>
      <c r="F111" s="12">
        <f>IF(D111="",0,D111/SUM(C111:D111))</f>
        <v>1</v>
      </c>
      <c r="G111" s="13">
        <f>Table5[[#This Row],[no]]/SUM(Table5[no])</f>
        <v>0</v>
      </c>
      <c r="H111" s="13">
        <f>Table5[[#This Row],[yes]]/SUM(Table5[yes])</f>
        <v>1.0471204188481676E-3</v>
      </c>
      <c r="I111" s="13"/>
      <c r="J111" s="13">
        <f>Table5[[#This Row],[no]]/SUM(Table5[[#This Row],[mid]:[yes]])</f>
        <v>0</v>
      </c>
      <c r="K111">
        <f>Table5[[#This Row],[mid]]/SUM(Table5[[#This Row],[mid]:[yes]])</f>
        <v>0</v>
      </c>
      <c r="L111">
        <f>Table5[[#This Row],[yes]]/SUM(Table5[[#This Row],[mid]:[yes]])</f>
        <v>1</v>
      </c>
    </row>
    <row r="112" spans="1:12" x14ac:dyDescent="0.25">
      <c r="A112" s="2" t="s">
        <v>238</v>
      </c>
      <c r="B112" s="3"/>
      <c r="C112" s="3">
        <v>1</v>
      </c>
      <c r="D112" s="3"/>
      <c r="E112" s="12">
        <f>IF(C112="",0,C112/SUM(C112:D112))</f>
        <v>1</v>
      </c>
      <c r="F112" s="12">
        <f>IF(D112="",0,D112/SUM(C112:D112))</f>
        <v>0</v>
      </c>
      <c r="G112" s="13">
        <f>Table5[[#This Row],[no]]/SUM(Table5[no])</f>
        <v>6.5789473684210525E-4</v>
      </c>
      <c r="H112" s="13">
        <f>Table5[[#This Row],[yes]]/SUM(Table5[yes])</f>
        <v>0</v>
      </c>
      <c r="I112" s="13"/>
      <c r="J112" s="13">
        <f>Table5[[#This Row],[no]]/SUM(Table5[[#This Row],[mid]:[yes]])</f>
        <v>1</v>
      </c>
      <c r="K112" s="13">
        <f>Table5[[#This Row],[mid]]/SUM(Table5[[#This Row],[mid]:[yes]])</f>
        <v>0</v>
      </c>
      <c r="L112" s="13">
        <f>Table5[[#This Row],[yes]]/SUM(Table5[[#This Row],[mid]:[yes]])</f>
        <v>0</v>
      </c>
    </row>
    <row r="113" spans="1:28" x14ac:dyDescent="0.25">
      <c r="A113" s="2" t="s">
        <v>233</v>
      </c>
      <c r="B113" s="3"/>
      <c r="C113" s="3">
        <v>1</v>
      </c>
      <c r="D113" s="3"/>
      <c r="E113" s="12">
        <f>IF(C113="",0,C113/SUM(C113:D113))</f>
        <v>1</v>
      </c>
      <c r="F113" s="12">
        <f>IF(D113="",0,D113/SUM(C113:D113))</f>
        <v>0</v>
      </c>
      <c r="G113" s="13">
        <f>Table5[[#This Row],[no]]/SUM(Table5[no])</f>
        <v>6.5789473684210525E-4</v>
      </c>
      <c r="H113" s="13">
        <f>Table5[[#This Row],[yes]]/SUM(Table5[yes])</f>
        <v>0</v>
      </c>
      <c r="I113" s="13"/>
      <c r="J113" s="13">
        <f>Table5[[#This Row],[no]]/SUM(Table5[[#This Row],[mid]:[yes]])</f>
        <v>1</v>
      </c>
      <c r="K113" s="13">
        <f>Table5[[#This Row],[mid]]/SUM(Table5[[#This Row],[mid]:[yes]])</f>
        <v>0</v>
      </c>
      <c r="L113" s="13">
        <f>Table5[[#This Row],[yes]]/SUM(Table5[[#This Row],[mid]:[yes]])</f>
        <v>0</v>
      </c>
    </row>
    <row r="114" spans="1:28" x14ac:dyDescent="0.25">
      <c r="A114" s="2" t="s">
        <v>188</v>
      </c>
      <c r="B114" s="3"/>
      <c r="C114" s="3">
        <v>1</v>
      </c>
      <c r="D114" s="3"/>
      <c r="E114" s="12">
        <f>IF(C114="",0,C114/SUM(C114:D114))</f>
        <v>1</v>
      </c>
      <c r="F114" s="12">
        <f>IF(D114="",0,D114/SUM(C114:D114))</f>
        <v>0</v>
      </c>
      <c r="G114" s="13">
        <f>Table5[[#This Row],[no]]/SUM(Table5[no])</f>
        <v>6.5789473684210525E-4</v>
      </c>
      <c r="H114" s="13">
        <f>Table5[[#This Row],[yes]]/SUM(Table5[yes])</f>
        <v>0</v>
      </c>
      <c r="I114" s="13"/>
      <c r="J114" s="13">
        <f>Table5[[#This Row],[no]]/SUM(Table5[[#This Row],[mid]:[yes]])</f>
        <v>1</v>
      </c>
      <c r="K114" s="13">
        <f>Table5[[#This Row],[mid]]/SUM(Table5[[#This Row],[mid]:[yes]])</f>
        <v>0</v>
      </c>
      <c r="L114" s="13">
        <f>Table5[[#This Row],[yes]]/SUM(Table5[[#This Row],[mid]:[yes]])</f>
        <v>0</v>
      </c>
    </row>
    <row r="115" spans="1:28" x14ac:dyDescent="0.25">
      <c r="A115" s="2" t="s">
        <v>232</v>
      </c>
      <c r="B115" s="3"/>
      <c r="C115" s="3">
        <v>1</v>
      </c>
      <c r="D115" s="3"/>
      <c r="E115" s="12">
        <f>IF(C115="",0,C115/SUM(C115:D115))</f>
        <v>1</v>
      </c>
      <c r="F115" s="12">
        <f>IF(D115="",0,D115/SUM(C115:D115))</f>
        <v>0</v>
      </c>
      <c r="G115" s="13">
        <f>Table5[[#This Row],[no]]/SUM(Table5[no])</f>
        <v>6.5789473684210525E-4</v>
      </c>
      <c r="H115" s="13">
        <f>Table5[[#This Row],[yes]]/SUM(Table5[yes])</f>
        <v>0</v>
      </c>
      <c r="I115" s="13"/>
      <c r="J115" s="13">
        <f>Table5[[#This Row],[no]]/SUM(Table5[[#This Row],[mid]:[yes]])</f>
        <v>1</v>
      </c>
      <c r="K115" s="13">
        <f>Table5[[#This Row],[mid]]/SUM(Table5[[#This Row],[mid]:[yes]])</f>
        <v>0</v>
      </c>
      <c r="L115" s="13">
        <f>Table5[[#This Row],[yes]]/SUM(Table5[[#This Row],[mid]:[yes]])</f>
        <v>0</v>
      </c>
    </row>
    <row r="116" spans="1:28" x14ac:dyDescent="0.25">
      <c r="A116" s="2" t="s">
        <v>168</v>
      </c>
      <c r="B116" s="3"/>
      <c r="C116" s="3">
        <v>1</v>
      </c>
      <c r="D116" s="3"/>
      <c r="E116" s="12">
        <f>IF(C116="",0,C116/SUM(C116:D116))</f>
        <v>1</v>
      </c>
      <c r="F116" s="12">
        <f>IF(D116="",0,D116/SUM(C116:D116))</f>
        <v>0</v>
      </c>
      <c r="G116" s="13">
        <f>Table5[[#This Row],[no]]/SUM(Table5[no])</f>
        <v>6.5789473684210525E-4</v>
      </c>
      <c r="H116" s="13">
        <f>Table5[[#This Row],[yes]]/SUM(Table5[yes])</f>
        <v>0</v>
      </c>
      <c r="I116" s="13"/>
      <c r="J116" s="13">
        <f>Table5[[#This Row],[no]]/SUM(Table5[[#This Row],[mid]:[yes]])</f>
        <v>1</v>
      </c>
      <c r="K116" s="13">
        <f>Table5[[#This Row],[mid]]/SUM(Table5[[#This Row],[mid]:[yes]])</f>
        <v>0</v>
      </c>
      <c r="L116" s="13">
        <f>Table5[[#This Row],[yes]]/SUM(Table5[[#This Row],[mid]:[yes]])</f>
        <v>0</v>
      </c>
    </row>
    <row r="123" spans="1:28" x14ac:dyDescent="0.25">
      <c r="H123" t="s">
        <v>375</v>
      </c>
      <c r="K123" t="s">
        <v>371</v>
      </c>
      <c r="N123" t="s">
        <v>372</v>
      </c>
      <c r="S123" t="s">
        <v>375</v>
      </c>
      <c r="T123" t="s">
        <v>371</v>
      </c>
      <c r="V123" s="13"/>
      <c r="W123" t="s">
        <v>380</v>
      </c>
      <c r="Z123" t="s">
        <v>372</v>
      </c>
    </row>
    <row r="124" spans="1:28" x14ac:dyDescent="0.25">
      <c r="K124" t="s">
        <v>240</v>
      </c>
      <c r="L124" t="s">
        <v>373</v>
      </c>
      <c r="M124" s="13" t="s">
        <v>374</v>
      </c>
      <c r="N124" t="s">
        <v>240</v>
      </c>
      <c r="O124" t="s">
        <v>373</v>
      </c>
      <c r="P124" t="s">
        <v>374</v>
      </c>
      <c r="T124" t="s">
        <v>240</v>
      </c>
      <c r="U124" t="s">
        <v>373</v>
      </c>
      <c r="V124" s="13" t="s">
        <v>374</v>
      </c>
      <c r="W124" t="s">
        <v>240</v>
      </c>
      <c r="X124" t="s">
        <v>373</v>
      </c>
      <c r="Y124" t="s">
        <v>374</v>
      </c>
      <c r="Z124" t="s">
        <v>240</v>
      </c>
      <c r="AA124" t="s">
        <v>373</v>
      </c>
      <c r="AB124" t="s">
        <v>374</v>
      </c>
    </row>
    <row r="125" spans="1:28" x14ac:dyDescent="0.25">
      <c r="H125">
        <v>1</v>
      </c>
      <c r="K125" t="s">
        <v>181</v>
      </c>
      <c r="L125" s="14">
        <v>1</v>
      </c>
      <c r="M125" s="13">
        <v>3.2894736842105261E-3</v>
      </c>
      <c r="N125" t="s">
        <v>131</v>
      </c>
      <c r="O125" s="14">
        <v>1</v>
      </c>
      <c r="P125" s="13">
        <v>2.1989528795811519E-2</v>
      </c>
      <c r="S125">
        <v>1</v>
      </c>
      <c r="T125" t="s">
        <v>215</v>
      </c>
      <c r="U125">
        <v>0.8571428571428571</v>
      </c>
      <c r="W125" t="s">
        <v>160</v>
      </c>
      <c r="X125">
        <v>0.7142857142857143</v>
      </c>
      <c r="Z125" t="s">
        <v>149</v>
      </c>
      <c r="AA125">
        <v>0.77777777777777779</v>
      </c>
    </row>
    <row r="126" spans="1:28" x14ac:dyDescent="0.25">
      <c r="H126">
        <v>2</v>
      </c>
      <c r="K126" t="s">
        <v>143</v>
      </c>
      <c r="L126" s="14">
        <v>0.9285714285714286</v>
      </c>
      <c r="M126" s="13">
        <v>8.552631578947369E-3</v>
      </c>
      <c r="N126" t="s">
        <v>221</v>
      </c>
      <c r="O126" s="14">
        <v>1</v>
      </c>
      <c r="P126" s="13">
        <v>1.3612565445026177E-2</v>
      </c>
      <c r="S126">
        <v>2</v>
      </c>
      <c r="T126" t="s">
        <v>193</v>
      </c>
      <c r="U126">
        <v>0.83333333333333337</v>
      </c>
      <c r="W126" t="s">
        <v>185</v>
      </c>
      <c r="X126">
        <v>0.625</v>
      </c>
      <c r="Z126" t="s">
        <v>171</v>
      </c>
      <c r="AA126">
        <v>0.75</v>
      </c>
    </row>
    <row r="127" spans="1:28" x14ac:dyDescent="0.25">
      <c r="H127">
        <v>3</v>
      </c>
      <c r="K127" t="s">
        <v>136</v>
      </c>
      <c r="L127" s="14">
        <v>0.91666666666666663</v>
      </c>
      <c r="M127" s="13">
        <v>7.2368421052631578E-3</v>
      </c>
      <c r="N127" t="s">
        <v>174</v>
      </c>
      <c r="O127" s="14">
        <v>1</v>
      </c>
      <c r="P127" s="13">
        <v>6.2827225130890054E-3</v>
      </c>
      <c r="S127">
        <v>3</v>
      </c>
      <c r="T127" t="s">
        <v>181</v>
      </c>
      <c r="U127">
        <v>0.83333333333333337</v>
      </c>
      <c r="W127" t="s">
        <v>198</v>
      </c>
      <c r="X127">
        <v>0.55555555555555558</v>
      </c>
      <c r="Z127" t="s">
        <v>131</v>
      </c>
      <c r="AA127">
        <v>0.75</v>
      </c>
    </row>
    <row r="128" spans="1:28" x14ac:dyDescent="0.25">
      <c r="H128">
        <v>4</v>
      </c>
      <c r="K128" t="s">
        <v>193</v>
      </c>
      <c r="L128" s="14">
        <v>0.90909090909090906</v>
      </c>
      <c r="M128" s="13">
        <v>1.3157894736842105E-2</v>
      </c>
      <c r="N128" t="s">
        <v>126</v>
      </c>
      <c r="O128" s="14">
        <v>0.9285714285714286</v>
      </c>
      <c r="P128" s="13">
        <v>1.3612565445026177E-2</v>
      </c>
      <c r="S128">
        <v>4</v>
      </c>
      <c r="T128" t="s">
        <v>156</v>
      </c>
      <c r="U128">
        <v>0.76923076923076927</v>
      </c>
      <c r="W128" t="s">
        <v>127</v>
      </c>
      <c r="X128">
        <v>0.52258064516129032</v>
      </c>
      <c r="Z128" t="s">
        <v>132</v>
      </c>
      <c r="AA128">
        <v>0.72727272727272729</v>
      </c>
    </row>
    <row r="129" spans="8:27" x14ac:dyDescent="0.25">
      <c r="H129">
        <v>5</v>
      </c>
      <c r="K129" t="s">
        <v>156</v>
      </c>
      <c r="L129" s="14">
        <v>0.90909090909090906</v>
      </c>
      <c r="M129" s="13">
        <v>6.5789473684210523E-3</v>
      </c>
      <c r="N129" t="s">
        <v>132</v>
      </c>
      <c r="O129" s="14">
        <v>0.88888888888888884</v>
      </c>
      <c r="P129" s="13">
        <v>8.3769633507853412E-3</v>
      </c>
      <c r="S129">
        <v>5</v>
      </c>
      <c r="T129" t="s">
        <v>207</v>
      </c>
      <c r="U129">
        <v>0.72727272727272729</v>
      </c>
      <c r="W129" t="s">
        <v>152</v>
      </c>
      <c r="X129">
        <v>0.5</v>
      </c>
      <c r="Z129" t="s">
        <v>221</v>
      </c>
      <c r="AA129">
        <v>0.68421052631578949</v>
      </c>
    </row>
    <row r="130" spans="8:27" x14ac:dyDescent="0.25">
      <c r="H130">
        <v>6</v>
      </c>
      <c r="K130" t="s">
        <v>207</v>
      </c>
      <c r="L130" s="14">
        <v>0.88888888888888884</v>
      </c>
      <c r="M130" s="13">
        <v>5.263157894736842E-3</v>
      </c>
      <c r="N130" t="s">
        <v>149</v>
      </c>
      <c r="O130" s="14">
        <v>0.875</v>
      </c>
      <c r="P130" s="13">
        <v>7.3298429319371729E-3</v>
      </c>
      <c r="S130">
        <v>6</v>
      </c>
      <c r="T130" t="s">
        <v>143</v>
      </c>
      <c r="U130">
        <v>0.72222222222222221</v>
      </c>
      <c r="W130" t="s">
        <v>136</v>
      </c>
      <c r="X130">
        <v>0.5</v>
      </c>
      <c r="Z130" t="s">
        <v>225</v>
      </c>
      <c r="AA130">
        <v>0.66666666666666663</v>
      </c>
    </row>
    <row r="131" spans="8:27" x14ac:dyDescent="0.25">
      <c r="H131">
        <v>7</v>
      </c>
      <c r="K131" t="s">
        <v>215</v>
      </c>
      <c r="L131" s="14">
        <v>0.8571428571428571</v>
      </c>
      <c r="M131" s="13">
        <v>3.9473684210526317E-3</v>
      </c>
      <c r="N131" t="s">
        <v>197</v>
      </c>
      <c r="O131" s="14">
        <v>0.8571428571428571</v>
      </c>
      <c r="P131" s="13">
        <v>1.2565445026178011E-2</v>
      </c>
      <c r="S131">
        <v>7</v>
      </c>
      <c r="T131" t="s">
        <v>155</v>
      </c>
      <c r="U131">
        <v>0.7142857142857143</v>
      </c>
      <c r="W131" t="s">
        <v>142</v>
      </c>
      <c r="X131">
        <v>0.49624060150375937</v>
      </c>
      <c r="Z131" t="s">
        <v>183</v>
      </c>
      <c r="AA131">
        <v>0.66666666666666663</v>
      </c>
    </row>
    <row r="132" spans="8:27" x14ac:dyDescent="0.25">
      <c r="H132">
        <v>8</v>
      </c>
      <c r="K132" t="s">
        <v>155</v>
      </c>
      <c r="L132" s="14">
        <v>0.83333333333333337</v>
      </c>
      <c r="M132" s="13">
        <v>3.2894736842105261E-3</v>
      </c>
      <c r="N132" t="s">
        <v>171</v>
      </c>
      <c r="O132" s="14">
        <v>0.8571428571428571</v>
      </c>
      <c r="P132" s="13">
        <v>6.2827225130890054E-3</v>
      </c>
      <c r="S132">
        <v>8</v>
      </c>
      <c r="T132" t="s">
        <v>154</v>
      </c>
      <c r="U132">
        <v>0.7142857142857143</v>
      </c>
      <c r="W132" t="s">
        <v>199</v>
      </c>
      <c r="X132">
        <v>0.49056603773584906</v>
      </c>
      <c r="Z132" t="s">
        <v>126</v>
      </c>
      <c r="AA132">
        <v>0.65</v>
      </c>
    </row>
    <row r="133" spans="8:27" x14ac:dyDescent="0.25">
      <c r="H133">
        <v>9</v>
      </c>
      <c r="K133" t="s">
        <v>192</v>
      </c>
      <c r="L133" s="14">
        <v>0.82758620689655171</v>
      </c>
      <c r="M133" s="13">
        <v>1.5789473684210527E-2</v>
      </c>
      <c r="N133" t="s">
        <v>183</v>
      </c>
      <c r="O133" s="14">
        <v>0.8571428571428571</v>
      </c>
      <c r="P133" s="13">
        <v>6.2827225130890054E-3</v>
      </c>
      <c r="S133">
        <v>9</v>
      </c>
      <c r="T133" t="s">
        <v>159</v>
      </c>
      <c r="U133">
        <v>0.69696969696969702</v>
      </c>
      <c r="W133" t="s">
        <v>169</v>
      </c>
      <c r="X133">
        <v>0.46956521739130436</v>
      </c>
      <c r="Z133" t="s">
        <v>158</v>
      </c>
      <c r="AA133">
        <v>0.57894736842105265</v>
      </c>
    </row>
    <row r="134" spans="8:27" x14ac:dyDescent="0.25">
      <c r="H134">
        <v>10</v>
      </c>
      <c r="K134" t="s">
        <v>159</v>
      </c>
      <c r="L134" s="14">
        <v>0.8214285714285714</v>
      </c>
      <c r="M134" s="13">
        <v>1.5131578947368421E-2</v>
      </c>
      <c r="N134" t="s">
        <v>219</v>
      </c>
      <c r="O134" s="14">
        <v>0.83333333333333337</v>
      </c>
      <c r="P134" s="13">
        <v>5.235602094240838E-3</v>
      </c>
      <c r="S134">
        <v>10</v>
      </c>
      <c r="T134" t="s">
        <v>170</v>
      </c>
      <c r="U134">
        <v>0.66666666666666663</v>
      </c>
      <c r="W134" t="s">
        <v>174</v>
      </c>
      <c r="X134">
        <v>0.45454545454545453</v>
      </c>
      <c r="Z134" t="s">
        <v>197</v>
      </c>
      <c r="AA134">
        <v>0.54545454545454541</v>
      </c>
    </row>
    <row r="135" spans="8:27" x14ac:dyDescent="0.25">
      <c r="H135">
        <v>11</v>
      </c>
      <c r="K135" t="s">
        <v>142</v>
      </c>
      <c r="L135" s="14">
        <v>0.80597014925373134</v>
      </c>
      <c r="M135" s="13">
        <v>3.5526315789473684E-2</v>
      </c>
      <c r="N135" t="s">
        <v>225</v>
      </c>
      <c r="O135" s="14">
        <v>0.8</v>
      </c>
      <c r="P135" s="13">
        <v>1.2565445026178011E-2</v>
      </c>
      <c r="S135">
        <v>11</v>
      </c>
      <c r="T135" t="s">
        <v>192</v>
      </c>
      <c r="U135">
        <v>0.64864864864864868</v>
      </c>
      <c r="W135" t="s">
        <v>172</v>
      </c>
      <c r="X135">
        <v>0.45171339563862928</v>
      </c>
      <c r="Z135" t="s">
        <v>174</v>
      </c>
      <c r="AA135">
        <v>0.54545454545454541</v>
      </c>
    </row>
    <row r="136" spans="8:27" x14ac:dyDescent="0.25">
      <c r="H136">
        <v>12</v>
      </c>
      <c r="K136" t="s">
        <v>128</v>
      </c>
      <c r="L136" s="14">
        <v>0.77777777777777779</v>
      </c>
      <c r="M136" s="13">
        <v>4.6052631578947364E-3</v>
      </c>
      <c r="N136" t="s">
        <v>173</v>
      </c>
      <c r="O136" s="14">
        <v>0.79166666666666663</v>
      </c>
      <c r="P136" s="13">
        <v>1.9895287958115182E-2</v>
      </c>
      <c r="S136">
        <v>12</v>
      </c>
      <c r="T136" t="s">
        <v>217</v>
      </c>
      <c r="U136">
        <v>0.59459459459459463</v>
      </c>
      <c r="W136" t="s">
        <v>151</v>
      </c>
      <c r="X136">
        <v>0.44696969696969696</v>
      </c>
      <c r="Z136" t="s">
        <v>173</v>
      </c>
      <c r="AA136">
        <v>0.52777777777777779</v>
      </c>
    </row>
    <row r="137" spans="8:27" x14ac:dyDescent="0.25">
      <c r="H137">
        <v>13</v>
      </c>
      <c r="K137" t="s">
        <v>148</v>
      </c>
      <c r="L137" s="14">
        <v>0.75939849624060152</v>
      </c>
      <c r="M137" s="13">
        <v>6.644736842105263E-2</v>
      </c>
      <c r="N137" t="s">
        <v>158</v>
      </c>
      <c r="O137" s="14">
        <v>0.7857142857142857</v>
      </c>
      <c r="P137" s="13">
        <v>1.1518324607329843E-2</v>
      </c>
      <c r="S137">
        <v>13</v>
      </c>
      <c r="T137" t="s">
        <v>140</v>
      </c>
      <c r="U137">
        <v>0.5714285714285714</v>
      </c>
      <c r="W137" t="s">
        <v>222</v>
      </c>
      <c r="X137">
        <v>0.4329004329004329</v>
      </c>
      <c r="Z137" t="s">
        <v>138</v>
      </c>
      <c r="AA137">
        <v>0.5</v>
      </c>
    </row>
    <row r="138" spans="8:27" x14ac:dyDescent="0.25">
      <c r="H138">
        <v>14</v>
      </c>
      <c r="K138" t="s">
        <v>170</v>
      </c>
      <c r="L138" s="14">
        <v>0.75</v>
      </c>
      <c r="M138" s="13">
        <v>3.9473684210526317E-3</v>
      </c>
      <c r="N138" t="s">
        <v>200</v>
      </c>
      <c r="O138" s="14">
        <v>0.7142857142857143</v>
      </c>
      <c r="P138" s="13">
        <v>5.235602094240838E-3</v>
      </c>
      <c r="S138">
        <v>14</v>
      </c>
      <c r="T138" t="s">
        <v>129</v>
      </c>
      <c r="U138">
        <v>0.5625</v>
      </c>
      <c r="W138" t="s">
        <v>148</v>
      </c>
      <c r="X138">
        <v>0.43162393162393164</v>
      </c>
      <c r="Z138" t="s">
        <v>200</v>
      </c>
      <c r="AA138">
        <v>0.5</v>
      </c>
    </row>
    <row r="139" spans="8:27" x14ac:dyDescent="0.25">
      <c r="H139">
        <v>15</v>
      </c>
      <c r="K139" t="s">
        <v>217</v>
      </c>
      <c r="L139" s="14">
        <v>0.73333333333333328</v>
      </c>
      <c r="M139" s="13">
        <v>1.4473684210526316E-2</v>
      </c>
      <c r="N139" t="s">
        <v>161</v>
      </c>
      <c r="O139" s="14">
        <v>0.66666666666666663</v>
      </c>
      <c r="P139" s="13">
        <v>6.2827225130890054E-3</v>
      </c>
      <c r="S139">
        <v>15</v>
      </c>
      <c r="T139" t="s">
        <v>141</v>
      </c>
      <c r="U139">
        <v>0.5625</v>
      </c>
      <c r="W139" t="s">
        <v>153</v>
      </c>
      <c r="X139">
        <v>0.41841004184100417</v>
      </c>
      <c r="Z139" t="s">
        <v>219</v>
      </c>
      <c r="AA139">
        <v>0.5</v>
      </c>
    </row>
    <row r="140" spans="8:27" x14ac:dyDescent="0.25">
      <c r="H140">
        <v>16</v>
      </c>
      <c r="K140" t="s">
        <v>172</v>
      </c>
      <c r="L140" s="14">
        <v>0.73295454545454541</v>
      </c>
      <c r="M140" s="13">
        <v>8.4868421052631579E-2</v>
      </c>
      <c r="N140" t="s">
        <v>138</v>
      </c>
      <c r="O140" s="14">
        <v>0.625</v>
      </c>
      <c r="P140" s="13">
        <v>5.235602094240838E-3</v>
      </c>
      <c r="S140">
        <v>16</v>
      </c>
      <c r="T140" t="s">
        <v>146</v>
      </c>
      <c r="U140">
        <v>0.52941176470588236</v>
      </c>
      <c r="W140" t="s">
        <v>182</v>
      </c>
      <c r="X140">
        <v>0.41333333333333333</v>
      </c>
      <c r="Z140" t="s">
        <v>134</v>
      </c>
      <c r="AA140">
        <v>0.48275862068965519</v>
      </c>
    </row>
    <row r="141" spans="8:27" x14ac:dyDescent="0.25">
      <c r="H141">
        <v>17</v>
      </c>
      <c r="K141" t="s">
        <v>140</v>
      </c>
      <c r="L141" s="14">
        <v>0.72727272727272729</v>
      </c>
      <c r="M141" s="13">
        <v>5.263157894736842E-3</v>
      </c>
      <c r="N141" t="s">
        <v>134</v>
      </c>
      <c r="O141" s="14">
        <v>0.60869565217391308</v>
      </c>
      <c r="P141" s="13">
        <v>1.4659685863874346E-2</v>
      </c>
      <c r="S141">
        <v>17</v>
      </c>
      <c r="T141" t="s">
        <v>201</v>
      </c>
      <c r="U141">
        <v>0.50877192982456143</v>
      </c>
      <c r="W141" t="s">
        <v>187</v>
      </c>
      <c r="X141">
        <v>0.40860215053763443</v>
      </c>
      <c r="Z141" t="s">
        <v>161</v>
      </c>
      <c r="AA141">
        <v>0.46153846153846156</v>
      </c>
    </row>
    <row r="142" spans="8:27" x14ac:dyDescent="0.25">
      <c r="H142">
        <v>18</v>
      </c>
      <c r="K142" t="s">
        <v>157</v>
      </c>
      <c r="L142" s="14">
        <v>0.72222222222222221</v>
      </c>
      <c r="M142" s="13">
        <v>9.4078947368421054E-2</v>
      </c>
      <c r="N142" t="s">
        <v>213</v>
      </c>
      <c r="O142" s="14">
        <v>0.6</v>
      </c>
      <c r="P142" s="13">
        <v>1.2565445026178011E-2</v>
      </c>
      <c r="S142">
        <v>18</v>
      </c>
      <c r="T142" t="s">
        <v>128</v>
      </c>
      <c r="U142">
        <v>0.46666666666666667</v>
      </c>
      <c r="W142" t="s">
        <v>128</v>
      </c>
      <c r="X142">
        <v>0.4</v>
      </c>
      <c r="Z142" t="s">
        <v>162</v>
      </c>
      <c r="AA142">
        <v>0.43333333333333335</v>
      </c>
    </row>
    <row r="143" spans="8:27" x14ac:dyDescent="0.25">
      <c r="H143">
        <v>19</v>
      </c>
      <c r="K143" t="s">
        <v>154</v>
      </c>
      <c r="L143" s="14">
        <v>0.7142857142857143</v>
      </c>
      <c r="M143" s="13">
        <v>3.2894736842105261E-3</v>
      </c>
      <c r="N143" t="s">
        <v>162</v>
      </c>
      <c r="O143" s="14">
        <v>0.59090909090909094</v>
      </c>
      <c r="P143" s="13">
        <v>1.3612565445026177E-2</v>
      </c>
      <c r="S143">
        <v>19</v>
      </c>
      <c r="T143" t="s">
        <v>229</v>
      </c>
      <c r="U143">
        <v>0.4642857142857143</v>
      </c>
      <c r="W143" t="s">
        <v>226</v>
      </c>
      <c r="X143">
        <v>0.39130434782608697</v>
      </c>
      <c r="Z143" t="s">
        <v>213</v>
      </c>
      <c r="AA143">
        <v>0.4</v>
      </c>
    </row>
    <row r="144" spans="8:27" x14ac:dyDescent="0.25">
      <c r="H144">
        <v>20</v>
      </c>
      <c r="K144" t="s">
        <v>141</v>
      </c>
      <c r="L144" s="14">
        <v>0.69230769230769229</v>
      </c>
      <c r="M144" s="13">
        <v>5.9210526315789476E-3</v>
      </c>
      <c r="N144" t="s">
        <v>226</v>
      </c>
      <c r="O144" s="14">
        <v>0.5714285714285714</v>
      </c>
      <c r="P144" s="13">
        <v>8.3769633507853412E-3</v>
      </c>
      <c r="S144">
        <v>20</v>
      </c>
      <c r="T144" t="s">
        <v>136</v>
      </c>
      <c r="U144">
        <v>0.45833333333333331</v>
      </c>
      <c r="W144" t="s">
        <v>147</v>
      </c>
      <c r="X144">
        <v>0.37931034482758619</v>
      </c>
      <c r="Z144" t="s">
        <v>196</v>
      </c>
      <c r="AA144">
        <v>0.35714285714285715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SceneFeatures</vt:lpstr>
      <vt:lpstr>Sheet4</vt:lpstr>
      <vt:lpstr>Scene Statistics</vt:lpstr>
      <vt:lpstr>rank_scene</vt:lpstr>
      <vt:lpstr>cloud</vt:lpstr>
      <vt:lpstr>rank_scene_binary</vt:lpstr>
      <vt:lpstr>top3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H2cX</cp:lastModifiedBy>
  <dcterms:created xsi:type="dcterms:W3CDTF">2017-05-15T13:16:10Z</dcterms:created>
  <dcterms:modified xsi:type="dcterms:W3CDTF">2017-08-18T15:18:47Z</dcterms:modified>
</cp:coreProperties>
</file>