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2" activeTab="6"/>
  </bookViews>
  <sheets>
    <sheet name="Sheet1" sheetId="3" r:id="rId1"/>
    <sheet name="grouping attr" sheetId="8" r:id="rId2"/>
    <sheet name="summary_ori" sheetId="1" r:id="rId3"/>
    <sheet name="confusion_matrix" sheetId="2" r:id="rId4"/>
    <sheet name="confmat_detail" sheetId="7" r:id="rId5"/>
    <sheet name="confmat_lowvar" sheetId="9" r:id="rId6"/>
    <sheet name="select_loc_for_val" sheetId="6" r:id="rId7"/>
  </sheets>
  <definedNames>
    <definedName name="_xlnm._FilterDatabase" localSheetId="4" hidden="1">confmat_detail!$AA$2:$AH$2</definedName>
  </definedNames>
  <calcPr calcId="171027"/>
  <pivotCaches>
    <pivotCache cacheId="0" r:id="rId8"/>
    <pivotCache cacheId="3" r:id="rId9"/>
    <pivotCache cacheId="4" r:id="rId10"/>
    <pivotCache cacheId="5" r:id="rId11"/>
  </pivotCaches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41" i="6"/>
  <c r="B40" i="6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N3" i="6"/>
  <c r="M3" i="6"/>
  <c r="L3" i="6"/>
  <c r="J3" i="6"/>
  <c r="B46" i="9" l="1"/>
  <c r="B45" i="9"/>
  <c r="AI4" i="7" l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3" i="7"/>
  <c r="W3" i="7" l="1"/>
  <c r="W2" i="7"/>
  <c r="W1" i="7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W10" i="2" l="1"/>
  <c r="X10" i="2"/>
  <c r="Y10" i="2"/>
  <c r="W11" i="2"/>
  <c r="X11" i="2"/>
  <c r="Y11" i="2"/>
  <c r="X12" i="2"/>
  <c r="Y12" i="2"/>
  <c r="Y13" i="2"/>
  <c r="W9" i="2"/>
  <c r="A205" i="1" l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0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01" i="1"/>
  <c r="L114" i="1"/>
  <c r="L115" i="1"/>
  <c r="L116" i="1"/>
  <c r="L117" i="1"/>
  <c r="L118" i="1"/>
  <c r="L119" i="1"/>
  <c r="L120" i="1"/>
  <c r="L12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P166" i="1" l="1"/>
  <c r="R166" i="1" s="1"/>
  <c r="S166" i="1"/>
  <c r="P165" i="1"/>
  <c r="R165" i="1" s="1"/>
  <c r="S165" i="1"/>
  <c r="P180" i="1"/>
  <c r="R180" i="1" s="1"/>
  <c r="S180" i="1"/>
  <c r="P172" i="1"/>
  <c r="R172" i="1" s="1"/>
  <c r="S172" i="1"/>
  <c r="P164" i="1"/>
  <c r="R164" i="1" s="1"/>
  <c r="S164" i="1"/>
  <c r="P156" i="1"/>
  <c r="R156" i="1" s="1"/>
  <c r="S156" i="1"/>
  <c r="P148" i="1"/>
  <c r="R148" i="1" s="1"/>
  <c r="S148" i="1"/>
  <c r="P200" i="1"/>
  <c r="R200" i="1" s="1"/>
  <c r="S200" i="1"/>
  <c r="P192" i="1"/>
  <c r="R192" i="1" s="1"/>
  <c r="S192" i="1"/>
  <c r="P184" i="1"/>
  <c r="S184" i="1"/>
  <c r="P136" i="1"/>
  <c r="R136" i="1" s="1"/>
  <c r="S136" i="1"/>
  <c r="P128" i="1"/>
  <c r="R128" i="1" s="1"/>
  <c r="S128" i="1"/>
  <c r="P80" i="1"/>
  <c r="R80" i="1" s="1"/>
  <c r="S80" i="1"/>
  <c r="P72" i="1"/>
  <c r="R72" i="1" s="1"/>
  <c r="S72" i="1"/>
  <c r="P64" i="1"/>
  <c r="R64" i="1" s="1"/>
  <c r="S64" i="1"/>
  <c r="P116" i="1"/>
  <c r="R116" i="1" s="1"/>
  <c r="S116" i="1"/>
  <c r="P111" i="1"/>
  <c r="R111" i="1" s="1"/>
  <c r="S111" i="1"/>
  <c r="P96" i="1"/>
  <c r="S96" i="1"/>
  <c r="P92" i="1"/>
  <c r="R92" i="1" s="1"/>
  <c r="S92" i="1"/>
  <c r="P84" i="1"/>
  <c r="R84" i="1" s="1"/>
  <c r="S84" i="1"/>
  <c r="P16" i="1"/>
  <c r="R16" i="1" s="1"/>
  <c r="S16" i="1"/>
  <c r="P8" i="1"/>
  <c r="R8" i="1" s="1"/>
  <c r="S8" i="1"/>
  <c r="P60" i="1"/>
  <c r="R60" i="1" s="1"/>
  <c r="S60" i="1"/>
  <c r="P52" i="1"/>
  <c r="R52" i="1" s="1"/>
  <c r="S52" i="1"/>
  <c r="P44" i="1"/>
  <c r="R44" i="1" s="1"/>
  <c r="S44" i="1"/>
  <c r="P37" i="1"/>
  <c r="S37" i="1"/>
  <c r="P29" i="1"/>
  <c r="R29" i="1" s="1"/>
  <c r="S29" i="1"/>
  <c r="P176" i="1"/>
  <c r="R176" i="1" s="1"/>
  <c r="S176" i="1"/>
  <c r="P181" i="1"/>
  <c r="R181" i="1" s="1"/>
  <c r="S181" i="1"/>
  <c r="P171" i="1"/>
  <c r="R171" i="1" s="1"/>
  <c r="S171" i="1"/>
  <c r="P163" i="1"/>
  <c r="R163" i="1" s="1"/>
  <c r="S163" i="1"/>
  <c r="P155" i="1"/>
  <c r="R155" i="1" s="1"/>
  <c r="S155" i="1"/>
  <c r="P147" i="1"/>
  <c r="R147" i="1" s="1"/>
  <c r="S147" i="1"/>
  <c r="P199" i="1"/>
  <c r="S199" i="1"/>
  <c r="P191" i="1"/>
  <c r="R191" i="1" s="1"/>
  <c r="S191" i="1"/>
  <c r="P183" i="1"/>
  <c r="R183" i="1" s="1"/>
  <c r="S183" i="1"/>
  <c r="P135" i="1"/>
  <c r="R135" i="1" s="1"/>
  <c r="S135" i="1"/>
  <c r="P127" i="1"/>
  <c r="R127" i="1" s="1"/>
  <c r="S127" i="1"/>
  <c r="P79" i="1"/>
  <c r="R79" i="1" s="1"/>
  <c r="S79" i="1"/>
  <c r="P71" i="1"/>
  <c r="R71" i="1" s="1"/>
  <c r="S71" i="1"/>
  <c r="P63" i="1"/>
  <c r="R63" i="1" s="1"/>
  <c r="S63" i="1"/>
  <c r="P115" i="1"/>
  <c r="S115" i="1"/>
  <c r="P110" i="1"/>
  <c r="R110" i="1" s="1"/>
  <c r="S110" i="1"/>
  <c r="P105" i="1"/>
  <c r="R105" i="1" s="1"/>
  <c r="S105" i="1"/>
  <c r="P91" i="1"/>
  <c r="R91" i="1" s="1"/>
  <c r="S91" i="1"/>
  <c r="P83" i="1"/>
  <c r="R83" i="1" s="1"/>
  <c r="S83" i="1"/>
  <c r="P15" i="1"/>
  <c r="R15" i="1" s="1"/>
  <c r="S15" i="1"/>
  <c r="P7" i="1"/>
  <c r="R7" i="1" s="1"/>
  <c r="S7" i="1"/>
  <c r="P59" i="1"/>
  <c r="R59" i="1" s="1"/>
  <c r="S59" i="1"/>
  <c r="P51" i="1"/>
  <c r="S51" i="1"/>
  <c r="P43" i="1"/>
  <c r="R43" i="1" s="1"/>
  <c r="S43" i="1"/>
  <c r="P36" i="1"/>
  <c r="R36" i="1" s="1"/>
  <c r="S36" i="1"/>
  <c r="P28" i="1"/>
  <c r="R28" i="1" s="1"/>
  <c r="S28" i="1"/>
  <c r="P158" i="1"/>
  <c r="S158" i="1"/>
  <c r="P179" i="1"/>
  <c r="R179" i="1" s="1"/>
  <c r="S179" i="1"/>
  <c r="P178" i="1"/>
  <c r="R178" i="1" s="1"/>
  <c r="S178" i="1"/>
  <c r="P170" i="1"/>
  <c r="R170" i="1" s="1"/>
  <c r="S170" i="1"/>
  <c r="P162" i="1"/>
  <c r="R162" i="1" s="1"/>
  <c r="S162" i="1"/>
  <c r="P154" i="1"/>
  <c r="R154" i="1" s="1"/>
  <c r="S154" i="1"/>
  <c r="P146" i="1"/>
  <c r="R146" i="1" s="1"/>
  <c r="S146" i="1"/>
  <c r="P198" i="1"/>
  <c r="R198" i="1" s="1"/>
  <c r="S198" i="1"/>
  <c r="P190" i="1"/>
  <c r="R190" i="1" s="1"/>
  <c r="S190" i="1"/>
  <c r="P182" i="1"/>
  <c r="R182" i="1" s="1"/>
  <c r="S182" i="1"/>
  <c r="P134" i="1"/>
  <c r="R134" i="1" s="1"/>
  <c r="S134" i="1"/>
  <c r="P126" i="1"/>
  <c r="R126" i="1" s="1"/>
  <c r="S126" i="1"/>
  <c r="P78" i="1"/>
  <c r="R78" i="1" s="1"/>
  <c r="S78" i="1"/>
  <c r="P70" i="1"/>
  <c r="R70" i="1" s="1"/>
  <c r="S70" i="1"/>
  <c r="P62" i="1"/>
  <c r="R62" i="1" s="1"/>
  <c r="S62" i="1"/>
  <c r="P114" i="1"/>
  <c r="R114" i="1" s="1"/>
  <c r="S114" i="1"/>
  <c r="P109" i="1"/>
  <c r="R109" i="1" s="1"/>
  <c r="S109" i="1"/>
  <c r="P95" i="1"/>
  <c r="S95" i="1"/>
  <c r="P90" i="1"/>
  <c r="R90" i="1" s="1"/>
  <c r="S90" i="1"/>
  <c r="P82" i="1"/>
  <c r="R82" i="1" s="1"/>
  <c r="S82" i="1"/>
  <c r="P14" i="1"/>
  <c r="R14" i="1" s="1"/>
  <c r="S14" i="1"/>
  <c r="P6" i="1"/>
  <c r="R6" i="1" s="1"/>
  <c r="S6" i="1"/>
  <c r="P58" i="1"/>
  <c r="R58" i="1" s="1"/>
  <c r="S58" i="1"/>
  <c r="P50" i="1"/>
  <c r="R50" i="1" s="1"/>
  <c r="S50" i="1"/>
  <c r="P42" i="1"/>
  <c r="R42" i="1" s="1"/>
  <c r="S42" i="1"/>
  <c r="P35" i="1"/>
  <c r="R35" i="1" s="1"/>
  <c r="S35" i="1"/>
  <c r="P27" i="1"/>
  <c r="R27" i="1" s="1"/>
  <c r="S27" i="1"/>
  <c r="P177" i="1"/>
  <c r="R177" i="1" s="1"/>
  <c r="S177" i="1"/>
  <c r="P169" i="1"/>
  <c r="R169" i="1" s="1"/>
  <c r="S169" i="1"/>
  <c r="P161" i="1"/>
  <c r="S161" i="1"/>
  <c r="P153" i="1"/>
  <c r="R153" i="1" s="1"/>
  <c r="S153" i="1"/>
  <c r="P145" i="1"/>
  <c r="R145" i="1" s="1"/>
  <c r="S145" i="1"/>
  <c r="P197" i="1"/>
  <c r="R197" i="1" s="1"/>
  <c r="S197" i="1"/>
  <c r="P189" i="1"/>
  <c r="R189" i="1" s="1"/>
  <c r="S189" i="1"/>
  <c r="P141" i="1"/>
  <c r="R141" i="1" s="1"/>
  <c r="S141" i="1"/>
  <c r="P133" i="1"/>
  <c r="R133" i="1" s="1"/>
  <c r="S133" i="1"/>
  <c r="P125" i="1"/>
  <c r="R125" i="1" s="1"/>
  <c r="S125" i="1"/>
  <c r="P77" i="1"/>
  <c r="S77" i="1"/>
  <c r="P69" i="1"/>
  <c r="R69" i="1" s="1"/>
  <c r="S69" i="1"/>
  <c r="P121" i="1"/>
  <c r="R121" i="1" s="1"/>
  <c r="S121" i="1"/>
  <c r="P101" i="1"/>
  <c r="R101" i="1" s="1"/>
  <c r="S101" i="1"/>
  <c r="P98" i="1"/>
  <c r="R98" i="1" s="1"/>
  <c r="S98" i="1"/>
  <c r="P104" i="1"/>
  <c r="R104" i="1" s="1"/>
  <c r="S104" i="1"/>
  <c r="P89" i="1"/>
  <c r="R89" i="1" s="1"/>
  <c r="S89" i="1"/>
  <c r="P21" i="1"/>
  <c r="R21" i="1" s="1"/>
  <c r="S21" i="1"/>
  <c r="P13" i="1"/>
  <c r="R13" i="1" s="1"/>
  <c r="S13" i="1"/>
  <c r="P5" i="1"/>
  <c r="R5" i="1" s="1"/>
  <c r="S5" i="1"/>
  <c r="P57" i="1"/>
  <c r="R57" i="1" s="1"/>
  <c r="S57" i="1"/>
  <c r="P49" i="1"/>
  <c r="R49" i="1" s="1"/>
  <c r="S49" i="1"/>
  <c r="P202" i="1"/>
  <c r="R202" i="1" s="1"/>
  <c r="S202" i="1"/>
  <c r="P34" i="1"/>
  <c r="R34" i="1" s="1"/>
  <c r="S34" i="1"/>
  <c r="P26" i="1"/>
  <c r="R26" i="1" s="1"/>
  <c r="S26" i="1"/>
  <c r="P168" i="1"/>
  <c r="R168" i="1" s="1"/>
  <c r="S168" i="1"/>
  <c r="P152" i="1"/>
  <c r="R152" i="1" s="1"/>
  <c r="S152" i="1"/>
  <c r="P144" i="1"/>
  <c r="R144" i="1" s="1"/>
  <c r="S144" i="1"/>
  <c r="P196" i="1"/>
  <c r="R196" i="1" s="1"/>
  <c r="S196" i="1"/>
  <c r="P188" i="1"/>
  <c r="R188" i="1" s="1"/>
  <c r="S188" i="1"/>
  <c r="P140" i="1"/>
  <c r="R140" i="1" s="1"/>
  <c r="S140" i="1"/>
  <c r="P132" i="1"/>
  <c r="R132" i="1" s="1"/>
  <c r="S132" i="1"/>
  <c r="P124" i="1"/>
  <c r="R124" i="1" s="1"/>
  <c r="S124" i="1"/>
  <c r="P76" i="1"/>
  <c r="R76" i="1" s="1"/>
  <c r="S76" i="1"/>
  <c r="P68" i="1"/>
  <c r="R68" i="1" s="1"/>
  <c r="S68" i="1"/>
  <c r="P120" i="1"/>
  <c r="R120" i="1" s="1"/>
  <c r="S120" i="1"/>
  <c r="P113" i="1"/>
  <c r="R113" i="1" s="1"/>
  <c r="S113" i="1"/>
  <c r="P108" i="1"/>
  <c r="R108" i="1" s="1"/>
  <c r="S108" i="1"/>
  <c r="P103" i="1"/>
  <c r="R103" i="1" s="1"/>
  <c r="S103" i="1"/>
  <c r="P88" i="1"/>
  <c r="R88" i="1" s="1"/>
  <c r="S88" i="1"/>
  <c r="P20" i="1"/>
  <c r="R20" i="1" s="1"/>
  <c r="S20" i="1"/>
  <c r="P12" i="1"/>
  <c r="R12" i="1" s="1"/>
  <c r="S12" i="1"/>
  <c r="P4" i="1"/>
  <c r="R4" i="1" s="1"/>
  <c r="S4" i="1"/>
  <c r="P56" i="1"/>
  <c r="R56" i="1" s="1"/>
  <c r="S56" i="1"/>
  <c r="P48" i="1"/>
  <c r="R48" i="1" s="1"/>
  <c r="S48" i="1"/>
  <c r="P41" i="1"/>
  <c r="R41" i="1" s="1"/>
  <c r="S41" i="1"/>
  <c r="P33" i="1"/>
  <c r="R33" i="1" s="1"/>
  <c r="S33" i="1"/>
  <c r="P25" i="1"/>
  <c r="R25" i="1" s="1"/>
  <c r="S25" i="1"/>
  <c r="P160" i="1"/>
  <c r="R160" i="1" s="1"/>
  <c r="S160" i="1"/>
  <c r="P175" i="1"/>
  <c r="R175" i="1" s="1"/>
  <c r="S175" i="1"/>
  <c r="P167" i="1"/>
  <c r="R167" i="1" s="1"/>
  <c r="S167" i="1"/>
  <c r="P159" i="1"/>
  <c r="R159" i="1" s="1"/>
  <c r="S159" i="1"/>
  <c r="P151" i="1"/>
  <c r="R151" i="1" s="1"/>
  <c r="S151" i="1"/>
  <c r="P143" i="1"/>
  <c r="R143" i="1" s="1"/>
  <c r="S143" i="1"/>
  <c r="P195" i="1"/>
  <c r="R195" i="1" s="1"/>
  <c r="S195" i="1"/>
  <c r="P187" i="1"/>
  <c r="R187" i="1" s="1"/>
  <c r="S187" i="1"/>
  <c r="P139" i="1"/>
  <c r="R139" i="1" s="1"/>
  <c r="S139" i="1"/>
  <c r="P131" i="1"/>
  <c r="R131" i="1" s="1"/>
  <c r="S131" i="1"/>
  <c r="P123" i="1"/>
  <c r="R123" i="1" s="1"/>
  <c r="S123" i="1"/>
  <c r="P75" i="1"/>
  <c r="R75" i="1" s="1"/>
  <c r="S75" i="1"/>
  <c r="P67" i="1"/>
  <c r="R67" i="1" s="1"/>
  <c r="S67" i="1"/>
  <c r="P119" i="1"/>
  <c r="R119" i="1" s="1"/>
  <c r="S119" i="1"/>
  <c r="P100" i="1"/>
  <c r="R100" i="1" s="1"/>
  <c r="S100" i="1"/>
  <c r="P97" i="1"/>
  <c r="R97" i="1" s="1"/>
  <c r="S97" i="1"/>
  <c r="P94" i="1"/>
  <c r="R94" i="1" s="1"/>
  <c r="S94" i="1"/>
  <c r="P87" i="1"/>
  <c r="R87" i="1" s="1"/>
  <c r="S87" i="1"/>
  <c r="P19" i="1"/>
  <c r="R19" i="1" s="1"/>
  <c r="S19" i="1"/>
  <c r="P11" i="1"/>
  <c r="R11" i="1" s="1"/>
  <c r="S11" i="1"/>
  <c r="P3" i="1"/>
  <c r="R3" i="1" s="1"/>
  <c r="S3" i="1"/>
  <c r="P55" i="1"/>
  <c r="R55" i="1" s="1"/>
  <c r="S55" i="1"/>
  <c r="P47" i="1"/>
  <c r="R47" i="1" s="1"/>
  <c r="S47" i="1"/>
  <c r="P40" i="1"/>
  <c r="R40" i="1" s="1"/>
  <c r="S40" i="1"/>
  <c r="P32" i="1"/>
  <c r="R32" i="1" s="1"/>
  <c r="S32" i="1"/>
  <c r="P24" i="1"/>
  <c r="R24" i="1" s="1"/>
  <c r="S24" i="1"/>
  <c r="P150" i="1"/>
  <c r="R150" i="1" s="1"/>
  <c r="S150" i="1"/>
  <c r="P142" i="1"/>
  <c r="R142" i="1" s="1"/>
  <c r="S142" i="1"/>
  <c r="P194" i="1"/>
  <c r="R194" i="1" s="1"/>
  <c r="S194" i="1"/>
  <c r="P186" i="1"/>
  <c r="R186" i="1" s="1"/>
  <c r="S186" i="1"/>
  <c r="P138" i="1"/>
  <c r="R138" i="1" s="1"/>
  <c r="S138" i="1"/>
  <c r="P130" i="1"/>
  <c r="R130" i="1" s="1"/>
  <c r="S130" i="1"/>
  <c r="P122" i="1"/>
  <c r="R122" i="1" s="1"/>
  <c r="S122" i="1"/>
  <c r="P74" i="1"/>
  <c r="R74" i="1" s="1"/>
  <c r="S74" i="1"/>
  <c r="P66" i="1"/>
  <c r="R66" i="1" s="1"/>
  <c r="S66" i="1"/>
  <c r="P118" i="1"/>
  <c r="R118" i="1" s="1"/>
  <c r="S118" i="1"/>
  <c r="P112" i="1"/>
  <c r="R112" i="1" s="1"/>
  <c r="S112" i="1"/>
  <c r="P107" i="1"/>
  <c r="R107" i="1" s="1"/>
  <c r="S107" i="1"/>
  <c r="P102" i="1"/>
  <c r="R102" i="1" s="1"/>
  <c r="S102" i="1"/>
  <c r="P86" i="1"/>
  <c r="R86" i="1" s="1"/>
  <c r="S86" i="1"/>
  <c r="P18" i="1"/>
  <c r="R18" i="1" s="1"/>
  <c r="S18" i="1"/>
  <c r="P10" i="1"/>
  <c r="R10" i="1" s="1"/>
  <c r="S10" i="1"/>
  <c r="P2" i="1"/>
  <c r="R2" i="1" s="1"/>
  <c r="S2" i="1"/>
  <c r="P54" i="1"/>
  <c r="R54" i="1" s="1"/>
  <c r="S54" i="1"/>
  <c r="P46" i="1"/>
  <c r="R46" i="1" s="1"/>
  <c r="S46" i="1"/>
  <c r="P39" i="1"/>
  <c r="R39" i="1" s="1"/>
  <c r="S39" i="1"/>
  <c r="P31" i="1"/>
  <c r="R31" i="1" s="1"/>
  <c r="S31" i="1"/>
  <c r="P23" i="1"/>
  <c r="R23" i="1" s="1"/>
  <c r="S23" i="1"/>
  <c r="P174" i="1"/>
  <c r="R174" i="1" s="1"/>
  <c r="S174" i="1"/>
  <c r="P173" i="1"/>
  <c r="R173" i="1" s="1"/>
  <c r="S173" i="1"/>
  <c r="P157" i="1"/>
  <c r="R157" i="1" s="1"/>
  <c r="S157" i="1"/>
  <c r="P149" i="1"/>
  <c r="R149" i="1" s="1"/>
  <c r="S149" i="1"/>
  <c r="P201" i="1"/>
  <c r="R201" i="1" s="1"/>
  <c r="S201" i="1"/>
  <c r="P193" i="1"/>
  <c r="R193" i="1" s="1"/>
  <c r="S193" i="1"/>
  <c r="P185" i="1"/>
  <c r="R185" i="1" s="1"/>
  <c r="S185" i="1"/>
  <c r="P137" i="1"/>
  <c r="R137" i="1" s="1"/>
  <c r="S137" i="1"/>
  <c r="P129" i="1"/>
  <c r="R129" i="1" s="1"/>
  <c r="S129" i="1"/>
  <c r="P81" i="1"/>
  <c r="R81" i="1" s="1"/>
  <c r="S81" i="1"/>
  <c r="P73" i="1"/>
  <c r="R73" i="1" s="1"/>
  <c r="S73" i="1"/>
  <c r="P65" i="1"/>
  <c r="R65" i="1" s="1"/>
  <c r="S65" i="1"/>
  <c r="P117" i="1"/>
  <c r="R117" i="1" s="1"/>
  <c r="S117" i="1"/>
  <c r="P99" i="1"/>
  <c r="R99" i="1" s="1"/>
  <c r="S99" i="1"/>
  <c r="P106" i="1"/>
  <c r="R106" i="1" s="1"/>
  <c r="S106" i="1"/>
  <c r="P93" i="1"/>
  <c r="R93" i="1" s="1"/>
  <c r="S93" i="1"/>
  <c r="P85" i="1"/>
  <c r="R85" i="1" s="1"/>
  <c r="S85" i="1"/>
  <c r="P17" i="1"/>
  <c r="R17" i="1" s="1"/>
  <c r="S17" i="1"/>
  <c r="P9" i="1"/>
  <c r="R9" i="1" s="1"/>
  <c r="S9" i="1"/>
  <c r="P61" i="1"/>
  <c r="R61" i="1" s="1"/>
  <c r="S61" i="1"/>
  <c r="P53" i="1"/>
  <c r="R53" i="1" s="1"/>
  <c r="S53" i="1"/>
  <c r="P45" i="1"/>
  <c r="R45" i="1" s="1"/>
  <c r="S45" i="1"/>
  <c r="P38" i="1"/>
  <c r="R38" i="1" s="1"/>
  <c r="S38" i="1"/>
  <c r="P30" i="1"/>
  <c r="R30" i="1" s="1"/>
  <c r="S30" i="1"/>
  <c r="P22" i="1"/>
  <c r="R22" i="1" s="1"/>
  <c r="S22" i="1"/>
  <c r="R184" i="1"/>
  <c r="R96" i="1"/>
  <c r="R37" i="1"/>
  <c r="R199" i="1"/>
  <c r="R115" i="1"/>
  <c r="R51" i="1"/>
  <c r="R95" i="1"/>
  <c r="R161" i="1"/>
  <c r="R77" i="1"/>
  <c r="R158" i="1"/>
  <c r="N173" i="1"/>
  <c r="N201" i="1"/>
  <c r="N180" i="1"/>
  <c r="N172" i="1"/>
  <c r="N164" i="1"/>
  <c r="N156" i="1"/>
  <c r="N148" i="1"/>
  <c r="N200" i="1"/>
  <c r="N192" i="1"/>
  <c r="N184" i="1"/>
  <c r="N136" i="1"/>
  <c r="N128" i="1"/>
  <c r="N80" i="1"/>
  <c r="N72" i="1"/>
  <c r="N64" i="1"/>
  <c r="N116" i="1"/>
  <c r="N111" i="1"/>
  <c r="N96" i="1"/>
  <c r="N92" i="1"/>
  <c r="N84" i="1"/>
  <c r="N16" i="1"/>
  <c r="N8" i="1"/>
  <c r="N60" i="1"/>
  <c r="N52" i="1"/>
  <c r="N44" i="1"/>
  <c r="N37" i="1"/>
  <c r="N29" i="1"/>
  <c r="N165" i="1"/>
  <c r="N171" i="1"/>
  <c r="N163" i="1"/>
  <c r="N155" i="1"/>
  <c r="N147" i="1"/>
  <c r="N199" i="1"/>
  <c r="N191" i="1"/>
  <c r="N183" i="1"/>
  <c r="N135" i="1"/>
  <c r="N127" i="1"/>
  <c r="N79" i="1"/>
  <c r="N71" i="1"/>
  <c r="N63" i="1"/>
  <c r="N115" i="1"/>
  <c r="N110" i="1"/>
  <c r="N105" i="1"/>
  <c r="N91" i="1"/>
  <c r="N83" i="1"/>
  <c r="N15" i="1"/>
  <c r="N7" i="1"/>
  <c r="N59" i="1"/>
  <c r="N51" i="1"/>
  <c r="N43" i="1"/>
  <c r="N36" i="1"/>
  <c r="N28" i="1"/>
  <c r="N157" i="1"/>
  <c r="N179" i="1"/>
  <c r="N178" i="1"/>
  <c r="N170" i="1"/>
  <c r="N162" i="1"/>
  <c r="N154" i="1"/>
  <c r="N146" i="1"/>
  <c r="N198" i="1"/>
  <c r="N190" i="1"/>
  <c r="N182" i="1"/>
  <c r="N134" i="1"/>
  <c r="N126" i="1"/>
  <c r="N78" i="1"/>
  <c r="N70" i="1"/>
  <c r="N62" i="1"/>
  <c r="N114" i="1"/>
  <c r="N109" i="1"/>
  <c r="N95" i="1"/>
  <c r="N90" i="1"/>
  <c r="N82" i="1"/>
  <c r="N14" i="1"/>
  <c r="N6" i="1"/>
  <c r="N58" i="1"/>
  <c r="N50" i="1"/>
  <c r="N42" i="1"/>
  <c r="N35" i="1"/>
  <c r="N27" i="1"/>
  <c r="N177" i="1"/>
  <c r="N153" i="1"/>
  <c r="N145" i="1"/>
  <c r="N197" i="1"/>
  <c r="N189" i="1"/>
  <c r="N141" i="1"/>
  <c r="N133" i="1"/>
  <c r="N125" i="1"/>
  <c r="N77" i="1"/>
  <c r="N69" i="1"/>
  <c r="N121" i="1"/>
  <c r="N101" i="1"/>
  <c r="N98" i="1"/>
  <c r="N104" i="1"/>
  <c r="N89" i="1"/>
  <c r="N21" i="1"/>
  <c r="N13" i="1"/>
  <c r="N5" i="1"/>
  <c r="N57" i="1"/>
  <c r="N49" i="1"/>
  <c r="N202" i="1"/>
  <c r="N34" i="1"/>
  <c r="N26" i="1"/>
  <c r="N176" i="1"/>
  <c r="N160" i="1"/>
  <c r="N152" i="1"/>
  <c r="N144" i="1"/>
  <c r="N196" i="1"/>
  <c r="N188" i="1"/>
  <c r="N140" i="1"/>
  <c r="N132" i="1"/>
  <c r="N124" i="1"/>
  <c r="N76" i="1"/>
  <c r="N68" i="1"/>
  <c r="N120" i="1"/>
  <c r="N113" i="1"/>
  <c r="N108" i="1"/>
  <c r="N103" i="1"/>
  <c r="N88" i="1"/>
  <c r="N20" i="1"/>
  <c r="N12" i="1"/>
  <c r="N4" i="1"/>
  <c r="N56" i="1"/>
  <c r="N48" i="1"/>
  <c r="N41" i="1"/>
  <c r="N33" i="1"/>
  <c r="N25" i="1"/>
  <c r="N161" i="1"/>
  <c r="N175" i="1"/>
  <c r="N159" i="1"/>
  <c r="N143" i="1"/>
  <c r="N187" i="1"/>
  <c r="N131" i="1"/>
  <c r="N123" i="1"/>
  <c r="N75" i="1"/>
  <c r="N67" i="1"/>
  <c r="N119" i="1"/>
  <c r="N100" i="1"/>
  <c r="N97" i="1"/>
  <c r="N94" i="1"/>
  <c r="N87" i="1"/>
  <c r="N19" i="1"/>
  <c r="N11" i="1"/>
  <c r="N3" i="1"/>
  <c r="N55" i="1"/>
  <c r="N47" i="1"/>
  <c r="N40" i="1"/>
  <c r="N32" i="1"/>
  <c r="N24" i="1"/>
  <c r="N169" i="1"/>
  <c r="N168" i="1"/>
  <c r="N167" i="1"/>
  <c r="N151" i="1"/>
  <c r="N195" i="1"/>
  <c r="N139" i="1"/>
  <c r="N174" i="1"/>
  <c r="N166" i="1"/>
  <c r="N158" i="1"/>
  <c r="N150" i="1"/>
  <c r="N142" i="1"/>
  <c r="N194" i="1"/>
  <c r="N186" i="1"/>
  <c r="N138" i="1"/>
  <c r="N130" i="1"/>
  <c r="N122" i="1"/>
  <c r="N74" i="1"/>
  <c r="N66" i="1"/>
  <c r="N118" i="1"/>
  <c r="N112" i="1"/>
  <c r="N107" i="1"/>
  <c r="N102" i="1"/>
  <c r="N86" i="1"/>
  <c r="N18" i="1"/>
  <c r="N10" i="1"/>
  <c r="N2" i="1"/>
  <c r="N54" i="1"/>
  <c r="N46" i="1"/>
  <c r="N39" i="1"/>
  <c r="N31" i="1"/>
  <c r="N23" i="1"/>
  <c r="N181" i="1"/>
  <c r="N149" i="1"/>
  <c r="N193" i="1"/>
  <c r="N185" i="1"/>
  <c r="N137" i="1"/>
  <c r="N129" i="1"/>
  <c r="N81" i="1"/>
  <c r="N73" i="1"/>
  <c r="N65" i="1"/>
  <c r="N117" i="1"/>
  <c r="N99" i="1"/>
  <c r="N106" i="1"/>
  <c r="N93" i="1"/>
  <c r="N85" i="1"/>
  <c r="N17" i="1"/>
  <c r="N9" i="1"/>
  <c r="N61" i="1"/>
  <c r="N53" i="1"/>
  <c r="N45" i="1"/>
  <c r="N38" i="1"/>
  <c r="N30" i="1"/>
  <c r="N22" i="1"/>
</calcChain>
</file>

<file path=xl/sharedStrings.xml><?xml version="1.0" encoding="utf-8"?>
<sst xmlns="http://schemas.openxmlformats.org/spreadsheetml/2006/main" count="458" uniqueCount="163">
  <si>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</si>
  <si>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</si>
  <si>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</si>
  <si>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</si>
  <si>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</si>
  <si>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</si>
  <si>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</si>
  <si>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</si>
  <si>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</si>
  <si>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</si>
  <si>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</si>
  <si>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</si>
  <si>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</si>
  <si>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</si>
  <si>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</si>
  <si>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</si>
  <si>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</si>
  <si>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</si>
  <si>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</si>
  <si>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</si>
  <si>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count</t>
  </si>
  <si>
    <t>attractiveness</t>
  </si>
  <si>
    <t>Actual</t>
  </si>
  <si>
    <t>Predicted</t>
  </si>
  <si>
    <t>-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</si>
  <si>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</si>
  <si>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</si>
  <si>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</si>
  <si>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</si>
  <si>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</si>
  <si>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</si>
  <si>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</si>
  <si>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</si>
  <si>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</si>
  <si>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</si>
  <si>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</si>
  <si>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</si>
  <si>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</si>
  <si>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</si>
  <si>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</si>
  <si>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</si>
  <si>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</si>
  <si>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</si>
  <si>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</si>
  <si>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</si>
  <si>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</si>
  <si>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</si>
  <si>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</si>
  <si>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</si>
  <si>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</si>
  <si>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</si>
  <si>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</si>
  <si>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</si>
  <si>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</si>
  <si>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</si>
  <si>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</si>
  <si>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</si>
  <si>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</si>
  <si>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</si>
  <si>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</si>
  <si>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</si>
  <si>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</si>
  <si>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</si>
  <si>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</si>
  <si>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</si>
  <si>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</si>
  <si>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</si>
  <si>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</si>
  <si>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</si>
  <si>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</si>
  <si>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</si>
  <si>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</si>
  <si>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</si>
  <si>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</si>
  <si>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</si>
  <si>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</si>
  <si>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</si>
  <si>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</si>
  <si>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</si>
  <si>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</si>
  <si>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</si>
  <si>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</si>
  <si>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</si>
  <si>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</si>
  <si>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</si>
  <si>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</si>
  <si>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</si>
  <si>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</si>
  <si>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</si>
  <si>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</si>
  <si>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</si>
  <si>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</si>
  <si>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</si>
  <si>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</si>
  <si>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</si>
  <si>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</si>
  <si>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</si>
  <si>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</si>
  <si>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</si>
  <si>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</si>
  <si>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</si>
  <si>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</si>
  <si>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</si>
  <si>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</si>
  <si>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</si>
  <si>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</si>
  <si>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</si>
  <si>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</si>
  <si>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</si>
  <si>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</si>
  <si>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</si>
  <si>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</si>
  <si>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</si>
  <si>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</si>
  <si>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</si>
  <si>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</si>
  <si>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</si>
  <si>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</si>
  <si>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</si>
  <si>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</si>
  <si>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</si>
  <si>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</si>
  <si>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</si>
  <si>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</si>
  <si>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</si>
  <si>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</si>
  <si>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</si>
  <si>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</si>
  <si>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</si>
  <si>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</si>
  <si>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</si>
  <si>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</si>
  <si>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</si>
  <si>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</si>
  <si>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</si>
  <si>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</si>
  <si>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</si>
  <si>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</si>
  <si>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prediction</t>
  </si>
  <si>
    <t>correct?</t>
  </si>
  <si>
    <t>error^2</t>
  </si>
  <si>
    <t>accuracy</t>
  </si>
  <si>
    <t>RMSE</t>
  </si>
  <si>
    <t>RMSE dec</t>
  </si>
  <si>
    <t>Count of labels</t>
  </si>
  <si>
    <t>lab</t>
  </si>
  <si>
    <t>{2 2 2 3}</t>
  </si>
  <si>
    <t>{2 2 2 2}</t>
  </si>
  <si>
    <t>{4 4 4 4}</t>
  </si>
  <si>
    <t>{3 3 3 3}</t>
  </si>
  <si>
    <t>{2 2 2 4}</t>
  </si>
  <si>
    <t>{1 2 2 2}</t>
  </si>
  <si>
    <t>{2 3 3 3}</t>
  </si>
  <si>
    <t>{3 4 4 4}</t>
  </si>
  <si>
    <t>{2 2 3 3}</t>
  </si>
  <si>
    <t>{2 2 4 4}</t>
  </si>
  <si>
    <t>{2 2 3 4}</t>
  </si>
  <si>
    <t>{3 3 4 4}</t>
  </si>
  <si>
    <t>{2 3 4 4}</t>
  </si>
  <si>
    <t>{2 3 3 4}</t>
  </si>
  <si>
    <t>{1 2 2 3}</t>
  </si>
  <si>
    <t>acc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</si>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</sst>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Border="1" applyAlignment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64" fontId="0" fillId="0" borderId="0" xfId="0" applyNumberFormat="1"/>
    <xf numFmtId="0" fontId="0" fillId="34" borderId="12" xfId="0" applyFont="1" applyFill="1" applyBorder="1"/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38.023642129629" createdVersion="6" refreshedVersion="6" minRefreshableVersion="3" recordCount="201">
  <cacheSource type="worksheet">
    <worksheetSource name="Table1"/>
  </cacheSource>
  <cacheFields count="18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avg_lab" numFmtId="0">
      <sharedItems containsSemiMixedTypes="0" containsString="0" containsNumber="1" minValue="1.5" maxValue="4.25" count="12">
        <n v="2.5"/>
        <n v="2.75"/>
        <n v="3.25"/>
        <n v="3"/>
        <n v="2.25"/>
        <n v="2"/>
        <n v="3.5"/>
        <n v="4.25"/>
        <n v="4"/>
        <n v="3.75"/>
        <n v="1.75"/>
        <n v="1.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avg_lab_rounded" numFmtId="0">
      <sharedItems containsSemiMixedTypes="0" containsString="0" containsNumber="1" containsInteger="1" minValue="2" maxValue="4" count="3">
        <n v="3"/>
        <n v="2"/>
        <n v="4"/>
      </sharedItems>
    </cacheField>
    <cacheField name="labels" numFmtId="0">
      <sharedItems count="75">
        <s v="3 3 2 2"/>
        <s v="3 3 3 2"/>
        <s v="3 4 4 2"/>
        <s v="4 2 3 3"/>
        <s v="2 2 3 2"/>
        <s v="2 2 2 2"/>
        <s v="4 3 4 3"/>
        <s v="5 4 4 4"/>
        <s v="2 2 3 3"/>
        <s v="4 4 4 4"/>
        <s v="4 4 4 2"/>
        <s v="3 2 3 3"/>
        <s v="2 3 3 3"/>
        <s v="2 2 4 4"/>
        <s v="3 3 3 3"/>
        <s v="2 4 2 3"/>
        <s v="2 2 2 3"/>
        <s v="2 4 3 4"/>
        <s v="3 4 4 4"/>
        <s v="4 3 2 2"/>
        <s v="2 3 3 4"/>
        <s v="2 2 2 1"/>
        <s v="3 2 2 2"/>
        <s v="3 4 3 4"/>
        <s v="2 4 3 3"/>
        <s v="2 4 4 2"/>
        <s v="4 4 1 5"/>
        <s v="3 4 4 3"/>
        <s v="4 2 2 2"/>
        <s v="3 3 2 3"/>
        <s v="2 3 2 3"/>
        <s v="3 4 2 4"/>
        <s v="2 1 2 1"/>
        <s v="2 3 4 2"/>
        <s v="4 2 3 2"/>
        <s v="2 2 3 4"/>
        <s v="3 2 4 4"/>
        <s v="2 1 3 2"/>
        <s v="2 3 2 2"/>
        <s v="3 2 3 2"/>
        <s v="2 2 2 4"/>
        <s v="2 4 3 1"/>
        <s v="3 4 2 3"/>
        <s v="4 4 3 4"/>
        <s v="4 3 3 3"/>
        <s v="2 1 1 2"/>
        <s v="4 4 3 3"/>
        <s v="3 3 4 3"/>
        <s v="4 3 2 3"/>
        <s v="3 2 3 4"/>
        <s v="4 2 3 4"/>
        <s v="1 1 2 3"/>
        <s v="2 2 3 1"/>
        <s v="3 2 2 1"/>
        <s v="1 2 2 2"/>
        <s v="3 3 4 4"/>
        <s v="2 3 3 2"/>
        <s v="4 5 4 2"/>
        <s v="3 1 3 2"/>
        <s v="3 4 3 3"/>
        <s v="4 3 4 4"/>
        <s v="2 2 4 3"/>
        <s v="1 3 4 2"/>
        <s v="4 4 4 3"/>
        <s v="3 4 3 2"/>
        <s v="3 2 4 3"/>
        <s v="2 1 2 2"/>
        <s v="3 3 3 4"/>
        <s v="3 3 2 4"/>
        <s v="4 4 4 5"/>
        <s v="3 3 4 2"/>
        <s v="4 4 3 2"/>
        <s v="3 2 4 2"/>
        <s v="2 2 1 2"/>
        <s v="4 3 3 4"/>
      </sharedItems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38.036079398145" createdVersion="6" refreshedVersion="6" minRefreshableVersion="3" recordCount="75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955.568607407411" createdVersion="6" refreshedVersion="6" minRefreshableVersion="3" recordCount="40">
  <cacheSource type="worksheet">
    <worksheetSource ref="A1:D41" sheet="confmat_lowvar"/>
  </cacheSource>
  <cacheFields count="4">
    <cacheField name="labels" numFmtId="0">
      <sharedItems/>
    </cacheField>
    <cacheField name="lab" numFmtId="0">
      <sharedItems count="17">
        <s v="{1 2 2 2}"/>
        <s v="{2 2 2 2}"/>
        <s v="{2 2 2 3}"/>
        <s v="{2 2 2 4}"/>
        <s v="{2 2 3 3}"/>
        <s v="{2 3 3 3}"/>
        <s v="{2 3 3 4}"/>
        <s v="{2 3 4 4}"/>
        <s v="{2 2 4 4}"/>
        <s v="{1 2 2 3}"/>
        <s v="{3 3 3 3}"/>
        <s v="{3 3 4 4}"/>
        <s v="{2 2 3 4}"/>
        <s v="{3 4 4 4}"/>
        <s v="{4 4 4 4}"/>
        <s v="{3 3 4 4 }" u="1"/>
        <s v="{1 2 2 2 }" u="1"/>
      </sharedItems>
    </cacheField>
    <cacheField name="avg_lab" numFmtId="0">
      <sharedItems containsSemiMixedTypes="0" containsString="0" containsNumber="1" minValue="1.75" maxValue="4"/>
    </cacheField>
    <cacheField name="lab_loc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2"/>
    <n v="0.55999999999999905"/>
    <n v="0.55999999999999905"/>
    <n v="0.55999999999999905"/>
    <n v="0.64"/>
    <n v="0.64"/>
    <n v="3"/>
    <n v="3"/>
    <n v="2"/>
    <n v="2"/>
    <x v="0"/>
    <x v="0"/>
    <m/>
    <n v="0.5"/>
    <x v="0"/>
    <x v="0"/>
    <x v="0"/>
    <x v="0"/>
  </r>
  <r>
    <n v="6"/>
    <n v="0.159999999999999"/>
    <n v="0.24"/>
    <n v="0.24"/>
    <n v="0.159999999999999"/>
    <n v="0.55999999999999905"/>
    <n v="3"/>
    <n v="3"/>
    <n v="3"/>
    <n v="2"/>
    <x v="1"/>
    <x v="1"/>
    <m/>
    <n v="0.25"/>
    <x v="0"/>
    <x v="0"/>
    <x v="1"/>
    <x v="0"/>
  </r>
  <r>
    <n v="8"/>
    <n v="0.55999999999999905"/>
    <n v="0.64"/>
    <n v="0.159999999999999"/>
    <n v="0.159999999999999"/>
    <n v="0.24"/>
    <n v="3"/>
    <n v="4"/>
    <n v="4"/>
    <n v="2"/>
    <x v="2"/>
    <x v="2"/>
    <m/>
    <n v="0.75"/>
    <x v="0"/>
    <x v="0"/>
    <x v="2"/>
    <x v="0"/>
  </r>
  <r>
    <n v="13"/>
    <n v="0.96"/>
    <n v="0"/>
    <n v="0.4"/>
    <n v="0.159999999999999"/>
    <n v="0.55999999999999905"/>
    <n v="4"/>
    <n v="2"/>
    <n v="3"/>
    <n v="3"/>
    <x v="1"/>
    <x v="3"/>
    <m/>
    <n v="0"/>
    <x v="0"/>
    <x v="0"/>
    <x v="3"/>
    <x v="0"/>
  </r>
  <r>
    <n v="15"/>
    <n v="0.16"/>
    <n v="0.16"/>
    <n v="0.4"/>
    <n v="0.4"/>
    <n v="0.96"/>
    <n v="2"/>
    <n v="2"/>
    <n v="3"/>
    <n v="2"/>
    <x v="0"/>
    <x v="4"/>
    <m/>
    <n v="0.25"/>
    <x v="0"/>
    <x v="1"/>
    <x v="4"/>
    <x v="0"/>
  </r>
  <r>
    <n v="21"/>
    <n v="0.16"/>
    <n v="0.24"/>
    <n v="0"/>
    <n v="0.159999999999999"/>
    <n v="1.04"/>
    <n v="2"/>
    <n v="2"/>
    <n v="2"/>
    <n v="2"/>
    <x v="0"/>
    <x v="5"/>
    <m/>
    <n v="0"/>
    <x v="0"/>
    <x v="1"/>
    <x v="5"/>
    <x v="1"/>
  </r>
  <r>
    <n v="25"/>
    <n v="0.64"/>
    <n v="0.8"/>
    <n v="0.64"/>
    <n v="1.36"/>
    <n v="0.64"/>
    <n v="4"/>
    <n v="3"/>
    <n v="4"/>
    <n v="3"/>
    <x v="2"/>
    <x v="6"/>
    <m/>
    <n v="0.5"/>
    <x v="1"/>
    <x v="2"/>
    <x v="6"/>
    <x v="0"/>
  </r>
  <r>
    <n v="26"/>
    <n v="0.24"/>
    <n v="0.55999999999999905"/>
    <n v="0.64"/>
    <n v="0.55999999999999905"/>
    <n v="0.24"/>
    <n v="5"/>
    <n v="4"/>
    <n v="4"/>
    <n v="4"/>
    <x v="3"/>
    <x v="7"/>
    <m/>
    <n v="0.75"/>
    <x v="0"/>
    <x v="2"/>
    <x v="7"/>
    <x v="0"/>
  </r>
  <r>
    <n v="28"/>
    <n v="0.159999999999999"/>
    <n v="0.64"/>
    <n v="0.24"/>
    <n v="0.4"/>
    <n v="0.96"/>
    <n v="2"/>
    <n v="2"/>
    <n v="3"/>
    <n v="3"/>
    <x v="0"/>
    <x v="0"/>
    <m/>
    <n v="0.5"/>
    <x v="0"/>
    <x v="0"/>
    <x v="8"/>
    <x v="0"/>
  </r>
  <r>
    <n v="30"/>
    <n v="0.159999999999999"/>
    <n v="0.64"/>
    <n v="0.159999999999999"/>
    <n v="0"/>
    <n v="0.159999999999999"/>
    <n v="4"/>
    <n v="4"/>
    <n v="4"/>
    <n v="4"/>
    <x v="2"/>
    <x v="8"/>
    <m/>
    <n v="0"/>
    <x v="0"/>
    <x v="2"/>
    <x v="9"/>
    <x v="0"/>
  </r>
  <r>
    <n v="34"/>
    <n v="0"/>
    <n v="0.4"/>
    <n v="0"/>
    <n v="0"/>
    <n v="0.159999999999999"/>
    <n v="2"/>
    <n v="2"/>
    <n v="2"/>
    <n v="2"/>
    <x v="0"/>
    <x v="5"/>
    <m/>
    <n v="0"/>
    <x v="0"/>
    <x v="1"/>
    <x v="5"/>
    <x v="0"/>
  </r>
  <r>
    <n v="35"/>
    <n v="0.24"/>
    <n v="1.2"/>
    <n v="0.159999999999999"/>
    <n v="1.36"/>
    <n v="0.8"/>
    <n v="4"/>
    <n v="4"/>
    <n v="4"/>
    <n v="2"/>
    <x v="2"/>
    <x v="6"/>
    <m/>
    <n v="0.5"/>
    <x v="2"/>
    <x v="2"/>
    <x v="10"/>
    <x v="0"/>
  </r>
  <r>
    <n v="40"/>
    <n v="0.24"/>
    <n v="0.159999999999999"/>
    <n v="0.24"/>
    <n v="0.64"/>
    <n v="0.64"/>
    <n v="2"/>
    <n v="2"/>
    <n v="2"/>
    <n v="2"/>
    <x v="0"/>
    <x v="5"/>
    <m/>
    <n v="0"/>
    <x v="0"/>
    <x v="1"/>
    <x v="5"/>
    <x v="0"/>
  </r>
  <r>
    <n v="43"/>
    <n v="0.24"/>
    <n v="0.64"/>
    <n v="0.24"/>
    <n v="0.55999999999999905"/>
    <n v="0.64"/>
    <n v="3"/>
    <n v="2"/>
    <n v="3"/>
    <n v="3"/>
    <x v="0"/>
    <x v="1"/>
    <m/>
    <n v="0.75"/>
    <x v="0"/>
    <x v="0"/>
    <x v="11"/>
    <x v="0"/>
  </r>
  <r>
    <n v="51"/>
    <n v="0.24"/>
    <n v="0.159999999999999"/>
    <n v="0.24"/>
    <n v="0.16"/>
    <n v="0"/>
    <n v="2"/>
    <n v="2"/>
    <n v="3"/>
    <n v="2"/>
    <x v="0"/>
    <x v="4"/>
    <m/>
    <n v="0.25"/>
    <x v="0"/>
    <x v="1"/>
    <x v="4"/>
    <x v="0"/>
  </r>
  <r>
    <n v="52"/>
    <n v="0.64"/>
    <n v="0.24"/>
    <n v="0.8"/>
    <n v="0.55999999999999905"/>
    <n v="0.96"/>
    <n v="2"/>
    <n v="3"/>
    <n v="3"/>
    <n v="3"/>
    <x v="0"/>
    <x v="1"/>
    <m/>
    <n v="0.75"/>
    <x v="0"/>
    <x v="0"/>
    <x v="12"/>
    <x v="0"/>
  </r>
  <r>
    <n v="61"/>
    <n v="0.24"/>
    <n v="0.159999999999999"/>
    <n v="0.4"/>
    <n v="0.24"/>
    <n v="0.24"/>
    <n v="4"/>
    <n v="4"/>
    <n v="4"/>
    <n v="4"/>
    <x v="2"/>
    <x v="8"/>
    <m/>
    <n v="0"/>
    <x v="0"/>
    <x v="2"/>
    <x v="9"/>
    <x v="0"/>
  </r>
  <r>
    <n v="64"/>
    <n v="0.24"/>
    <n v="0.159999999999999"/>
    <n v="0.4"/>
    <n v="0.55999999999999905"/>
    <n v="0.8"/>
    <n v="2"/>
    <n v="3"/>
    <n v="3"/>
    <n v="3"/>
    <x v="1"/>
    <x v="1"/>
    <m/>
    <n v="0.25"/>
    <x v="0"/>
    <x v="0"/>
    <x v="12"/>
    <x v="0"/>
  </r>
  <r>
    <n v="75"/>
    <n v="1.04"/>
    <n v="0.159999999999999"/>
    <n v="0.159999999999999"/>
    <n v="0.55999999999999905"/>
    <n v="0.55999999999999905"/>
    <n v="2"/>
    <n v="2"/>
    <n v="4"/>
    <n v="4"/>
    <x v="2"/>
    <x v="3"/>
    <m/>
    <n v="1"/>
    <x v="1"/>
    <x v="0"/>
    <x v="13"/>
    <x v="0"/>
  </r>
  <r>
    <n v="93"/>
    <n v="0.24"/>
    <n v="0"/>
    <n v="0.159999999999999"/>
    <n v="0"/>
    <n v="0.24"/>
    <n v="4"/>
    <n v="4"/>
    <n v="4"/>
    <n v="4"/>
    <x v="2"/>
    <x v="8"/>
    <m/>
    <n v="0"/>
    <x v="0"/>
    <x v="2"/>
    <x v="9"/>
    <x v="0"/>
  </r>
  <r>
    <n v="201"/>
    <n v="0.159999999999999"/>
    <n v="0.55999999999999905"/>
    <n v="0.159999999999999"/>
    <n v="0.55999999999999905"/>
    <n v="0"/>
    <n v="3"/>
    <n v="3"/>
    <n v="3"/>
    <n v="3"/>
    <x v="1"/>
    <x v="3"/>
    <m/>
    <n v="0"/>
    <x v="0"/>
    <x v="0"/>
    <x v="14"/>
    <x v="0"/>
  </r>
  <r>
    <n v="202"/>
    <n v="0.96"/>
    <n v="1.36"/>
    <n v="0.55999999999999905"/>
    <n v="0.24"/>
    <n v="0.64"/>
    <n v="2"/>
    <n v="4"/>
    <n v="2"/>
    <n v="3"/>
    <x v="2"/>
    <x v="1"/>
    <m/>
    <n v="1.25"/>
    <x v="1"/>
    <x v="0"/>
    <x v="15"/>
    <x v="0"/>
  </r>
  <r>
    <n v="203"/>
    <n v="0.159999999999999"/>
    <n v="0"/>
    <n v="0.24"/>
    <n v="0.24"/>
    <n v="0.159999999999999"/>
    <n v="2"/>
    <n v="2"/>
    <n v="2"/>
    <n v="3"/>
    <x v="0"/>
    <x v="4"/>
    <m/>
    <n v="0.25"/>
    <x v="0"/>
    <x v="1"/>
    <x v="16"/>
    <x v="0"/>
  </r>
  <r>
    <n v="205"/>
    <n v="0.8"/>
    <n v="0.64"/>
    <n v="0.55999999999999905"/>
    <n v="0.64"/>
    <n v="0.64"/>
    <n v="2"/>
    <n v="4"/>
    <n v="3"/>
    <n v="4"/>
    <x v="2"/>
    <x v="2"/>
    <m/>
    <n v="0.75"/>
    <x v="0"/>
    <x v="0"/>
    <x v="17"/>
    <x v="0"/>
  </r>
  <r>
    <n v="206"/>
    <n v="1.6"/>
    <n v="0.96"/>
    <n v="1.36"/>
    <n v="2.16"/>
    <n v="1.6"/>
    <n v="2"/>
    <n v="2"/>
    <n v="3"/>
    <n v="2"/>
    <x v="0"/>
    <x v="4"/>
    <m/>
    <n v="0.25"/>
    <x v="3"/>
    <x v="1"/>
    <x v="4"/>
    <x v="1"/>
  </r>
  <r>
    <n v="208"/>
    <n v="0.64"/>
    <n v="0.24"/>
    <n v="0.24"/>
    <n v="0.55999999999999905"/>
    <n v="0.4"/>
    <n v="2"/>
    <n v="3"/>
    <n v="3"/>
    <n v="3"/>
    <x v="1"/>
    <x v="1"/>
    <m/>
    <n v="0.25"/>
    <x v="0"/>
    <x v="0"/>
    <x v="12"/>
    <x v="0"/>
  </r>
  <r>
    <n v="209"/>
    <n v="0.8"/>
    <n v="0.64"/>
    <n v="0.64"/>
    <n v="0.159999999999999"/>
    <n v="0.55999999999999905"/>
    <n v="3"/>
    <n v="4"/>
    <n v="4"/>
    <n v="4"/>
    <x v="2"/>
    <x v="9"/>
    <m/>
    <n v="0.25"/>
    <x v="0"/>
    <x v="2"/>
    <x v="18"/>
    <x v="0"/>
  </r>
  <r>
    <n v="210"/>
    <n v="0.159999999999999"/>
    <n v="0.159999999999999"/>
    <n v="0.4"/>
    <n v="0.55999999999999905"/>
    <n v="0.4"/>
    <n v="3"/>
    <n v="2"/>
    <n v="3"/>
    <n v="3"/>
    <x v="1"/>
    <x v="1"/>
    <m/>
    <n v="0.25"/>
    <x v="0"/>
    <x v="0"/>
    <x v="11"/>
    <x v="0"/>
  </r>
  <r>
    <n v="212"/>
    <n v="0.64"/>
    <n v="0.55999999999999905"/>
    <n v="0.64"/>
    <n v="0.159999999999999"/>
    <n v="1.04"/>
    <n v="4"/>
    <n v="3"/>
    <n v="2"/>
    <n v="2"/>
    <x v="0"/>
    <x v="1"/>
    <m/>
    <n v="0.75"/>
    <x v="0"/>
    <x v="0"/>
    <x v="19"/>
    <x v="1"/>
  </r>
  <r>
    <n v="213"/>
    <n v="0.24"/>
    <n v="0.24"/>
    <n v="0.55999999999999905"/>
    <n v="0.24"/>
    <n v="0.24"/>
    <n v="3"/>
    <n v="3"/>
    <n v="3"/>
    <n v="3"/>
    <x v="2"/>
    <x v="3"/>
    <m/>
    <n v="1"/>
    <x v="0"/>
    <x v="0"/>
    <x v="14"/>
    <x v="0"/>
  </r>
  <r>
    <n v="215"/>
    <n v="0.64"/>
    <n v="0.4"/>
    <n v="0.4"/>
    <n v="0.64"/>
    <n v="0.24"/>
    <n v="2"/>
    <n v="3"/>
    <n v="3"/>
    <n v="4"/>
    <x v="2"/>
    <x v="3"/>
    <m/>
    <n v="1"/>
    <x v="0"/>
    <x v="0"/>
    <x v="20"/>
    <x v="0"/>
  </r>
  <r>
    <n v="216"/>
    <n v="0.24"/>
    <n v="0.159999999999999"/>
    <n v="0.4"/>
    <n v="0.159999999999999"/>
    <n v="0.24"/>
    <n v="3"/>
    <n v="3"/>
    <n v="3"/>
    <n v="3"/>
    <x v="0"/>
    <x v="3"/>
    <m/>
    <n v="1"/>
    <x v="0"/>
    <x v="0"/>
    <x v="14"/>
    <x v="0"/>
  </r>
  <r>
    <n v="217"/>
    <n v="0.4"/>
    <n v="0.24"/>
    <n v="0.4"/>
    <n v="0.16"/>
    <n v="0.16"/>
    <n v="2"/>
    <n v="2"/>
    <n v="2"/>
    <n v="2"/>
    <x v="0"/>
    <x v="5"/>
    <m/>
    <n v="0"/>
    <x v="0"/>
    <x v="1"/>
    <x v="5"/>
    <x v="0"/>
  </r>
  <r>
    <n v="220"/>
    <n v="0.56000000000000005"/>
    <n v="0.96"/>
    <n v="0.96"/>
    <n v="0.16"/>
    <n v="0.64"/>
    <n v="2"/>
    <n v="2"/>
    <n v="2"/>
    <n v="1"/>
    <x v="4"/>
    <x v="10"/>
    <m/>
    <n v="0.75"/>
    <x v="0"/>
    <x v="1"/>
    <x v="21"/>
    <x v="0"/>
  </r>
  <r>
    <n v="221"/>
    <n v="0.24"/>
    <n v="0.4"/>
    <n v="0.24"/>
    <n v="0.24"/>
    <n v="0.159999999999999"/>
    <n v="2"/>
    <n v="2"/>
    <n v="3"/>
    <n v="2"/>
    <x v="0"/>
    <x v="4"/>
    <m/>
    <n v="0.25"/>
    <x v="0"/>
    <x v="1"/>
    <x v="4"/>
    <x v="0"/>
  </r>
  <r>
    <n v="222"/>
    <n v="0.24"/>
    <n v="0.24"/>
    <n v="0.159999999999999"/>
    <n v="0.159999999999999"/>
    <n v="0.24"/>
    <n v="3"/>
    <n v="3"/>
    <n v="3"/>
    <n v="3"/>
    <x v="1"/>
    <x v="3"/>
    <m/>
    <n v="0"/>
    <x v="0"/>
    <x v="0"/>
    <x v="14"/>
    <x v="0"/>
  </r>
  <r>
    <n v="223"/>
    <n v="0.55999999999999905"/>
    <n v="0.55999999999999905"/>
    <n v="1.04"/>
    <n v="0.24"/>
    <n v="0.55999999999999905"/>
    <n v="3"/>
    <n v="3"/>
    <n v="3"/>
    <n v="3"/>
    <x v="1"/>
    <x v="3"/>
    <m/>
    <n v="0"/>
    <x v="1"/>
    <x v="0"/>
    <x v="14"/>
    <x v="0"/>
  </r>
  <r>
    <n v="224"/>
    <n v="0.55999999999999905"/>
    <n v="0.24"/>
    <n v="0.159999999999999"/>
    <n v="0.64"/>
    <n v="0.64"/>
    <n v="3"/>
    <n v="2"/>
    <n v="2"/>
    <n v="2"/>
    <x v="0"/>
    <x v="4"/>
    <m/>
    <n v="0.25"/>
    <x v="0"/>
    <x v="1"/>
    <x v="22"/>
    <x v="0"/>
  </r>
  <r>
    <n v="225"/>
    <n v="0.64"/>
    <n v="0.64"/>
    <n v="0.24"/>
    <n v="0.24"/>
    <n v="0.24"/>
    <n v="2"/>
    <n v="2"/>
    <n v="3"/>
    <n v="3"/>
    <x v="1"/>
    <x v="0"/>
    <m/>
    <n v="0.5"/>
    <x v="0"/>
    <x v="0"/>
    <x v="8"/>
    <x v="0"/>
  </r>
  <r>
    <n v="226"/>
    <n v="0.64"/>
    <n v="0.96"/>
    <n v="0.8"/>
    <n v="1.04"/>
    <n v="1.44"/>
    <n v="2"/>
    <n v="4"/>
    <n v="3"/>
    <n v="4"/>
    <x v="2"/>
    <x v="2"/>
    <m/>
    <n v="0.75"/>
    <x v="1"/>
    <x v="0"/>
    <x v="17"/>
    <x v="1"/>
  </r>
  <r>
    <n v="228"/>
    <n v="0.16"/>
    <n v="0.8"/>
    <n v="0.8"/>
    <n v="0.55999999999999905"/>
    <n v="1.04"/>
    <n v="2"/>
    <n v="2"/>
    <n v="3"/>
    <n v="3"/>
    <x v="0"/>
    <x v="0"/>
    <m/>
    <n v="0.5"/>
    <x v="0"/>
    <x v="0"/>
    <x v="8"/>
    <x v="1"/>
  </r>
  <r>
    <n v="229"/>
    <n v="0.64"/>
    <n v="1.6"/>
    <n v="0.24"/>
    <n v="0.64"/>
    <n v="0.55999999999999905"/>
    <n v="4"/>
    <n v="4"/>
    <n v="4"/>
    <n v="4"/>
    <x v="2"/>
    <x v="8"/>
    <m/>
    <n v="0"/>
    <x v="1"/>
    <x v="2"/>
    <x v="9"/>
    <x v="0"/>
  </r>
  <r>
    <n v="251"/>
    <n v="1.84"/>
    <n v="0.8"/>
    <n v="1.84"/>
    <n v="0.24"/>
    <n v="1.04"/>
    <n v="4"/>
    <n v="4"/>
    <n v="4"/>
    <n v="4"/>
    <x v="2"/>
    <x v="8"/>
    <m/>
    <n v="0"/>
    <x v="2"/>
    <x v="2"/>
    <x v="9"/>
    <x v="1"/>
  </r>
  <r>
    <n v="252"/>
    <n v="0.159999999999999"/>
    <n v="0.96"/>
    <n v="0.8"/>
    <n v="0.64"/>
    <n v="0.8"/>
    <n v="3"/>
    <n v="4"/>
    <n v="3"/>
    <n v="4"/>
    <x v="1"/>
    <x v="6"/>
    <m/>
    <n v="0.5"/>
    <x v="0"/>
    <x v="2"/>
    <x v="23"/>
    <x v="0"/>
  </r>
  <r>
    <n v="253"/>
    <n v="0.4"/>
    <n v="0.64"/>
    <n v="0.64"/>
    <n v="0.159999999999999"/>
    <n v="0.64"/>
    <n v="3"/>
    <n v="4"/>
    <n v="4"/>
    <n v="4"/>
    <x v="2"/>
    <x v="9"/>
    <m/>
    <n v="0.25"/>
    <x v="0"/>
    <x v="2"/>
    <x v="18"/>
    <x v="0"/>
  </r>
  <r>
    <n v="271"/>
    <n v="1.36"/>
    <n v="1.6"/>
    <n v="0.8"/>
    <n v="1.76"/>
    <n v="2"/>
    <n v="2"/>
    <n v="4"/>
    <n v="3"/>
    <n v="3"/>
    <x v="1"/>
    <x v="3"/>
    <m/>
    <n v="0"/>
    <x v="3"/>
    <x v="0"/>
    <x v="24"/>
    <x v="1"/>
  </r>
  <r>
    <n v="272"/>
    <n v="0.24"/>
    <n v="0.64"/>
    <n v="0.55999999999999905"/>
    <n v="0.8"/>
    <n v="0.159999999999999"/>
    <n v="2"/>
    <n v="3"/>
    <n v="3"/>
    <n v="3"/>
    <x v="0"/>
    <x v="1"/>
    <m/>
    <n v="0.75"/>
    <x v="0"/>
    <x v="0"/>
    <x v="12"/>
    <x v="0"/>
  </r>
  <r>
    <n v="273"/>
    <n v="0.56000000000000005"/>
    <n v="0.159999999999999"/>
    <n v="0.159999999999999"/>
    <n v="0.56000000000000005"/>
    <n v="1.6"/>
    <n v="2"/>
    <n v="4"/>
    <n v="4"/>
    <n v="2"/>
    <x v="2"/>
    <x v="3"/>
    <m/>
    <n v="1"/>
    <x v="0"/>
    <x v="0"/>
    <x v="25"/>
    <x v="1"/>
  </r>
  <r>
    <n v="274"/>
    <n v="0.24"/>
    <n v="0.4"/>
    <n v="0.24"/>
    <n v="0.24"/>
    <n v="0.24"/>
    <n v="4"/>
    <n v="4"/>
    <n v="1"/>
    <n v="5"/>
    <x v="2"/>
    <x v="6"/>
    <m/>
    <n v="0.5"/>
    <x v="0"/>
    <x v="2"/>
    <x v="26"/>
    <x v="0"/>
  </r>
  <r>
    <n v="277"/>
    <n v="1.84"/>
    <n v="0.55999999999999905"/>
    <n v="1.36"/>
    <n v="0.8"/>
    <n v="1.36"/>
    <n v="3"/>
    <n v="3"/>
    <n v="3"/>
    <n v="3"/>
    <x v="1"/>
    <x v="3"/>
    <m/>
    <n v="0"/>
    <x v="2"/>
    <x v="0"/>
    <x v="14"/>
    <x v="1"/>
  </r>
  <r>
    <n v="304"/>
    <n v="0.6875"/>
    <n v="0.96"/>
    <n v="1.04"/>
    <n v="0.55999999999999905"/>
    <n v="1.04"/>
    <n v="3"/>
    <n v="4"/>
    <n v="4"/>
    <n v="3"/>
    <x v="2"/>
    <x v="6"/>
    <m/>
    <n v="0.5"/>
    <x v="1"/>
    <x v="2"/>
    <x v="27"/>
    <x v="1"/>
  </r>
  <r>
    <n v="307"/>
    <n v="0.96"/>
    <n v="0.24"/>
    <n v="0.64"/>
    <n v="0.24"/>
    <n v="0.8"/>
    <n v="4"/>
    <n v="2"/>
    <n v="2"/>
    <n v="2"/>
    <x v="1"/>
    <x v="0"/>
    <m/>
    <n v="0.5"/>
    <x v="0"/>
    <x v="0"/>
    <x v="28"/>
    <x v="0"/>
  </r>
  <r>
    <n v="308"/>
    <n v="1.36"/>
    <n v="0.55999999999999905"/>
    <n v="0.64"/>
    <n v="1.36"/>
    <n v="0"/>
    <n v="3"/>
    <n v="3"/>
    <n v="2"/>
    <n v="3"/>
    <x v="0"/>
    <x v="1"/>
    <m/>
    <n v="0.75"/>
    <x v="2"/>
    <x v="0"/>
    <x v="29"/>
    <x v="0"/>
  </r>
  <r>
    <n v="310"/>
    <n v="0.24"/>
    <n v="1.04"/>
    <n v="0.64"/>
    <n v="0.8"/>
    <n v="0"/>
    <n v="2"/>
    <n v="3"/>
    <n v="2"/>
    <n v="3"/>
    <x v="0"/>
    <x v="0"/>
    <m/>
    <n v="0.5"/>
    <x v="1"/>
    <x v="0"/>
    <x v="30"/>
    <x v="0"/>
  </r>
  <r>
    <n v="311"/>
    <n v="0.8"/>
    <n v="0.24"/>
    <n v="0.96"/>
    <n v="0.64"/>
    <n v="0.4"/>
    <n v="2"/>
    <n v="4"/>
    <n v="3"/>
    <n v="4"/>
    <x v="1"/>
    <x v="2"/>
    <m/>
    <n v="0.25"/>
    <x v="0"/>
    <x v="0"/>
    <x v="17"/>
    <x v="0"/>
  </r>
  <r>
    <n v="313"/>
    <n v="0.55555555555555503"/>
    <n v="0.8"/>
    <n v="1.36"/>
    <n v="0.55999999999999905"/>
    <n v="0.55999999999999905"/>
    <n v="2"/>
    <n v="3"/>
    <n v="3"/>
    <n v="3"/>
    <x v="1"/>
    <x v="1"/>
    <m/>
    <n v="0.25"/>
    <x v="1"/>
    <x v="0"/>
    <x v="12"/>
    <x v="0"/>
  </r>
  <r>
    <n v="314"/>
    <n v="0.96"/>
    <n v="0.4"/>
    <n v="0.55999999999999905"/>
    <n v="1.04"/>
    <n v="1.04"/>
    <n v="2"/>
    <n v="3"/>
    <n v="3"/>
    <n v="4"/>
    <x v="2"/>
    <x v="3"/>
    <m/>
    <n v="1"/>
    <x v="1"/>
    <x v="0"/>
    <x v="20"/>
    <x v="1"/>
  </r>
  <r>
    <n v="315"/>
    <n v="1.36"/>
    <n v="0.96"/>
    <n v="0.55999999999999905"/>
    <n v="0.159999999999999"/>
    <n v="1.36"/>
    <n v="4"/>
    <n v="4"/>
    <n v="4"/>
    <n v="4"/>
    <x v="2"/>
    <x v="8"/>
    <m/>
    <n v="0"/>
    <x v="1"/>
    <x v="2"/>
    <x v="9"/>
    <x v="1"/>
  </r>
  <r>
    <n v="319"/>
    <n v="1.76"/>
    <n v="1.44"/>
    <n v="0.64"/>
    <n v="0.96"/>
    <n v="1.84"/>
    <n v="3"/>
    <n v="4"/>
    <n v="2"/>
    <n v="4"/>
    <x v="2"/>
    <x v="2"/>
    <m/>
    <n v="0.75"/>
    <x v="2"/>
    <x v="0"/>
    <x v="31"/>
    <x v="1"/>
  </r>
  <r>
    <n v="320"/>
    <n v="0.56000000000000005"/>
    <n v="1.36"/>
    <n v="0.8"/>
    <n v="1.36"/>
    <n v="1.36"/>
    <n v="2"/>
    <n v="3"/>
    <n v="3"/>
    <n v="3"/>
    <x v="1"/>
    <x v="1"/>
    <m/>
    <n v="0.25"/>
    <x v="2"/>
    <x v="0"/>
    <x v="12"/>
    <x v="1"/>
  </r>
  <r>
    <n v="322"/>
    <n v="0.56000000000000005"/>
    <n v="0.24"/>
    <n v="0.16"/>
    <n v="0.24"/>
    <n v="0.56000000000000005"/>
    <n v="2"/>
    <n v="1"/>
    <n v="2"/>
    <n v="1"/>
    <x v="0"/>
    <x v="11"/>
    <m/>
    <n v="0.5"/>
    <x v="0"/>
    <x v="1"/>
    <x v="32"/>
    <x v="0"/>
  </r>
  <r>
    <n v="323"/>
    <n v="0.4"/>
    <n v="2.56"/>
    <n v="0.96"/>
    <n v="0.16"/>
    <n v="0.55999999999999905"/>
    <n v="2"/>
    <n v="3"/>
    <n v="4"/>
    <n v="2"/>
    <x v="1"/>
    <x v="1"/>
    <m/>
    <n v="0.25"/>
    <x v="1"/>
    <x v="0"/>
    <x v="33"/>
    <x v="0"/>
  </r>
  <r>
    <n v="324"/>
    <n v="0.56000000000000005"/>
    <n v="0.24"/>
    <n v="0"/>
    <n v="0"/>
    <n v="0.16"/>
    <n v="2"/>
    <n v="2"/>
    <n v="2"/>
    <n v="2"/>
    <x v="0"/>
    <x v="5"/>
    <m/>
    <n v="0"/>
    <x v="0"/>
    <x v="1"/>
    <x v="5"/>
    <x v="0"/>
  </r>
  <r>
    <n v="326"/>
    <n v="0.96"/>
    <n v="0.4"/>
    <n v="0.4"/>
    <n v="0.55999999999999905"/>
    <n v="0.24"/>
    <n v="4"/>
    <n v="2"/>
    <n v="2"/>
    <n v="2"/>
    <x v="0"/>
    <x v="0"/>
    <m/>
    <n v="0.5"/>
    <x v="0"/>
    <x v="0"/>
    <x v="28"/>
    <x v="0"/>
  </r>
  <r>
    <n v="328"/>
    <n v="0.24"/>
    <n v="0.159999999999999"/>
    <n v="0.4"/>
    <n v="0.55999999999999905"/>
    <n v="0.64"/>
    <n v="4"/>
    <n v="2"/>
    <n v="3"/>
    <n v="2"/>
    <x v="1"/>
    <x v="1"/>
    <m/>
    <n v="0.25"/>
    <x v="0"/>
    <x v="0"/>
    <x v="34"/>
    <x v="0"/>
  </r>
  <r>
    <n v="329"/>
    <n v="0.159999999999999"/>
    <n v="0.16"/>
    <n v="0.24"/>
    <n v="0.64"/>
    <n v="0"/>
    <n v="2"/>
    <n v="2"/>
    <n v="2"/>
    <n v="1"/>
    <x v="0"/>
    <x v="10"/>
    <m/>
    <n v="0.25"/>
    <x v="0"/>
    <x v="1"/>
    <x v="21"/>
    <x v="0"/>
  </r>
  <r>
    <n v="330"/>
    <n v="0.24"/>
    <n v="0.24"/>
    <n v="0.24"/>
    <n v="0"/>
    <n v="0.24"/>
    <n v="2"/>
    <n v="2"/>
    <n v="2"/>
    <n v="1"/>
    <x v="0"/>
    <x v="10"/>
    <m/>
    <n v="0.25"/>
    <x v="0"/>
    <x v="1"/>
    <x v="21"/>
    <x v="0"/>
  </r>
  <r>
    <n v="331"/>
    <n v="0.55999999999999905"/>
    <n v="0.64"/>
    <n v="1.36"/>
    <n v="0.159999999999999"/>
    <n v="0.24"/>
    <n v="2"/>
    <n v="2"/>
    <n v="3"/>
    <n v="2"/>
    <x v="1"/>
    <x v="4"/>
    <m/>
    <n v="0.75"/>
    <x v="1"/>
    <x v="1"/>
    <x v="4"/>
    <x v="0"/>
  </r>
  <r>
    <n v="333"/>
    <n v="0.16"/>
    <n v="0.4"/>
    <n v="0.55999999999999905"/>
    <n v="0.24"/>
    <n v="0.8"/>
    <n v="2"/>
    <n v="2"/>
    <n v="3"/>
    <n v="4"/>
    <x v="1"/>
    <x v="1"/>
    <m/>
    <n v="0.25"/>
    <x v="0"/>
    <x v="0"/>
    <x v="35"/>
    <x v="0"/>
  </r>
  <r>
    <n v="334"/>
    <n v="1.04"/>
    <n v="0.64"/>
    <n v="0.55999999999999905"/>
    <n v="0.4"/>
    <n v="0.55999999999999905"/>
    <n v="3"/>
    <n v="2"/>
    <n v="4"/>
    <n v="4"/>
    <x v="2"/>
    <x v="2"/>
    <m/>
    <n v="0.75"/>
    <x v="1"/>
    <x v="0"/>
    <x v="36"/>
    <x v="0"/>
  </r>
  <r>
    <n v="335"/>
    <n v="1.04"/>
    <n v="0.96"/>
    <n v="0.8"/>
    <n v="0.55999999999999905"/>
    <n v="0.24"/>
    <n v="2"/>
    <n v="2"/>
    <n v="3"/>
    <n v="3"/>
    <x v="1"/>
    <x v="0"/>
    <m/>
    <n v="0.5"/>
    <x v="1"/>
    <x v="0"/>
    <x v="8"/>
    <x v="0"/>
  </r>
  <r>
    <n v="336"/>
    <n v="2"/>
    <n v="1.36"/>
    <n v="0.8"/>
    <n v="0.55999999999999905"/>
    <n v="0.24"/>
    <n v="3"/>
    <n v="3"/>
    <n v="3"/>
    <n v="3"/>
    <x v="2"/>
    <x v="3"/>
    <m/>
    <n v="1"/>
    <x v="2"/>
    <x v="0"/>
    <x v="14"/>
    <x v="0"/>
  </r>
  <r>
    <n v="337"/>
    <n v="0.16"/>
    <n v="0.24"/>
    <n v="0.55999999999999905"/>
    <n v="0.4"/>
    <n v="0"/>
    <n v="2"/>
    <n v="1"/>
    <n v="3"/>
    <n v="2"/>
    <x v="0"/>
    <x v="5"/>
    <m/>
    <n v="0"/>
    <x v="0"/>
    <x v="1"/>
    <x v="37"/>
    <x v="0"/>
  </r>
  <r>
    <n v="338"/>
    <n v="0.16"/>
    <n v="0.55999999999999905"/>
    <n v="0.56000000000000005"/>
    <n v="0.4"/>
    <n v="0.24"/>
    <n v="2"/>
    <n v="3"/>
    <n v="2"/>
    <n v="2"/>
    <x v="1"/>
    <x v="4"/>
    <m/>
    <n v="0.75"/>
    <x v="0"/>
    <x v="1"/>
    <x v="38"/>
    <x v="0"/>
  </r>
  <r>
    <n v="341"/>
    <n v="0.8"/>
    <n v="0.96"/>
    <n v="0.8"/>
    <n v="0.24"/>
    <n v="1.04"/>
    <n v="3"/>
    <n v="2"/>
    <n v="3"/>
    <n v="2"/>
    <x v="1"/>
    <x v="0"/>
    <m/>
    <n v="0.5"/>
    <x v="0"/>
    <x v="0"/>
    <x v="39"/>
    <x v="1"/>
  </r>
  <r>
    <n v="342"/>
    <n v="2.2400000000000002"/>
    <n v="1.2"/>
    <n v="1.36"/>
    <n v="0.64"/>
    <n v="0.64"/>
    <n v="3"/>
    <n v="2"/>
    <n v="3"/>
    <n v="2"/>
    <x v="0"/>
    <x v="0"/>
    <m/>
    <n v="0.5"/>
    <x v="3"/>
    <x v="0"/>
    <x v="39"/>
    <x v="0"/>
  </r>
  <r>
    <n v="343"/>
    <n v="0.96"/>
    <n v="0.55999999999999905"/>
    <n v="0.55999999999999905"/>
    <n v="0.96"/>
    <n v="0.96"/>
    <n v="2"/>
    <n v="2"/>
    <n v="2"/>
    <n v="4"/>
    <x v="2"/>
    <x v="0"/>
    <m/>
    <n v="1.5"/>
    <x v="0"/>
    <x v="0"/>
    <x v="40"/>
    <x v="0"/>
  </r>
  <r>
    <n v="344"/>
    <n v="0.64"/>
    <n v="1.04"/>
    <n v="0.55999999999999905"/>
    <n v="0.16"/>
    <n v="0.24"/>
    <n v="2"/>
    <n v="4"/>
    <n v="3"/>
    <n v="1"/>
    <x v="2"/>
    <x v="0"/>
    <m/>
    <n v="1.5"/>
    <x v="1"/>
    <x v="0"/>
    <x v="41"/>
    <x v="0"/>
  </r>
  <r>
    <n v="345"/>
    <n v="1.04"/>
    <n v="2.64"/>
    <n v="1.2"/>
    <n v="0.96"/>
    <n v="0.96"/>
    <n v="3"/>
    <n v="4"/>
    <n v="2"/>
    <n v="3"/>
    <x v="2"/>
    <x v="3"/>
    <m/>
    <n v="1"/>
    <x v="3"/>
    <x v="0"/>
    <x v="42"/>
    <x v="0"/>
  </r>
  <r>
    <n v="346"/>
    <n v="1.04"/>
    <n v="0.55999999999999905"/>
    <n v="0"/>
    <n v="0"/>
    <n v="0.4"/>
    <n v="3"/>
    <n v="2"/>
    <n v="2"/>
    <n v="2"/>
    <x v="0"/>
    <x v="4"/>
    <m/>
    <n v="0.25"/>
    <x v="1"/>
    <x v="1"/>
    <x v="22"/>
    <x v="0"/>
  </r>
  <r>
    <n v="402"/>
    <n v="0.159999999999999"/>
    <n v="0.16"/>
    <n v="0.4"/>
    <n v="0.56000000000000005"/>
    <n v="0.159999999999999"/>
    <n v="2"/>
    <n v="2"/>
    <n v="2"/>
    <n v="2"/>
    <x v="0"/>
    <x v="5"/>
    <m/>
    <n v="0"/>
    <x v="0"/>
    <x v="1"/>
    <x v="5"/>
    <x v="0"/>
  </r>
  <r>
    <n v="405"/>
    <n v="0.24"/>
    <n v="0.16"/>
    <n v="0.64"/>
    <n v="0.55999999999999905"/>
    <n v="0.4"/>
    <n v="3"/>
    <n v="2"/>
    <n v="3"/>
    <n v="3"/>
    <x v="1"/>
    <x v="1"/>
    <m/>
    <n v="0.25"/>
    <x v="0"/>
    <x v="0"/>
    <x v="11"/>
    <x v="0"/>
  </r>
  <r>
    <n v="407"/>
    <n v="0.24"/>
    <n v="0.159999999999999"/>
    <n v="0.24"/>
    <n v="0.159999999999999"/>
    <n v="0.159999999999999"/>
    <n v="3"/>
    <n v="3"/>
    <n v="3"/>
    <n v="3"/>
    <x v="2"/>
    <x v="3"/>
    <m/>
    <n v="1"/>
    <x v="0"/>
    <x v="0"/>
    <x v="14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1"/>
    <m/>
    <n v="0.25"/>
    <x v="0"/>
    <x v="0"/>
    <x v="1"/>
    <x v="0"/>
  </r>
  <r>
    <n v="414"/>
    <n v="0"/>
    <n v="0.24"/>
    <n v="0.159999999999999"/>
    <n v="0.24"/>
    <n v="0.24"/>
    <n v="2"/>
    <n v="3"/>
    <n v="3"/>
    <n v="3"/>
    <x v="1"/>
    <x v="1"/>
    <m/>
    <n v="0.25"/>
    <x v="0"/>
    <x v="0"/>
    <x v="12"/>
    <x v="0"/>
  </r>
  <r>
    <n v="415"/>
    <n v="0.4"/>
    <n v="0.24"/>
    <n v="0.24"/>
    <n v="0.4"/>
    <n v="0.159999999999999"/>
    <n v="3"/>
    <n v="2"/>
    <n v="2"/>
    <n v="2"/>
    <x v="0"/>
    <x v="4"/>
    <m/>
    <n v="0.25"/>
    <x v="0"/>
    <x v="1"/>
    <x v="22"/>
    <x v="0"/>
  </r>
  <r>
    <n v="416"/>
    <n v="0.56000000000000005"/>
    <n v="0.4"/>
    <n v="0.56000000000000005"/>
    <n v="0.24"/>
    <n v="0.55999999999999905"/>
    <n v="2"/>
    <n v="3"/>
    <n v="2"/>
    <n v="2"/>
    <x v="0"/>
    <x v="4"/>
    <m/>
    <n v="0.25"/>
    <x v="0"/>
    <x v="1"/>
    <x v="38"/>
    <x v="0"/>
  </r>
  <r>
    <n v="418"/>
    <n v="0.55999999999999905"/>
    <n v="0.24"/>
    <n v="0.24"/>
    <n v="0.4"/>
    <n v="0"/>
    <n v="2"/>
    <n v="3"/>
    <n v="3"/>
    <n v="3"/>
    <x v="1"/>
    <x v="1"/>
    <m/>
    <n v="0.25"/>
    <x v="0"/>
    <x v="0"/>
    <x v="12"/>
    <x v="0"/>
  </r>
  <r>
    <n v="421"/>
    <n v="0.55999999999999905"/>
    <n v="0.16"/>
    <n v="0.55999999999999905"/>
    <n v="0.24"/>
    <n v="0.55999999999999905"/>
    <n v="3"/>
    <n v="2"/>
    <n v="3"/>
    <n v="2"/>
    <x v="1"/>
    <x v="0"/>
    <m/>
    <n v="0.5"/>
    <x v="0"/>
    <x v="0"/>
    <x v="39"/>
    <x v="0"/>
  </r>
  <r>
    <n v="422"/>
    <n v="0.56000000000000005"/>
    <n v="0.24"/>
    <n v="0.24"/>
    <n v="0.55999999999999905"/>
    <n v="0.4"/>
    <n v="2"/>
    <n v="2"/>
    <n v="2"/>
    <n v="3"/>
    <x v="0"/>
    <x v="4"/>
    <m/>
    <n v="0.25"/>
    <x v="0"/>
    <x v="1"/>
    <x v="16"/>
    <x v="0"/>
  </r>
  <r>
    <n v="425"/>
    <n v="0.24"/>
    <n v="0.159999999999999"/>
    <n v="0.24"/>
    <n v="0.159999999999999"/>
    <n v="0.24"/>
    <n v="2"/>
    <n v="3"/>
    <n v="3"/>
    <n v="3"/>
    <x v="1"/>
    <x v="1"/>
    <m/>
    <n v="0.25"/>
    <x v="0"/>
    <x v="0"/>
    <x v="12"/>
    <x v="0"/>
  </r>
  <r>
    <n v="426"/>
    <n v="0.159999999999999"/>
    <n v="0.159999999999999"/>
    <n v="1.2"/>
    <n v="0.4"/>
    <n v="0.55999999999999905"/>
    <n v="4"/>
    <n v="4"/>
    <n v="3"/>
    <n v="4"/>
    <x v="2"/>
    <x v="9"/>
    <m/>
    <n v="0.25"/>
    <x v="1"/>
    <x v="2"/>
    <x v="43"/>
    <x v="0"/>
  </r>
  <r>
    <n v="427"/>
    <n v="0.64"/>
    <n v="0.55999999999999905"/>
    <n v="0.24"/>
    <n v="0.8"/>
    <n v="0.55999999999999905"/>
    <n v="4"/>
    <n v="3"/>
    <n v="3"/>
    <n v="3"/>
    <x v="1"/>
    <x v="2"/>
    <m/>
    <n v="0.25"/>
    <x v="0"/>
    <x v="0"/>
    <x v="44"/>
    <x v="0"/>
  </r>
  <r>
    <n v="428"/>
    <n v="0.55999999999999905"/>
    <n v="0.16"/>
    <n v="0.24"/>
    <n v="0.24"/>
    <n v="0.24"/>
    <n v="2"/>
    <n v="1"/>
    <n v="1"/>
    <n v="2"/>
    <x v="0"/>
    <x v="11"/>
    <m/>
    <n v="0.5"/>
    <x v="0"/>
    <x v="1"/>
    <x v="45"/>
    <x v="0"/>
  </r>
  <r>
    <n v="429"/>
    <n v="0.56000000000000005"/>
    <n v="0.16"/>
    <n v="0.56000000000000005"/>
    <n v="0.4"/>
    <n v="0"/>
    <n v="2"/>
    <n v="2"/>
    <n v="2"/>
    <n v="2"/>
    <x v="0"/>
    <x v="5"/>
    <m/>
    <n v="0"/>
    <x v="0"/>
    <x v="1"/>
    <x v="5"/>
    <x v="0"/>
  </r>
  <r>
    <n v="430"/>
    <n v="0.4"/>
    <n v="0.24"/>
    <n v="0.16"/>
    <n v="0.16"/>
    <n v="0.4"/>
    <n v="2"/>
    <n v="2"/>
    <n v="2"/>
    <n v="2"/>
    <x v="0"/>
    <x v="5"/>
    <m/>
    <n v="0"/>
    <x v="0"/>
    <x v="1"/>
    <x v="5"/>
    <x v="0"/>
  </r>
  <r>
    <n v="432"/>
    <n v="0.159999999999999"/>
    <n v="0.24"/>
    <n v="0.55999999999999905"/>
    <n v="0.159999999999999"/>
    <n v="0.159999999999999"/>
    <n v="4"/>
    <n v="4"/>
    <n v="3"/>
    <n v="3"/>
    <x v="2"/>
    <x v="6"/>
    <m/>
    <n v="0.5"/>
    <x v="0"/>
    <x v="2"/>
    <x v="46"/>
    <x v="0"/>
  </r>
  <r>
    <n v="434"/>
    <n v="0.64"/>
    <n v="0.55999999999999905"/>
    <n v="0.159999999999999"/>
    <n v="0.96"/>
    <n v="0.24"/>
    <n v="4"/>
    <n v="3"/>
    <n v="3"/>
    <n v="3"/>
    <x v="2"/>
    <x v="2"/>
    <m/>
    <n v="0.75"/>
    <x v="0"/>
    <x v="0"/>
    <x v="44"/>
    <x v="0"/>
  </r>
  <r>
    <n v="436"/>
    <n v="0.24"/>
    <n v="0.4"/>
    <n v="0"/>
    <n v="0.159999999999999"/>
    <n v="0.159999999999999"/>
    <n v="3"/>
    <n v="3"/>
    <n v="4"/>
    <n v="3"/>
    <x v="2"/>
    <x v="2"/>
    <m/>
    <n v="0.75"/>
    <x v="0"/>
    <x v="0"/>
    <x v="47"/>
    <x v="0"/>
  </r>
  <r>
    <n v="437"/>
    <n v="0.159999999999999"/>
    <n v="0.4"/>
    <n v="0"/>
    <n v="0.24"/>
    <n v="0"/>
    <n v="4"/>
    <n v="4"/>
    <n v="4"/>
    <n v="4"/>
    <x v="2"/>
    <x v="8"/>
    <m/>
    <n v="0"/>
    <x v="0"/>
    <x v="2"/>
    <x v="9"/>
    <x v="0"/>
  </r>
  <r>
    <n v="438"/>
    <n v="0.55999999999999905"/>
    <n v="1.76"/>
    <n v="0.96"/>
    <n v="1.36"/>
    <n v="1.04"/>
    <n v="3"/>
    <n v="3"/>
    <n v="3"/>
    <n v="2"/>
    <x v="1"/>
    <x v="1"/>
    <m/>
    <n v="0.25"/>
    <x v="2"/>
    <x v="0"/>
    <x v="1"/>
    <x v="1"/>
  </r>
  <r>
    <n v="439"/>
    <n v="0.159999999999999"/>
    <n v="0.159999999999999"/>
    <n v="0.55999999999999905"/>
    <n v="1.2"/>
    <n v="1.6"/>
    <n v="3"/>
    <n v="3"/>
    <n v="2"/>
    <n v="3"/>
    <x v="0"/>
    <x v="1"/>
    <m/>
    <n v="0.75"/>
    <x v="1"/>
    <x v="0"/>
    <x v="29"/>
    <x v="1"/>
  </r>
  <r>
    <n v="443"/>
    <n v="0.159999999999999"/>
    <n v="0.159999999999999"/>
    <n v="1.36"/>
    <n v="0.55999999999999905"/>
    <n v="0.55999999999999905"/>
    <n v="4"/>
    <n v="4"/>
    <n v="3"/>
    <n v="3"/>
    <x v="2"/>
    <x v="6"/>
    <m/>
    <n v="0.5"/>
    <x v="1"/>
    <x v="2"/>
    <x v="46"/>
    <x v="0"/>
  </r>
  <r>
    <n v="444"/>
    <n v="0.64"/>
    <n v="1.36"/>
    <n v="1.36"/>
    <n v="1.04"/>
    <n v="0.8"/>
    <n v="4"/>
    <n v="3"/>
    <n v="2"/>
    <n v="3"/>
    <x v="1"/>
    <x v="3"/>
    <m/>
    <n v="0"/>
    <x v="3"/>
    <x v="0"/>
    <x v="48"/>
    <x v="0"/>
  </r>
  <r>
    <n v="448"/>
    <n v="1.36"/>
    <n v="1.2"/>
    <n v="0.24"/>
    <n v="0.64"/>
    <n v="1.36"/>
    <n v="3"/>
    <n v="2"/>
    <n v="3"/>
    <n v="4"/>
    <x v="0"/>
    <x v="3"/>
    <m/>
    <n v="1"/>
    <x v="2"/>
    <x v="0"/>
    <x v="49"/>
    <x v="1"/>
  </r>
  <r>
    <n v="449"/>
    <n v="0.55999999999999905"/>
    <n v="1.04"/>
    <n v="1.36"/>
    <n v="1.2"/>
    <n v="2.2400000000000002"/>
    <n v="4"/>
    <n v="4"/>
    <n v="3"/>
    <n v="4"/>
    <x v="2"/>
    <x v="9"/>
    <m/>
    <n v="0.25"/>
    <x v="3"/>
    <x v="2"/>
    <x v="43"/>
    <x v="1"/>
  </r>
  <r>
    <n v="453"/>
    <n v="0.96"/>
    <n v="0.159999999999999"/>
    <n v="0.4"/>
    <n v="0.159999999999999"/>
    <n v="0.159999999999999"/>
    <n v="4"/>
    <n v="2"/>
    <n v="3"/>
    <n v="4"/>
    <x v="2"/>
    <x v="2"/>
    <m/>
    <n v="0.75"/>
    <x v="0"/>
    <x v="0"/>
    <x v="50"/>
    <x v="0"/>
  </r>
  <r>
    <n v="454"/>
    <n v="0.16"/>
    <n v="0.64"/>
    <n v="0.4"/>
    <n v="0.55999999999999905"/>
    <n v="0.56000000000000005"/>
    <n v="1"/>
    <n v="1"/>
    <n v="2"/>
    <n v="3"/>
    <x v="0"/>
    <x v="10"/>
    <m/>
    <n v="0.25"/>
    <x v="0"/>
    <x v="1"/>
    <x v="51"/>
    <x v="0"/>
  </r>
  <r>
    <n v="459"/>
    <n v="0.64"/>
    <n v="0.64"/>
    <n v="0.64"/>
    <n v="1.2"/>
    <n v="0.96"/>
    <n v="3"/>
    <n v="3"/>
    <n v="2"/>
    <n v="2"/>
    <x v="0"/>
    <x v="0"/>
    <m/>
    <n v="0.5"/>
    <x v="1"/>
    <x v="0"/>
    <x v="0"/>
    <x v="0"/>
  </r>
  <r>
    <n v="465"/>
    <n v="0.55999999999999905"/>
    <n v="0.4"/>
    <n v="1.04"/>
    <n v="0.64"/>
    <n v="0.4"/>
    <n v="2"/>
    <n v="2"/>
    <n v="3"/>
    <n v="1"/>
    <x v="0"/>
    <x v="5"/>
    <m/>
    <n v="0"/>
    <x v="1"/>
    <x v="1"/>
    <x v="52"/>
    <x v="0"/>
  </r>
  <r>
    <n v="466"/>
    <n v="0.64"/>
    <n v="0.64"/>
    <n v="0.96"/>
    <n v="1.36"/>
    <n v="0.4"/>
    <n v="3"/>
    <n v="3"/>
    <n v="3"/>
    <n v="3"/>
    <x v="0"/>
    <x v="3"/>
    <m/>
    <n v="1"/>
    <x v="1"/>
    <x v="0"/>
    <x v="14"/>
    <x v="0"/>
  </r>
  <r>
    <n v="467"/>
    <n v="0.96"/>
    <n v="0.55999999999999905"/>
    <n v="0.4"/>
    <n v="1.04"/>
    <n v="1.44"/>
    <n v="3"/>
    <n v="2"/>
    <n v="3"/>
    <n v="3"/>
    <x v="0"/>
    <x v="1"/>
    <m/>
    <n v="0.75"/>
    <x v="1"/>
    <x v="0"/>
    <x v="11"/>
    <x v="1"/>
  </r>
  <r>
    <n v="472"/>
    <n v="0.64"/>
    <n v="0.24"/>
    <n v="0.64"/>
    <n v="0.24"/>
    <n v="1.36"/>
    <n v="3"/>
    <n v="2"/>
    <n v="3"/>
    <n v="3"/>
    <x v="0"/>
    <x v="1"/>
    <m/>
    <n v="0.75"/>
    <x v="0"/>
    <x v="0"/>
    <x v="11"/>
    <x v="1"/>
  </r>
  <r>
    <n v="473"/>
    <n v="0.16"/>
    <n v="0.4"/>
    <n v="0.159999999999999"/>
    <n v="2.16"/>
    <n v="0.64"/>
    <n v="2"/>
    <n v="2"/>
    <n v="3"/>
    <n v="2"/>
    <x v="0"/>
    <x v="4"/>
    <m/>
    <n v="0.25"/>
    <x v="1"/>
    <x v="1"/>
    <x v="4"/>
    <x v="0"/>
  </r>
  <r>
    <n v="476"/>
    <n v="0.24"/>
    <n v="0.24"/>
    <n v="0.55999999999999905"/>
    <n v="0.24"/>
    <n v="0.56000000000000005"/>
    <n v="3"/>
    <n v="2"/>
    <n v="2"/>
    <n v="1"/>
    <x v="0"/>
    <x v="5"/>
    <m/>
    <n v="0"/>
    <x v="0"/>
    <x v="1"/>
    <x v="53"/>
    <x v="0"/>
  </r>
  <r>
    <n v="477"/>
    <n v="1.36"/>
    <n v="2.16"/>
    <n v="1.36"/>
    <n v="0.96"/>
    <n v="2.4"/>
    <n v="1"/>
    <n v="2"/>
    <n v="2"/>
    <n v="2"/>
    <x v="4"/>
    <x v="10"/>
    <m/>
    <n v="0.75"/>
    <x v="3"/>
    <x v="1"/>
    <x v="54"/>
    <x v="1"/>
  </r>
  <r>
    <n v="479"/>
    <n v="0.55999999999999905"/>
    <n v="0.96"/>
    <n v="0.159999999999999"/>
    <n v="0.159999999999999"/>
    <n v="0.24"/>
    <n v="3"/>
    <n v="3"/>
    <n v="4"/>
    <n v="4"/>
    <x v="1"/>
    <x v="6"/>
    <m/>
    <n v="0.5"/>
    <x v="0"/>
    <x v="2"/>
    <x v="55"/>
    <x v="0"/>
  </r>
  <r>
    <n v="481"/>
    <n v="0.8"/>
    <n v="0.24"/>
    <n v="0.55999999999999905"/>
    <n v="1.04"/>
    <n v="0.64"/>
    <n v="2"/>
    <n v="2"/>
    <n v="2"/>
    <n v="2"/>
    <x v="0"/>
    <x v="5"/>
    <m/>
    <n v="0"/>
    <x v="1"/>
    <x v="1"/>
    <x v="5"/>
    <x v="0"/>
  </r>
  <r>
    <n v="484"/>
    <n v="0.55999999999999905"/>
    <n v="1.36"/>
    <n v="1.04"/>
    <n v="0.55999999999999905"/>
    <n v="1.36"/>
    <n v="2"/>
    <n v="2"/>
    <n v="2"/>
    <n v="3"/>
    <x v="0"/>
    <x v="4"/>
    <m/>
    <n v="0.25"/>
    <x v="2"/>
    <x v="1"/>
    <x v="16"/>
    <x v="1"/>
  </r>
  <r>
    <n v="485"/>
    <n v="1.36"/>
    <n v="0.96"/>
    <n v="0.96"/>
    <n v="1.04"/>
    <n v="2.56"/>
    <n v="2"/>
    <n v="3"/>
    <n v="3"/>
    <n v="2"/>
    <x v="1"/>
    <x v="0"/>
    <m/>
    <n v="0.5"/>
    <x v="2"/>
    <x v="0"/>
    <x v="56"/>
    <x v="1"/>
  </r>
  <r>
    <n v="492"/>
    <n v="0.4"/>
    <n v="0.55999999999999905"/>
    <n v="1.04"/>
    <n v="0.55999999999999905"/>
    <n v="0.8"/>
    <n v="3"/>
    <n v="3"/>
    <n v="3"/>
    <n v="3"/>
    <x v="1"/>
    <x v="3"/>
    <m/>
    <n v="0"/>
    <x v="1"/>
    <x v="0"/>
    <x v="14"/>
    <x v="0"/>
  </r>
  <r>
    <n v="496"/>
    <n v="0.24"/>
    <n v="0.96"/>
    <n v="0.55999999999999905"/>
    <n v="0.55999999999999905"/>
    <n v="0.8"/>
    <n v="2"/>
    <n v="3"/>
    <n v="3"/>
    <n v="3"/>
    <x v="1"/>
    <x v="1"/>
    <m/>
    <n v="0.25"/>
    <x v="0"/>
    <x v="0"/>
    <x v="12"/>
    <x v="0"/>
  </r>
  <r>
    <n v="497"/>
    <n v="0.64"/>
    <n v="0.55999999999999905"/>
    <n v="0.96"/>
    <n v="0.55999999999999905"/>
    <n v="0.55999999999999905"/>
    <n v="4"/>
    <n v="3"/>
    <n v="4"/>
    <n v="3"/>
    <x v="1"/>
    <x v="6"/>
    <m/>
    <n v="0.5"/>
    <x v="0"/>
    <x v="2"/>
    <x v="6"/>
    <x v="0"/>
  </r>
  <r>
    <n v="499"/>
    <n v="0.8"/>
    <n v="0.64"/>
    <n v="0"/>
    <n v="0.24"/>
    <n v="0.96"/>
    <n v="3"/>
    <n v="2"/>
    <n v="2"/>
    <n v="1"/>
    <x v="0"/>
    <x v="5"/>
    <m/>
    <n v="0"/>
    <x v="0"/>
    <x v="1"/>
    <x v="53"/>
    <x v="0"/>
  </r>
  <r>
    <n v="500"/>
    <n v="1.2"/>
    <n v="0.64"/>
    <n v="0.64"/>
    <n v="0.64"/>
    <n v="0.8"/>
    <n v="3"/>
    <n v="4"/>
    <n v="4"/>
    <n v="4"/>
    <x v="1"/>
    <x v="9"/>
    <m/>
    <n v="0.75"/>
    <x v="1"/>
    <x v="2"/>
    <x v="18"/>
    <x v="0"/>
  </r>
  <r>
    <n v="503"/>
    <n v="0.55999999999999905"/>
    <n v="0.24"/>
    <n v="1.04"/>
    <n v="0.64"/>
    <n v="1.04"/>
    <n v="3"/>
    <n v="3"/>
    <n v="3"/>
    <n v="2"/>
    <x v="1"/>
    <x v="1"/>
    <m/>
    <n v="0.25"/>
    <x v="1"/>
    <x v="0"/>
    <x v="1"/>
    <x v="1"/>
  </r>
  <r>
    <n v="507"/>
    <n v="0.159999999999999"/>
    <n v="0.24"/>
    <n v="1.6"/>
    <n v="1.84"/>
    <n v="0.24"/>
    <n v="4"/>
    <n v="5"/>
    <n v="4"/>
    <n v="2"/>
    <x v="3"/>
    <x v="9"/>
    <m/>
    <n v="1.25"/>
    <x v="2"/>
    <x v="2"/>
    <x v="57"/>
    <x v="0"/>
  </r>
  <r>
    <n v="508"/>
    <n v="0.64"/>
    <n v="1.44"/>
    <n v="0.64"/>
    <n v="1.04"/>
    <n v="0.64"/>
    <n v="2"/>
    <n v="2"/>
    <n v="2"/>
    <n v="2"/>
    <x v="0"/>
    <x v="5"/>
    <m/>
    <n v="0"/>
    <x v="2"/>
    <x v="1"/>
    <x v="5"/>
    <x v="0"/>
  </r>
  <r>
    <n v="511"/>
    <n v="0.64"/>
    <n v="0.96"/>
    <n v="0.64"/>
    <n v="1.6"/>
    <n v="0.64"/>
    <n v="4"/>
    <n v="4"/>
    <n v="4"/>
    <n v="4"/>
    <x v="2"/>
    <x v="8"/>
    <m/>
    <n v="0"/>
    <x v="1"/>
    <x v="2"/>
    <x v="9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3"/>
    <m/>
    <n v="0"/>
    <x v="1"/>
    <x v="0"/>
    <x v="14"/>
    <x v="0"/>
  </r>
  <r>
    <n v="514"/>
    <n v="0.55999999999999905"/>
    <n v="0.55999999999999905"/>
    <n v="2"/>
    <n v="0.159999999999999"/>
    <n v="0.55999999999999905"/>
    <n v="2"/>
    <n v="4"/>
    <n v="3"/>
    <n v="4"/>
    <x v="2"/>
    <x v="2"/>
    <m/>
    <n v="0.75"/>
    <x v="1"/>
    <x v="0"/>
    <x v="17"/>
    <x v="0"/>
  </r>
  <r>
    <n v="515"/>
    <n v="1.36"/>
    <n v="0.24"/>
    <n v="1.36"/>
    <n v="0.16"/>
    <n v="0.4"/>
    <n v="3"/>
    <n v="1"/>
    <n v="3"/>
    <n v="2"/>
    <x v="0"/>
    <x v="4"/>
    <m/>
    <n v="0.25"/>
    <x v="2"/>
    <x v="1"/>
    <x v="58"/>
    <x v="0"/>
  </r>
  <r>
    <n v="516"/>
    <n v="0.96"/>
    <n v="1.04"/>
    <n v="1.04"/>
    <n v="0.4"/>
    <n v="0.4"/>
    <n v="2"/>
    <n v="3"/>
    <n v="3"/>
    <n v="4"/>
    <x v="2"/>
    <x v="3"/>
    <m/>
    <n v="1"/>
    <x v="2"/>
    <x v="0"/>
    <x v="20"/>
    <x v="0"/>
  </r>
  <r>
    <n v="517"/>
    <n v="1.2"/>
    <n v="0.64"/>
    <n v="0.8"/>
    <n v="1.04"/>
    <n v="0.8"/>
    <n v="3"/>
    <n v="4"/>
    <n v="3"/>
    <n v="3"/>
    <x v="1"/>
    <x v="2"/>
    <m/>
    <n v="0.25"/>
    <x v="2"/>
    <x v="0"/>
    <x v="59"/>
    <x v="0"/>
  </r>
  <r>
    <n v="520"/>
    <n v="0.8"/>
    <n v="1.6"/>
    <n v="0"/>
    <n v="0.64"/>
    <n v="0.4"/>
    <n v="3"/>
    <n v="4"/>
    <n v="4"/>
    <n v="4"/>
    <x v="2"/>
    <x v="9"/>
    <m/>
    <n v="0.25"/>
    <x v="1"/>
    <x v="2"/>
    <x v="18"/>
    <x v="0"/>
  </r>
  <r>
    <n v="523"/>
    <n v="0.16"/>
    <n v="0.96"/>
    <n v="0.24"/>
    <n v="0"/>
    <n v="0.55999999999999905"/>
    <n v="2"/>
    <n v="2"/>
    <n v="2"/>
    <n v="2"/>
    <x v="0"/>
    <x v="5"/>
    <m/>
    <n v="0"/>
    <x v="0"/>
    <x v="1"/>
    <x v="5"/>
    <x v="0"/>
  </r>
  <r>
    <n v="527"/>
    <n v="0.55999999999999905"/>
    <n v="0.8"/>
    <n v="0.64"/>
    <n v="1.04"/>
    <n v="0.56000000000000005"/>
    <n v="2"/>
    <n v="2"/>
    <n v="2"/>
    <n v="2"/>
    <x v="0"/>
    <x v="5"/>
    <m/>
    <n v="0"/>
    <x v="1"/>
    <x v="1"/>
    <x v="5"/>
    <x v="0"/>
  </r>
  <r>
    <n v="529"/>
    <n v="0.24"/>
    <n v="0.64"/>
    <n v="0.4"/>
    <n v="0.24"/>
    <n v="0.24"/>
    <n v="4"/>
    <n v="3"/>
    <n v="4"/>
    <n v="4"/>
    <x v="3"/>
    <x v="9"/>
    <m/>
    <n v="1.25"/>
    <x v="0"/>
    <x v="2"/>
    <x v="60"/>
    <x v="0"/>
  </r>
  <r>
    <n v="530"/>
    <n v="1.44"/>
    <n v="0.159999999999999"/>
    <n v="0.96"/>
    <n v="1.44"/>
    <n v="0.64"/>
    <n v="4"/>
    <n v="2"/>
    <n v="2"/>
    <n v="2"/>
    <x v="0"/>
    <x v="0"/>
    <m/>
    <n v="0.5"/>
    <x v="2"/>
    <x v="0"/>
    <x v="28"/>
    <x v="0"/>
  </r>
  <r>
    <n v="533"/>
    <n v="0.24"/>
    <n v="0.64"/>
    <n v="1.36"/>
    <n v="0.55999999999999905"/>
    <n v="0.8"/>
    <n v="2"/>
    <n v="2"/>
    <n v="4"/>
    <n v="3"/>
    <x v="1"/>
    <x v="1"/>
    <m/>
    <n v="0.25"/>
    <x v="1"/>
    <x v="0"/>
    <x v="61"/>
    <x v="0"/>
  </r>
  <r>
    <n v="536"/>
    <n v="0.16"/>
    <n v="0.8"/>
    <n v="0.64"/>
    <n v="0.4"/>
    <n v="0.55999999999999905"/>
    <n v="1"/>
    <n v="3"/>
    <n v="4"/>
    <n v="2"/>
    <x v="1"/>
    <x v="0"/>
    <m/>
    <n v="0.5"/>
    <x v="0"/>
    <x v="0"/>
    <x v="62"/>
    <x v="0"/>
  </r>
  <r>
    <n v="538"/>
    <n v="0.64"/>
    <n v="0.55999999999999905"/>
    <n v="1.36"/>
    <n v="0.64"/>
    <n v="1.84"/>
    <n v="2"/>
    <n v="3"/>
    <n v="3"/>
    <n v="2"/>
    <x v="1"/>
    <x v="0"/>
    <m/>
    <n v="0.5"/>
    <x v="1"/>
    <x v="0"/>
    <x v="56"/>
    <x v="1"/>
  </r>
  <r>
    <n v="539"/>
    <n v="0.64"/>
    <n v="1.2"/>
    <n v="0.96"/>
    <n v="0.64"/>
    <n v="0.64"/>
    <n v="2"/>
    <n v="2"/>
    <n v="2"/>
    <n v="4"/>
    <x v="0"/>
    <x v="0"/>
    <m/>
    <n v="0.5"/>
    <x v="1"/>
    <x v="0"/>
    <x v="40"/>
    <x v="0"/>
  </r>
  <r>
    <n v="540"/>
    <n v="0.24"/>
    <n v="0.159999999999999"/>
    <n v="0.8"/>
    <n v="0.64"/>
    <n v="0.55999999999999905"/>
    <n v="2"/>
    <n v="4"/>
    <n v="3"/>
    <n v="4"/>
    <x v="1"/>
    <x v="2"/>
    <m/>
    <n v="0.25"/>
    <x v="0"/>
    <x v="0"/>
    <x v="17"/>
    <x v="0"/>
  </r>
  <r>
    <n v="547"/>
    <n v="0.4"/>
    <n v="0.64"/>
    <n v="0.159999999999999"/>
    <n v="0.64"/>
    <n v="0.64"/>
    <n v="2"/>
    <n v="2"/>
    <n v="2"/>
    <n v="2"/>
    <x v="0"/>
    <x v="5"/>
    <m/>
    <n v="0"/>
    <x v="0"/>
    <x v="1"/>
    <x v="5"/>
    <x v="0"/>
  </r>
  <r>
    <n v="548"/>
    <n v="0.8"/>
    <n v="0"/>
    <n v="0.55999999999999905"/>
    <n v="0.8"/>
    <n v="0.4"/>
    <n v="3"/>
    <n v="4"/>
    <n v="3"/>
    <n v="3"/>
    <x v="2"/>
    <x v="2"/>
    <m/>
    <n v="0.75"/>
    <x v="0"/>
    <x v="0"/>
    <x v="59"/>
    <x v="0"/>
  </r>
  <r>
    <n v="555"/>
    <n v="0.96"/>
    <n v="0.96"/>
    <n v="0.64"/>
    <n v="1.44"/>
    <n v="0.64"/>
    <n v="2"/>
    <n v="2"/>
    <n v="4"/>
    <n v="4"/>
    <x v="2"/>
    <x v="3"/>
    <m/>
    <n v="1"/>
    <x v="1"/>
    <x v="0"/>
    <x v="13"/>
    <x v="0"/>
  </r>
  <r>
    <n v="556"/>
    <n v="0.159999999999999"/>
    <n v="1.84"/>
    <n v="0.96"/>
    <n v="0.24"/>
    <n v="0.96"/>
    <n v="4"/>
    <n v="4"/>
    <n v="4"/>
    <n v="3"/>
    <x v="2"/>
    <x v="9"/>
    <m/>
    <n v="0.25"/>
    <x v="1"/>
    <x v="2"/>
    <x v="63"/>
    <x v="0"/>
  </r>
  <r>
    <n v="559"/>
    <n v="0.55999999999999905"/>
    <n v="0.159999999999999"/>
    <n v="0.8"/>
    <n v="0.16"/>
    <n v="0.55999999999999905"/>
    <n v="3"/>
    <n v="4"/>
    <n v="3"/>
    <n v="2"/>
    <x v="1"/>
    <x v="3"/>
    <m/>
    <n v="0"/>
    <x v="0"/>
    <x v="0"/>
    <x v="64"/>
    <x v="0"/>
  </r>
  <r>
    <n v="561"/>
    <n v="0.55999999999999905"/>
    <n v="0.64"/>
    <n v="0.55999999999999905"/>
    <n v="1.36"/>
    <n v="1.2"/>
    <n v="3"/>
    <n v="2"/>
    <n v="4"/>
    <n v="3"/>
    <x v="2"/>
    <x v="3"/>
    <m/>
    <n v="1"/>
    <x v="1"/>
    <x v="0"/>
    <x v="65"/>
    <x v="1"/>
  </r>
  <r>
    <n v="564"/>
    <n v="1.2"/>
    <n v="0.16"/>
    <n v="0.24"/>
    <n v="1.2"/>
    <n v="1.36"/>
    <n v="2"/>
    <n v="1"/>
    <n v="2"/>
    <n v="2"/>
    <x v="4"/>
    <x v="10"/>
    <m/>
    <n v="0.75"/>
    <x v="2"/>
    <x v="1"/>
    <x v="66"/>
    <x v="1"/>
  </r>
  <r>
    <n v="567"/>
    <n v="0.4"/>
    <n v="1.36"/>
    <n v="0.4"/>
    <n v="0.64"/>
    <n v="0.4"/>
    <n v="4"/>
    <n v="4"/>
    <n v="4"/>
    <n v="4"/>
    <x v="2"/>
    <x v="8"/>
    <m/>
    <n v="0"/>
    <x v="1"/>
    <x v="2"/>
    <x v="9"/>
    <x v="0"/>
  </r>
  <r>
    <n v="569"/>
    <n v="0.4"/>
    <n v="0.24"/>
    <n v="0.24"/>
    <n v="0.55999999999999905"/>
    <n v="0.24"/>
    <n v="4"/>
    <n v="3"/>
    <n v="4"/>
    <n v="3"/>
    <x v="2"/>
    <x v="6"/>
    <m/>
    <n v="0.5"/>
    <x v="0"/>
    <x v="2"/>
    <x v="6"/>
    <x v="0"/>
  </r>
  <r>
    <n v="570"/>
    <n v="0.24"/>
    <n v="0"/>
    <n v="1.04"/>
    <n v="0.64"/>
    <n v="0.64"/>
    <n v="2"/>
    <n v="2"/>
    <n v="2"/>
    <n v="2"/>
    <x v="0"/>
    <x v="5"/>
    <m/>
    <n v="0"/>
    <x v="1"/>
    <x v="1"/>
    <x v="5"/>
    <x v="0"/>
  </r>
  <r>
    <n v="578"/>
    <n v="0.159999999999999"/>
    <n v="0.55999999999999905"/>
    <n v="0.4"/>
    <n v="0.4"/>
    <n v="0.55999999999999905"/>
    <n v="4"/>
    <n v="4"/>
    <n v="4"/>
    <n v="4"/>
    <x v="2"/>
    <x v="8"/>
    <m/>
    <n v="0"/>
    <x v="0"/>
    <x v="2"/>
    <x v="9"/>
    <x v="0"/>
  </r>
  <r>
    <n v="579"/>
    <n v="0.4"/>
    <n v="0.55999999999999905"/>
    <n v="0.8"/>
    <n v="0.64"/>
    <n v="0.55999999999999905"/>
    <n v="3"/>
    <n v="3"/>
    <n v="3"/>
    <n v="4"/>
    <x v="1"/>
    <x v="2"/>
    <m/>
    <n v="0.25"/>
    <x v="0"/>
    <x v="0"/>
    <x v="67"/>
    <x v="0"/>
  </r>
  <r>
    <n v="582"/>
    <n v="0.8"/>
    <n v="0.24"/>
    <n v="1.04"/>
    <n v="1.04"/>
    <n v="0.64"/>
    <n v="3"/>
    <n v="3"/>
    <n v="2"/>
    <n v="4"/>
    <x v="2"/>
    <x v="3"/>
    <m/>
    <n v="1"/>
    <x v="2"/>
    <x v="0"/>
    <x v="68"/>
    <x v="0"/>
  </r>
  <r>
    <n v="587"/>
    <n v="0.55999999999999905"/>
    <n v="0.159999999999999"/>
    <n v="1.2"/>
    <n v="0.24"/>
    <n v="0.159999999999999"/>
    <n v="3"/>
    <n v="4"/>
    <n v="3"/>
    <n v="4"/>
    <x v="2"/>
    <x v="6"/>
    <m/>
    <n v="0.5"/>
    <x v="1"/>
    <x v="2"/>
    <x v="23"/>
    <x v="0"/>
  </r>
  <r>
    <n v="589"/>
    <n v="0.24"/>
    <n v="0.8"/>
    <n v="0.64"/>
    <n v="0.159999999999999"/>
    <n v="0.159999999999999"/>
    <n v="4"/>
    <n v="3"/>
    <n v="4"/>
    <n v="4"/>
    <x v="2"/>
    <x v="9"/>
    <m/>
    <n v="0.25"/>
    <x v="0"/>
    <x v="2"/>
    <x v="60"/>
    <x v="0"/>
  </r>
  <r>
    <n v="594"/>
    <n v="0.55999999999999905"/>
    <n v="1.36"/>
    <n v="0.64"/>
    <n v="0.24"/>
    <n v="2.16"/>
    <n v="4"/>
    <n v="4"/>
    <n v="4"/>
    <n v="4"/>
    <x v="0"/>
    <x v="8"/>
    <m/>
    <n v="2"/>
    <x v="1"/>
    <x v="2"/>
    <x v="9"/>
    <x v="1"/>
  </r>
  <r>
    <n v="595"/>
    <n v="0"/>
    <n v="0.24"/>
    <n v="0.159999999999999"/>
    <n v="0.24"/>
    <n v="0.24"/>
    <n v="4"/>
    <n v="4"/>
    <n v="4"/>
    <n v="5"/>
    <x v="2"/>
    <x v="7"/>
    <m/>
    <n v="0.25"/>
    <x v="0"/>
    <x v="2"/>
    <x v="69"/>
    <x v="0"/>
  </r>
  <r>
    <n v="598"/>
    <n v="0.64"/>
    <n v="0.24"/>
    <n v="0.55999999999999905"/>
    <n v="0.159999999999999"/>
    <n v="0.8"/>
    <n v="2"/>
    <n v="3"/>
    <n v="3"/>
    <n v="3"/>
    <x v="1"/>
    <x v="1"/>
    <m/>
    <n v="0.25"/>
    <x v="0"/>
    <x v="0"/>
    <x v="12"/>
    <x v="0"/>
  </r>
  <r>
    <n v="599"/>
    <n v="0.8"/>
    <n v="0.8"/>
    <n v="0.24"/>
    <n v="0.64"/>
    <n v="0.55999999999999905"/>
    <n v="3"/>
    <n v="3"/>
    <n v="2"/>
    <n v="4"/>
    <x v="1"/>
    <x v="3"/>
    <m/>
    <n v="0"/>
    <x v="0"/>
    <x v="0"/>
    <x v="68"/>
    <x v="0"/>
  </r>
  <r>
    <n v="600"/>
    <n v="0.24"/>
    <n v="0.159999999999999"/>
    <n v="0.4"/>
    <n v="0.1875"/>
    <n v="0.64"/>
    <n v="3"/>
    <n v="3"/>
    <n v="2"/>
    <n v="2"/>
    <x v="1"/>
    <x v="0"/>
    <m/>
    <n v="0.5"/>
    <x v="0"/>
    <x v="0"/>
    <x v="0"/>
    <x v="0"/>
  </r>
  <r>
    <n v="602"/>
    <n v="1.76"/>
    <n v="0.64"/>
    <n v="1.04"/>
    <n v="0.64"/>
    <n v="1.04"/>
    <n v="3"/>
    <n v="2"/>
    <n v="2"/>
    <n v="2"/>
    <x v="0"/>
    <x v="4"/>
    <m/>
    <n v="0.25"/>
    <x v="2"/>
    <x v="1"/>
    <x v="22"/>
    <x v="1"/>
  </r>
  <r>
    <n v="606"/>
    <n v="0.55999999999999905"/>
    <n v="0.64"/>
    <n v="0.4"/>
    <n v="0.24"/>
    <n v="0.24"/>
    <n v="3"/>
    <n v="4"/>
    <n v="4"/>
    <n v="3"/>
    <x v="2"/>
    <x v="6"/>
    <m/>
    <n v="0.5"/>
    <x v="0"/>
    <x v="2"/>
    <x v="27"/>
    <x v="0"/>
  </r>
  <r>
    <n v="607"/>
    <n v="0.64"/>
    <n v="0.13888888888888801"/>
    <n v="0.24"/>
    <n v="0.1875"/>
    <n v="0.24"/>
    <n v="4"/>
    <n v="2"/>
    <n v="3"/>
    <n v="2"/>
    <x v="1"/>
    <x v="1"/>
    <m/>
    <n v="0.25"/>
    <x v="0"/>
    <x v="0"/>
    <x v="34"/>
    <x v="0"/>
  </r>
  <r>
    <n v="610"/>
    <n v="0.4"/>
    <n v="0.4"/>
    <n v="0.24"/>
    <n v="0.96"/>
    <n v="0.159999999999999"/>
    <n v="3"/>
    <n v="2"/>
    <n v="2"/>
    <n v="2"/>
    <x v="0"/>
    <x v="4"/>
    <m/>
    <n v="0.25"/>
    <x v="0"/>
    <x v="1"/>
    <x v="22"/>
    <x v="0"/>
  </r>
  <r>
    <n v="611"/>
    <n v="0.24"/>
    <n v="0.4"/>
    <n v="0.64"/>
    <n v="0.24"/>
    <n v="0.55999999999999905"/>
    <n v="3"/>
    <n v="3"/>
    <n v="4"/>
    <n v="2"/>
    <x v="0"/>
    <x v="3"/>
    <m/>
    <n v="1"/>
    <x v="0"/>
    <x v="0"/>
    <x v="70"/>
    <x v="0"/>
  </r>
  <r>
    <n v="612"/>
    <n v="0.159999999999999"/>
    <n v="0.4"/>
    <n v="0.55999999999999905"/>
    <n v="0.4"/>
    <n v="0.55999999999999905"/>
    <n v="3"/>
    <n v="3"/>
    <n v="3"/>
    <n v="3"/>
    <x v="1"/>
    <x v="3"/>
    <m/>
    <n v="0"/>
    <x v="0"/>
    <x v="0"/>
    <x v="14"/>
    <x v="0"/>
  </r>
  <r>
    <n v="615"/>
    <n v="0.159999999999999"/>
    <n v="0.64"/>
    <n v="0.159999999999999"/>
    <n v="0.55999999999999905"/>
    <n v="0"/>
    <n v="4"/>
    <n v="4"/>
    <n v="4"/>
    <n v="3"/>
    <x v="2"/>
    <x v="9"/>
    <m/>
    <n v="0.25"/>
    <x v="0"/>
    <x v="2"/>
    <x v="63"/>
    <x v="0"/>
  </r>
  <r>
    <n v="620"/>
    <n v="0.64"/>
    <n v="0.24"/>
    <n v="0.24"/>
    <n v="0.159999999999999"/>
    <n v="0.6875"/>
    <n v="4"/>
    <n v="4"/>
    <n v="3"/>
    <n v="2"/>
    <x v="0"/>
    <x v="2"/>
    <m/>
    <n v="1.25"/>
    <x v="0"/>
    <x v="0"/>
    <x v="71"/>
    <x v="0"/>
  </r>
  <r>
    <n v="623"/>
    <n v="0.159999999999999"/>
    <n v="0.55999999999999905"/>
    <n v="0.159999999999999"/>
    <n v="0.159999999999999"/>
    <n v="0.159999999999999"/>
    <n v="4"/>
    <n v="3"/>
    <n v="4"/>
    <n v="3"/>
    <x v="2"/>
    <x v="6"/>
    <m/>
    <n v="0.5"/>
    <x v="0"/>
    <x v="2"/>
    <x v="6"/>
    <x v="0"/>
  </r>
  <r>
    <n v="624"/>
    <n v="0.64"/>
    <n v="1.04"/>
    <n v="0.8"/>
    <n v="0.55999999999999905"/>
    <n v="0.55999999999999905"/>
    <n v="3"/>
    <n v="2"/>
    <n v="3"/>
    <n v="2"/>
    <x v="1"/>
    <x v="0"/>
    <m/>
    <n v="0.5"/>
    <x v="1"/>
    <x v="0"/>
    <x v="39"/>
    <x v="0"/>
  </r>
  <r>
    <n v="628"/>
    <n v="0.4"/>
    <n v="0.55999999999999905"/>
    <n v="0.159999999999999"/>
    <n v="0.4"/>
    <n v="0.24"/>
    <n v="2"/>
    <n v="3"/>
    <n v="2"/>
    <n v="2"/>
    <x v="0"/>
    <x v="4"/>
    <m/>
    <n v="0.25"/>
    <x v="0"/>
    <x v="1"/>
    <x v="38"/>
    <x v="0"/>
  </r>
  <r>
    <n v="634"/>
    <n v="0.16"/>
    <n v="0.64"/>
    <n v="0.159999999999999"/>
    <n v="0.4"/>
    <n v="0.4"/>
    <n v="2"/>
    <n v="3"/>
    <n v="2"/>
    <n v="3"/>
    <x v="0"/>
    <x v="0"/>
    <m/>
    <n v="0.5"/>
    <x v="0"/>
    <x v="0"/>
    <x v="30"/>
    <x v="0"/>
  </r>
  <r>
    <n v="640"/>
    <n v="0"/>
    <n v="0.16"/>
    <n v="0.24"/>
    <n v="0.16"/>
    <n v="0.24"/>
    <n v="2"/>
    <n v="2"/>
    <n v="2"/>
    <n v="2"/>
    <x v="4"/>
    <x v="5"/>
    <m/>
    <n v="1"/>
    <x v="0"/>
    <x v="1"/>
    <x v="5"/>
    <x v="0"/>
  </r>
  <r>
    <n v="641"/>
    <n v="0.16"/>
    <n v="0.56000000000000005"/>
    <n v="0.24"/>
    <n v="0.16"/>
    <n v="0"/>
    <n v="2"/>
    <n v="2"/>
    <n v="2"/>
    <n v="2"/>
    <x v="0"/>
    <x v="5"/>
    <m/>
    <n v="0"/>
    <x v="0"/>
    <x v="1"/>
    <x v="5"/>
    <x v="0"/>
  </r>
  <r>
    <n v="642"/>
    <n v="0.64"/>
    <n v="1.13888888888888"/>
    <n v="0.159999999999999"/>
    <n v="0.159999999999999"/>
    <n v="0.96"/>
    <n v="4"/>
    <n v="3"/>
    <n v="4"/>
    <n v="4"/>
    <x v="2"/>
    <x v="9"/>
    <m/>
    <n v="0.25"/>
    <x v="1"/>
    <x v="2"/>
    <x v="60"/>
    <x v="0"/>
  </r>
  <r>
    <n v="644"/>
    <n v="1.04"/>
    <n v="0.8"/>
    <n v="0.24"/>
    <n v="0.64"/>
    <n v="0.4"/>
    <n v="2"/>
    <n v="3"/>
    <n v="4"/>
    <n v="2"/>
    <x v="1"/>
    <x v="1"/>
    <m/>
    <n v="0.25"/>
    <x v="1"/>
    <x v="0"/>
    <x v="33"/>
    <x v="0"/>
  </r>
  <r>
    <n v="646"/>
    <n v="0.55999999999999905"/>
    <n v="0.55999999999999905"/>
    <n v="0.64"/>
    <n v="0.159999999999999"/>
    <n v="0.24"/>
    <n v="3"/>
    <n v="3"/>
    <n v="4"/>
    <n v="3"/>
    <x v="2"/>
    <x v="2"/>
    <m/>
    <n v="0.75"/>
    <x v="0"/>
    <x v="0"/>
    <x v="47"/>
    <x v="0"/>
  </r>
  <r>
    <n v="649"/>
    <n v="0.24"/>
    <n v="0.24"/>
    <n v="0.55999999999999905"/>
    <n v="0.159999999999999"/>
    <n v="0.96"/>
    <n v="3"/>
    <n v="2"/>
    <n v="3"/>
    <n v="2"/>
    <x v="0"/>
    <x v="0"/>
    <m/>
    <n v="0.5"/>
    <x v="0"/>
    <x v="0"/>
    <x v="39"/>
    <x v="0"/>
  </r>
  <r>
    <n v="650"/>
    <n v="0.159999999999999"/>
    <n v="1.2"/>
    <n v="0.16"/>
    <n v="0.24"/>
    <n v="0.16"/>
    <n v="2"/>
    <n v="2"/>
    <n v="2"/>
    <n v="2"/>
    <x v="0"/>
    <x v="5"/>
    <m/>
    <n v="0"/>
    <x v="1"/>
    <x v="1"/>
    <x v="5"/>
    <x v="0"/>
  </r>
  <r>
    <n v="653"/>
    <n v="0.4"/>
    <n v="0.24"/>
    <n v="0.4"/>
    <n v="0.4"/>
    <n v="0.24"/>
    <n v="3"/>
    <n v="4"/>
    <n v="3"/>
    <n v="3"/>
    <x v="1"/>
    <x v="2"/>
    <m/>
    <n v="0.25"/>
    <x v="0"/>
    <x v="0"/>
    <x v="59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3"/>
    <m/>
    <n v="0"/>
    <x v="1"/>
    <x v="0"/>
    <x v="14"/>
    <x v="0"/>
  </r>
  <r>
    <n v="655"/>
    <n v="0.24"/>
    <n v="0.24"/>
    <n v="0.64"/>
    <n v="0.64"/>
    <n v="0.4"/>
    <n v="3"/>
    <n v="3"/>
    <n v="4"/>
    <n v="3"/>
    <x v="1"/>
    <x v="2"/>
    <m/>
    <n v="0.25"/>
    <x v="0"/>
    <x v="0"/>
    <x v="47"/>
    <x v="0"/>
  </r>
  <r>
    <n v="662"/>
    <n v="0.55999999999999905"/>
    <n v="0.64"/>
    <n v="0.8"/>
    <n v="0.24"/>
    <n v="0.55999999999999905"/>
    <n v="3"/>
    <n v="2"/>
    <n v="4"/>
    <n v="2"/>
    <x v="1"/>
    <x v="1"/>
    <m/>
    <n v="0.25"/>
    <x v="0"/>
    <x v="0"/>
    <x v="72"/>
    <x v="0"/>
  </r>
  <r>
    <n v="666"/>
    <n v="0.4"/>
    <n v="0.24"/>
    <n v="0.96"/>
    <n v="0"/>
    <n v="0.24"/>
    <n v="4"/>
    <n v="4"/>
    <n v="4"/>
    <n v="4"/>
    <x v="3"/>
    <x v="8"/>
    <m/>
    <n v="1"/>
    <x v="0"/>
    <x v="2"/>
    <x v="9"/>
    <x v="0"/>
  </r>
  <r>
    <n v="668"/>
    <n v="0.159999999999999"/>
    <n v="0.159999999999999"/>
    <n v="0.8"/>
    <n v="0.4"/>
    <n v="0.64"/>
    <n v="3"/>
    <n v="3"/>
    <n v="3"/>
    <n v="3"/>
    <x v="2"/>
    <x v="3"/>
    <m/>
    <n v="1"/>
    <x v="0"/>
    <x v="0"/>
    <x v="14"/>
    <x v="0"/>
  </r>
  <r>
    <n v="669"/>
    <n v="0.24"/>
    <n v="0.24"/>
    <n v="0.24"/>
    <n v="0.55999999999999905"/>
    <n v="0.24"/>
    <n v="4"/>
    <n v="3"/>
    <n v="3"/>
    <n v="3"/>
    <x v="2"/>
    <x v="2"/>
    <m/>
    <n v="0.75"/>
    <x v="0"/>
    <x v="0"/>
    <x v="44"/>
    <x v="0"/>
  </r>
  <r>
    <n v="670"/>
    <n v="0.24"/>
    <n v="0.4"/>
    <n v="0.4"/>
    <n v="0.159999999999999"/>
    <n v="0.64"/>
    <n v="3"/>
    <n v="2"/>
    <n v="2"/>
    <n v="2"/>
    <x v="0"/>
    <x v="4"/>
    <m/>
    <n v="0.25"/>
    <x v="0"/>
    <x v="1"/>
    <x v="22"/>
    <x v="0"/>
  </r>
  <r>
    <n v="673"/>
    <n v="0.24"/>
    <n v="0.55999999999999905"/>
    <n v="0.4"/>
    <n v="0.64"/>
    <n v="0.64"/>
    <n v="3"/>
    <n v="4"/>
    <n v="3"/>
    <n v="3"/>
    <x v="1"/>
    <x v="2"/>
    <m/>
    <n v="0.25"/>
    <x v="0"/>
    <x v="0"/>
    <x v="59"/>
    <x v="0"/>
  </r>
  <r>
    <n v="675"/>
    <n v="1.2"/>
    <n v="0.24"/>
    <n v="0"/>
    <n v="0.24"/>
    <n v="0.24"/>
    <n v="3"/>
    <n v="2"/>
    <n v="3"/>
    <n v="3"/>
    <x v="1"/>
    <x v="1"/>
    <m/>
    <n v="0.25"/>
    <x v="1"/>
    <x v="0"/>
    <x v="11"/>
    <x v="0"/>
  </r>
  <r>
    <n v="681"/>
    <n v="0.96"/>
    <n v="0.8"/>
    <n v="0.64"/>
    <n v="0.56000000000000005"/>
    <n v="0.8"/>
    <n v="2"/>
    <n v="2"/>
    <n v="1"/>
    <n v="2"/>
    <x v="0"/>
    <x v="10"/>
    <m/>
    <n v="0.25"/>
    <x v="0"/>
    <x v="1"/>
    <x v="73"/>
    <x v="0"/>
  </r>
  <r>
    <n v="684"/>
    <n v="0.55999999999999905"/>
    <n v="0.24"/>
    <n v="0.24"/>
    <n v="0"/>
    <n v="0.159999999999999"/>
    <n v="3"/>
    <n v="3"/>
    <n v="2"/>
    <n v="3"/>
    <x v="1"/>
    <x v="1"/>
    <m/>
    <n v="0.25"/>
    <x v="0"/>
    <x v="0"/>
    <x v="29"/>
    <x v="0"/>
  </r>
  <r>
    <n v="685"/>
    <n v="0.24"/>
    <n v="0.55999999999999905"/>
    <n v="0.4"/>
    <n v="0.24"/>
    <n v="0.24"/>
    <n v="3"/>
    <n v="3"/>
    <n v="3"/>
    <n v="3"/>
    <x v="1"/>
    <x v="3"/>
    <m/>
    <n v="0"/>
    <x v="0"/>
    <x v="0"/>
    <x v="14"/>
    <x v="0"/>
  </r>
  <r>
    <n v="686"/>
    <n v="0.55999999999999905"/>
    <n v="0.4"/>
    <n v="0.24"/>
    <n v="0.24"/>
    <n v="0.64"/>
    <n v="3"/>
    <n v="2"/>
    <n v="2"/>
    <n v="2"/>
    <x v="0"/>
    <x v="4"/>
    <m/>
    <n v="0.25"/>
    <x v="0"/>
    <x v="1"/>
    <x v="22"/>
    <x v="0"/>
  </r>
  <r>
    <n v="687"/>
    <n v="0.159999999999999"/>
    <n v="0.64"/>
    <n v="0.55999999999999905"/>
    <n v="0.56000000000000005"/>
    <n v="0.24"/>
    <n v="3"/>
    <n v="2"/>
    <n v="3"/>
    <n v="2"/>
    <x v="1"/>
    <x v="0"/>
    <m/>
    <n v="0.5"/>
    <x v="0"/>
    <x v="0"/>
    <x v="39"/>
    <x v="0"/>
  </r>
  <r>
    <n v="689"/>
    <n v="0.4"/>
    <n v="0.56000000000000005"/>
    <n v="0.55999999999999905"/>
    <n v="0.4"/>
    <n v="0.64"/>
    <n v="2"/>
    <n v="2"/>
    <n v="3"/>
    <n v="2"/>
    <x v="0"/>
    <x v="4"/>
    <m/>
    <n v="0.25"/>
    <x v="0"/>
    <x v="1"/>
    <x v="4"/>
    <x v="0"/>
  </r>
  <r>
    <n v="699"/>
    <n v="0.24"/>
    <n v="0.55999999999999905"/>
    <n v="0.159999999999999"/>
    <n v="0.55999999999999905"/>
    <n v="0.24"/>
    <n v="3"/>
    <n v="3"/>
    <n v="4"/>
    <n v="4"/>
    <x v="1"/>
    <x v="6"/>
    <m/>
    <n v="0.5"/>
    <x v="0"/>
    <x v="2"/>
    <x v="55"/>
    <x v="0"/>
  </r>
  <r>
    <n v="9999"/>
    <n v="0.51359999999999995"/>
    <n v="0.85959999999999903"/>
    <n v="0.65959999999999996"/>
    <n v="0.76039999999999897"/>
    <n v="0.6"/>
    <n v="4"/>
    <n v="3"/>
    <n v="3"/>
    <n v="4"/>
    <x v="2"/>
    <x v="6"/>
    <m/>
    <n v="0.5"/>
    <x v="0"/>
    <x v="2"/>
    <x v="7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s v="1 2 2 2"/>
    <x v="0"/>
    <n v="1.75"/>
    <x v="0"/>
  </r>
  <r>
    <s v="2 1 2 2"/>
    <x v="0"/>
    <n v="1.75"/>
    <x v="0"/>
  </r>
  <r>
    <s v="2 2 2 2"/>
    <x v="1"/>
    <n v="2"/>
    <x v="1"/>
  </r>
  <r>
    <s v="2 2 2 3"/>
    <x v="2"/>
    <n v="2.25"/>
    <x v="1"/>
  </r>
  <r>
    <s v="2 2 2 4"/>
    <x v="3"/>
    <n v="2.5"/>
    <x v="2"/>
  </r>
  <r>
    <s v="2 2 3 2"/>
    <x v="2"/>
    <n v="2.25"/>
    <x v="1"/>
  </r>
  <r>
    <s v="2 2 3 2"/>
    <x v="2"/>
    <n v="2.25"/>
    <x v="1"/>
  </r>
  <r>
    <s v="2 2 3 3"/>
    <x v="4"/>
    <n v="2.5"/>
    <x v="1"/>
  </r>
  <r>
    <s v="2 2 3 3"/>
    <x v="4"/>
    <n v="2.5"/>
    <x v="1"/>
  </r>
  <r>
    <s v="2 3 3 2"/>
    <x v="4"/>
    <n v="2.5"/>
    <x v="3"/>
  </r>
  <r>
    <s v="2 3 3 2"/>
    <x v="4"/>
    <n v="2.5"/>
    <x v="3"/>
  </r>
  <r>
    <s v="2 3 3 3"/>
    <x v="5"/>
    <n v="2.75"/>
    <x v="1"/>
  </r>
  <r>
    <s v="2 3 3 3"/>
    <x v="5"/>
    <n v="2.75"/>
    <x v="3"/>
  </r>
  <r>
    <s v="2 3 3 4"/>
    <x v="6"/>
    <n v="3"/>
    <x v="2"/>
  </r>
  <r>
    <s v="2 4 3 3"/>
    <x v="6"/>
    <n v="3"/>
    <x v="3"/>
  </r>
  <r>
    <s v="2 4 3 4"/>
    <x v="7"/>
    <n v="3.25"/>
    <x v="2"/>
  </r>
  <r>
    <s v="2 4 4 2"/>
    <x v="8"/>
    <n v="3"/>
    <x v="2"/>
  </r>
  <r>
    <s v="3 2 2 1"/>
    <x v="9"/>
    <n v="2"/>
    <x v="1"/>
  </r>
  <r>
    <s v="3 2 2 2"/>
    <x v="2"/>
    <n v="2.25"/>
    <x v="1"/>
  </r>
  <r>
    <s v="3 2 3 2"/>
    <x v="4"/>
    <n v="2.5"/>
    <x v="3"/>
  </r>
  <r>
    <s v="3 2 3 2"/>
    <x v="4"/>
    <n v="2.5"/>
    <x v="1"/>
  </r>
  <r>
    <s v="3 2 3 3"/>
    <x v="5"/>
    <n v="2.75"/>
    <x v="1"/>
  </r>
  <r>
    <s v="3 2 3 3"/>
    <x v="5"/>
    <n v="2.75"/>
    <x v="1"/>
  </r>
  <r>
    <s v="3 2 3 4"/>
    <x v="6"/>
    <n v="3"/>
    <x v="1"/>
  </r>
  <r>
    <s v="3 2 4 3"/>
    <x v="6"/>
    <n v="3"/>
    <x v="2"/>
  </r>
  <r>
    <s v="3 3 2 2"/>
    <x v="4"/>
    <n v="2.5"/>
    <x v="1"/>
  </r>
  <r>
    <s v="3 3 2 3"/>
    <x v="5"/>
    <n v="2.75"/>
    <x v="1"/>
  </r>
  <r>
    <s v="3 3 3 2"/>
    <x v="5"/>
    <n v="2.75"/>
    <x v="3"/>
  </r>
  <r>
    <s v="3 3 3 2"/>
    <x v="5"/>
    <n v="2.75"/>
    <x v="3"/>
  </r>
  <r>
    <s v="3 3 3 3"/>
    <x v="10"/>
    <n v="3"/>
    <x v="3"/>
  </r>
  <r>
    <s v="3 4 2 3"/>
    <x v="6"/>
    <n v="3"/>
    <x v="2"/>
  </r>
  <r>
    <s v="3 4 2 4"/>
    <x v="7"/>
    <n v="3.25"/>
    <x v="2"/>
  </r>
  <r>
    <s v="3 4 4 3"/>
    <x v="11"/>
    <n v="3.5"/>
    <x v="2"/>
  </r>
  <r>
    <s v="4 3 2 2"/>
    <x v="12"/>
    <n v="2.75"/>
    <x v="1"/>
  </r>
  <r>
    <s v="4 3 4 4"/>
    <x v="13"/>
    <n v="3.75"/>
    <x v="2"/>
  </r>
  <r>
    <s v="4 4 3 4"/>
    <x v="13"/>
    <n v="3.75"/>
    <x v="2"/>
  </r>
  <r>
    <s v="4 4 4 3"/>
    <x v="13"/>
    <n v="3.75"/>
    <x v="2"/>
  </r>
  <r>
    <s v="4 4 4 4"/>
    <x v="14"/>
    <n v="4"/>
    <x v="2"/>
  </r>
  <r>
    <s v="4 4 4 4"/>
    <x v="14"/>
    <n v="4"/>
    <x v="2"/>
  </r>
  <r>
    <s v="4 4 4 4"/>
    <x v="14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8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ubtotalTop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H79" firstHeaderRow="1" firstDataRow="2" firstDataCol="3"/>
  <pivotFields count="1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1"/>
        <item x="10"/>
        <item x="5"/>
        <item x="4"/>
        <item x="0"/>
        <item x="1"/>
        <item x="3"/>
        <item x="2"/>
        <item x="6"/>
        <item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51"/>
        <item x="54"/>
        <item x="62"/>
        <item x="45"/>
        <item x="32"/>
        <item x="66"/>
        <item x="37"/>
        <item x="73"/>
        <item x="21"/>
        <item x="5"/>
        <item x="16"/>
        <item x="40"/>
        <item x="52"/>
        <item x="4"/>
        <item x="8"/>
        <item x="35"/>
        <item x="61"/>
        <item x="13"/>
        <item x="38"/>
        <item x="30"/>
        <item x="56"/>
        <item x="12"/>
        <item x="20"/>
        <item x="33"/>
        <item x="15"/>
        <item x="41"/>
        <item x="24"/>
        <item x="17"/>
        <item x="25"/>
        <item x="58"/>
        <item x="53"/>
        <item x="22"/>
        <item x="39"/>
        <item x="11"/>
        <item x="49"/>
        <item x="72"/>
        <item x="65"/>
        <item x="36"/>
        <item x="0"/>
        <item x="29"/>
        <item x="68"/>
        <item x="1"/>
        <item x="14"/>
        <item x="67"/>
        <item x="70"/>
        <item x="47"/>
        <item x="55"/>
        <item x="42"/>
        <item x="31"/>
        <item x="64"/>
        <item x="59"/>
        <item x="23"/>
        <item x="2"/>
        <item x="27"/>
        <item x="18"/>
        <item x="28"/>
        <item x="34"/>
        <item x="3"/>
        <item x="50"/>
        <item x="19"/>
        <item x="48"/>
        <item x="44"/>
        <item x="74"/>
        <item x="6"/>
        <item x="60"/>
        <item x="26"/>
        <item x="71"/>
        <item x="46"/>
        <item x="43"/>
        <item x="10"/>
        <item x="63"/>
        <item x="9"/>
        <item x="69"/>
        <item x="57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1"/>
    <field x="15"/>
  </rowFields>
  <rowItems count="75">
    <i>
      <x/>
      <x v="1"/>
      <x/>
    </i>
    <i>
      <x v="1"/>
      <x v="1"/>
      <x/>
    </i>
    <i>
      <x v="2"/>
      <x v="4"/>
      <x v="1"/>
    </i>
    <i>
      <x v="3"/>
      <x/>
      <x/>
    </i>
    <i>
      <x v="4"/>
      <x/>
      <x/>
    </i>
    <i>
      <x v="5"/>
      <x v="1"/>
      <x/>
    </i>
    <i>
      <x v="6"/>
      <x v="2"/>
      <x/>
    </i>
    <i>
      <x v="7"/>
      <x v="1"/>
      <x/>
    </i>
    <i>
      <x v="8"/>
      <x v="1"/>
      <x/>
    </i>
    <i>
      <x v="9"/>
      <x v="2"/>
      <x/>
    </i>
    <i>
      <x v="10"/>
      <x v="3"/>
      <x/>
    </i>
    <i>
      <x v="11"/>
      <x v="4"/>
      <x v="1"/>
    </i>
    <i>
      <x v="12"/>
      <x v="2"/>
      <x/>
    </i>
    <i>
      <x v="13"/>
      <x v="3"/>
      <x/>
    </i>
    <i>
      <x v="14"/>
      <x v="4"/>
      <x v="1"/>
    </i>
    <i>
      <x v="15"/>
      <x v="5"/>
      <x v="1"/>
    </i>
    <i>
      <x v="16"/>
      <x v="5"/>
      <x v="1"/>
    </i>
    <i>
      <x v="17"/>
      <x v="6"/>
      <x v="1"/>
    </i>
    <i>
      <x v="18"/>
      <x v="3"/>
      <x/>
    </i>
    <i>
      <x v="19"/>
      <x v="4"/>
      <x v="1"/>
    </i>
    <i>
      <x v="20"/>
      <x v="4"/>
      <x v="1"/>
    </i>
    <i>
      <x v="21"/>
      <x v="5"/>
      <x v="1"/>
    </i>
    <i>
      <x v="22"/>
      <x v="6"/>
      <x v="1"/>
    </i>
    <i>
      <x v="23"/>
      <x v="5"/>
      <x v="1"/>
    </i>
    <i>
      <x v="24"/>
      <x v="5"/>
      <x v="1"/>
    </i>
    <i>
      <x v="25"/>
      <x v="4"/>
      <x v="1"/>
    </i>
    <i>
      <x v="26"/>
      <x v="6"/>
      <x v="1"/>
    </i>
    <i>
      <x v="27"/>
      <x v="7"/>
      <x v="1"/>
    </i>
    <i>
      <x v="28"/>
      <x v="6"/>
      <x v="1"/>
    </i>
    <i>
      <x v="29"/>
      <x v="3"/>
      <x/>
    </i>
    <i>
      <x v="30"/>
      <x v="2"/>
      <x/>
    </i>
    <i>
      <x v="31"/>
      <x v="3"/>
      <x/>
    </i>
    <i>
      <x v="32"/>
      <x v="4"/>
      <x v="1"/>
    </i>
    <i>
      <x v="33"/>
      <x v="5"/>
      <x v="1"/>
    </i>
    <i>
      <x v="34"/>
      <x v="6"/>
      <x v="1"/>
    </i>
    <i>
      <x v="35"/>
      <x v="5"/>
      <x v="1"/>
    </i>
    <i>
      <x v="36"/>
      <x v="6"/>
      <x v="1"/>
    </i>
    <i>
      <x v="37"/>
      <x v="7"/>
      <x v="1"/>
    </i>
    <i>
      <x v="38"/>
      <x v="4"/>
      <x v="1"/>
    </i>
    <i>
      <x v="39"/>
      <x v="5"/>
      <x v="1"/>
    </i>
    <i>
      <x v="40"/>
      <x v="6"/>
      <x v="1"/>
    </i>
    <i>
      <x v="41"/>
      <x v="5"/>
      <x v="1"/>
    </i>
    <i>
      <x v="42"/>
      <x v="6"/>
      <x v="1"/>
    </i>
    <i>
      <x v="43"/>
      <x v="7"/>
      <x v="1"/>
    </i>
    <i>
      <x v="44"/>
      <x v="6"/>
      <x v="1"/>
    </i>
    <i>
      <x v="45"/>
      <x v="7"/>
      <x v="1"/>
    </i>
    <i>
      <x v="46"/>
      <x v="8"/>
      <x v="2"/>
    </i>
    <i>
      <x v="47"/>
      <x v="6"/>
      <x v="1"/>
    </i>
    <i>
      <x v="48"/>
      <x v="7"/>
      <x v="1"/>
    </i>
    <i>
      <x v="49"/>
      <x v="6"/>
      <x v="1"/>
    </i>
    <i>
      <x v="50"/>
      <x v="7"/>
      <x v="1"/>
    </i>
    <i>
      <x v="51"/>
      <x v="8"/>
      <x v="2"/>
    </i>
    <i>
      <x v="52"/>
      <x v="7"/>
      <x v="1"/>
    </i>
    <i>
      <x v="53"/>
      <x v="8"/>
      <x v="2"/>
    </i>
    <i>
      <x v="54"/>
      <x v="9"/>
      <x v="2"/>
    </i>
    <i>
      <x v="55"/>
      <x v="4"/>
      <x v="1"/>
    </i>
    <i>
      <x v="56"/>
      <x v="5"/>
      <x v="1"/>
    </i>
    <i>
      <x v="57"/>
      <x v="6"/>
      <x v="1"/>
    </i>
    <i>
      <x v="58"/>
      <x v="7"/>
      <x v="1"/>
    </i>
    <i>
      <x v="59"/>
      <x v="5"/>
      <x v="1"/>
    </i>
    <i>
      <x v="60"/>
      <x v="6"/>
      <x v="1"/>
    </i>
    <i>
      <x v="61"/>
      <x v="7"/>
      <x v="1"/>
    </i>
    <i>
      <x v="62"/>
      <x v="8"/>
      <x v="2"/>
    </i>
    <i>
      <x v="63"/>
      <x v="8"/>
      <x v="2"/>
    </i>
    <i>
      <x v="64"/>
      <x v="9"/>
      <x v="2"/>
    </i>
    <i>
      <x v="65"/>
      <x v="8"/>
      <x v="2"/>
    </i>
    <i>
      <x v="66"/>
      <x v="7"/>
      <x v="1"/>
    </i>
    <i>
      <x v="67"/>
      <x v="8"/>
      <x v="2"/>
    </i>
    <i>
      <x v="68"/>
      <x v="9"/>
      <x v="2"/>
    </i>
    <i>
      <x v="69"/>
      <x v="8"/>
      <x v="2"/>
    </i>
    <i>
      <x v="70"/>
      <x v="9"/>
      <x v="2"/>
    </i>
    <i>
      <x v="71"/>
      <x v="10"/>
      <x v="2"/>
    </i>
    <i>
      <x v="72"/>
      <x v="11"/>
      <x v="2"/>
    </i>
    <i>
      <x v="73"/>
      <x v="9"/>
      <x v="2"/>
    </i>
    <i>
      <x v="74"/>
      <x v="11"/>
      <x v="2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M18" firstHeaderRow="1" firstDataRow="2" firstDataCol="1"/>
  <pivotFields count="4">
    <pivotField dataField="1" subtotalTop="0" showAll="0"/>
    <pivotField axis="axisRow" showAll="0">
      <items count="18">
        <item m="1" x="16"/>
        <item x="0"/>
        <item x="9"/>
        <item x="1"/>
        <item x="2"/>
        <item x="3"/>
        <item x="4"/>
        <item x="12"/>
        <item x="8"/>
        <item x="5"/>
        <item x="6"/>
        <item x="7"/>
        <item x="10"/>
        <item m="1" x="15"/>
        <item x="13"/>
        <item x="14"/>
        <item x="11"/>
        <item t="default"/>
      </items>
    </pivotField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abe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T202" totalsRowShown="0">
  <autoFilter ref="A1:T202">
    <filterColumn colId="10">
      <filters>
        <filter val="4"/>
      </filters>
    </filterColumn>
  </autoFilter>
  <sortState ref="A2:T202">
    <sortCondition ref="A1:A202"/>
  </sortState>
  <tableColumns count="20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10">
      <calculatedColumnFormula>AVERAGE(Table1[[#This Row],[lab1]:[lab4]])</calculatedColumnFormula>
    </tableColumn>
    <tableColumn id="16" name="Column1" dataDxfId="9"/>
    <tableColumn id="13" name="delta" dataDxfId="8">
      <calculatedColumnFormula>ABS(Table1[[#This Row],[lab_loc]]-Table1[[#This Row],[avg_lab]])</calculatedColumnFormula>
    </tableColumn>
    <tableColumn id="14" name="lowconf" dataDxfId="7">
      <calculatedColumnFormula>COUNTIF(Table1[[#This Row],[var1]:[var4]],"&gt;1")</calculatedColumnFormula>
    </tableColumn>
    <tableColumn id="17" name="avg_lab_rounded" dataDxfId="6">
      <calculatedColumnFormula>ROUND(Table1[[#This Row],[avg_lab]],0)</calculatedColumnFormula>
    </tableColumn>
    <tableColumn id="18" name="labels" dataDxfId="5">
      <calculatedColumnFormula>Table1[[#This Row],[lab1]]&amp;" "&amp;Table1[[#This Row],[lab2]]&amp;" "&amp;Table1[[#This Row],[lab3]]&amp;" "&amp;Table1[[#This Row],[lab4]]</calculatedColumnFormula>
    </tableColumn>
    <tableColumn id="20" name="correct?" dataDxfId="4">
      <calculatedColumnFormula>IF(Table1[[#This Row],[avg_lab_rounded]]=Table1[[#This Row],[lab_loc]],1,0)</calculatedColumnFormula>
    </tableColumn>
    <tableColumn id="19" name="error^2" dataDxfId="3">
      <calculatedColumnFormula>(Table1[[#This Row],[lab_loc]]-Table1[[#This Row],[avg_lab]])^2</calculatedColumnFormula>
    </tableColumn>
    <tableColumn id="15" name="lowcon_loc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4" t="s">
        <v>19</v>
      </c>
      <c r="B3" s="14" t="s">
        <v>15</v>
      </c>
    </row>
    <row r="4" spans="1:4" x14ac:dyDescent="0.25">
      <c r="A4" s="14" t="s">
        <v>13</v>
      </c>
      <c r="B4">
        <v>0</v>
      </c>
      <c r="C4">
        <v>1</v>
      </c>
      <c r="D4" t="s">
        <v>14</v>
      </c>
    </row>
    <row r="5" spans="1:4" x14ac:dyDescent="0.25">
      <c r="A5" s="15">
        <v>0</v>
      </c>
      <c r="B5" s="13">
        <v>118</v>
      </c>
      <c r="C5" s="13">
        <v>6</v>
      </c>
      <c r="D5" s="13">
        <v>124</v>
      </c>
    </row>
    <row r="6" spans="1:4" x14ac:dyDescent="0.25">
      <c r="A6" s="15">
        <v>1</v>
      </c>
      <c r="B6" s="13">
        <v>40</v>
      </c>
      <c r="C6" s="13">
        <v>10</v>
      </c>
      <c r="D6" s="13">
        <v>50</v>
      </c>
    </row>
    <row r="7" spans="1:4" x14ac:dyDescent="0.25">
      <c r="A7" s="15">
        <v>2</v>
      </c>
      <c r="B7" s="13">
        <v>10</v>
      </c>
      <c r="C7" s="13">
        <v>10</v>
      </c>
      <c r="D7" s="13">
        <v>20</v>
      </c>
    </row>
    <row r="8" spans="1:4" x14ac:dyDescent="0.25">
      <c r="A8" s="15">
        <v>3</v>
      </c>
      <c r="B8" s="13">
        <v>3</v>
      </c>
      <c r="C8" s="13">
        <v>4</v>
      </c>
      <c r="D8" s="13">
        <v>7</v>
      </c>
    </row>
    <row r="9" spans="1:4" x14ac:dyDescent="0.25">
      <c r="A9" s="15" t="s">
        <v>14</v>
      </c>
      <c r="B9" s="13">
        <v>171</v>
      </c>
      <c r="C9" s="13">
        <v>30</v>
      </c>
      <c r="D9" s="13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9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8.7109375" bestFit="1" customWidth="1"/>
    <col min="4" max="4" width="9.5703125" customWidth="1"/>
    <col min="5" max="5" width="3" bestFit="1" customWidth="1"/>
    <col min="6" max="6" width="2" bestFit="1" customWidth="1"/>
    <col min="7" max="7" width="3" customWidth="1"/>
    <col min="8" max="8" width="2" customWidth="1"/>
  </cols>
  <sheetData>
    <row r="3" spans="1:8" x14ac:dyDescent="0.25">
      <c r="A3" s="14" t="s">
        <v>19</v>
      </c>
      <c r="D3" s="14" t="s">
        <v>10</v>
      </c>
    </row>
    <row r="4" spans="1:8" x14ac:dyDescent="0.25">
      <c r="A4" s="14" t="s">
        <v>54</v>
      </c>
      <c r="B4" s="14" t="s">
        <v>11</v>
      </c>
      <c r="C4" s="14" t="s">
        <v>53</v>
      </c>
      <c r="D4">
        <v>1</v>
      </c>
      <c r="E4">
        <v>2</v>
      </c>
      <c r="F4">
        <v>3</v>
      </c>
      <c r="G4">
        <v>4</v>
      </c>
      <c r="H4">
        <v>5</v>
      </c>
    </row>
    <row r="5" spans="1:8" x14ac:dyDescent="0.25">
      <c r="A5" t="s">
        <v>55</v>
      </c>
      <c r="B5">
        <v>1.75</v>
      </c>
      <c r="C5">
        <v>2</v>
      </c>
      <c r="D5" s="13"/>
      <c r="E5" s="13">
        <v>1</v>
      </c>
      <c r="F5" s="13"/>
      <c r="G5" s="13"/>
      <c r="H5" s="13"/>
    </row>
    <row r="6" spans="1:8" x14ac:dyDescent="0.25">
      <c r="A6" t="s">
        <v>56</v>
      </c>
      <c r="B6">
        <v>1.75</v>
      </c>
      <c r="C6">
        <v>2</v>
      </c>
      <c r="D6" s="13">
        <v>1</v>
      </c>
      <c r="E6" s="13"/>
      <c r="F6" s="13"/>
      <c r="G6" s="13"/>
      <c r="H6" s="13"/>
    </row>
    <row r="7" spans="1:8" x14ac:dyDescent="0.25">
      <c r="A7" t="s">
        <v>57</v>
      </c>
      <c r="B7">
        <v>2.5</v>
      </c>
      <c r="C7">
        <v>3</v>
      </c>
      <c r="D7" s="13"/>
      <c r="E7" s="13"/>
      <c r="F7" s="13">
        <v>1</v>
      </c>
      <c r="G7" s="13"/>
      <c r="H7" s="13"/>
    </row>
    <row r="8" spans="1:8" x14ac:dyDescent="0.25">
      <c r="A8" t="s">
        <v>58</v>
      </c>
      <c r="B8">
        <v>1.5</v>
      </c>
      <c r="C8">
        <v>2</v>
      </c>
      <c r="D8" s="13"/>
      <c r="E8" s="13">
        <v>1</v>
      </c>
      <c r="F8" s="13"/>
      <c r="G8" s="13"/>
      <c r="H8" s="13"/>
    </row>
    <row r="9" spans="1:8" x14ac:dyDescent="0.25">
      <c r="A9" t="s">
        <v>59</v>
      </c>
      <c r="B9">
        <v>1.5</v>
      </c>
      <c r="C9">
        <v>2</v>
      </c>
      <c r="D9" s="13"/>
      <c r="E9" s="13">
        <v>1</v>
      </c>
      <c r="F9" s="13"/>
      <c r="G9" s="13"/>
      <c r="H9" s="13"/>
    </row>
    <row r="10" spans="1:8" x14ac:dyDescent="0.25">
      <c r="A10" t="s">
        <v>60</v>
      </c>
      <c r="B10">
        <v>1.75</v>
      </c>
      <c r="C10">
        <v>2</v>
      </c>
      <c r="D10" s="13">
        <v>1</v>
      </c>
      <c r="E10" s="13"/>
      <c r="F10" s="13"/>
      <c r="G10" s="13"/>
      <c r="H10" s="13"/>
    </row>
    <row r="11" spans="1:8" x14ac:dyDescent="0.25">
      <c r="A11" t="s">
        <v>61</v>
      </c>
      <c r="B11">
        <v>2</v>
      </c>
      <c r="C11">
        <v>2</v>
      </c>
      <c r="D11" s="13"/>
      <c r="E11" s="13">
        <v>1</v>
      </c>
      <c r="F11" s="13"/>
      <c r="G11" s="13"/>
      <c r="H11" s="13"/>
    </row>
    <row r="12" spans="1:8" x14ac:dyDescent="0.25">
      <c r="A12" t="s">
        <v>62</v>
      </c>
      <c r="B12">
        <v>1.75</v>
      </c>
      <c r="C12">
        <v>2</v>
      </c>
      <c r="D12" s="13"/>
      <c r="E12" s="13">
        <v>1</v>
      </c>
      <c r="F12" s="13"/>
      <c r="G12" s="13"/>
      <c r="H12" s="13"/>
    </row>
    <row r="13" spans="1:8" x14ac:dyDescent="0.25">
      <c r="A13" t="s">
        <v>50</v>
      </c>
      <c r="B13">
        <v>1.75</v>
      </c>
      <c r="C13">
        <v>2</v>
      </c>
      <c r="D13" s="13">
        <v>1</v>
      </c>
      <c r="E13" s="13">
        <v>2</v>
      </c>
      <c r="F13" s="13"/>
      <c r="G13" s="13"/>
      <c r="H13" s="13"/>
    </row>
    <row r="14" spans="1:8" x14ac:dyDescent="0.25">
      <c r="A14" t="s">
        <v>34</v>
      </c>
      <c r="B14">
        <v>2</v>
      </c>
      <c r="C14">
        <v>2</v>
      </c>
      <c r="D14" s="13">
        <v>1</v>
      </c>
      <c r="E14" s="13">
        <v>16</v>
      </c>
      <c r="F14" s="13"/>
      <c r="G14" s="13"/>
      <c r="H14" s="13"/>
    </row>
    <row r="15" spans="1:8" x14ac:dyDescent="0.25">
      <c r="A15" t="s">
        <v>45</v>
      </c>
      <c r="B15">
        <v>2.25</v>
      </c>
      <c r="C15">
        <v>2</v>
      </c>
      <c r="D15" s="13"/>
      <c r="E15" s="13">
        <v>3</v>
      </c>
      <c r="F15" s="13"/>
      <c r="G15" s="13"/>
      <c r="H15" s="13"/>
    </row>
    <row r="16" spans="1:8" x14ac:dyDescent="0.25">
      <c r="A16" t="s">
        <v>63</v>
      </c>
      <c r="B16">
        <v>2.5</v>
      </c>
      <c r="C16">
        <v>3</v>
      </c>
      <c r="D16" s="13"/>
      <c r="E16" s="13">
        <v>1</v>
      </c>
      <c r="F16" s="13"/>
      <c r="G16" s="13">
        <v>1</v>
      </c>
      <c r="H16" s="13"/>
    </row>
    <row r="17" spans="1:8" x14ac:dyDescent="0.25">
      <c r="A17" t="s">
        <v>64</v>
      </c>
      <c r="B17">
        <v>2</v>
      </c>
      <c r="C17">
        <v>2</v>
      </c>
      <c r="D17" s="13"/>
      <c r="E17" s="13">
        <v>1</v>
      </c>
      <c r="F17" s="13"/>
      <c r="G17" s="13"/>
      <c r="H17" s="13"/>
    </row>
    <row r="18" spans="1:8" x14ac:dyDescent="0.25">
      <c r="A18" t="s">
        <v>33</v>
      </c>
      <c r="B18">
        <v>2.25</v>
      </c>
      <c r="C18">
        <v>2</v>
      </c>
      <c r="D18" s="13"/>
      <c r="E18" s="13">
        <v>6</v>
      </c>
      <c r="F18" s="13">
        <v>1</v>
      </c>
      <c r="G18" s="13"/>
      <c r="H18" s="13"/>
    </row>
    <row r="19" spans="1:8" x14ac:dyDescent="0.25">
      <c r="A19" t="s">
        <v>37</v>
      </c>
      <c r="B19">
        <v>2.5</v>
      </c>
      <c r="C19">
        <v>3</v>
      </c>
      <c r="D19" s="13"/>
      <c r="E19" s="13">
        <v>2</v>
      </c>
      <c r="F19" s="13">
        <v>2</v>
      </c>
      <c r="G19" s="13"/>
      <c r="H19" s="13"/>
    </row>
    <row r="20" spans="1:8" x14ac:dyDescent="0.25">
      <c r="A20" t="s">
        <v>65</v>
      </c>
      <c r="B20">
        <v>2.75</v>
      </c>
      <c r="C20">
        <v>3</v>
      </c>
      <c r="D20" s="13"/>
      <c r="E20" s="13"/>
      <c r="F20" s="13">
        <v>1</v>
      </c>
      <c r="G20" s="13"/>
      <c r="H20" s="13"/>
    </row>
    <row r="21" spans="1:8" x14ac:dyDescent="0.25">
      <c r="A21" t="s">
        <v>66</v>
      </c>
      <c r="B21">
        <v>2.75</v>
      </c>
      <c r="C21">
        <v>3</v>
      </c>
      <c r="D21" s="13"/>
      <c r="E21" s="13"/>
      <c r="F21" s="13">
        <v>1</v>
      </c>
      <c r="G21" s="13"/>
      <c r="H21" s="13"/>
    </row>
    <row r="22" spans="1:8" x14ac:dyDescent="0.25">
      <c r="A22" t="s">
        <v>42</v>
      </c>
      <c r="B22">
        <v>3</v>
      </c>
      <c r="C22">
        <v>3</v>
      </c>
      <c r="D22" s="13"/>
      <c r="E22" s="13"/>
      <c r="F22" s="13"/>
      <c r="G22" s="13">
        <v>2</v>
      </c>
      <c r="H22" s="13"/>
    </row>
    <row r="23" spans="1:8" x14ac:dyDescent="0.25">
      <c r="A23" t="s">
        <v>67</v>
      </c>
      <c r="B23">
        <v>2.25</v>
      </c>
      <c r="C23">
        <v>2</v>
      </c>
      <c r="D23" s="13"/>
      <c r="E23" s="13">
        <v>2</v>
      </c>
      <c r="F23" s="13">
        <v>1</v>
      </c>
      <c r="G23" s="13"/>
      <c r="H23" s="13"/>
    </row>
    <row r="24" spans="1:8" x14ac:dyDescent="0.25">
      <c r="A24" t="s">
        <v>68</v>
      </c>
      <c r="B24">
        <v>2.5</v>
      </c>
      <c r="C24">
        <v>3</v>
      </c>
      <c r="D24" s="13"/>
      <c r="E24" s="13">
        <v>2</v>
      </c>
      <c r="F24" s="13"/>
      <c r="G24" s="13"/>
      <c r="H24" s="13"/>
    </row>
    <row r="25" spans="1:8" x14ac:dyDescent="0.25">
      <c r="A25" t="s">
        <v>69</v>
      </c>
      <c r="B25">
        <v>2.5</v>
      </c>
      <c r="C25">
        <v>3</v>
      </c>
      <c r="D25" s="13"/>
      <c r="E25" s="13"/>
      <c r="F25" s="13">
        <v>2</v>
      </c>
      <c r="G25" s="13"/>
      <c r="H25" s="13"/>
    </row>
    <row r="26" spans="1:8" x14ac:dyDescent="0.25">
      <c r="A26" t="s">
        <v>41</v>
      </c>
      <c r="B26">
        <v>2.75</v>
      </c>
      <c r="C26">
        <v>3</v>
      </c>
      <c r="D26" s="13"/>
      <c r="E26" s="13">
        <v>2</v>
      </c>
      <c r="F26" s="13">
        <v>9</v>
      </c>
      <c r="G26" s="13"/>
      <c r="H26" s="13"/>
    </row>
    <row r="27" spans="1:8" x14ac:dyDescent="0.25">
      <c r="A27" t="s">
        <v>49</v>
      </c>
      <c r="B27">
        <v>3</v>
      </c>
      <c r="C27">
        <v>3</v>
      </c>
      <c r="D27" s="13"/>
      <c r="E27" s="13"/>
      <c r="F27" s="13"/>
      <c r="G27" s="13">
        <v>3</v>
      </c>
      <c r="H27" s="13"/>
    </row>
    <row r="28" spans="1:8" x14ac:dyDescent="0.25">
      <c r="A28" t="s">
        <v>70</v>
      </c>
      <c r="B28">
        <v>2.75</v>
      </c>
      <c r="C28">
        <v>3</v>
      </c>
      <c r="D28" s="13"/>
      <c r="E28" s="13"/>
      <c r="F28" s="13">
        <v>2</v>
      </c>
      <c r="G28" s="13"/>
      <c r="H28" s="13"/>
    </row>
    <row r="29" spans="1:8" x14ac:dyDescent="0.25">
      <c r="A29" t="s">
        <v>44</v>
      </c>
      <c r="B29">
        <v>2.75</v>
      </c>
      <c r="C29">
        <v>3</v>
      </c>
      <c r="D29" s="13"/>
      <c r="E29" s="13"/>
      <c r="F29" s="13"/>
      <c r="G29" s="13">
        <v>1</v>
      </c>
      <c r="H29" s="13"/>
    </row>
    <row r="30" spans="1:8" x14ac:dyDescent="0.25">
      <c r="A30" t="s">
        <v>71</v>
      </c>
      <c r="B30">
        <v>2.5</v>
      </c>
      <c r="C30">
        <v>3</v>
      </c>
      <c r="D30" s="13"/>
      <c r="E30" s="13"/>
      <c r="F30" s="13"/>
      <c r="G30" s="13">
        <v>1</v>
      </c>
      <c r="H30" s="13"/>
    </row>
    <row r="31" spans="1:8" x14ac:dyDescent="0.25">
      <c r="A31" t="s">
        <v>72</v>
      </c>
      <c r="B31">
        <v>3</v>
      </c>
      <c r="C31">
        <v>3</v>
      </c>
      <c r="D31" s="13"/>
      <c r="E31" s="13"/>
      <c r="F31" s="13">
        <v>1</v>
      </c>
      <c r="G31" s="13"/>
      <c r="H31" s="13"/>
    </row>
    <row r="32" spans="1:8" x14ac:dyDescent="0.25">
      <c r="A32" t="s">
        <v>46</v>
      </c>
      <c r="B32">
        <v>3.25</v>
      </c>
      <c r="C32">
        <v>3</v>
      </c>
      <c r="D32" s="13"/>
      <c r="E32" s="13"/>
      <c r="F32" s="13">
        <v>2</v>
      </c>
      <c r="G32" s="13">
        <v>3</v>
      </c>
      <c r="H32" s="13"/>
    </row>
    <row r="33" spans="1:8" x14ac:dyDescent="0.25">
      <c r="A33" t="s">
        <v>73</v>
      </c>
      <c r="B33">
        <v>3</v>
      </c>
      <c r="C33">
        <v>3</v>
      </c>
      <c r="D33" s="13"/>
      <c r="E33" s="13"/>
      <c r="F33" s="13"/>
      <c r="G33" s="13">
        <v>1</v>
      </c>
      <c r="H33" s="13"/>
    </row>
    <row r="34" spans="1:8" x14ac:dyDescent="0.25">
      <c r="A34" t="s">
        <v>74</v>
      </c>
      <c r="B34">
        <v>2.25</v>
      </c>
      <c r="C34">
        <v>2</v>
      </c>
      <c r="D34" s="13"/>
      <c r="E34" s="13">
        <v>1</v>
      </c>
      <c r="F34" s="13"/>
      <c r="G34" s="13"/>
      <c r="H34" s="13"/>
    </row>
    <row r="35" spans="1:8" x14ac:dyDescent="0.25">
      <c r="A35" t="s">
        <v>75</v>
      </c>
      <c r="B35">
        <v>2</v>
      </c>
      <c r="C35">
        <v>2</v>
      </c>
      <c r="D35" s="13"/>
      <c r="E35" s="13">
        <v>2</v>
      </c>
      <c r="F35" s="13"/>
      <c r="G35" s="13"/>
      <c r="H35" s="13"/>
    </row>
    <row r="36" spans="1:8" x14ac:dyDescent="0.25">
      <c r="A36" t="s">
        <v>51</v>
      </c>
      <c r="B36">
        <v>2.25</v>
      </c>
      <c r="C36">
        <v>2</v>
      </c>
      <c r="D36" s="13"/>
      <c r="E36" s="13">
        <v>7</v>
      </c>
      <c r="F36" s="13"/>
      <c r="G36" s="13"/>
      <c r="H36" s="13"/>
    </row>
    <row r="37" spans="1:8" x14ac:dyDescent="0.25">
      <c r="A37" t="s">
        <v>76</v>
      </c>
      <c r="B37">
        <v>2.5</v>
      </c>
      <c r="C37">
        <v>3</v>
      </c>
      <c r="D37" s="13"/>
      <c r="E37" s="13">
        <v>2</v>
      </c>
      <c r="F37" s="13">
        <v>4</v>
      </c>
      <c r="G37" s="13"/>
      <c r="H37" s="13"/>
    </row>
    <row r="38" spans="1:8" x14ac:dyDescent="0.25">
      <c r="A38" t="s">
        <v>40</v>
      </c>
      <c r="B38">
        <v>2.75</v>
      </c>
      <c r="C38">
        <v>3</v>
      </c>
      <c r="D38" s="13"/>
      <c r="E38" s="13">
        <v>3</v>
      </c>
      <c r="F38" s="13">
        <v>3</v>
      </c>
      <c r="G38" s="13"/>
      <c r="H38" s="13"/>
    </row>
    <row r="39" spans="1:8" x14ac:dyDescent="0.25">
      <c r="A39" t="s">
        <v>77</v>
      </c>
      <c r="B39">
        <v>3</v>
      </c>
      <c r="C39">
        <v>3</v>
      </c>
      <c r="D39" s="13"/>
      <c r="E39" s="13">
        <v>1</v>
      </c>
      <c r="F39" s="13"/>
      <c r="G39" s="13"/>
      <c r="H39" s="13"/>
    </row>
    <row r="40" spans="1:8" x14ac:dyDescent="0.25">
      <c r="A40" t="s">
        <v>78</v>
      </c>
      <c r="B40">
        <v>2.75</v>
      </c>
      <c r="C40">
        <v>3</v>
      </c>
      <c r="D40" s="13"/>
      <c r="E40" s="13"/>
      <c r="F40" s="13">
        <v>1</v>
      </c>
      <c r="G40" s="13"/>
      <c r="H40" s="13"/>
    </row>
    <row r="41" spans="1:8" x14ac:dyDescent="0.25">
      <c r="A41" t="s">
        <v>79</v>
      </c>
      <c r="B41">
        <v>3</v>
      </c>
      <c r="C41">
        <v>3</v>
      </c>
      <c r="D41" s="13"/>
      <c r="E41" s="13"/>
      <c r="F41" s="13"/>
      <c r="G41" s="13">
        <v>1</v>
      </c>
      <c r="H41" s="13"/>
    </row>
    <row r="42" spans="1:8" x14ac:dyDescent="0.25">
      <c r="A42" t="s">
        <v>80</v>
      </c>
      <c r="B42">
        <v>3.25</v>
      </c>
      <c r="C42">
        <v>3</v>
      </c>
      <c r="D42" s="13"/>
      <c r="E42" s="13"/>
      <c r="F42" s="13"/>
      <c r="G42" s="13">
        <v>1</v>
      </c>
      <c r="H42" s="13"/>
    </row>
    <row r="43" spans="1:8" x14ac:dyDescent="0.25">
      <c r="A43" t="s">
        <v>29</v>
      </c>
      <c r="B43">
        <v>2.5</v>
      </c>
      <c r="C43">
        <v>3</v>
      </c>
      <c r="D43" s="13"/>
      <c r="E43" s="13">
        <v>2</v>
      </c>
      <c r="F43" s="13">
        <v>1</v>
      </c>
      <c r="G43" s="13"/>
      <c r="H43" s="13"/>
    </row>
    <row r="44" spans="1:8" x14ac:dyDescent="0.25">
      <c r="A44" t="s">
        <v>81</v>
      </c>
      <c r="B44">
        <v>2.75</v>
      </c>
      <c r="C44">
        <v>3</v>
      </c>
      <c r="D44" s="13"/>
      <c r="E44" s="13">
        <v>2</v>
      </c>
      <c r="F44" s="13">
        <v>1</v>
      </c>
      <c r="G44" s="13"/>
      <c r="H44" s="13"/>
    </row>
    <row r="45" spans="1:8" x14ac:dyDescent="0.25">
      <c r="A45" t="s">
        <v>82</v>
      </c>
      <c r="B45">
        <v>3</v>
      </c>
      <c r="C45">
        <v>3</v>
      </c>
      <c r="D45" s="13"/>
      <c r="E45" s="13"/>
      <c r="F45" s="13">
        <v>1</v>
      </c>
      <c r="G45" s="13">
        <v>1</v>
      </c>
      <c r="H45" s="13"/>
    </row>
    <row r="46" spans="1:8" x14ac:dyDescent="0.25">
      <c r="A46" t="s">
        <v>30</v>
      </c>
      <c r="B46">
        <v>2.75</v>
      </c>
      <c r="C46">
        <v>3</v>
      </c>
      <c r="D46" s="13"/>
      <c r="E46" s="13"/>
      <c r="F46" s="13">
        <v>4</v>
      </c>
      <c r="G46" s="13"/>
      <c r="H46" s="13"/>
    </row>
    <row r="47" spans="1:8" x14ac:dyDescent="0.25">
      <c r="A47" t="s">
        <v>43</v>
      </c>
      <c r="B47">
        <v>3</v>
      </c>
      <c r="C47">
        <v>3</v>
      </c>
      <c r="D47" s="13"/>
      <c r="E47" s="13">
        <v>2</v>
      </c>
      <c r="F47" s="13">
        <v>9</v>
      </c>
      <c r="G47" s="13">
        <v>4</v>
      </c>
      <c r="H47" s="13"/>
    </row>
    <row r="48" spans="1:8" x14ac:dyDescent="0.25">
      <c r="A48" t="s">
        <v>83</v>
      </c>
      <c r="B48">
        <v>3.25</v>
      </c>
      <c r="C48">
        <v>3</v>
      </c>
      <c r="D48" s="13"/>
      <c r="E48" s="13"/>
      <c r="F48" s="13">
        <v>1</v>
      </c>
      <c r="G48" s="13"/>
      <c r="H48" s="13"/>
    </row>
    <row r="49" spans="1:8" x14ac:dyDescent="0.25">
      <c r="A49" t="s">
        <v>84</v>
      </c>
      <c r="B49">
        <v>3</v>
      </c>
      <c r="C49">
        <v>3</v>
      </c>
      <c r="D49" s="13"/>
      <c r="E49" s="13">
        <v>1</v>
      </c>
      <c r="F49" s="13"/>
      <c r="G49" s="13"/>
      <c r="H49" s="13"/>
    </row>
    <row r="50" spans="1:8" x14ac:dyDescent="0.25">
      <c r="A50" t="s">
        <v>85</v>
      </c>
      <c r="B50">
        <v>3.25</v>
      </c>
      <c r="C50">
        <v>3</v>
      </c>
      <c r="D50" s="13"/>
      <c r="E50" s="13"/>
      <c r="F50" s="13">
        <v>1</v>
      </c>
      <c r="G50" s="13">
        <v>2</v>
      </c>
      <c r="H50" s="13"/>
    </row>
    <row r="51" spans="1:8" x14ac:dyDescent="0.25">
      <c r="A51" t="s">
        <v>86</v>
      </c>
      <c r="B51">
        <v>3.5</v>
      </c>
      <c r="C51">
        <v>4</v>
      </c>
      <c r="D51" s="13"/>
      <c r="E51" s="13"/>
      <c r="F51" s="13">
        <v>2</v>
      </c>
      <c r="G51" s="13"/>
      <c r="H51" s="13"/>
    </row>
    <row r="52" spans="1:8" x14ac:dyDescent="0.25">
      <c r="A52" t="s">
        <v>87</v>
      </c>
      <c r="B52">
        <v>3</v>
      </c>
      <c r="C52">
        <v>3</v>
      </c>
      <c r="D52" s="13"/>
      <c r="E52" s="13"/>
      <c r="F52" s="13"/>
      <c r="G52" s="13">
        <v>1</v>
      </c>
      <c r="H52" s="13"/>
    </row>
    <row r="53" spans="1:8" x14ac:dyDescent="0.25">
      <c r="A53" t="s">
        <v>88</v>
      </c>
      <c r="B53">
        <v>3.25</v>
      </c>
      <c r="C53">
        <v>3</v>
      </c>
      <c r="D53" s="13"/>
      <c r="E53" s="13"/>
      <c r="F53" s="13"/>
      <c r="G53" s="13">
        <v>1</v>
      </c>
      <c r="H53" s="13"/>
    </row>
    <row r="54" spans="1:8" x14ac:dyDescent="0.25">
      <c r="A54" t="s">
        <v>89</v>
      </c>
      <c r="B54">
        <v>3</v>
      </c>
      <c r="C54">
        <v>3</v>
      </c>
      <c r="D54" s="13"/>
      <c r="E54" s="13"/>
      <c r="F54" s="13">
        <v>1</v>
      </c>
      <c r="G54" s="13"/>
      <c r="H54" s="13"/>
    </row>
    <row r="55" spans="1:8" x14ac:dyDescent="0.25">
      <c r="A55" t="s">
        <v>90</v>
      </c>
      <c r="B55">
        <v>3.25</v>
      </c>
      <c r="C55">
        <v>3</v>
      </c>
      <c r="D55" s="13"/>
      <c r="E55" s="13"/>
      <c r="F55" s="13">
        <v>3</v>
      </c>
      <c r="G55" s="13">
        <v>1</v>
      </c>
      <c r="H55" s="13"/>
    </row>
    <row r="56" spans="1:8" x14ac:dyDescent="0.25">
      <c r="A56" t="s">
        <v>91</v>
      </c>
      <c r="B56">
        <v>3.5</v>
      </c>
      <c r="C56">
        <v>4</v>
      </c>
      <c r="D56" s="13"/>
      <c r="E56" s="13"/>
      <c r="F56" s="13">
        <v>1</v>
      </c>
      <c r="G56" s="13">
        <v>1</v>
      </c>
      <c r="H56" s="13"/>
    </row>
    <row r="57" spans="1:8" x14ac:dyDescent="0.25">
      <c r="A57" t="s">
        <v>31</v>
      </c>
      <c r="B57">
        <v>3.25</v>
      </c>
      <c r="C57">
        <v>3</v>
      </c>
      <c r="D57" s="13"/>
      <c r="E57" s="13"/>
      <c r="F57" s="13"/>
      <c r="G57" s="13">
        <v>1</v>
      </c>
      <c r="H57" s="13"/>
    </row>
    <row r="58" spans="1:8" x14ac:dyDescent="0.25">
      <c r="A58" t="s">
        <v>92</v>
      </c>
      <c r="B58">
        <v>3.5</v>
      </c>
      <c r="C58">
        <v>4</v>
      </c>
      <c r="D58" s="13"/>
      <c r="E58" s="13"/>
      <c r="F58" s="13"/>
      <c r="G58" s="13">
        <v>2</v>
      </c>
      <c r="H58" s="13"/>
    </row>
    <row r="59" spans="1:8" x14ac:dyDescent="0.25">
      <c r="A59" t="s">
        <v>47</v>
      </c>
      <c r="B59">
        <v>3.75</v>
      </c>
      <c r="C59">
        <v>4</v>
      </c>
      <c r="D59" s="13"/>
      <c r="E59" s="13"/>
      <c r="F59" s="13">
        <v>1</v>
      </c>
      <c r="G59" s="13">
        <v>3</v>
      </c>
      <c r="H59" s="13"/>
    </row>
    <row r="60" spans="1:8" x14ac:dyDescent="0.25">
      <c r="A60" t="s">
        <v>93</v>
      </c>
      <c r="B60">
        <v>2.5</v>
      </c>
      <c r="C60">
        <v>3</v>
      </c>
      <c r="D60" s="13"/>
      <c r="E60" s="13">
        <v>2</v>
      </c>
      <c r="F60" s="13">
        <v>1</v>
      </c>
      <c r="G60" s="13"/>
      <c r="H60" s="13"/>
    </row>
    <row r="61" spans="1:8" x14ac:dyDescent="0.25">
      <c r="A61" t="s">
        <v>94</v>
      </c>
      <c r="B61">
        <v>2.75</v>
      </c>
      <c r="C61">
        <v>3</v>
      </c>
      <c r="D61" s="13"/>
      <c r="E61" s="13"/>
      <c r="F61" s="13">
        <v>2</v>
      </c>
      <c r="G61" s="13"/>
      <c r="H61" s="13"/>
    </row>
    <row r="62" spans="1:8" x14ac:dyDescent="0.25">
      <c r="A62" t="s">
        <v>32</v>
      </c>
      <c r="B62">
        <v>3</v>
      </c>
      <c r="C62">
        <v>3</v>
      </c>
      <c r="D62" s="13"/>
      <c r="E62" s="13"/>
      <c r="F62" s="13">
        <v>1</v>
      </c>
      <c r="G62" s="13"/>
      <c r="H62" s="13"/>
    </row>
    <row r="63" spans="1:8" x14ac:dyDescent="0.25">
      <c r="A63" t="s">
        <v>95</v>
      </c>
      <c r="B63">
        <v>3.25</v>
      </c>
      <c r="C63">
        <v>3</v>
      </c>
      <c r="D63" s="13"/>
      <c r="E63" s="13"/>
      <c r="F63" s="13"/>
      <c r="G63" s="13">
        <v>1</v>
      </c>
      <c r="H63" s="13"/>
    </row>
    <row r="64" spans="1:8" x14ac:dyDescent="0.25">
      <c r="A64" t="s">
        <v>48</v>
      </c>
      <c r="B64">
        <v>2.75</v>
      </c>
      <c r="C64">
        <v>3</v>
      </c>
      <c r="D64" s="13"/>
      <c r="E64" s="13">
        <v>1</v>
      </c>
      <c r="F64" s="13"/>
      <c r="G64" s="13"/>
      <c r="H64" s="13"/>
    </row>
    <row r="65" spans="1:8" x14ac:dyDescent="0.25">
      <c r="A65" t="s">
        <v>96</v>
      </c>
      <c r="B65">
        <v>3</v>
      </c>
      <c r="C65">
        <v>3</v>
      </c>
      <c r="D65" s="13"/>
      <c r="E65" s="13"/>
      <c r="F65" s="13">
        <v>1</v>
      </c>
      <c r="G65" s="13"/>
      <c r="H65" s="13"/>
    </row>
    <row r="66" spans="1:8" x14ac:dyDescent="0.25">
      <c r="A66" t="s">
        <v>97</v>
      </c>
      <c r="B66">
        <v>3.25</v>
      </c>
      <c r="C66">
        <v>3</v>
      </c>
      <c r="D66" s="13"/>
      <c r="E66" s="13"/>
      <c r="F66" s="13">
        <v>1</v>
      </c>
      <c r="G66" s="13">
        <v>2</v>
      </c>
      <c r="H66" s="13"/>
    </row>
    <row r="67" spans="1:8" x14ac:dyDescent="0.25">
      <c r="A67" t="s">
        <v>98</v>
      </c>
      <c r="B67">
        <v>3.5</v>
      </c>
      <c r="C67">
        <v>4</v>
      </c>
      <c r="D67" s="13"/>
      <c r="E67" s="13"/>
      <c r="F67" s="13"/>
      <c r="G67" s="13">
        <v>1</v>
      </c>
      <c r="H67" s="13"/>
    </row>
    <row r="68" spans="1:8" x14ac:dyDescent="0.25">
      <c r="A68" t="s">
        <v>35</v>
      </c>
      <c r="B68">
        <v>3.5</v>
      </c>
      <c r="C68">
        <v>4</v>
      </c>
      <c r="D68" s="13"/>
      <c r="E68" s="13"/>
      <c r="F68" s="13">
        <v>1</v>
      </c>
      <c r="G68" s="13">
        <v>3</v>
      </c>
      <c r="H68" s="13"/>
    </row>
    <row r="69" spans="1:8" x14ac:dyDescent="0.25">
      <c r="A69" t="s">
        <v>99</v>
      </c>
      <c r="B69">
        <v>3.75</v>
      </c>
      <c r="C69">
        <v>4</v>
      </c>
      <c r="D69" s="13"/>
      <c r="E69" s="13"/>
      <c r="F69" s="13"/>
      <c r="G69" s="13">
        <v>2</v>
      </c>
      <c r="H69" s="13">
        <v>1</v>
      </c>
    </row>
    <row r="70" spans="1:8" x14ac:dyDescent="0.25">
      <c r="A70" t="s">
        <v>100</v>
      </c>
      <c r="B70">
        <v>3.5</v>
      </c>
      <c r="C70">
        <v>4</v>
      </c>
      <c r="D70" s="13"/>
      <c r="E70" s="13"/>
      <c r="F70" s="13"/>
      <c r="G70" s="13">
        <v>1</v>
      </c>
      <c r="H70" s="13"/>
    </row>
    <row r="71" spans="1:8" x14ac:dyDescent="0.25">
      <c r="A71" t="s">
        <v>101</v>
      </c>
      <c r="B71">
        <v>3.25</v>
      </c>
      <c r="C71">
        <v>3</v>
      </c>
      <c r="D71" s="13"/>
      <c r="E71" s="13">
        <v>1</v>
      </c>
      <c r="F71" s="13"/>
      <c r="G71" s="13"/>
      <c r="H71" s="13"/>
    </row>
    <row r="72" spans="1:8" x14ac:dyDescent="0.25">
      <c r="A72" t="s">
        <v>102</v>
      </c>
      <c r="B72">
        <v>3.5</v>
      </c>
      <c r="C72">
        <v>4</v>
      </c>
      <c r="D72" s="13"/>
      <c r="E72" s="13"/>
      <c r="F72" s="13"/>
      <c r="G72" s="13">
        <v>2</v>
      </c>
      <c r="H72" s="13"/>
    </row>
    <row r="73" spans="1:8" x14ac:dyDescent="0.25">
      <c r="A73" t="s">
        <v>103</v>
      </c>
      <c r="B73">
        <v>3.75</v>
      </c>
      <c r="C73">
        <v>4</v>
      </c>
      <c r="D73" s="13"/>
      <c r="E73" s="13"/>
      <c r="F73" s="13"/>
      <c r="G73" s="13">
        <v>2</v>
      </c>
      <c r="H73" s="13"/>
    </row>
    <row r="74" spans="1:8" x14ac:dyDescent="0.25">
      <c r="A74" t="s">
        <v>39</v>
      </c>
      <c r="B74">
        <v>3.5</v>
      </c>
      <c r="C74">
        <v>4</v>
      </c>
      <c r="D74" s="13"/>
      <c r="E74" s="13"/>
      <c r="F74" s="13"/>
      <c r="G74" s="13">
        <v>1</v>
      </c>
      <c r="H74" s="13"/>
    </row>
    <row r="75" spans="1:8" x14ac:dyDescent="0.25">
      <c r="A75" t="s">
        <v>104</v>
      </c>
      <c r="B75">
        <v>3.75</v>
      </c>
      <c r="C75">
        <v>4</v>
      </c>
      <c r="D75" s="13"/>
      <c r="E75" s="13"/>
      <c r="F75" s="13"/>
      <c r="G75" s="13">
        <v>2</v>
      </c>
      <c r="H75" s="13"/>
    </row>
    <row r="76" spans="1:8" x14ac:dyDescent="0.25">
      <c r="A76" t="s">
        <v>38</v>
      </c>
      <c r="B76">
        <v>4</v>
      </c>
      <c r="C76">
        <v>4</v>
      </c>
      <c r="D76" s="13"/>
      <c r="E76" s="13">
        <v>1</v>
      </c>
      <c r="F76" s="13"/>
      <c r="G76" s="13">
        <v>10</v>
      </c>
      <c r="H76" s="13">
        <v>1</v>
      </c>
    </row>
    <row r="77" spans="1:8" x14ac:dyDescent="0.25">
      <c r="A77" t="s">
        <v>105</v>
      </c>
      <c r="B77">
        <v>4.25</v>
      </c>
      <c r="C77">
        <v>4</v>
      </c>
      <c r="D77" s="13"/>
      <c r="E77" s="13"/>
      <c r="F77" s="13"/>
      <c r="G77" s="13">
        <v>1</v>
      </c>
      <c r="H77" s="13"/>
    </row>
    <row r="78" spans="1:8" x14ac:dyDescent="0.25">
      <c r="A78" t="s">
        <v>106</v>
      </c>
      <c r="B78">
        <v>3.75</v>
      </c>
      <c r="C78">
        <v>4</v>
      </c>
      <c r="D78" s="13"/>
      <c r="E78" s="13"/>
      <c r="F78" s="13"/>
      <c r="G78" s="13"/>
      <c r="H78" s="13">
        <v>1</v>
      </c>
    </row>
    <row r="79" spans="1:8" x14ac:dyDescent="0.25">
      <c r="A79" t="s">
        <v>36</v>
      </c>
      <c r="B79">
        <v>4.25</v>
      </c>
      <c r="C79">
        <v>4</v>
      </c>
      <c r="D79" s="13"/>
      <c r="E79" s="13"/>
      <c r="F79" s="13"/>
      <c r="G79" s="13"/>
      <c r="H7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workbookViewId="0">
      <selection activeCell="F4" sqref="F4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52</v>
      </c>
      <c r="N1" t="s">
        <v>12</v>
      </c>
      <c r="O1" t="s">
        <v>17</v>
      </c>
      <c r="P1" t="s">
        <v>53</v>
      </c>
      <c r="Q1" t="s">
        <v>54</v>
      </c>
      <c r="R1" t="s">
        <v>139</v>
      </c>
      <c r="S1" t="s">
        <v>140</v>
      </c>
      <c r="T1" t="s">
        <v>18</v>
      </c>
    </row>
    <row r="2" spans="1:21" hidden="1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3</v>
      </c>
      <c r="Q2" t="str">
        <f>Table1[[#This Row],[lab1]]&amp;" "&amp;Table1[[#This Row],[lab2]]&amp;" "&amp;Table1[[#This Row],[lab3]]&amp;" "&amp;Table1[[#This Row],[lab4]]</f>
        <v>3 3 2 2</v>
      </c>
      <c r="R2">
        <f>IF(Table1[[#This Row],[avg_lab_rounded]]=Table1[[#This Row],[lab_loc]],1,0)</f>
        <v>0</v>
      </c>
      <c r="S2">
        <f>(Table1[[#This Row],[lab_loc]]-Table1[[#This Row],[avg_lab]])^2</f>
        <v>0.25</v>
      </c>
      <c r="T2" s="13">
        <f>COUNTIF(Table1[[#This Row],[var_loc]],"&gt;1")</f>
        <v>0</v>
      </c>
      <c r="U2" s="13"/>
    </row>
    <row r="3" spans="1:21" hidden="1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N3">
        <f>ABS(Table1[[#This Row],[lab_loc]]-Table1[[#This Row],[avg_lab]])</f>
        <v>0.25</v>
      </c>
      <c r="O3">
        <f>COUNTIF(Table1[[#This Row],[var1]:[var4]],"&gt;1")</f>
        <v>0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3 3 3 2</v>
      </c>
      <c r="R3">
        <f>IF(Table1[[#This Row],[avg_lab_rounded]]=Table1[[#This Row],[lab_loc]],1,0)</f>
        <v>1</v>
      </c>
      <c r="S3">
        <f>(Table1[[#This Row],[lab_loc]]-Table1[[#This Row],[avg_lab]])^2</f>
        <v>6.25E-2</v>
      </c>
      <c r="T3" s="13">
        <f>COUNTIF(Table1[[#This Row],[var_loc]],"&gt;1")</f>
        <v>0</v>
      </c>
      <c r="U3" s="13"/>
    </row>
    <row r="4" spans="1:21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N4">
        <f>ABS(Table1[[#This Row],[lab_loc]]-Table1[[#This Row],[avg_lab]])</f>
        <v>0.75</v>
      </c>
      <c r="O4">
        <f>COUNTIF(Table1[[#This Row],[var1]:[var4]],"&gt;1")</f>
        <v>0</v>
      </c>
      <c r="P4">
        <f>ROUND(Table1[[#This Row],[avg_lab]],0)</f>
        <v>3</v>
      </c>
      <c r="Q4" t="str">
        <f>Table1[[#This Row],[lab1]]&amp;" "&amp;Table1[[#This Row],[lab2]]&amp;" "&amp;Table1[[#This Row],[lab3]]&amp;" "&amp;Table1[[#This Row],[lab4]]</f>
        <v>3 4 4 2</v>
      </c>
      <c r="R4">
        <f>IF(Table1[[#This Row],[avg_lab_rounded]]=Table1[[#This Row],[lab_loc]],1,0)</f>
        <v>0</v>
      </c>
      <c r="S4">
        <f>(Table1[[#This Row],[lab_loc]]-Table1[[#This Row],[avg_lab]])^2</f>
        <v>0.5625</v>
      </c>
      <c r="T4" s="13">
        <f>COUNTIF(Table1[[#This Row],[var_loc]],"&gt;1")</f>
        <v>0</v>
      </c>
      <c r="U4" s="13"/>
    </row>
    <row r="5" spans="1:21" hidden="1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N5">
        <f>ABS(Table1[[#This Row],[lab_loc]]-Table1[[#This Row],[avg_lab]])</f>
        <v>0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4 2 3 3</v>
      </c>
      <c r="R5">
        <f>IF(Table1[[#This Row],[avg_lab_rounded]]=Table1[[#This Row],[lab_loc]],1,0)</f>
        <v>1</v>
      </c>
      <c r="S5">
        <f>(Table1[[#This Row],[lab_loc]]-Table1[[#This Row],[avg_lab]])^2</f>
        <v>0</v>
      </c>
      <c r="T5" s="13">
        <f>COUNTIF(Table1[[#This Row],[var_loc]],"&gt;1")</f>
        <v>0</v>
      </c>
      <c r="U5" s="13"/>
    </row>
    <row r="6" spans="1:21" hidden="1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N6">
        <f>ABS(Table1[[#This Row],[lab_loc]]-Table1[[#This Row],[avg_lab]])</f>
        <v>0.25</v>
      </c>
      <c r="O6">
        <f>COUNTIF(Table1[[#This Row],[var1]:[var4]],"&gt;1")</f>
        <v>0</v>
      </c>
      <c r="P6">
        <f>ROUND(Table1[[#This Row],[avg_lab]],0)</f>
        <v>2</v>
      </c>
      <c r="Q6" t="str">
        <f>Table1[[#This Row],[lab1]]&amp;" "&amp;Table1[[#This Row],[lab2]]&amp;" "&amp;Table1[[#This Row],[lab3]]&amp;" "&amp;Table1[[#This Row],[lab4]]</f>
        <v>2 2 3 2</v>
      </c>
      <c r="R6">
        <f>IF(Table1[[#This Row],[avg_lab_rounded]]=Table1[[#This Row],[lab_loc]],1,0)</f>
        <v>1</v>
      </c>
      <c r="S6">
        <f>(Table1[[#This Row],[lab_loc]]-Table1[[#This Row],[avg_lab]])^2</f>
        <v>6.25E-2</v>
      </c>
      <c r="T6" s="13">
        <f>COUNTIF(Table1[[#This Row],[var_loc]],"&gt;1")</f>
        <v>0</v>
      </c>
      <c r="U6" s="13"/>
    </row>
    <row r="7" spans="1:21" hidden="1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N7">
        <f>ABS(Table1[[#This Row],[lab_loc]]-Table1[[#This Row],[avg_lab]])</f>
        <v>0</v>
      </c>
      <c r="O7">
        <f>COUNTIF(Table1[[#This Row],[var1]:[var4]],"&gt;1")</f>
        <v>0</v>
      </c>
      <c r="P7">
        <f>ROUND(Table1[[#This Row],[avg_lab]],0)</f>
        <v>2</v>
      </c>
      <c r="Q7" t="str">
        <f>Table1[[#This Row],[lab1]]&amp;" "&amp;Table1[[#This Row],[lab2]]&amp;" "&amp;Table1[[#This Row],[lab3]]&amp;" "&amp;Table1[[#This Row],[lab4]]</f>
        <v>2 2 2 2</v>
      </c>
      <c r="R7">
        <f>IF(Table1[[#This Row],[avg_lab_rounded]]=Table1[[#This Row],[lab_loc]],1,0)</f>
        <v>1</v>
      </c>
      <c r="S7">
        <f>(Table1[[#This Row],[lab_loc]]-Table1[[#This Row],[avg_lab]])^2</f>
        <v>0</v>
      </c>
      <c r="T7" s="13">
        <f>COUNTIF(Table1[[#This Row],[var_loc]],"&gt;1")</f>
        <v>1</v>
      </c>
      <c r="U7" s="13"/>
    </row>
    <row r="8" spans="1:21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N8">
        <f>ABS(Table1[[#This Row],[lab_loc]]-Table1[[#This Row],[avg_lab]])</f>
        <v>0.5</v>
      </c>
      <c r="O8">
        <f>COUNTIF(Table1[[#This Row],[var1]:[var4]],"&gt;1")</f>
        <v>1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4 3 4 3</v>
      </c>
      <c r="R8">
        <f>IF(Table1[[#This Row],[avg_lab_rounded]]=Table1[[#This Row],[lab_loc]],1,0)</f>
        <v>1</v>
      </c>
      <c r="S8">
        <f>(Table1[[#This Row],[lab_loc]]-Table1[[#This Row],[avg_lab]])^2</f>
        <v>0.25</v>
      </c>
      <c r="T8" s="13">
        <f>COUNTIF(Table1[[#This Row],[var_loc]],"&gt;1")</f>
        <v>0</v>
      </c>
      <c r="U8" s="13"/>
    </row>
    <row r="9" spans="1:21" hidden="1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N9">
        <f>ABS(Table1[[#This Row],[lab_loc]]-Table1[[#This Row],[avg_lab]])</f>
        <v>0.75</v>
      </c>
      <c r="O9">
        <f>COUNTIF(Table1[[#This Row],[var1]:[var4]],"&gt;1")</f>
        <v>0</v>
      </c>
      <c r="P9">
        <f>ROUND(Table1[[#This Row],[avg_lab]],0)</f>
        <v>4</v>
      </c>
      <c r="Q9" t="str">
        <f>Table1[[#This Row],[lab1]]&amp;" "&amp;Table1[[#This Row],[lab2]]&amp;" "&amp;Table1[[#This Row],[lab3]]&amp;" "&amp;Table1[[#This Row],[lab4]]</f>
        <v>5 4 4 4</v>
      </c>
      <c r="R9">
        <f>IF(Table1[[#This Row],[avg_lab_rounded]]=Table1[[#This Row],[lab_loc]],1,0)</f>
        <v>0</v>
      </c>
      <c r="S9">
        <f>(Table1[[#This Row],[lab_loc]]-Table1[[#This Row],[avg_lab]])^2</f>
        <v>0.5625</v>
      </c>
      <c r="T9" s="13">
        <f>COUNTIF(Table1[[#This Row],[var_loc]],"&gt;1")</f>
        <v>0</v>
      </c>
      <c r="U9" s="13"/>
    </row>
    <row r="10" spans="1:21" hidden="1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N10">
        <f>ABS(Table1[[#This Row],[lab_loc]]-Table1[[#This Row],[avg_lab]])</f>
        <v>0.5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2 2 3 3</v>
      </c>
      <c r="R10">
        <f>IF(Table1[[#This Row],[avg_lab_rounded]]=Table1[[#This Row],[lab_loc]],1,0)</f>
        <v>0</v>
      </c>
      <c r="S10">
        <f>(Table1[[#This Row],[lab_loc]]-Table1[[#This Row],[avg_lab]])^2</f>
        <v>0.25</v>
      </c>
      <c r="T10" s="13">
        <f>COUNTIF(Table1[[#This Row],[var_loc]],"&gt;1")</f>
        <v>0</v>
      </c>
      <c r="U10" s="13"/>
    </row>
    <row r="11" spans="1:21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N11">
        <f>ABS(Table1[[#This Row],[lab_loc]]-Table1[[#This Row],[avg_lab]])</f>
        <v>0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4 4 4 4</v>
      </c>
      <c r="R11">
        <f>IF(Table1[[#This Row],[avg_lab_rounded]]=Table1[[#This Row],[lab_loc]],1,0)</f>
        <v>1</v>
      </c>
      <c r="S11">
        <f>(Table1[[#This Row],[lab_loc]]-Table1[[#This Row],[avg_lab]])^2</f>
        <v>0</v>
      </c>
      <c r="T11" s="13">
        <f>COUNTIF(Table1[[#This Row],[var_loc]],"&gt;1")</f>
        <v>0</v>
      </c>
      <c r="U11" s="13"/>
    </row>
    <row r="12" spans="1:21" hidden="1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N12">
        <f>ABS(Table1[[#This Row],[lab_loc]]-Table1[[#This Row],[avg_lab]])</f>
        <v>0</v>
      </c>
      <c r="O12">
        <f>COUNTIF(Table1[[#This Row],[var1]:[var4]],"&gt;1")</f>
        <v>0</v>
      </c>
      <c r="P12">
        <f>ROUND(Table1[[#This Row],[avg_lab]],0)</f>
        <v>2</v>
      </c>
      <c r="Q12" t="str">
        <f>Table1[[#This Row],[lab1]]&amp;" "&amp;Table1[[#This Row],[lab2]]&amp;" "&amp;Table1[[#This Row],[lab3]]&amp;" "&amp;Table1[[#This Row],[lab4]]</f>
        <v>2 2 2 2</v>
      </c>
      <c r="R12">
        <f>IF(Table1[[#This Row],[avg_lab_rounded]]=Table1[[#This Row],[lab_loc]],1,0)</f>
        <v>1</v>
      </c>
      <c r="S12">
        <f>(Table1[[#This Row],[lab_loc]]-Table1[[#This Row],[avg_lab]])^2</f>
        <v>0</v>
      </c>
      <c r="T12" s="13">
        <f>COUNTIF(Table1[[#This Row],[var_loc]],"&gt;1")</f>
        <v>0</v>
      </c>
      <c r="U12" s="13"/>
    </row>
    <row r="13" spans="1:21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2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4 4 4 2</v>
      </c>
      <c r="R13">
        <f>IF(Table1[[#This Row],[avg_lab_rounded]]=Table1[[#This Row],[lab_loc]],1,0)</f>
        <v>1</v>
      </c>
      <c r="S13">
        <f>(Table1[[#This Row],[lab_loc]]-Table1[[#This Row],[avg_lab]])^2</f>
        <v>0.25</v>
      </c>
      <c r="T13" s="13">
        <f>COUNTIF(Table1[[#This Row],[var_loc]],"&gt;1")</f>
        <v>0</v>
      </c>
      <c r="U13" s="13"/>
    </row>
    <row r="14" spans="1:21" hidden="1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N14">
        <f>ABS(Table1[[#This Row],[lab_loc]]-Table1[[#This Row],[avg_lab]])</f>
        <v>0</v>
      </c>
      <c r="O14">
        <f>COUNTIF(Table1[[#This Row],[var1]:[var4]],"&gt;1")</f>
        <v>0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2 2 2 2</v>
      </c>
      <c r="R14">
        <f>IF(Table1[[#This Row],[avg_lab_rounded]]=Table1[[#This Row],[lab_loc]],1,0)</f>
        <v>1</v>
      </c>
      <c r="S14">
        <f>(Table1[[#This Row],[lab_loc]]-Table1[[#This Row],[avg_lab]])^2</f>
        <v>0</v>
      </c>
      <c r="T14" s="13">
        <f>COUNTIF(Table1[[#This Row],[var_loc]],"&gt;1")</f>
        <v>0</v>
      </c>
      <c r="U14" s="13"/>
    </row>
    <row r="15" spans="1:21" hidden="1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N15">
        <f>ABS(Table1[[#This Row],[lab_loc]]-Table1[[#This Row],[avg_lab]])</f>
        <v>0.75</v>
      </c>
      <c r="O15">
        <f>COUNTIF(Table1[[#This Row],[var1]:[var4]],"&gt;1")</f>
        <v>0</v>
      </c>
      <c r="P15">
        <f>ROUND(Table1[[#This Row],[avg_lab]],0)</f>
        <v>3</v>
      </c>
      <c r="Q15" t="str">
        <f>Table1[[#This Row],[lab1]]&amp;" "&amp;Table1[[#This Row],[lab2]]&amp;" "&amp;Table1[[#This Row],[lab3]]&amp;" "&amp;Table1[[#This Row],[lab4]]</f>
        <v>3 2 3 3</v>
      </c>
      <c r="R15">
        <f>IF(Table1[[#This Row],[avg_lab_rounded]]=Table1[[#This Row],[lab_loc]],1,0)</f>
        <v>0</v>
      </c>
      <c r="S15">
        <f>(Table1[[#This Row],[lab_loc]]-Table1[[#This Row],[avg_lab]])^2</f>
        <v>0.5625</v>
      </c>
      <c r="T15" s="13">
        <f>COUNTIF(Table1[[#This Row],[var_loc]],"&gt;1")</f>
        <v>0</v>
      </c>
      <c r="U15" s="13"/>
    </row>
    <row r="16" spans="1:21" hidden="1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N16">
        <f>ABS(Table1[[#This Row],[lab_loc]]-Table1[[#This Row],[avg_lab]])</f>
        <v>0.25</v>
      </c>
      <c r="O16">
        <f>COUNTIF(Table1[[#This Row],[var1]:[var4]],"&gt;1")</f>
        <v>0</v>
      </c>
      <c r="P16">
        <f>ROUND(Table1[[#This Row],[avg_lab]],0)</f>
        <v>2</v>
      </c>
      <c r="Q16" t="str">
        <f>Table1[[#This Row],[lab1]]&amp;" "&amp;Table1[[#This Row],[lab2]]&amp;" "&amp;Table1[[#This Row],[lab3]]&amp;" "&amp;Table1[[#This Row],[lab4]]</f>
        <v>2 2 3 2</v>
      </c>
      <c r="R16">
        <f>IF(Table1[[#This Row],[avg_lab_rounded]]=Table1[[#This Row],[lab_loc]],1,0)</f>
        <v>1</v>
      </c>
      <c r="S16">
        <f>(Table1[[#This Row],[lab_loc]]-Table1[[#This Row],[avg_lab]])^2</f>
        <v>6.25E-2</v>
      </c>
      <c r="T16" s="13">
        <f>COUNTIF(Table1[[#This Row],[var_loc]],"&gt;1")</f>
        <v>0</v>
      </c>
      <c r="U16" s="13"/>
    </row>
    <row r="17" spans="1:21" hidden="1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N17">
        <f>ABS(Table1[[#This Row],[lab_loc]]-Table1[[#This Row],[avg_lab]])</f>
        <v>0.75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2 3 3 3</v>
      </c>
      <c r="R17">
        <f>IF(Table1[[#This Row],[avg_lab_rounded]]=Table1[[#This Row],[lab_loc]],1,0)</f>
        <v>0</v>
      </c>
      <c r="S17">
        <f>(Table1[[#This Row],[lab_loc]]-Table1[[#This Row],[avg_lab]])^2</f>
        <v>0.5625</v>
      </c>
      <c r="T17" s="13">
        <f>COUNTIF(Table1[[#This Row],[var_loc]],"&gt;1")</f>
        <v>0</v>
      </c>
      <c r="U17" s="13"/>
    </row>
    <row r="18" spans="1:21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N18">
        <f>ABS(Table1[[#This Row],[lab_loc]]-Table1[[#This Row],[avg_lab]])</f>
        <v>0</v>
      </c>
      <c r="O18">
        <f>COUNTIF(Table1[[#This Row],[var1]:[var4]],"&gt;1")</f>
        <v>0</v>
      </c>
      <c r="P18">
        <f>ROUND(Table1[[#This Row],[avg_lab]],0)</f>
        <v>4</v>
      </c>
      <c r="Q18" t="str">
        <f>Table1[[#This Row],[lab1]]&amp;" "&amp;Table1[[#This Row],[lab2]]&amp;" "&amp;Table1[[#This Row],[lab3]]&amp;" "&amp;Table1[[#This Row],[lab4]]</f>
        <v>4 4 4 4</v>
      </c>
      <c r="R18">
        <f>IF(Table1[[#This Row],[avg_lab_rounded]]=Table1[[#This Row],[lab_loc]],1,0)</f>
        <v>1</v>
      </c>
      <c r="S18">
        <f>(Table1[[#This Row],[lab_loc]]-Table1[[#This Row],[avg_lab]])^2</f>
        <v>0</v>
      </c>
      <c r="T18" s="13">
        <f>COUNTIF(Table1[[#This Row],[var_loc]],"&gt;1")</f>
        <v>0</v>
      </c>
      <c r="U18" s="13"/>
    </row>
    <row r="19" spans="1:21" hidden="1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N19">
        <f>ABS(Table1[[#This Row],[lab_loc]]-Table1[[#This Row],[avg_lab]])</f>
        <v>0.25</v>
      </c>
      <c r="O19">
        <f>COUNTIF(Table1[[#This Row],[var1]:[var4]],"&gt;1")</f>
        <v>0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2 3 3 3</v>
      </c>
      <c r="R19">
        <f>IF(Table1[[#This Row],[avg_lab_rounded]]=Table1[[#This Row],[lab_loc]],1,0)</f>
        <v>1</v>
      </c>
      <c r="S19">
        <f>(Table1[[#This Row],[lab_loc]]-Table1[[#This Row],[avg_lab]])^2</f>
        <v>6.25E-2</v>
      </c>
      <c r="T19" s="13">
        <f>COUNTIF(Table1[[#This Row],[var_loc]],"&gt;1")</f>
        <v>0</v>
      </c>
      <c r="U19" s="13"/>
    </row>
    <row r="20" spans="1:21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N20">
        <f>ABS(Table1[[#This Row],[lab_loc]]-Table1[[#This Row],[avg_lab]])</f>
        <v>1</v>
      </c>
      <c r="O20">
        <f>COUNTIF(Table1[[#This Row],[var1]:[var4]],"&gt;1")</f>
        <v>1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2 2 4 4</v>
      </c>
      <c r="R20">
        <f>IF(Table1[[#This Row],[avg_lab_rounded]]=Table1[[#This Row],[lab_loc]],1,0)</f>
        <v>0</v>
      </c>
      <c r="S20">
        <f>(Table1[[#This Row],[lab_loc]]-Table1[[#This Row],[avg_lab]])^2</f>
        <v>1</v>
      </c>
      <c r="T20" s="13">
        <f>COUNTIF(Table1[[#This Row],[var_loc]],"&gt;1")</f>
        <v>0</v>
      </c>
      <c r="U20" s="13"/>
    </row>
    <row r="21" spans="1:21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N21">
        <f>ABS(Table1[[#This Row],[lab_loc]]-Table1[[#This Row],[avg_lab]])</f>
        <v>0</v>
      </c>
      <c r="O21">
        <f>COUNTIF(Table1[[#This Row],[var1]:[var4]],"&gt;1")</f>
        <v>0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4 4 4 4</v>
      </c>
      <c r="R21">
        <f>IF(Table1[[#This Row],[avg_lab_rounded]]=Table1[[#This Row],[lab_loc]],1,0)</f>
        <v>1</v>
      </c>
      <c r="S21">
        <f>(Table1[[#This Row],[lab_loc]]-Table1[[#This Row],[avg_lab]])^2</f>
        <v>0</v>
      </c>
      <c r="T21" s="13">
        <f>COUNTIF(Table1[[#This Row],[var_loc]],"&gt;1")</f>
        <v>0</v>
      </c>
      <c r="U21" s="13"/>
    </row>
    <row r="22" spans="1:21" hidden="1" x14ac:dyDescent="0.25">
      <c r="A22">
        <v>201</v>
      </c>
      <c r="B22">
        <v>0.159999999999999</v>
      </c>
      <c r="C22">
        <v>0.55999999999999905</v>
      </c>
      <c r="D22">
        <v>0.159999999999999</v>
      </c>
      <c r="E22">
        <v>0.55999999999999905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f>AVERAGE(Table1[[#This Row],[lab1]:[lab4]])</f>
        <v>3</v>
      </c>
      <c r="N22">
        <f>ABS(Table1[[#This Row],[lab_loc]]-Table1[[#This Row],[avg_lab]])</f>
        <v>0</v>
      </c>
      <c r="O22">
        <f>COUNTIF(Table1[[#This Row],[var1]:[var4]],"&gt;1")</f>
        <v>0</v>
      </c>
      <c r="P22">
        <f>ROUND(Table1[[#This Row],[avg_lab]],0)</f>
        <v>3</v>
      </c>
      <c r="Q22" t="str">
        <f>Table1[[#This Row],[lab1]]&amp;" "&amp;Table1[[#This Row],[lab2]]&amp;" "&amp;Table1[[#This Row],[lab3]]&amp;" "&amp;Table1[[#This Row],[lab4]]</f>
        <v>3 3 3 3</v>
      </c>
      <c r="R22">
        <f>IF(Table1[[#This Row],[avg_lab_rounded]]=Table1[[#This Row],[lab_loc]],1,0)</f>
        <v>1</v>
      </c>
      <c r="S22">
        <f>(Table1[[#This Row],[lab_loc]]-Table1[[#This Row],[avg_lab]])^2</f>
        <v>0</v>
      </c>
      <c r="T22" s="13">
        <f>COUNTIF(Table1[[#This Row],[var_loc]],"&gt;1")</f>
        <v>0</v>
      </c>
      <c r="U22" s="13"/>
    </row>
    <row r="23" spans="1:21" x14ac:dyDescent="0.25">
      <c r="A23">
        <v>202</v>
      </c>
      <c r="B23">
        <v>0.96</v>
      </c>
      <c r="C23">
        <v>1.36</v>
      </c>
      <c r="D23">
        <v>0.55999999999999905</v>
      </c>
      <c r="E23">
        <v>0.24</v>
      </c>
      <c r="F23">
        <v>0.64</v>
      </c>
      <c r="G23">
        <v>2</v>
      </c>
      <c r="H23">
        <v>4</v>
      </c>
      <c r="I23">
        <v>2</v>
      </c>
      <c r="J23">
        <v>3</v>
      </c>
      <c r="K23">
        <v>4</v>
      </c>
      <c r="L23">
        <f>AVERAGE(Table1[[#This Row],[lab1]:[lab4]])</f>
        <v>2.75</v>
      </c>
      <c r="N23">
        <f>ABS(Table1[[#This Row],[lab_loc]]-Table1[[#This Row],[avg_lab]])</f>
        <v>1.25</v>
      </c>
      <c r="O23">
        <f>COUNTIF(Table1[[#This Row],[var1]:[var4]],"&gt;1")</f>
        <v>1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2 4 2 3</v>
      </c>
      <c r="R23">
        <f>IF(Table1[[#This Row],[avg_lab_rounded]]=Table1[[#This Row],[lab_loc]],1,0)</f>
        <v>0</v>
      </c>
      <c r="S23">
        <f>(Table1[[#This Row],[lab_loc]]-Table1[[#This Row],[avg_lab]])^2</f>
        <v>1.5625</v>
      </c>
      <c r="T23" s="13">
        <f>COUNTIF(Table1[[#This Row],[var_loc]],"&gt;1")</f>
        <v>0</v>
      </c>
      <c r="U23" s="13"/>
    </row>
    <row r="24" spans="1:21" hidden="1" x14ac:dyDescent="0.25">
      <c r="A24">
        <v>203</v>
      </c>
      <c r="B24">
        <v>0.159999999999999</v>
      </c>
      <c r="C24">
        <v>0</v>
      </c>
      <c r="D24">
        <v>0.24</v>
      </c>
      <c r="E24">
        <v>0.24</v>
      </c>
      <c r="F24">
        <v>0.159999999999999</v>
      </c>
      <c r="G24">
        <v>2</v>
      </c>
      <c r="H24">
        <v>2</v>
      </c>
      <c r="I24">
        <v>2</v>
      </c>
      <c r="J24">
        <v>3</v>
      </c>
      <c r="K24">
        <v>2</v>
      </c>
      <c r="L24">
        <f>AVERAGE(Table1[[#This Row],[lab1]:[lab4]])</f>
        <v>2.25</v>
      </c>
      <c r="N24">
        <f>ABS(Table1[[#This Row],[lab_loc]]-Table1[[#This Row],[avg_lab]])</f>
        <v>0.25</v>
      </c>
      <c r="O24">
        <f>COUNTIF(Table1[[#This Row],[var1]:[var4]],"&gt;1")</f>
        <v>0</v>
      </c>
      <c r="P24">
        <f>ROUND(Table1[[#This Row],[avg_lab]],0)</f>
        <v>2</v>
      </c>
      <c r="Q24" t="str">
        <f>Table1[[#This Row],[lab1]]&amp;" "&amp;Table1[[#This Row],[lab2]]&amp;" "&amp;Table1[[#This Row],[lab3]]&amp;" "&amp;Table1[[#This Row],[lab4]]</f>
        <v>2 2 2 3</v>
      </c>
      <c r="R24">
        <f>IF(Table1[[#This Row],[avg_lab_rounded]]=Table1[[#This Row],[lab_loc]],1,0)</f>
        <v>1</v>
      </c>
      <c r="S24">
        <f>(Table1[[#This Row],[lab_loc]]-Table1[[#This Row],[avg_lab]])^2</f>
        <v>6.25E-2</v>
      </c>
      <c r="T24" s="13">
        <f>COUNTIF(Table1[[#This Row],[var_loc]],"&gt;1")</f>
        <v>0</v>
      </c>
      <c r="U24" s="13"/>
    </row>
    <row r="25" spans="1:21" x14ac:dyDescent="0.25">
      <c r="A25">
        <v>205</v>
      </c>
      <c r="B25">
        <v>0.8</v>
      </c>
      <c r="C25">
        <v>0.64</v>
      </c>
      <c r="D25">
        <v>0.55999999999999905</v>
      </c>
      <c r="E25">
        <v>0.64</v>
      </c>
      <c r="F25">
        <v>0.64</v>
      </c>
      <c r="G25">
        <v>2</v>
      </c>
      <c r="H25">
        <v>4</v>
      </c>
      <c r="I25">
        <v>3</v>
      </c>
      <c r="J25">
        <v>4</v>
      </c>
      <c r="K25">
        <v>4</v>
      </c>
      <c r="L25">
        <f>AVERAGE(Table1[[#This Row],[lab1]:[lab4]])</f>
        <v>3.25</v>
      </c>
      <c r="N25">
        <f>ABS(Table1[[#This Row],[lab_loc]]-Table1[[#This Row],[avg_lab]])</f>
        <v>0.75</v>
      </c>
      <c r="O25">
        <f>COUNTIF(Table1[[#This Row],[var1]:[var4]],"&gt;1")</f>
        <v>0</v>
      </c>
      <c r="P25">
        <f>ROUND(Table1[[#This Row],[avg_lab]],0)</f>
        <v>3</v>
      </c>
      <c r="Q25" t="str">
        <f>Table1[[#This Row],[lab1]]&amp;" "&amp;Table1[[#This Row],[lab2]]&amp;" "&amp;Table1[[#This Row],[lab3]]&amp;" "&amp;Table1[[#This Row],[lab4]]</f>
        <v>2 4 3 4</v>
      </c>
      <c r="R25">
        <f>IF(Table1[[#This Row],[avg_lab_rounded]]=Table1[[#This Row],[lab_loc]],1,0)</f>
        <v>0</v>
      </c>
      <c r="S25">
        <f>(Table1[[#This Row],[lab_loc]]-Table1[[#This Row],[avg_lab]])^2</f>
        <v>0.5625</v>
      </c>
      <c r="T25" s="13">
        <f>COUNTIF(Table1[[#This Row],[var_loc]],"&gt;1")</f>
        <v>0</v>
      </c>
      <c r="U25" s="13"/>
    </row>
    <row r="26" spans="1:21" hidden="1" x14ac:dyDescent="0.25">
      <c r="A26">
        <v>206</v>
      </c>
      <c r="B26">
        <v>1.6</v>
      </c>
      <c r="C26">
        <v>0.96</v>
      </c>
      <c r="D26">
        <v>1.36</v>
      </c>
      <c r="E26">
        <v>2.16</v>
      </c>
      <c r="F26">
        <v>1.6</v>
      </c>
      <c r="G26">
        <v>2</v>
      </c>
      <c r="H26">
        <v>2</v>
      </c>
      <c r="I26">
        <v>3</v>
      </c>
      <c r="J26">
        <v>2</v>
      </c>
      <c r="K26">
        <v>2</v>
      </c>
      <c r="L26">
        <f>AVERAGE(Table1[[#This Row],[lab1]:[lab4]])</f>
        <v>2.25</v>
      </c>
      <c r="N26">
        <f>ABS(Table1[[#This Row],[lab_loc]]-Table1[[#This Row],[avg_lab]])</f>
        <v>0.25</v>
      </c>
      <c r="O26">
        <f>COUNTIF(Table1[[#This Row],[var1]:[var4]],"&gt;1")</f>
        <v>3</v>
      </c>
      <c r="P26">
        <f>ROUND(Table1[[#This Row],[avg_lab]],0)</f>
        <v>2</v>
      </c>
      <c r="Q26" t="str">
        <f>Table1[[#This Row],[lab1]]&amp;" "&amp;Table1[[#This Row],[lab2]]&amp;" "&amp;Table1[[#This Row],[lab3]]&amp;" "&amp;Table1[[#This Row],[lab4]]</f>
        <v>2 2 3 2</v>
      </c>
      <c r="R26">
        <f>IF(Table1[[#This Row],[avg_lab_rounded]]=Table1[[#This Row],[lab_loc]],1,0)</f>
        <v>1</v>
      </c>
      <c r="S26">
        <f>(Table1[[#This Row],[lab_loc]]-Table1[[#This Row],[avg_lab]])^2</f>
        <v>6.25E-2</v>
      </c>
      <c r="T26" s="13">
        <f>COUNTIF(Table1[[#This Row],[var_loc]],"&gt;1")</f>
        <v>1</v>
      </c>
      <c r="U26" s="13"/>
    </row>
    <row r="27" spans="1:21" hidden="1" x14ac:dyDescent="0.25">
      <c r="A27">
        <v>208</v>
      </c>
      <c r="B27">
        <v>0.64</v>
      </c>
      <c r="C27">
        <v>0.24</v>
      </c>
      <c r="D27">
        <v>0.24</v>
      </c>
      <c r="E27">
        <v>0.55999999999999905</v>
      </c>
      <c r="F27">
        <v>0.4</v>
      </c>
      <c r="G27">
        <v>2</v>
      </c>
      <c r="H27">
        <v>3</v>
      </c>
      <c r="I27">
        <v>3</v>
      </c>
      <c r="J27">
        <v>3</v>
      </c>
      <c r="K27">
        <v>3</v>
      </c>
      <c r="L27">
        <f>AVERAGE(Table1[[#This Row],[lab1]:[lab4]])</f>
        <v>2.75</v>
      </c>
      <c r="N27">
        <f>ABS(Table1[[#This Row],[lab_loc]]-Table1[[#This Row],[avg_lab]])</f>
        <v>0.25</v>
      </c>
      <c r="O27">
        <f>COUNTIF(Table1[[#This Row],[var1]:[var4]],"&gt;1")</f>
        <v>0</v>
      </c>
      <c r="P27">
        <f>ROUND(Table1[[#This Row],[avg_lab]],0)</f>
        <v>3</v>
      </c>
      <c r="Q27" t="str">
        <f>Table1[[#This Row],[lab1]]&amp;" "&amp;Table1[[#This Row],[lab2]]&amp;" "&amp;Table1[[#This Row],[lab3]]&amp;" "&amp;Table1[[#This Row],[lab4]]</f>
        <v>2 3 3 3</v>
      </c>
      <c r="R27">
        <f>IF(Table1[[#This Row],[avg_lab_rounded]]=Table1[[#This Row],[lab_loc]],1,0)</f>
        <v>1</v>
      </c>
      <c r="S27">
        <f>(Table1[[#This Row],[lab_loc]]-Table1[[#This Row],[avg_lab]])^2</f>
        <v>6.25E-2</v>
      </c>
      <c r="T27" s="13">
        <f>COUNTIF(Table1[[#This Row],[var_loc]],"&gt;1")</f>
        <v>0</v>
      </c>
      <c r="U27" s="13"/>
    </row>
    <row r="28" spans="1:21" x14ac:dyDescent="0.25">
      <c r="A28">
        <v>209</v>
      </c>
      <c r="B28">
        <v>0.8</v>
      </c>
      <c r="C28">
        <v>0.64</v>
      </c>
      <c r="D28">
        <v>0.64</v>
      </c>
      <c r="E28">
        <v>0.159999999999999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N28">
        <f>ABS(Table1[[#This Row],[lab_loc]]-Table1[[#This Row],[avg_lab]])</f>
        <v>0.25</v>
      </c>
      <c r="O28">
        <f>COUNTIF(Table1[[#This Row],[var1]:[var4]],"&gt;1")</f>
        <v>0</v>
      </c>
      <c r="P28">
        <f>ROUND(Table1[[#This Row],[avg_lab]],0)</f>
        <v>4</v>
      </c>
      <c r="Q28" t="str">
        <f>Table1[[#This Row],[lab1]]&amp;" "&amp;Table1[[#This Row],[lab2]]&amp;" "&amp;Table1[[#This Row],[lab3]]&amp;" "&amp;Table1[[#This Row],[lab4]]</f>
        <v>3 4 4 4</v>
      </c>
      <c r="R28">
        <f>IF(Table1[[#This Row],[avg_lab_rounded]]=Table1[[#This Row],[lab_loc]],1,0)</f>
        <v>1</v>
      </c>
      <c r="S28">
        <f>(Table1[[#This Row],[lab_loc]]-Table1[[#This Row],[avg_lab]])^2</f>
        <v>6.25E-2</v>
      </c>
      <c r="T28" s="13">
        <f>COUNTIF(Table1[[#This Row],[var_loc]],"&gt;1")</f>
        <v>0</v>
      </c>
      <c r="U28" s="13"/>
    </row>
    <row r="29" spans="1:21" hidden="1" x14ac:dyDescent="0.25">
      <c r="A29">
        <v>210</v>
      </c>
      <c r="B29">
        <v>0.159999999999999</v>
      </c>
      <c r="C29">
        <v>0.159999999999999</v>
      </c>
      <c r="D29">
        <v>0.4</v>
      </c>
      <c r="E29">
        <v>0.55999999999999905</v>
      </c>
      <c r="F29">
        <v>0.4</v>
      </c>
      <c r="G29">
        <v>3</v>
      </c>
      <c r="H29">
        <v>2</v>
      </c>
      <c r="I29">
        <v>3</v>
      </c>
      <c r="J29">
        <v>3</v>
      </c>
      <c r="K29">
        <v>3</v>
      </c>
      <c r="L29">
        <f>AVERAGE(Table1[[#This Row],[lab1]:[lab4]])</f>
        <v>2.75</v>
      </c>
      <c r="N29">
        <f>ABS(Table1[[#This Row],[lab_loc]]-Table1[[#This Row],[avg_lab]])</f>
        <v>0.25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3 2 3 3</v>
      </c>
      <c r="R29">
        <f>IF(Table1[[#This Row],[avg_lab_rounded]]=Table1[[#This Row],[lab_loc]],1,0)</f>
        <v>1</v>
      </c>
      <c r="S29">
        <f>(Table1[[#This Row],[lab_loc]]-Table1[[#This Row],[avg_lab]])^2</f>
        <v>6.25E-2</v>
      </c>
      <c r="T29" s="13">
        <f>COUNTIF(Table1[[#This Row],[var_loc]],"&gt;1")</f>
        <v>0</v>
      </c>
      <c r="U29" s="13"/>
    </row>
    <row r="30" spans="1:21" hidden="1" x14ac:dyDescent="0.25">
      <c r="A30">
        <v>212</v>
      </c>
      <c r="B30">
        <v>0.64</v>
      </c>
      <c r="C30">
        <v>0.55999999999999905</v>
      </c>
      <c r="D30">
        <v>0.64</v>
      </c>
      <c r="E30">
        <v>0.159999999999999</v>
      </c>
      <c r="F30">
        <v>1.04</v>
      </c>
      <c r="G30">
        <v>4</v>
      </c>
      <c r="H30">
        <v>3</v>
      </c>
      <c r="I30">
        <v>2</v>
      </c>
      <c r="J30">
        <v>2</v>
      </c>
      <c r="K30">
        <v>2</v>
      </c>
      <c r="L30">
        <f>AVERAGE(Table1[[#This Row],[lab1]:[lab4]])</f>
        <v>2.75</v>
      </c>
      <c r="N30">
        <f>ABS(Table1[[#This Row],[lab_loc]]-Table1[[#This Row],[avg_lab]])</f>
        <v>0.75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4 3 2 2</v>
      </c>
      <c r="R30">
        <f>IF(Table1[[#This Row],[avg_lab_rounded]]=Table1[[#This Row],[lab_loc]],1,0)</f>
        <v>0</v>
      </c>
      <c r="S30">
        <f>(Table1[[#This Row],[lab_loc]]-Table1[[#This Row],[avg_lab]])^2</f>
        <v>0.5625</v>
      </c>
      <c r="T30" s="13">
        <f>COUNTIF(Table1[[#This Row],[var_loc]],"&gt;1")</f>
        <v>1</v>
      </c>
      <c r="U30" s="13"/>
    </row>
    <row r="31" spans="1:21" x14ac:dyDescent="0.25">
      <c r="A31">
        <v>213</v>
      </c>
      <c r="B31">
        <v>0.24</v>
      </c>
      <c r="C31">
        <v>0.24</v>
      </c>
      <c r="D31">
        <v>0.55999999999999905</v>
      </c>
      <c r="E31">
        <v>0.24</v>
      </c>
      <c r="F31">
        <v>0.24</v>
      </c>
      <c r="G31">
        <v>3</v>
      </c>
      <c r="H31">
        <v>3</v>
      </c>
      <c r="I31">
        <v>3</v>
      </c>
      <c r="J31">
        <v>3</v>
      </c>
      <c r="K31">
        <v>4</v>
      </c>
      <c r="L31">
        <f>AVERAGE(Table1[[#This Row],[lab1]:[lab4]])</f>
        <v>3</v>
      </c>
      <c r="N31">
        <f>ABS(Table1[[#This Row],[lab_loc]]-Table1[[#This Row],[avg_lab]])</f>
        <v>1</v>
      </c>
      <c r="O31">
        <f>COUNTIF(Table1[[#This Row],[var1]:[var4]],"&gt;1")</f>
        <v>0</v>
      </c>
      <c r="P31">
        <f>ROUND(Table1[[#This Row],[avg_lab]],0)</f>
        <v>3</v>
      </c>
      <c r="Q31" t="str">
        <f>Table1[[#This Row],[lab1]]&amp;" "&amp;Table1[[#This Row],[lab2]]&amp;" "&amp;Table1[[#This Row],[lab3]]&amp;" "&amp;Table1[[#This Row],[lab4]]</f>
        <v>3 3 3 3</v>
      </c>
      <c r="R31">
        <f>IF(Table1[[#This Row],[avg_lab_rounded]]=Table1[[#This Row],[lab_loc]],1,0)</f>
        <v>0</v>
      </c>
      <c r="S31">
        <f>(Table1[[#This Row],[lab_loc]]-Table1[[#This Row],[avg_lab]])^2</f>
        <v>1</v>
      </c>
      <c r="T31" s="13">
        <f>COUNTIF(Table1[[#This Row],[var_loc]],"&gt;1")</f>
        <v>0</v>
      </c>
      <c r="U31" s="13"/>
    </row>
    <row r="32" spans="1:21" x14ac:dyDescent="0.25">
      <c r="A32">
        <v>215</v>
      </c>
      <c r="B32">
        <v>0.64</v>
      </c>
      <c r="C32">
        <v>0.4</v>
      </c>
      <c r="D32">
        <v>0.4</v>
      </c>
      <c r="E32">
        <v>0.64</v>
      </c>
      <c r="F32">
        <v>0.24</v>
      </c>
      <c r="G32">
        <v>2</v>
      </c>
      <c r="H32">
        <v>3</v>
      </c>
      <c r="I32">
        <v>3</v>
      </c>
      <c r="J32">
        <v>4</v>
      </c>
      <c r="K32">
        <v>4</v>
      </c>
      <c r="L32">
        <f>AVERAGE(Table1[[#This Row],[lab1]:[lab4]])</f>
        <v>3</v>
      </c>
      <c r="N32">
        <f>ABS(Table1[[#This Row],[lab_loc]]-Table1[[#This Row],[avg_lab]])</f>
        <v>1</v>
      </c>
      <c r="O32">
        <f>COUNTIF(Table1[[#This Row],[var1]:[var4]],"&gt;1")</f>
        <v>0</v>
      </c>
      <c r="P32">
        <f>ROUND(Table1[[#This Row],[avg_lab]],0)</f>
        <v>3</v>
      </c>
      <c r="Q32" t="str">
        <f>Table1[[#This Row],[lab1]]&amp;" "&amp;Table1[[#This Row],[lab2]]&amp;" "&amp;Table1[[#This Row],[lab3]]&amp;" "&amp;Table1[[#This Row],[lab4]]</f>
        <v>2 3 3 4</v>
      </c>
      <c r="R32">
        <f>IF(Table1[[#This Row],[avg_lab_rounded]]=Table1[[#This Row],[lab_loc]],1,0)</f>
        <v>0</v>
      </c>
      <c r="S32">
        <f>(Table1[[#This Row],[lab_loc]]-Table1[[#This Row],[avg_lab]])^2</f>
        <v>1</v>
      </c>
      <c r="T32" s="13">
        <f>COUNTIF(Table1[[#This Row],[var_loc]],"&gt;1")</f>
        <v>0</v>
      </c>
      <c r="U32" s="13"/>
    </row>
    <row r="33" spans="1:21" hidden="1" x14ac:dyDescent="0.25">
      <c r="A33">
        <v>216</v>
      </c>
      <c r="B33">
        <v>0.24</v>
      </c>
      <c r="C33">
        <v>0.159999999999999</v>
      </c>
      <c r="D33">
        <v>0.4</v>
      </c>
      <c r="E33">
        <v>0.159999999999999</v>
      </c>
      <c r="F33">
        <v>0.24</v>
      </c>
      <c r="G33">
        <v>3</v>
      </c>
      <c r="H33">
        <v>3</v>
      </c>
      <c r="I33">
        <v>3</v>
      </c>
      <c r="J33">
        <v>3</v>
      </c>
      <c r="K33">
        <v>2</v>
      </c>
      <c r="L33">
        <f>AVERAGE(Table1[[#This Row],[lab1]:[lab4]])</f>
        <v>3</v>
      </c>
      <c r="N33">
        <f>ABS(Table1[[#This Row],[lab_loc]]-Table1[[#This Row],[avg_lab]])</f>
        <v>1</v>
      </c>
      <c r="O33">
        <f>COUNTIF(Table1[[#This Row],[var1]:[var4]],"&gt;1")</f>
        <v>0</v>
      </c>
      <c r="P33">
        <f>ROUND(Table1[[#This Row],[avg_lab]],0)</f>
        <v>3</v>
      </c>
      <c r="Q33" t="str">
        <f>Table1[[#This Row],[lab1]]&amp;" "&amp;Table1[[#This Row],[lab2]]&amp;" "&amp;Table1[[#This Row],[lab3]]&amp;" "&amp;Table1[[#This Row],[lab4]]</f>
        <v>3 3 3 3</v>
      </c>
      <c r="R33">
        <f>IF(Table1[[#This Row],[avg_lab_rounded]]=Table1[[#This Row],[lab_loc]],1,0)</f>
        <v>0</v>
      </c>
      <c r="S33">
        <f>(Table1[[#This Row],[lab_loc]]-Table1[[#This Row],[avg_lab]])^2</f>
        <v>1</v>
      </c>
      <c r="T33" s="13">
        <f>COUNTIF(Table1[[#This Row],[var_loc]],"&gt;1")</f>
        <v>0</v>
      </c>
      <c r="U33" s="13"/>
    </row>
    <row r="34" spans="1:21" hidden="1" x14ac:dyDescent="0.25">
      <c r="A34">
        <v>217</v>
      </c>
      <c r="B34">
        <v>0.4</v>
      </c>
      <c r="C34">
        <v>0.24</v>
      </c>
      <c r="D34">
        <v>0.4</v>
      </c>
      <c r="E34">
        <v>0.16</v>
      </c>
      <c r="F34">
        <v>0.16</v>
      </c>
      <c r="G34">
        <v>2</v>
      </c>
      <c r="H34">
        <v>2</v>
      </c>
      <c r="I34">
        <v>2</v>
      </c>
      <c r="J34">
        <v>2</v>
      </c>
      <c r="K34">
        <v>2</v>
      </c>
      <c r="L34">
        <f>AVERAGE(Table1[[#This Row],[lab1]:[lab4]])</f>
        <v>2</v>
      </c>
      <c r="N34">
        <f>ABS(Table1[[#This Row],[lab_loc]]-Table1[[#This Row],[avg_lab]])</f>
        <v>0</v>
      </c>
      <c r="O34">
        <f>COUNTIF(Table1[[#This Row],[var1]:[var4]],"&gt;1")</f>
        <v>0</v>
      </c>
      <c r="P34">
        <f>ROUND(Table1[[#This Row],[avg_lab]],0)</f>
        <v>2</v>
      </c>
      <c r="Q34" t="str">
        <f>Table1[[#This Row],[lab1]]&amp;" "&amp;Table1[[#This Row],[lab2]]&amp;" "&amp;Table1[[#This Row],[lab3]]&amp;" "&amp;Table1[[#This Row],[lab4]]</f>
        <v>2 2 2 2</v>
      </c>
      <c r="R34">
        <f>IF(Table1[[#This Row],[avg_lab_rounded]]=Table1[[#This Row],[lab_loc]],1,0)</f>
        <v>1</v>
      </c>
      <c r="S34">
        <f>(Table1[[#This Row],[lab_loc]]-Table1[[#This Row],[avg_lab]])^2</f>
        <v>0</v>
      </c>
      <c r="T34" s="13">
        <f>COUNTIF(Table1[[#This Row],[var_loc]],"&gt;1")</f>
        <v>0</v>
      </c>
      <c r="U34" s="13"/>
    </row>
    <row r="35" spans="1:21" hidden="1" x14ac:dyDescent="0.25">
      <c r="A35">
        <v>220</v>
      </c>
      <c r="B35">
        <v>0.56000000000000005</v>
      </c>
      <c r="C35">
        <v>0.96</v>
      </c>
      <c r="D35">
        <v>0.96</v>
      </c>
      <c r="E35">
        <v>0.16</v>
      </c>
      <c r="F35">
        <v>0.64</v>
      </c>
      <c r="G35">
        <v>2</v>
      </c>
      <c r="H35">
        <v>2</v>
      </c>
      <c r="I35">
        <v>2</v>
      </c>
      <c r="J35">
        <v>1</v>
      </c>
      <c r="K35">
        <v>1</v>
      </c>
      <c r="L35">
        <f>AVERAGE(Table1[[#This Row],[lab1]:[lab4]])</f>
        <v>1.75</v>
      </c>
      <c r="N35">
        <f>ABS(Table1[[#This Row],[lab_loc]]-Table1[[#This Row],[avg_lab]])</f>
        <v>0.75</v>
      </c>
      <c r="O35">
        <f>COUNTIF(Table1[[#This Row],[var1]:[var4]],"&gt;1")</f>
        <v>0</v>
      </c>
      <c r="P35">
        <f>ROUND(Table1[[#This Row],[avg_lab]],0)</f>
        <v>2</v>
      </c>
      <c r="Q35" t="str">
        <f>Table1[[#This Row],[lab1]]&amp;" "&amp;Table1[[#This Row],[lab2]]&amp;" "&amp;Table1[[#This Row],[lab3]]&amp;" "&amp;Table1[[#This Row],[lab4]]</f>
        <v>2 2 2 1</v>
      </c>
      <c r="R35">
        <f>IF(Table1[[#This Row],[avg_lab_rounded]]=Table1[[#This Row],[lab_loc]],1,0)</f>
        <v>0</v>
      </c>
      <c r="S35">
        <f>(Table1[[#This Row],[lab_loc]]-Table1[[#This Row],[avg_lab]])^2</f>
        <v>0.5625</v>
      </c>
      <c r="T35" s="13">
        <f>COUNTIF(Table1[[#This Row],[var_loc]],"&gt;1")</f>
        <v>0</v>
      </c>
      <c r="U35" s="13"/>
    </row>
    <row r="36" spans="1:21" hidden="1" x14ac:dyDescent="0.25">
      <c r="A36">
        <v>221</v>
      </c>
      <c r="B36">
        <v>0.24</v>
      </c>
      <c r="C36">
        <v>0.4</v>
      </c>
      <c r="D36">
        <v>0.24</v>
      </c>
      <c r="E36">
        <v>0.24</v>
      </c>
      <c r="F36">
        <v>0.159999999999999</v>
      </c>
      <c r="G36">
        <v>2</v>
      </c>
      <c r="H36">
        <v>2</v>
      </c>
      <c r="I36">
        <v>3</v>
      </c>
      <c r="J36">
        <v>2</v>
      </c>
      <c r="K36">
        <v>2</v>
      </c>
      <c r="L36">
        <f>AVERAGE(Table1[[#This Row],[lab1]:[lab4]])</f>
        <v>2.25</v>
      </c>
      <c r="N36">
        <f>ABS(Table1[[#This Row],[lab_loc]]-Table1[[#This Row],[avg_lab]])</f>
        <v>0.25</v>
      </c>
      <c r="O36">
        <f>COUNTIF(Table1[[#This Row],[var1]:[var4]],"&gt;1")</f>
        <v>0</v>
      </c>
      <c r="P36">
        <f>ROUND(Table1[[#This Row],[avg_lab]],0)</f>
        <v>2</v>
      </c>
      <c r="Q36" t="str">
        <f>Table1[[#This Row],[lab1]]&amp;" "&amp;Table1[[#This Row],[lab2]]&amp;" "&amp;Table1[[#This Row],[lab3]]&amp;" "&amp;Table1[[#This Row],[lab4]]</f>
        <v>2 2 3 2</v>
      </c>
      <c r="R36">
        <f>IF(Table1[[#This Row],[avg_lab_rounded]]=Table1[[#This Row],[lab_loc]],1,0)</f>
        <v>1</v>
      </c>
      <c r="S36">
        <f>(Table1[[#This Row],[lab_loc]]-Table1[[#This Row],[avg_lab]])^2</f>
        <v>6.25E-2</v>
      </c>
      <c r="T36" s="13">
        <f>COUNTIF(Table1[[#This Row],[var_loc]],"&gt;1")</f>
        <v>0</v>
      </c>
      <c r="U36" s="13"/>
    </row>
    <row r="37" spans="1:21" hidden="1" x14ac:dyDescent="0.25">
      <c r="A37">
        <v>222</v>
      </c>
      <c r="B37">
        <v>0.24</v>
      </c>
      <c r="C37">
        <v>0.24</v>
      </c>
      <c r="D37">
        <v>0.159999999999999</v>
      </c>
      <c r="E37">
        <v>0.159999999999999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N37">
        <f>ABS(Table1[[#This Row],[lab_loc]]-Table1[[#This Row],[avg_lab]])</f>
        <v>0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3 3 3 3</v>
      </c>
      <c r="R37">
        <f>IF(Table1[[#This Row],[avg_lab_rounded]]=Table1[[#This Row],[lab_loc]],1,0)</f>
        <v>1</v>
      </c>
      <c r="S37">
        <f>(Table1[[#This Row],[lab_loc]]-Table1[[#This Row],[avg_lab]])^2</f>
        <v>0</v>
      </c>
      <c r="T37" s="13">
        <f>COUNTIF(Table1[[#This Row],[var_loc]],"&gt;1")</f>
        <v>0</v>
      </c>
      <c r="U37" s="13"/>
    </row>
    <row r="38" spans="1:21" hidden="1" x14ac:dyDescent="0.25">
      <c r="A38">
        <v>223</v>
      </c>
      <c r="B38">
        <v>0.55999999999999905</v>
      </c>
      <c r="C38">
        <v>0.55999999999999905</v>
      </c>
      <c r="D38">
        <v>1.04</v>
      </c>
      <c r="E38">
        <v>0.24</v>
      </c>
      <c r="F38">
        <v>0.55999999999999905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3</v>
      </c>
      <c r="N38">
        <f>ABS(Table1[[#This Row],[lab_loc]]-Table1[[#This Row],[avg_lab]])</f>
        <v>0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3 3 3 3</v>
      </c>
      <c r="R38">
        <f>IF(Table1[[#This Row],[avg_lab_rounded]]=Table1[[#This Row],[lab_loc]],1,0)</f>
        <v>1</v>
      </c>
      <c r="S38">
        <f>(Table1[[#This Row],[lab_loc]]-Table1[[#This Row],[avg_lab]])^2</f>
        <v>0</v>
      </c>
      <c r="T38" s="13">
        <f>COUNTIF(Table1[[#This Row],[var_loc]],"&gt;1")</f>
        <v>0</v>
      </c>
      <c r="U38" s="13"/>
    </row>
    <row r="39" spans="1:21" hidden="1" x14ac:dyDescent="0.25">
      <c r="A39">
        <v>224</v>
      </c>
      <c r="B39">
        <v>0.55999999999999905</v>
      </c>
      <c r="C39">
        <v>0.24</v>
      </c>
      <c r="D39">
        <v>0.159999999999999</v>
      </c>
      <c r="E39">
        <v>0.64</v>
      </c>
      <c r="F39">
        <v>0.64</v>
      </c>
      <c r="G39">
        <v>3</v>
      </c>
      <c r="H39">
        <v>2</v>
      </c>
      <c r="I39">
        <v>2</v>
      </c>
      <c r="J39">
        <v>2</v>
      </c>
      <c r="K39">
        <v>2</v>
      </c>
      <c r="L39">
        <f>AVERAGE(Table1[[#This Row],[lab1]:[lab4]])</f>
        <v>2.25</v>
      </c>
      <c r="N39">
        <f>ABS(Table1[[#This Row],[lab_loc]]-Table1[[#This Row],[avg_lab]])</f>
        <v>0.25</v>
      </c>
      <c r="O39">
        <f>COUNTIF(Table1[[#This Row],[var1]:[var4]],"&gt;1")</f>
        <v>0</v>
      </c>
      <c r="P39">
        <f>ROUND(Table1[[#This Row],[avg_lab]],0)</f>
        <v>2</v>
      </c>
      <c r="Q39" t="str">
        <f>Table1[[#This Row],[lab1]]&amp;" "&amp;Table1[[#This Row],[lab2]]&amp;" "&amp;Table1[[#This Row],[lab3]]&amp;" "&amp;Table1[[#This Row],[lab4]]</f>
        <v>3 2 2 2</v>
      </c>
      <c r="R39">
        <f>IF(Table1[[#This Row],[avg_lab_rounded]]=Table1[[#This Row],[lab_loc]],1,0)</f>
        <v>1</v>
      </c>
      <c r="S39">
        <f>(Table1[[#This Row],[lab_loc]]-Table1[[#This Row],[avg_lab]])^2</f>
        <v>6.25E-2</v>
      </c>
      <c r="T39" s="13">
        <f>COUNTIF(Table1[[#This Row],[var_loc]],"&gt;1")</f>
        <v>0</v>
      </c>
      <c r="U39" s="13"/>
    </row>
    <row r="40" spans="1:21" hidden="1" x14ac:dyDescent="0.25">
      <c r="A40">
        <v>225</v>
      </c>
      <c r="B40">
        <v>0.64</v>
      </c>
      <c r="C40">
        <v>0.64</v>
      </c>
      <c r="D40">
        <v>0.24</v>
      </c>
      <c r="E40">
        <v>0.24</v>
      </c>
      <c r="F40">
        <v>0.24</v>
      </c>
      <c r="G40">
        <v>2</v>
      </c>
      <c r="H40">
        <v>2</v>
      </c>
      <c r="I40">
        <v>3</v>
      </c>
      <c r="J40">
        <v>3</v>
      </c>
      <c r="K40">
        <v>3</v>
      </c>
      <c r="L40">
        <f>AVERAGE(Table1[[#This Row],[lab1]:[lab4]])</f>
        <v>2.5</v>
      </c>
      <c r="N40">
        <f>ABS(Table1[[#This Row],[lab_loc]]-Table1[[#This Row],[avg_lab]])</f>
        <v>0.5</v>
      </c>
      <c r="O40">
        <f>COUNTIF(Table1[[#This Row],[var1]:[var4]],"&gt;1")</f>
        <v>0</v>
      </c>
      <c r="P40">
        <f>ROUND(Table1[[#This Row],[avg_lab]],0)</f>
        <v>3</v>
      </c>
      <c r="Q40" t="str">
        <f>Table1[[#This Row],[lab1]]&amp;" "&amp;Table1[[#This Row],[lab2]]&amp;" "&amp;Table1[[#This Row],[lab3]]&amp;" "&amp;Table1[[#This Row],[lab4]]</f>
        <v>2 2 3 3</v>
      </c>
      <c r="R40">
        <f>IF(Table1[[#This Row],[avg_lab_rounded]]=Table1[[#This Row],[lab_loc]],1,0)</f>
        <v>1</v>
      </c>
      <c r="S40">
        <f>(Table1[[#This Row],[lab_loc]]-Table1[[#This Row],[avg_lab]])^2</f>
        <v>0.25</v>
      </c>
      <c r="T40" s="13">
        <f>COUNTIF(Table1[[#This Row],[var_loc]],"&gt;1")</f>
        <v>0</v>
      </c>
      <c r="U40" s="13"/>
    </row>
    <row r="41" spans="1:21" x14ac:dyDescent="0.25">
      <c r="A41">
        <v>226</v>
      </c>
      <c r="B41">
        <v>0.64</v>
      </c>
      <c r="C41">
        <v>0.96</v>
      </c>
      <c r="D41">
        <v>0.8</v>
      </c>
      <c r="E41">
        <v>1.04</v>
      </c>
      <c r="F41">
        <v>1.44</v>
      </c>
      <c r="G41">
        <v>2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3.25</v>
      </c>
      <c r="N41">
        <f>ABS(Table1[[#This Row],[lab_loc]]-Table1[[#This Row],[avg_lab]])</f>
        <v>0.75</v>
      </c>
      <c r="O41">
        <f>COUNTIF(Table1[[#This Row],[var1]:[var4]],"&gt;1")</f>
        <v>1</v>
      </c>
      <c r="P41">
        <f>ROUND(Table1[[#This Row],[avg_lab]],0)</f>
        <v>3</v>
      </c>
      <c r="Q41" t="str">
        <f>Table1[[#This Row],[lab1]]&amp;" "&amp;Table1[[#This Row],[lab2]]&amp;" "&amp;Table1[[#This Row],[lab3]]&amp;" "&amp;Table1[[#This Row],[lab4]]</f>
        <v>2 4 3 4</v>
      </c>
      <c r="R41">
        <f>IF(Table1[[#This Row],[avg_lab_rounded]]=Table1[[#This Row],[lab_loc]],1,0)</f>
        <v>0</v>
      </c>
      <c r="S41">
        <f>(Table1[[#This Row],[lab_loc]]-Table1[[#This Row],[avg_lab]])^2</f>
        <v>0.5625</v>
      </c>
      <c r="T41" s="13">
        <f>COUNTIF(Table1[[#This Row],[var_loc]],"&gt;1")</f>
        <v>1</v>
      </c>
      <c r="U41" s="13"/>
    </row>
    <row r="42" spans="1:21" hidden="1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N42">
        <f>ABS(Table1[[#This Row],[lab_loc]]-Table1[[#This Row],[avg_lab]])</f>
        <v>0.5</v>
      </c>
      <c r="O42">
        <f>COUNTIF(Table1[[#This Row],[var1]:[var4]],"&gt;1")</f>
        <v>0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2 2 3 3</v>
      </c>
      <c r="R42">
        <f>IF(Table1[[#This Row],[avg_lab_rounded]]=Table1[[#This Row],[lab_loc]],1,0)</f>
        <v>0</v>
      </c>
      <c r="S42">
        <f>(Table1[[#This Row],[lab_loc]]-Table1[[#This Row],[avg_lab]])^2</f>
        <v>0.25</v>
      </c>
      <c r="T42" s="13">
        <f>COUNTIF(Table1[[#This Row],[var_loc]],"&gt;1")</f>
        <v>1</v>
      </c>
      <c r="U42" s="13"/>
    </row>
    <row r="43" spans="1:21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N43">
        <f>ABS(Table1[[#This Row],[lab_loc]]-Table1[[#This Row],[avg_lab]])</f>
        <v>0</v>
      </c>
      <c r="O43">
        <f>COUNTIF(Table1[[#This Row],[var1]:[var4]],"&gt;1")</f>
        <v>1</v>
      </c>
      <c r="P43">
        <f>ROUND(Table1[[#This Row],[avg_lab]],0)</f>
        <v>4</v>
      </c>
      <c r="Q43" t="str">
        <f>Table1[[#This Row],[lab1]]&amp;" "&amp;Table1[[#This Row],[lab2]]&amp;" "&amp;Table1[[#This Row],[lab3]]&amp;" "&amp;Table1[[#This Row],[lab4]]</f>
        <v>4 4 4 4</v>
      </c>
      <c r="R43">
        <f>IF(Table1[[#This Row],[avg_lab_rounded]]=Table1[[#This Row],[lab_loc]],1,0)</f>
        <v>1</v>
      </c>
      <c r="S43">
        <f>(Table1[[#This Row],[lab_loc]]-Table1[[#This Row],[avg_lab]])^2</f>
        <v>0</v>
      </c>
      <c r="T43" s="13">
        <f>COUNTIF(Table1[[#This Row],[var_loc]],"&gt;1")</f>
        <v>0</v>
      </c>
      <c r="U43" s="13"/>
    </row>
    <row r="44" spans="1:21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N44">
        <f>ABS(Table1[[#This Row],[lab_loc]]-Table1[[#This Row],[avg_lab]])</f>
        <v>0</v>
      </c>
      <c r="O44">
        <f>COUNTIF(Table1[[#This Row],[var1]:[var4]],"&gt;1")</f>
        <v>2</v>
      </c>
      <c r="P44">
        <f>ROUND(Table1[[#This Row],[avg_lab]],0)</f>
        <v>4</v>
      </c>
      <c r="Q44" t="str">
        <f>Table1[[#This Row],[lab1]]&amp;" "&amp;Table1[[#This Row],[lab2]]&amp;" "&amp;Table1[[#This Row],[lab3]]&amp;" "&amp;Table1[[#This Row],[lab4]]</f>
        <v>4 4 4 4</v>
      </c>
      <c r="R44">
        <f>IF(Table1[[#This Row],[avg_lab_rounded]]=Table1[[#This Row],[lab_loc]],1,0)</f>
        <v>1</v>
      </c>
      <c r="S44">
        <f>(Table1[[#This Row],[lab_loc]]-Table1[[#This Row],[avg_lab]])^2</f>
        <v>0</v>
      </c>
      <c r="T44" s="13">
        <f>COUNTIF(Table1[[#This Row],[var_loc]],"&gt;1")</f>
        <v>1</v>
      </c>
      <c r="U44" s="13"/>
    </row>
    <row r="45" spans="1:21" hidden="1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N45">
        <f>ABS(Table1[[#This Row],[lab_loc]]-Table1[[#This Row],[avg_lab]])</f>
        <v>0.5</v>
      </c>
      <c r="O45">
        <f>COUNTIF(Table1[[#This Row],[var1]:[var4]],"&gt;1")</f>
        <v>0</v>
      </c>
      <c r="P45">
        <f>ROUND(Table1[[#This Row],[avg_lab]],0)</f>
        <v>4</v>
      </c>
      <c r="Q45" t="str">
        <f>Table1[[#This Row],[lab1]]&amp;" "&amp;Table1[[#This Row],[lab2]]&amp;" "&amp;Table1[[#This Row],[lab3]]&amp;" "&amp;Table1[[#This Row],[lab4]]</f>
        <v>3 4 3 4</v>
      </c>
      <c r="R45">
        <f>IF(Table1[[#This Row],[avg_lab_rounded]]=Table1[[#This Row],[lab_loc]],1,0)</f>
        <v>0</v>
      </c>
      <c r="S45">
        <f>(Table1[[#This Row],[lab_loc]]-Table1[[#This Row],[avg_lab]])^2</f>
        <v>0.25</v>
      </c>
      <c r="T45" s="13">
        <f>COUNTIF(Table1[[#This Row],[var_loc]],"&gt;1")</f>
        <v>0</v>
      </c>
      <c r="U45" s="13"/>
    </row>
    <row r="46" spans="1:21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N46">
        <f>ABS(Table1[[#This Row],[lab_loc]]-Table1[[#This Row],[avg_lab]])</f>
        <v>0.25</v>
      </c>
      <c r="O46">
        <f>COUNTIF(Table1[[#This Row],[var1]:[var4]],"&gt;1")</f>
        <v>0</v>
      </c>
      <c r="P46">
        <f>ROUND(Table1[[#This Row],[avg_lab]],0)</f>
        <v>4</v>
      </c>
      <c r="Q46" t="str">
        <f>Table1[[#This Row],[lab1]]&amp;" "&amp;Table1[[#This Row],[lab2]]&amp;" "&amp;Table1[[#This Row],[lab3]]&amp;" "&amp;Table1[[#This Row],[lab4]]</f>
        <v>3 4 4 4</v>
      </c>
      <c r="R46">
        <f>IF(Table1[[#This Row],[avg_lab_rounded]]=Table1[[#This Row],[lab_loc]],1,0)</f>
        <v>1</v>
      </c>
      <c r="S46">
        <f>(Table1[[#This Row],[lab_loc]]-Table1[[#This Row],[avg_lab]])^2</f>
        <v>6.25E-2</v>
      </c>
      <c r="T46" s="13">
        <f>COUNTIF(Table1[[#This Row],[var_loc]],"&gt;1")</f>
        <v>0</v>
      </c>
      <c r="U46" s="13"/>
    </row>
    <row r="47" spans="1:21" hidden="1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N47">
        <f>ABS(Table1[[#This Row],[lab_loc]]-Table1[[#This Row],[avg_lab]])</f>
        <v>0</v>
      </c>
      <c r="O47">
        <f>COUNTIF(Table1[[#This Row],[var1]:[var4]],"&gt;1")</f>
        <v>3</v>
      </c>
      <c r="P47">
        <f>ROUND(Table1[[#This Row],[avg_lab]],0)</f>
        <v>3</v>
      </c>
      <c r="Q47" t="str">
        <f>Table1[[#This Row],[lab1]]&amp;" "&amp;Table1[[#This Row],[lab2]]&amp;" "&amp;Table1[[#This Row],[lab3]]&amp;" "&amp;Table1[[#This Row],[lab4]]</f>
        <v>2 4 3 3</v>
      </c>
      <c r="R47">
        <f>IF(Table1[[#This Row],[avg_lab_rounded]]=Table1[[#This Row],[lab_loc]],1,0)</f>
        <v>1</v>
      </c>
      <c r="S47">
        <f>(Table1[[#This Row],[lab_loc]]-Table1[[#This Row],[avg_lab]])^2</f>
        <v>0</v>
      </c>
      <c r="T47" s="13">
        <f>COUNTIF(Table1[[#This Row],[var_loc]],"&gt;1")</f>
        <v>1</v>
      </c>
      <c r="U47" s="13"/>
    </row>
    <row r="48" spans="1:21" hidden="1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N48">
        <f>ABS(Table1[[#This Row],[lab_loc]]-Table1[[#This Row],[avg_lab]])</f>
        <v>0.75</v>
      </c>
      <c r="O48">
        <f>COUNTIF(Table1[[#This Row],[var1]:[var4]],"&gt;1")</f>
        <v>0</v>
      </c>
      <c r="P48">
        <f>ROUND(Table1[[#This Row],[avg_lab]],0)</f>
        <v>3</v>
      </c>
      <c r="Q48" t="str">
        <f>Table1[[#This Row],[lab1]]&amp;" "&amp;Table1[[#This Row],[lab2]]&amp;" "&amp;Table1[[#This Row],[lab3]]&amp;" "&amp;Table1[[#This Row],[lab4]]</f>
        <v>2 3 3 3</v>
      </c>
      <c r="R48">
        <f>IF(Table1[[#This Row],[avg_lab_rounded]]=Table1[[#This Row],[lab_loc]],1,0)</f>
        <v>0</v>
      </c>
      <c r="S48">
        <f>(Table1[[#This Row],[lab_loc]]-Table1[[#This Row],[avg_lab]])^2</f>
        <v>0.5625</v>
      </c>
      <c r="T48" s="13">
        <f>COUNTIF(Table1[[#This Row],[var_loc]],"&gt;1")</f>
        <v>0</v>
      </c>
      <c r="U48" s="13"/>
    </row>
    <row r="49" spans="1:21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N49">
        <f>ABS(Table1[[#This Row],[lab_loc]]-Table1[[#This Row],[avg_lab]])</f>
        <v>1</v>
      </c>
      <c r="O49">
        <f>COUNTIF(Table1[[#This Row],[var1]:[var4]],"&gt;1")</f>
        <v>0</v>
      </c>
      <c r="P49">
        <f>ROUND(Table1[[#This Row],[avg_lab]],0)</f>
        <v>3</v>
      </c>
      <c r="Q49" t="str">
        <f>Table1[[#This Row],[lab1]]&amp;" "&amp;Table1[[#This Row],[lab2]]&amp;" "&amp;Table1[[#This Row],[lab3]]&amp;" "&amp;Table1[[#This Row],[lab4]]</f>
        <v>2 4 4 2</v>
      </c>
      <c r="R49">
        <f>IF(Table1[[#This Row],[avg_lab_rounded]]=Table1[[#This Row],[lab_loc]],1,0)</f>
        <v>0</v>
      </c>
      <c r="S49">
        <f>(Table1[[#This Row],[lab_loc]]-Table1[[#This Row],[avg_lab]])^2</f>
        <v>1</v>
      </c>
      <c r="T49" s="13">
        <f>COUNTIF(Table1[[#This Row],[var_loc]],"&gt;1")</f>
        <v>1</v>
      </c>
      <c r="U49" s="13"/>
    </row>
    <row r="50" spans="1:21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N50">
        <f>ABS(Table1[[#This Row],[lab_loc]]-Table1[[#This Row],[avg_lab]])</f>
        <v>0.5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4 4 1 5</v>
      </c>
      <c r="R50">
        <f>IF(Table1[[#This Row],[avg_lab_rounded]]=Table1[[#This Row],[lab_loc]],1,0)</f>
        <v>1</v>
      </c>
      <c r="S50">
        <f>(Table1[[#This Row],[lab_loc]]-Table1[[#This Row],[avg_lab]])^2</f>
        <v>0.25</v>
      </c>
      <c r="T50" s="13">
        <f>COUNTIF(Table1[[#This Row],[var_loc]],"&gt;1")</f>
        <v>0</v>
      </c>
      <c r="U50" s="13"/>
    </row>
    <row r="51" spans="1:21" hidden="1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N51">
        <f>ABS(Table1[[#This Row],[lab_loc]]-Table1[[#This Row],[avg_lab]])</f>
        <v>0</v>
      </c>
      <c r="O51">
        <f>COUNTIF(Table1[[#This Row],[var1]:[var4]],"&gt;1")</f>
        <v>2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3 3 3 3</v>
      </c>
      <c r="R51">
        <f>IF(Table1[[#This Row],[avg_lab_rounded]]=Table1[[#This Row],[lab_loc]],1,0)</f>
        <v>1</v>
      </c>
      <c r="S51">
        <f>(Table1[[#This Row],[lab_loc]]-Table1[[#This Row],[avg_lab]])^2</f>
        <v>0</v>
      </c>
      <c r="T51" s="13">
        <f>COUNTIF(Table1[[#This Row],[var_loc]],"&gt;1")</f>
        <v>1</v>
      </c>
      <c r="U51" s="13"/>
    </row>
    <row r="52" spans="1:21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N52">
        <f>ABS(Table1[[#This Row],[lab_loc]]-Table1[[#This Row],[avg_lab]])</f>
        <v>0.5</v>
      </c>
      <c r="O52">
        <f>COUNTIF(Table1[[#This Row],[var1]:[var4]],"&gt;1")</f>
        <v>1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3 4 4 3</v>
      </c>
      <c r="R52">
        <f>IF(Table1[[#This Row],[avg_lab_rounded]]=Table1[[#This Row],[lab_loc]],1,0)</f>
        <v>1</v>
      </c>
      <c r="S52">
        <f>(Table1[[#This Row],[lab_loc]]-Table1[[#This Row],[avg_lab]])^2</f>
        <v>0.25</v>
      </c>
      <c r="T52" s="13">
        <f>COUNTIF(Table1[[#This Row],[var_loc]],"&gt;1")</f>
        <v>1</v>
      </c>
      <c r="U52" s="13"/>
    </row>
    <row r="53" spans="1:21" hidden="1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N53">
        <f>ABS(Table1[[#This Row],[lab_loc]]-Table1[[#This Row],[avg_lab]])</f>
        <v>0.5</v>
      </c>
      <c r="O53">
        <f>COUNTIF(Table1[[#This Row],[var1]:[var4]],"&gt;1")</f>
        <v>0</v>
      </c>
      <c r="P53">
        <f>ROUND(Table1[[#This Row],[avg_lab]],0)</f>
        <v>3</v>
      </c>
      <c r="Q53" t="str">
        <f>Table1[[#This Row],[lab1]]&amp;" "&amp;Table1[[#This Row],[lab2]]&amp;" "&amp;Table1[[#This Row],[lab3]]&amp;" "&amp;Table1[[#This Row],[lab4]]</f>
        <v>4 2 2 2</v>
      </c>
      <c r="R53">
        <f>IF(Table1[[#This Row],[avg_lab_rounded]]=Table1[[#This Row],[lab_loc]],1,0)</f>
        <v>1</v>
      </c>
      <c r="S53">
        <f>(Table1[[#This Row],[lab_loc]]-Table1[[#This Row],[avg_lab]])^2</f>
        <v>0.25</v>
      </c>
      <c r="T53" s="13">
        <f>COUNTIF(Table1[[#This Row],[var_loc]],"&gt;1")</f>
        <v>0</v>
      </c>
      <c r="U53" s="13"/>
    </row>
    <row r="54" spans="1:21" hidden="1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N54">
        <f>ABS(Table1[[#This Row],[lab_loc]]-Table1[[#This Row],[avg_lab]])</f>
        <v>0.75</v>
      </c>
      <c r="O54">
        <f>COUNTIF(Table1[[#This Row],[var1]:[var4]],"&gt;1")</f>
        <v>2</v>
      </c>
      <c r="P54">
        <f>ROUND(Table1[[#This Row],[avg_lab]],0)</f>
        <v>3</v>
      </c>
      <c r="Q54" t="str">
        <f>Table1[[#This Row],[lab1]]&amp;" "&amp;Table1[[#This Row],[lab2]]&amp;" "&amp;Table1[[#This Row],[lab3]]&amp;" "&amp;Table1[[#This Row],[lab4]]</f>
        <v>3 3 2 3</v>
      </c>
      <c r="R54">
        <f>IF(Table1[[#This Row],[avg_lab_rounded]]=Table1[[#This Row],[lab_loc]],1,0)</f>
        <v>0</v>
      </c>
      <c r="S54">
        <f>(Table1[[#This Row],[lab_loc]]-Table1[[#This Row],[avg_lab]])^2</f>
        <v>0.5625</v>
      </c>
      <c r="T54" s="13">
        <f>COUNTIF(Table1[[#This Row],[var_loc]],"&gt;1")</f>
        <v>0</v>
      </c>
      <c r="U54" s="13"/>
    </row>
    <row r="55" spans="1:21" hidden="1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N55">
        <f>ABS(Table1[[#This Row],[lab_loc]]-Table1[[#This Row],[avg_lab]])</f>
        <v>0.5</v>
      </c>
      <c r="O55">
        <f>COUNTIF(Table1[[#This Row],[var1]:[var4]],"&gt;1")</f>
        <v>1</v>
      </c>
      <c r="P55">
        <f>ROUND(Table1[[#This Row],[avg_lab]],0)</f>
        <v>3</v>
      </c>
      <c r="Q55" t="str">
        <f>Table1[[#This Row],[lab1]]&amp;" "&amp;Table1[[#This Row],[lab2]]&amp;" "&amp;Table1[[#This Row],[lab3]]&amp;" "&amp;Table1[[#This Row],[lab4]]</f>
        <v>2 3 2 3</v>
      </c>
      <c r="R55">
        <f>IF(Table1[[#This Row],[avg_lab_rounded]]=Table1[[#This Row],[lab_loc]],1,0)</f>
        <v>0</v>
      </c>
      <c r="S55">
        <f>(Table1[[#This Row],[lab_loc]]-Table1[[#This Row],[avg_lab]])^2</f>
        <v>0.25</v>
      </c>
      <c r="T55" s="13">
        <f>COUNTIF(Table1[[#This Row],[var_loc]],"&gt;1")</f>
        <v>0</v>
      </c>
      <c r="U55" s="13"/>
    </row>
    <row r="56" spans="1:21" hidden="1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N56">
        <f>ABS(Table1[[#This Row],[lab_loc]]-Table1[[#This Row],[avg_lab]])</f>
        <v>0.25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2 4 3 4</v>
      </c>
      <c r="R56">
        <f>IF(Table1[[#This Row],[avg_lab_rounded]]=Table1[[#This Row],[lab_loc]],1,0)</f>
        <v>1</v>
      </c>
      <c r="S56">
        <f>(Table1[[#This Row],[lab_loc]]-Table1[[#This Row],[avg_lab]])^2</f>
        <v>6.25E-2</v>
      </c>
      <c r="T56" s="13">
        <f>COUNTIF(Table1[[#This Row],[var_loc]],"&gt;1")</f>
        <v>0</v>
      </c>
      <c r="U56" s="13"/>
    </row>
    <row r="57" spans="1:21" hidden="1" x14ac:dyDescent="0.25">
      <c r="A57">
        <v>313</v>
      </c>
      <c r="B57">
        <v>0.55555555555555503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N57">
        <f>ABS(Table1[[#This Row],[lab_loc]]-Table1[[#This Row],[avg_lab]])</f>
        <v>0.25</v>
      </c>
      <c r="O57">
        <f>COUNTIF(Table1[[#This Row],[var1]:[var4]],"&gt;1")</f>
        <v>1</v>
      </c>
      <c r="P57">
        <f>ROUND(Table1[[#This Row],[avg_lab]],0)</f>
        <v>3</v>
      </c>
      <c r="Q57" t="str">
        <f>Table1[[#This Row],[lab1]]&amp;" "&amp;Table1[[#This Row],[lab2]]&amp;" "&amp;Table1[[#This Row],[lab3]]&amp;" "&amp;Table1[[#This Row],[lab4]]</f>
        <v>2 3 3 3</v>
      </c>
      <c r="R57">
        <f>IF(Table1[[#This Row],[avg_lab_rounded]]=Table1[[#This Row],[lab_loc]],1,0)</f>
        <v>1</v>
      </c>
      <c r="S57">
        <f>(Table1[[#This Row],[lab_loc]]-Table1[[#This Row],[avg_lab]])^2</f>
        <v>6.25E-2</v>
      </c>
      <c r="T57" s="13">
        <f>COUNTIF(Table1[[#This Row],[var_loc]],"&gt;1")</f>
        <v>0</v>
      </c>
      <c r="U57" s="13"/>
    </row>
    <row r="58" spans="1:21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N58">
        <f>ABS(Table1[[#This Row],[lab_loc]]-Table1[[#This Row],[avg_lab]])</f>
        <v>1</v>
      </c>
      <c r="O58">
        <f>COUNTIF(Table1[[#This Row],[var1]:[var4]],"&gt;1")</f>
        <v>1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2 3 3 4</v>
      </c>
      <c r="R58">
        <f>IF(Table1[[#This Row],[avg_lab_rounded]]=Table1[[#This Row],[lab_loc]],1,0)</f>
        <v>0</v>
      </c>
      <c r="S58">
        <f>(Table1[[#This Row],[lab_loc]]-Table1[[#This Row],[avg_lab]])^2</f>
        <v>1</v>
      </c>
      <c r="T58" s="13">
        <f>COUNTIF(Table1[[#This Row],[var_loc]],"&gt;1")</f>
        <v>1</v>
      </c>
      <c r="U58" s="13"/>
    </row>
    <row r="59" spans="1:21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1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>
        <f>IF(Table1[[#This Row],[avg_lab_rounded]]=Table1[[#This Row],[lab_loc]],1,0)</f>
        <v>1</v>
      </c>
      <c r="S59">
        <f>(Table1[[#This Row],[lab_loc]]-Table1[[#This Row],[avg_lab]])^2</f>
        <v>0</v>
      </c>
      <c r="T59" s="13">
        <f>COUNTIF(Table1[[#This Row],[var_loc]],"&gt;1")</f>
        <v>1</v>
      </c>
      <c r="U59" s="13"/>
    </row>
    <row r="60" spans="1:21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N60">
        <f>ABS(Table1[[#This Row],[lab_loc]]-Table1[[#This Row],[avg_lab]])</f>
        <v>0.75</v>
      </c>
      <c r="O60">
        <f>COUNTIF(Table1[[#This Row],[var1]:[var4]],"&gt;1")</f>
        <v>2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3 4 2 4</v>
      </c>
      <c r="R60">
        <f>IF(Table1[[#This Row],[avg_lab_rounded]]=Table1[[#This Row],[lab_loc]],1,0)</f>
        <v>0</v>
      </c>
      <c r="S60">
        <f>(Table1[[#This Row],[lab_loc]]-Table1[[#This Row],[avg_lab]])^2</f>
        <v>0.5625</v>
      </c>
      <c r="T60" s="13">
        <f>COUNTIF(Table1[[#This Row],[var_loc]],"&gt;1")</f>
        <v>1</v>
      </c>
      <c r="U60" s="13"/>
    </row>
    <row r="61" spans="1:21" hidden="1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N61">
        <f>ABS(Table1[[#This Row],[lab_loc]]-Table1[[#This Row],[avg_lab]])</f>
        <v>0.25</v>
      </c>
      <c r="O61">
        <f>COUNTIF(Table1[[#This Row],[var1]:[var4]],"&gt;1")</f>
        <v>2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2 3 3 3</v>
      </c>
      <c r="R61">
        <f>IF(Table1[[#This Row],[avg_lab_rounded]]=Table1[[#This Row],[lab_loc]],1,0)</f>
        <v>1</v>
      </c>
      <c r="S61">
        <f>(Table1[[#This Row],[lab_loc]]-Table1[[#This Row],[avg_lab]])^2</f>
        <v>6.25E-2</v>
      </c>
      <c r="T61" s="13">
        <f>COUNTIF(Table1[[#This Row],[var_loc]],"&gt;1")</f>
        <v>1</v>
      </c>
      <c r="U61" s="13"/>
    </row>
    <row r="62" spans="1:21" hidden="1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N62">
        <f>ABS(Table1[[#This Row],[lab_loc]]-Table1[[#This Row],[avg_lab]])</f>
        <v>0.5</v>
      </c>
      <c r="O62">
        <f>COUNTIF(Table1[[#This Row],[var1]:[var4]],"&gt;1")</f>
        <v>0</v>
      </c>
      <c r="P62">
        <f>ROUND(Table1[[#This Row],[avg_lab]],0)</f>
        <v>2</v>
      </c>
      <c r="Q62" t="str">
        <f>Table1[[#This Row],[lab1]]&amp;" "&amp;Table1[[#This Row],[lab2]]&amp;" "&amp;Table1[[#This Row],[lab3]]&amp;" "&amp;Table1[[#This Row],[lab4]]</f>
        <v>2 1 2 1</v>
      </c>
      <c r="R62">
        <f>IF(Table1[[#This Row],[avg_lab_rounded]]=Table1[[#This Row],[lab_loc]],1,0)</f>
        <v>1</v>
      </c>
      <c r="S62">
        <f>(Table1[[#This Row],[lab_loc]]-Table1[[#This Row],[avg_lab]])^2</f>
        <v>0.25</v>
      </c>
      <c r="T62" s="13">
        <f>COUNTIF(Table1[[#This Row],[var_loc]],"&gt;1")</f>
        <v>0</v>
      </c>
      <c r="U62" s="13"/>
    </row>
    <row r="63" spans="1:21" hidden="1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N63">
        <f>ABS(Table1[[#This Row],[lab_loc]]-Table1[[#This Row],[avg_lab]])</f>
        <v>0.25</v>
      </c>
      <c r="O63">
        <f>COUNTIF(Table1[[#This Row],[var1]:[var4]],"&gt;1")</f>
        <v>1</v>
      </c>
      <c r="P63">
        <f>ROUND(Table1[[#This Row],[avg_lab]],0)</f>
        <v>3</v>
      </c>
      <c r="Q63" t="str">
        <f>Table1[[#This Row],[lab1]]&amp;" "&amp;Table1[[#This Row],[lab2]]&amp;" "&amp;Table1[[#This Row],[lab3]]&amp;" "&amp;Table1[[#This Row],[lab4]]</f>
        <v>2 3 4 2</v>
      </c>
      <c r="R63">
        <f>IF(Table1[[#This Row],[avg_lab_rounded]]=Table1[[#This Row],[lab_loc]],1,0)</f>
        <v>1</v>
      </c>
      <c r="S63">
        <f>(Table1[[#This Row],[lab_loc]]-Table1[[#This Row],[avg_lab]])^2</f>
        <v>6.25E-2</v>
      </c>
      <c r="T63" s="13">
        <f>COUNTIF(Table1[[#This Row],[var_loc]],"&gt;1")</f>
        <v>0</v>
      </c>
      <c r="U63" s="13"/>
    </row>
    <row r="64" spans="1:21" hidden="1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N64">
        <f>ABS(Table1[[#This Row],[lab_loc]]-Table1[[#This Row],[avg_lab]])</f>
        <v>0</v>
      </c>
      <c r="O64">
        <f>COUNTIF(Table1[[#This Row],[var1]:[var4]],"&gt;1")</f>
        <v>0</v>
      </c>
      <c r="P64">
        <f>ROUND(Table1[[#This Row],[avg_lab]],0)</f>
        <v>2</v>
      </c>
      <c r="Q64" t="str">
        <f>Table1[[#This Row],[lab1]]&amp;" "&amp;Table1[[#This Row],[lab2]]&amp;" "&amp;Table1[[#This Row],[lab3]]&amp;" "&amp;Table1[[#This Row],[lab4]]</f>
        <v>2 2 2 2</v>
      </c>
      <c r="R64">
        <f>IF(Table1[[#This Row],[avg_lab_rounded]]=Table1[[#This Row],[lab_loc]],1,0)</f>
        <v>1</v>
      </c>
      <c r="S64">
        <f>(Table1[[#This Row],[lab_loc]]-Table1[[#This Row],[avg_lab]])^2</f>
        <v>0</v>
      </c>
      <c r="T64" s="13">
        <f>COUNTIF(Table1[[#This Row],[var_loc]],"&gt;1")</f>
        <v>0</v>
      </c>
      <c r="U64" s="13"/>
    </row>
    <row r="65" spans="1:21" hidden="1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N65">
        <f>ABS(Table1[[#This Row],[lab_loc]]-Table1[[#This Row],[avg_lab]])</f>
        <v>0.5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4 2 2 2</v>
      </c>
      <c r="R65">
        <f>IF(Table1[[#This Row],[avg_lab_rounded]]=Table1[[#This Row],[lab_loc]],1,0)</f>
        <v>0</v>
      </c>
      <c r="S65">
        <f>(Table1[[#This Row],[lab_loc]]-Table1[[#This Row],[avg_lab]])^2</f>
        <v>0.25</v>
      </c>
      <c r="T65" s="13">
        <f>COUNTIF(Table1[[#This Row],[var_loc]],"&gt;1")</f>
        <v>0</v>
      </c>
      <c r="U65" s="13"/>
    </row>
    <row r="66" spans="1:21" hidden="1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4 2 3 2</v>
      </c>
      <c r="R66">
        <f>IF(Table1[[#This Row],[avg_lab_rounded]]=Table1[[#This Row],[lab_loc]],1,0)</f>
        <v>1</v>
      </c>
      <c r="S66">
        <f>(Table1[[#This Row],[lab_loc]]-Table1[[#This Row],[avg_lab]])^2</f>
        <v>6.25E-2</v>
      </c>
      <c r="T66" s="13">
        <f>COUNTIF(Table1[[#This Row],[var_loc]],"&gt;1")</f>
        <v>0</v>
      </c>
      <c r="U66" s="13"/>
    </row>
    <row r="67" spans="1:21" hidden="1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2</v>
      </c>
      <c r="Q67" t="str">
        <f>Table1[[#This Row],[lab1]]&amp;" "&amp;Table1[[#This Row],[lab2]]&amp;" "&amp;Table1[[#This Row],[lab3]]&amp;" "&amp;Table1[[#This Row],[lab4]]</f>
        <v>2 2 2 1</v>
      </c>
      <c r="R67">
        <f>IF(Table1[[#This Row],[avg_lab_rounded]]=Table1[[#This Row],[lab_loc]],1,0)</f>
        <v>1</v>
      </c>
      <c r="S67">
        <f>(Table1[[#This Row],[lab_loc]]-Table1[[#This Row],[avg_lab]])^2</f>
        <v>6.25E-2</v>
      </c>
      <c r="T67" s="13">
        <f>COUNTIF(Table1[[#This Row],[var_loc]],"&gt;1")</f>
        <v>0</v>
      </c>
      <c r="U67" s="13"/>
    </row>
    <row r="68" spans="1:21" hidden="1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2 2 2 1</v>
      </c>
      <c r="R68">
        <f>IF(Table1[[#This Row],[avg_lab_rounded]]=Table1[[#This Row],[lab_loc]],1,0)</f>
        <v>1</v>
      </c>
      <c r="S68">
        <f>(Table1[[#This Row],[lab_loc]]-Table1[[#This Row],[avg_lab]])^2</f>
        <v>6.25E-2</v>
      </c>
      <c r="T68" s="13">
        <f>COUNTIF(Table1[[#This Row],[var_loc]],"&gt;1")</f>
        <v>0</v>
      </c>
      <c r="U68" s="13"/>
    </row>
    <row r="69" spans="1:21" hidden="1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N69">
        <f>ABS(Table1[[#This Row],[lab_loc]]-Table1[[#This Row],[avg_lab]])</f>
        <v>0.75</v>
      </c>
      <c r="O69">
        <f>COUNTIF(Table1[[#This Row],[var1]:[var4]],"&gt;1")</f>
        <v>1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2 2 3 2</v>
      </c>
      <c r="R69">
        <f>IF(Table1[[#This Row],[avg_lab_rounded]]=Table1[[#This Row],[lab_loc]],1,0)</f>
        <v>0</v>
      </c>
      <c r="S69">
        <f>(Table1[[#This Row],[lab_loc]]-Table1[[#This Row],[avg_lab]])^2</f>
        <v>0.5625</v>
      </c>
      <c r="T69" s="13">
        <f>COUNTIF(Table1[[#This Row],[var_loc]],"&gt;1")</f>
        <v>0</v>
      </c>
      <c r="U69" s="13"/>
    </row>
    <row r="70" spans="1:21" hidden="1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2 2 3 4</v>
      </c>
      <c r="R70">
        <f>IF(Table1[[#This Row],[avg_lab_rounded]]=Table1[[#This Row],[lab_loc]],1,0)</f>
        <v>1</v>
      </c>
      <c r="S70">
        <f>(Table1[[#This Row],[lab_loc]]-Table1[[#This Row],[avg_lab]])^2</f>
        <v>6.25E-2</v>
      </c>
      <c r="T70" s="13">
        <f>COUNTIF(Table1[[#This Row],[var_loc]],"&gt;1")</f>
        <v>0</v>
      </c>
      <c r="U70" s="13"/>
    </row>
    <row r="71" spans="1:21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N71">
        <f>ABS(Table1[[#This Row],[lab_loc]]-Table1[[#This Row],[avg_lab]])</f>
        <v>0.75</v>
      </c>
      <c r="O71">
        <f>COUNTIF(Table1[[#This Row],[var1]:[var4]],"&gt;1")</f>
        <v>1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3 2 4 4</v>
      </c>
      <c r="R71">
        <f>IF(Table1[[#This Row],[avg_lab_rounded]]=Table1[[#This Row],[lab_loc]],1,0)</f>
        <v>0</v>
      </c>
      <c r="S71">
        <f>(Table1[[#This Row],[lab_loc]]-Table1[[#This Row],[avg_lab]])^2</f>
        <v>0.5625</v>
      </c>
      <c r="T71" s="13">
        <f>COUNTIF(Table1[[#This Row],[var_loc]],"&gt;1")</f>
        <v>0</v>
      </c>
      <c r="U71" s="13"/>
    </row>
    <row r="72" spans="1:21" hidden="1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N72">
        <f>ABS(Table1[[#This Row],[lab_loc]]-Table1[[#This Row],[avg_lab]])</f>
        <v>0.5</v>
      </c>
      <c r="O72">
        <f>COUNTIF(Table1[[#This Row],[var1]:[var4]],"&gt;1")</f>
        <v>1</v>
      </c>
      <c r="P72">
        <f>ROUND(Table1[[#This Row],[avg_lab]],0)</f>
        <v>3</v>
      </c>
      <c r="Q72" t="str">
        <f>Table1[[#This Row],[lab1]]&amp;" "&amp;Table1[[#This Row],[lab2]]&amp;" "&amp;Table1[[#This Row],[lab3]]&amp;" "&amp;Table1[[#This Row],[lab4]]</f>
        <v>2 2 3 3</v>
      </c>
      <c r="R72">
        <f>IF(Table1[[#This Row],[avg_lab_rounded]]=Table1[[#This Row],[lab_loc]],1,0)</f>
        <v>1</v>
      </c>
      <c r="S72">
        <f>(Table1[[#This Row],[lab_loc]]-Table1[[#This Row],[avg_lab]])^2</f>
        <v>0.25</v>
      </c>
      <c r="T72" s="13">
        <f>COUNTIF(Table1[[#This Row],[var_loc]],"&gt;1")</f>
        <v>0</v>
      </c>
      <c r="U72" s="13"/>
    </row>
    <row r="73" spans="1:21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N73">
        <f>ABS(Table1[[#This Row],[lab_loc]]-Table1[[#This Row],[avg_lab]])</f>
        <v>1</v>
      </c>
      <c r="O73">
        <f>COUNTIF(Table1[[#This Row],[var1]:[var4]],"&gt;1")</f>
        <v>2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3 3 3 3</v>
      </c>
      <c r="R73">
        <f>IF(Table1[[#This Row],[avg_lab_rounded]]=Table1[[#This Row],[lab_loc]],1,0)</f>
        <v>0</v>
      </c>
      <c r="S73">
        <f>(Table1[[#This Row],[lab_loc]]-Table1[[#This Row],[avg_lab]])^2</f>
        <v>1</v>
      </c>
      <c r="T73" s="13">
        <f>COUNTIF(Table1[[#This Row],[var_loc]],"&gt;1")</f>
        <v>0</v>
      </c>
      <c r="U73" s="13"/>
    </row>
    <row r="74" spans="1:21" hidden="1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N74">
        <f>ABS(Table1[[#This Row],[lab_loc]]-Table1[[#This Row],[avg_lab]])</f>
        <v>0</v>
      </c>
      <c r="O74">
        <f>COUNTIF(Table1[[#This Row],[var1]:[var4]],"&gt;1")</f>
        <v>0</v>
      </c>
      <c r="P74">
        <f>ROUND(Table1[[#This Row],[avg_lab]],0)</f>
        <v>2</v>
      </c>
      <c r="Q74" t="str">
        <f>Table1[[#This Row],[lab1]]&amp;" "&amp;Table1[[#This Row],[lab2]]&amp;" "&amp;Table1[[#This Row],[lab3]]&amp;" "&amp;Table1[[#This Row],[lab4]]</f>
        <v>2 1 3 2</v>
      </c>
      <c r="R74">
        <f>IF(Table1[[#This Row],[avg_lab_rounded]]=Table1[[#This Row],[lab_loc]],1,0)</f>
        <v>1</v>
      </c>
      <c r="S74">
        <f>(Table1[[#This Row],[lab_loc]]-Table1[[#This Row],[avg_lab]])^2</f>
        <v>0</v>
      </c>
      <c r="T74" s="13">
        <f>COUNTIF(Table1[[#This Row],[var_loc]],"&gt;1")</f>
        <v>0</v>
      </c>
      <c r="U74" s="13"/>
    </row>
    <row r="75" spans="1:21" hidden="1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N75">
        <f>ABS(Table1[[#This Row],[lab_loc]]-Table1[[#This Row],[avg_lab]])</f>
        <v>0.75</v>
      </c>
      <c r="O75">
        <f>COUNTIF(Table1[[#This Row],[var1]:[var4]],"&gt;1")</f>
        <v>0</v>
      </c>
      <c r="P75">
        <f>ROUND(Table1[[#This Row],[avg_lab]],0)</f>
        <v>2</v>
      </c>
      <c r="Q75" t="str">
        <f>Table1[[#This Row],[lab1]]&amp;" "&amp;Table1[[#This Row],[lab2]]&amp;" "&amp;Table1[[#This Row],[lab3]]&amp;" "&amp;Table1[[#This Row],[lab4]]</f>
        <v>2 3 2 2</v>
      </c>
      <c r="R75">
        <f>IF(Table1[[#This Row],[avg_lab_rounded]]=Table1[[#This Row],[lab_loc]],1,0)</f>
        <v>0</v>
      </c>
      <c r="S75">
        <f>(Table1[[#This Row],[lab_loc]]-Table1[[#This Row],[avg_lab]])^2</f>
        <v>0.5625</v>
      </c>
      <c r="T75" s="13">
        <f>COUNTIF(Table1[[#This Row],[var_loc]],"&gt;1")</f>
        <v>0</v>
      </c>
      <c r="U75" s="13"/>
    </row>
    <row r="76" spans="1:21" hidden="1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N76">
        <f>ABS(Table1[[#This Row],[lab_loc]]-Table1[[#This Row],[avg_lab]])</f>
        <v>0.5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3 2 3 2</v>
      </c>
      <c r="R76">
        <f>IF(Table1[[#This Row],[avg_lab_rounded]]=Table1[[#This Row],[lab_loc]],1,0)</f>
        <v>1</v>
      </c>
      <c r="S76">
        <f>(Table1[[#This Row],[lab_loc]]-Table1[[#This Row],[avg_lab]])^2</f>
        <v>0.25</v>
      </c>
      <c r="T76" s="13">
        <f>COUNTIF(Table1[[#This Row],[var_loc]],"&gt;1")</f>
        <v>1</v>
      </c>
      <c r="U76" s="13"/>
    </row>
    <row r="77" spans="1:21" hidden="1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N77">
        <f>ABS(Table1[[#This Row],[lab_loc]]-Table1[[#This Row],[avg_lab]])</f>
        <v>0.5</v>
      </c>
      <c r="O77">
        <f>COUNTIF(Table1[[#This Row],[var1]:[var4]],"&gt;1")</f>
        <v>3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3 2 3 2</v>
      </c>
      <c r="R77">
        <f>IF(Table1[[#This Row],[avg_lab_rounded]]=Table1[[#This Row],[lab_loc]],1,0)</f>
        <v>0</v>
      </c>
      <c r="S77">
        <f>(Table1[[#This Row],[lab_loc]]-Table1[[#This Row],[avg_lab]])^2</f>
        <v>0.25</v>
      </c>
      <c r="T77" s="13">
        <f>COUNTIF(Table1[[#This Row],[var_loc]],"&gt;1")</f>
        <v>0</v>
      </c>
      <c r="U77" s="13"/>
    </row>
    <row r="78" spans="1:21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N78">
        <f>ABS(Table1[[#This Row],[lab_loc]]-Table1[[#This Row],[avg_lab]])</f>
        <v>1.5</v>
      </c>
      <c r="O78">
        <f>COUNTIF(Table1[[#This Row],[var1]:[var4]],"&gt;1")</f>
        <v>0</v>
      </c>
      <c r="P78">
        <f>ROUND(Table1[[#This Row],[avg_lab]],0)</f>
        <v>3</v>
      </c>
      <c r="Q78" t="str">
        <f>Table1[[#This Row],[lab1]]&amp;" "&amp;Table1[[#This Row],[lab2]]&amp;" "&amp;Table1[[#This Row],[lab3]]&amp;" "&amp;Table1[[#This Row],[lab4]]</f>
        <v>2 2 2 4</v>
      </c>
      <c r="R78">
        <f>IF(Table1[[#This Row],[avg_lab_rounded]]=Table1[[#This Row],[lab_loc]],1,0)</f>
        <v>0</v>
      </c>
      <c r="S78">
        <f>(Table1[[#This Row],[lab_loc]]-Table1[[#This Row],[avg_lab]])^2</f>
        <v>2.25</v>
      </c>
      <c r="T78" s="13">
        <f>COUNTIF(Table1[[#This Row],[var_loc]],"&gt;1")</f>
        <v>0</v>
      </c>
      <c r="U78" s="13"/>
    </row>
    <row r="79" spans="1:21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N79">
        <f>ABS(Table1[[#This Row],[lab_loc]]-Table1[[#This Row],[avg_lab]])</f>
        <v>1.5</v>
      </c>
      <c r="O79">
        <f>COUNTIF(Table1[[#This Row],[var1]:[var4]],"&gt;1")</f>
        <v>1</v>
      </c>
      <c r="P79">
        <f>ROUND(Table1[[#This Row],[avg_lab]],0)</f>
        <v>3</v>
      </c>
      <c r="Q79" t="str">
        <f>Table1[[#This Row],[lab1]]&amp;" "&amp;Table1[[#This Row],[lab2]]&amp;" "&amp;Table1[[#This Row],[lab3]]&amp;" "&amp;Table1[[#This Row],[lab4]]</f>
        <v>2 4 3 1</v>
      </c>
      <c r="R79">
        <f>IF(Table1[[#This Row],[avg_lab_rounded]]=Table1[[#This Row],[lab_loc]],1,0)</f>
        <v>0</v>
      </c>
      <c r="S79">
        <f>(Table1[[#This Row],[lab_loc]]-Table1[[#This Row],[avg_lab]])^2</f>
        <v>2.25</v>
      </c>
      <c r="T79" s="13">
        <f>COUNTIF(Table1[[#This Row],[var_loc]],"&gt;1")</f>
        <v>0</v>
      </c>
      <c r="U79" s="13"/>
    </row>
    <row r="80" spans="1:21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N80">
        <f>ABS(Table1[[#This Row],[lab_loc]]-Table1[[#This Row],[avg_lab]])</f>
        <v>1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3 4 2 3</v>
      </c>
      <c r="R80">
        <f>IF(Table1[[#This Row],[avg_lab_rounded]]=Table1[[#This Row],[lab_loc]],1,0)</f>
        <v>0</v>
      </c>
      <c r="S80">
        <f>(Table1[[#This Row],[lab_loc]]-Table1[[#This Row],[avg_lab]])^2</f>
        <v>1</v>
      </c>
      <c r="T80" s="13">
        <f>COUNTIF(Table1[[#This Row],[var_loc]],"&gt;1")</f>
        <v>0</v>
      </c>
      <c r="U80" s="13"/>
    </row>
    <row r="81" spans="1:21" hidden="1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N81">
        <f>ABS(Table1[[#This Row],[lab_loc]]-Table1[[#This Row],[avg_lab]])</f>
        <v>0.25</v>
      </c>
      <c r="O81">
        <f>COUNTIF(Table1[[#This Row],[var1]:[var4]],"&gt;1")</f>
        <v>1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3 2 2 2</v>
      </c>
      <c r="R81">
        <f>IF(Table1[[#This Row],[avg_lab_rounded]]=Table1[[#This Row],[lab_loc]],1,0)</f>
        <v>1</v>
      </c>
      <c r="S81">
        <f>(Table1[[#This Row],[lab_loc]]-Table1[[#This Row],[avg_lab]])^2</f>
        <v>6.25E-2</v>
      </c>
      <c r="T81" s="13">
        <f>COUNTIF(Table1[[#This Row],[var_loc]],"&gt;1")</f>
        <v>0</v>
      </c>
      <c r="U81" s="13"/>
    </row>
    <row r="82" spans="1:21" hidden="1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N82">
        <f>ABS(Table1[[#This Row],[lab_loc]]-Table1[[#This Row],[avg_lab]])</f>
        <v>0</v>
      </c>
      <c r="O82">
        <f>COUNTIF(Table1[[#This Row],[var1]:[var4]],"&gt;1")</f>
        <v>0</v>
      </c>
      <c r="P82">
        <f>ROUND(Table1[[#This Row],[avg_lab]],0)</f>
        <v>2</v>
      </c>
      <c r="Q82" t="str">
        <f>Table1[[#This Row],[lab1]]&amp;" "&amp;Table1[[#This Row],[lab2]]&amp;" "&amp;Table1[[#This Row],[lab3]]&amp;" "&amp;Table1[[#This Row],[lab4]]</f>
        <v>2 2 2 2</v>
      </c>
      <c r="R82">
        <f>IF(Table1[[#This Row],[avg_lab_rounded]]=Table1[[#This Row],[lab_loc]],1,0)</f>
        <v>1</v>
      </c>
      <c r="S82">
        <f>(Table1[[#This Row],[lab_loc]]-Table1[[#This Row],[avg_lab]])^2</f>
        <v>0</v>
      </c>
      <c r="T82" s="13">
        <f>COUNTIF(Table1[[#This Row],[var_loc]],"&gt;1")</f>
        <v>0</v>
      </c>
      <c r="U82" s="13"/>
    </row>
    <row r="83" spans="1:21" hidden="1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N83">
        <f>ABS(Table1[[#This Row],[lab_loc]]-Table1[[#This Row],[avg_lab]])</f>
        <v>0.25</v>
      </c>
      <c r="O83">
        <f>COUNTIF(Table1[[#This Row],[var1]:[var4]],"&gt;1")</f>
        <v>0</v>
      </c>
      <c r="P83">
        <f>ROUND(Table1[[#This Row],[avg_lab]],0)</f>
        <v>3</v>
      </c>
      <c r="Q83" t="str">
        <f>Table1[[#This Row],[lab1]]&amp;" "&amp;Table1[[#This Row],[lab2]]&amp;" "&amp;Table1[[#This Row],[lab3]]&amp;" "&amp;Table1[[#This Row],[lab4]]</f>
        <v>3 2 3 3</v>
      </c>
      <c r="R83">
        <f>IF(Table1[[#This Row],[avg_lab_rounded]]=Table1[[#This Row],[lab_loc]],1,0)</f>
        <v>1</v>
      </c>
      <c r="S83">
        <f>(Table1[[#This Row],[lab_loc]]-Table1[[#This Row],[avg_lab]])^2</f>
        <v>6.25E-2</v>
      </c>
      <c r="T83" s="13">
        <f>COUNTIF(Table1[[#This Row],[var_loc]],"&gt;1")</f>
        <v>0</v>
      </c>
      <c r="U83" s="13"/>
    </row>
    <row r="84" spans="1:21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N84">
        <f>ABS(Table1[[#This Row],[lab_loc]]-Table1[[#This Row],[avg_lab]])</f>
        <v>1</v>
      </c>
      <c r="O84">
        <f>COUNTIF(Table1[[#This Row],[var1]:[var4]],"&gt;1")</f>
        <v>0</v>
      </c>
      <c r="P84">
        <f>ROUND(Table1[[#This Row],[avg_lab]],0)</f>
        <v>3</v>
      </c>
      <c r="Q84" t="str">
        <f>Table1[[#This Row],[lab1]]&amp;" "&amp;Table1[[#This Row],[lab2]]&amp;" "&amp;Table1[[#This Row],[lab3]]&amp;" "&amp;Table1[[#This Row],[lab4]]</f>
        <v>3 3 3 3</v>
      </c>
      <c r="R84">
        <f>IF(Table1[[#This Row],[avg_lab_rounded]]=Table1[[#This Row],[lab_loc]],1,0)</f>
        <v>0</v>
      </c>
      <c r="S84">
        <f>(Table1[[#This Row],[lab_loc]]-Table1[[#This Row],[avg_lab]])^2</f>
        <v>1</v>
      </c>
      <c r="T84" s="13">
        <f>COUNTIF(Table1[[#This Row],[var_loc]],"&gt;1")</f>
        <v>0</v>
      </c>
      <c r="U84" s="13"/>
    </row>
    <row r="85" spans="1:21" hidden="1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N85">
        <f>ABS(Table1[[#This Row],[lab_loc]]-Table1[[#This Row],[avg_lab]])</f>
        <v>0.25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3 3 3 2</v>
      </c>
      <c r="R85">
        <f>IF(Table1[[#This Row],[avg_lab_rounded]]=Table1[[#This Row],[lab_loc]],1,0)</f>
        <v>1</v>
      </c>
      <c r="S85">
        <f>(Table1[[#This Row],[lab_loc]]-Table1[[#This Row],[avg_lab]])^2</f>
        <v>6.25E-2</v>
      </c>
      <c r="T85" s="13">
        <f>COUNTIF(Table1[[#This Row],[var_loc]],"&gt;1")</f>
        <v>0</v>
      </c>
      <c r="U85" s="13"/>
    </row>
    <row r="86" spans="1:21" hidden="1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N86">
        <f>ABS(Table1[[#This Row],[lab_loc]]-Table1[[#This Row],[avg_lab]])</f>
        <v>0.25</v>
      </c>
      <c r="O86">
        <f>COUNTIF(Table1[[#This Row],[var1]:[var4]],"&gt;1")</f>
        <v>0</v>
      </c>
      <c r="P86">
        <f>ROUND(Table1[[#This Row],[avg_lab]],0)</f>
        <v>3</v>
      </c>
      <c r="Q86" t="str">
        <f>Table1[[#This Row],[lab1]]&amp;" "&amp;Table1[[#This Row],[lab2]]&amp;" "&amp;Table1[[#This Row],[lab3]]&amp;" "&amp;Table1[[#This Row],[lab4]]</f>
        <v>2 3 3 3</v>
      </c>
      <c r="R86">
        <f>IF(Table1[[#This Row],[avg_lab_rounded]]=Table1[[#This Row],[lab_loc]],1,0)</f>
        <v>1</v>
      </c>
      <c r="S86">
        <f>(Table1[[#This Row],[lab_loc]]-Table1[[#This Row],[avg_lab]])^2</f>
        <v>6.25E-2</v>
      </c>
      <c r="T86" s="13">
        <f>COUNTIF(Table1[[#This Row],[var_loc]],"&gt;1")</f>
        <v>0</v>
      </c>
      <c r="U86" s="13"/>
    </row>
    <row r="87" spans="1:21" hidden="1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3 2 2 2</v>
      </c>
      <c r="R87">
        <f>IF(Table1[[#This Row],[avg_lab_rounded]]=Table1[[#This Row],[lab_loc]],1,0)</f>
        <v>1</v>
      </c>
      <c r="S87">
        <f>(Table1[[#This Row],[lab_loc]]-Table1[[#This Row],[avg_lab]])^2</f>
        <v>6.25E-2</v>
      </c>
      <c r="T87" s="13">
        <f>COUNTIF(Table1[[#This Row],[var_loc]],"&gt;1")</f>
        <v>0</v>
      </c>
      <c r="U87" s="13"/>
    </row>
    <row r="88" spans="1:21" hidden="1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N88">
        <f>ABS(Table1[[#This Row],[lab_loc]]-Table1[[#This Row],[avg_lab]])</f>
        <v>0.25</v>
      </c>
      <c r="O88">
        <f>COUNTIF(Table1[[#This Row],[var1]:[var4]],"&gt;1")</f>
        <v>0</v>
      </c>
      <c r="P88">
        <f>ROUND(Table1[[#This Row],[avg_lab]],0)</f>
        <v>2</v>
      </c>
      <c r="Q88" t="str">
        <f>Table1[[#This Row],[lab1]]&amp;" "&amp;Table1[[#This Row],[lab2]]&amp;" "&amp;Table1[[#This Row],[lab3]]&amp;" "&amp;Table1[[#This Row],[lab4]]</f>
        <v>2 3 2 2</v>
      </c>
      <c r="R88">
        <f>IF(Table1[[#This Row],[avg_lab_rounded]]=Table1[[#This Row],[lab_loc]],1,0)</f>
        <v>1</v>
      </c>
      <c r="S88">
        <f>(Table1[[#This Row],[lab_loc]]-Table1[[#This Row],[avg_lab]])^2</f>
        <v>6.25E-2</v>
      </c>
      <c r="T88" s="13">
        <f>COUNTIF(Table1[[#This Row],[var_loc]],"&gt;1")</f>
        <v>0</v>
      </c>
      <c r="U88" s="13"/>
    </row>
    <row r="89" spans="1:21" hidden="1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N89">
        <f>ABS(Table1[[#This Row],[lab_loc]]-Table1[[#This Row],[avg_lab]])</f>
        <v>0.25</v>
      </c>
      <c r="O89">
        <f>COUNTIF(Table1[[#This Row],[var1]:[var4]],"&gt;1")</f>
        <v>0</v>
      </c>
      <c r="P89">
        <f>ROUND(Table1[[#This Row],[avg_lab]],0)</f>
        <v>3</v>
      </c>
      <c r="Q89" t="str">
        <f>Table1[[#This Row],[lab1]]&amp;" "&amp;Table1[[#This Row],[lab2]]&amp;" "&amp;Table1[[#This Row],[lab3]]&amp;" "&amp;Table1[[#This Row],[lab4]]</f>
        <v>2 3 3 3</v>
      </c>
      <c r="R89">
        <f>IF(Table1[[#This Row],[avg_lab_rounded]]=Table1[[#This Row],[lab_loc]],1,0)</f>
        <v>1</v>
      </c>
      <c r="S89">
        <f>(Table1[[#This Row],[lab_loc]]-Table1[[#This Row],[avg_lab]])^2</f>
        <v>6.25E-2</v>
      </c>
      <c r="T89" s="13">
        <f>COUNTIF(Table1[[#This Row],[var_loc]],"&gt;1")</f>
        <v>0</v>
      </c>
      <c r="U89" s="13"/>
    </row>
    <row r="90" spans="1:21" hidden="1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N90">
        <f>ABS(Table1[[#This Row],[lab_loc]]-Table1[[#This Row],[avg_lab]])</f>
        <v>0.5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3 2 3 2</v>
      </c>
      <c r="R90">
        <f>IF(Table1[[#This Row],[avg_lab_rounded]]=Table1[[#This Row],[lab_loc]],1,0)</f>
        <v>1</v>
      </c>
      <c r="S90">
        <f>(Table1[[#This Row],[lab_loc]]-Table1[[#This Row],[avg_lab]])^2</f>
        <v>0.25</v>
      </c>
      <c r="T90" s="13">
        <f>COUNTIF(Table1[[#This Row],[var_loc]],"&gt;1")</f>
        <v>0</v>
      </c>
      <c r="U90" s="13"/>
    </row>
    <row r="91" spans="1:21" hidden="1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N91">
        <f>ABS(Table1[[#This Row],[lab_loc]]-Table1[[#This Row],[avg_lab]])</f>
        <v>0.25</v>
      </c>
      <c r="O91">
        <f>COUNTIF(Table1[[#This Row],[var1]:[var4]],"&gt;1")</f>
        <v>0</v>
      </c>
      <c r="P91">
        <f>ROUND(Table1[[#This Row],[avg_lab]],0)</f>
        <v>2</v>
      </c>
      <c r="Q91" t="str">
        <f>Table1[[#This Row],[lab1]]&amp;" "&amp;Table1[[#This Row],[lab2]]&amp;" "&amp;Table1[[#This Row],[lab3]]&amp;" "&amp;Table1[[#This Row],[lab4]]</f>
        <v>2 2 2 3</v>
      </c>
      <c r="R91">
        <f>IF(Table1[[#This Row],[avg_lab_rounded]]=Table1[[#This Row],[lab_loc]],1,0)</f>
        <v>1</v>
      </c>
      <c r="S91">
        <f>(Table1[[#This Row],[lab_loc]]-Table1[[#This Row],[avg_lab]])^2</f>
        <v>6.25E-2</v>
      </c>
      <c r="T91" s="13">
        <f>COUNTIF(Table1[[#This Row],[var_loc]],"&gt;1")</f>
        <v>0</v>
      </c>
      <c r="U91" s="13"/>
    </row>
    <row r="92" spans="1:21" hidden="1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N92">
        <f>ABS(Table1[[#This Row],[lab_loc]]-Table1[[#This Row],[avg_lab]])</f>
        <v>0.25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2 3 3 3</v>
      </c>
      <c r="R92">
        <f>IF(Table1[[#This Row],[avg_lab_rounded]]=Table1[[#This Row],[lab_loc]],1,0)</f>
        <v>1</v>
      </c>
      <c r="S92">
        <f>(Table1[[#This Row],[lab_loc]]-Table1[[#This Row],[avg_lab]])^2</f>
        <v>6.25E-2</v>
      </c>
      <c r="T92" s="13">
        <f>COUNTIF(Table1[[#This Row],[var_loc]],"&gt;1")</f>
        <v>0</v>
      </c>
      <c r="U92" s="13"/>
    </row>
    <row r="93" spans="1:21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N93">
        <f>ABS(Table1[[#This Row],[lab_loc]]-Table1[[#This Row],[avg_lab]])</f>
        <v>0.25</v>
      </c>
      <c r="O93">
        <f>COUNTIF(Table1[[#This Row],[var1]:[var4]],"&gt;1")</f>
        <v>1</v>
      </c>
      <c r="P93">
        <f>ROUND(Table1[[#This Row],[avg_lab]],0)</f>
        <v>4</v>
      </c>
      <c r="Q93" t="str">
        <f>Table1[[#This Row],[lab1]]&amp;" "&amp;Table1[[#This Row],[lab2]]&amp;" "&amp;Table1[[#This Row],[lab3]]&amp;" "&amp;Table1[[#This Row],[lab4]]</f>
        <v>4 4 3 4</v>
      </c>
      <c r="R93">
        <f>IF(Table1[[#This Row],[avg_lab_rounded]]=Table1[[#This Row],[lab_loc]],1,0)</f>
        <v>1</v>
      </c>
      <c r="S93">
        <f>(Table1[[#This Row],[lab_loc]]-Table1[[#This Row],[avg_lab]])^2</f>
        <v>6.25E-2</v>
      </c>
      <c r="T93" s="13">
        <f>COUNTIF(Table1[[#This Row],[var_loc]],"&gt;1")</f>
        <v>0</v>
      </c>
      <c r="U93" s="13"/>
    </row>
    <row r="94" spans="1:21" hidden="1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N94">
        <f>ABS(Table1[[#This Row],[lab_loc]]-Table1[[#This Row],[avg_lab]])</f>
        <v>0.25</v>
      </c>
      <c r="O94">
        <f>COUNTIF(Table1[[#This Row],[var1]:[var4]],"&gt;1")</f>
        <v>0</v>
      </c>
      <c r="P94">
        <f>ROUND(Table1[[#This Row],[avg_lab]],0)</f>
        <v>3</v>
      </c>
      <c r="Q94" t="str">
        <f>Table1[[#This Row],[lab1]]&amp;" "&amp;Table1[[#This Row],[lab2]]&amp;" "&amp;Table1[[#This Row],[lab3]]&amp;" "&amp;Table1[[#This Row],[lab4]]</f>
        <v>4 3 3 3</v>
      </c>
      <c r="R94">
        <f>IF(Table1[[#This Row],[avg_lab_rounded]]=Table1[[#This Row],[lab_loc]],1,0)</f>
        <v>1</v>
      </c>
      <c r="S94">
        <f>(Table1[[#This Row],[lab_loc]]-Table1[[#This Row],[avg_lab]])^2</f>
        <v>6.25E-2</v>
      </c>
      <c r="T94" s="13">
        <f>COUNTIF(Table1[[#This Row],[var_loc]],"&gt;1")</f>
        <v>0</v>
      </c>
      <c r="U94" s="13"/>
    </row>
    <row r="95" spans="1:21" hidden="1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N95">
        <f>ABS(Table1[[#This Row],[lab_loc]]-Table1[[#This Row],[avg_lab]])</f>
        <v>0.5</v>
      </c>
      <c r="O95">
        <f>COUNTIF(Table1[[#This Row],[var1]:[var4]],"&gt;1")</f>
        <v>0</v>
      </c>
      <c r="P95">
        <f>ROUND(Table1[[#This Row],[avg_lab]],0)</f>
        <v>2</v>
      </c>
      <c r="Q95" t="str">
        <f>Table1[[#This Row],[lab1]]&amp;" "&amp;Table1[[#This Row],[lab2]]&amp;" "&amp;Table1[[#This Row],[lab3]]&amp;" "&amp;Table1[[#This Row],[lab4]]</f>
        <v>2 1 1 2</v>
      </c>
      <c r="R95">
        <f>IF(Table1[[#This Row],[avg_lab_rounded]]=Table1[[#This Row],[lab_loc]],1,0)</f>
        <v>1</v>
      </c>
      <c r="S95">
        <f>(Table1[[#This Row],[lab_loc]]-Table1[[#This Row],[avg_lab]])^2</f>
        <v>0.25</v>
      </c>
      <c r="T95" s="13">
        <f>COUNTIF(Table1[[#This Row],[var_loc]],"&gt;1")</f>
        <v>0</v>
      </c>
      <c r="U95" s="13"/>
    </row>
    <row r="96" spans="1:21" hidden="1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N96">
        <f>ABS(Table1[[#This Row],[lab_loc]]-Table1[[#This Row],[avg_lab]])</f>
        <v>0</v>
      </c>
      <c r="O96">
        <f>COUNTIF(Table1[[#This Row],[var1]:[var4]],"&gt;1")</f>
        <v>0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2 2 2 2</v>
      </c>
      <c r="R96">
        <f>IF(Table1[[#This Row],[avg_lab_rounded]]=Table1[[#This Row],[lab_loc]],1,0)</f>
        <v>1</v>
      </c>
      <c r="S96">
        <f>(Table1[[#This Row],[lab_loc]]-Table1[[#This Row],[avg_lab]])^2</f>
        <v>0</v>
      </c>
      <c r="T96" s="13">
        <f>COUNTIF(Table1[[#This Row],[var_loc]],"&gt;1")</f>
        <v>0</v>
      </c>
      <c r="U96" s="13"/>
    </row>
    <row r="97" spans="1:21" hidden="1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2 2 2 2</v>
      </c>
      <c r="R97">
        <f>IF(Table1[[#This Row],[avg_lab_rounded]]=Table1[[#This Row],[lab_loc]],1,0)</f>
        <v>1</v>
      </c>
      <c r="S97">
        <f>(Table1[[#This Row],[lab_loc]]-Table1[[#This Row],[avg_lab]])^2</f>
        <v>0</v>
      </c>
      <c r="T97" s="13">
        <f>COUNTIF(Table1[[#This Row],[var_loc]],"&gt;1")</f>
        <v>0</v>
      </c>
      <c r="U97" s="13"/>
    </row>
    <row r="98" spans="1:21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N98">
        <f>ABS(Table1[[#This Row],[lab_loc]]-Table1[[#This Row],[avg_lab]])</f>
        <v>0.5</v>
      </c>
      <c r="O98">
        <f>COUNTIF(Table1[[#This Row],[var1]:[var4]],"&gt;1")</f>
        <v>0</v>
      </c>
      <c r="P98">
        <f>ROUND(Table1[[#This Row],[avg_lab]],0)</f>
        <v>4</v>
      </c>
      <c r="Q98" t="str">
        <f>Table1[[#This Row],[lab1]]&amp;" "&amp;Table1[[#This Row],[lab2]]&amp;" "&amp;Table1[[#This Row],[lab3]]&amp;" "&amp;Table1[[#This Row],[lab4]]</f>
        <v>4 4 3 3</v>
      </c>
      <c r="R98">
        <f>IF(Table1[[#This Row],[avg_lab_rounded]]=Table1[[#This Row],[lab_loc]],1,0)</f>
        <v>1</v>
      </c>
      <c r="S98">
        <f>(Table1[[#This Row],[lab_loc]]-Table1[[#This Row],[avg_lab]])^2</f>
        <v>0.25</v>
      </c>
      <c r="T98" s="13">
        <f>COUNTIF(Table1[[#This Row],[var_loc]],"&gt;1")</f>
        <v>0</v>
      </c>
      <c r="U98" s="13"/>
    </row>
    <row r="99" spans="1:21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N99">
        <f>ABS(Table1[[#This Row],[lab_loc]]-Table1[[#This Row],[avg_lab]])</f>
        <v>0.75</v>
      </c>
      <c r="O99">
        <f>COUNTIF(Table1[[#This Row],[var1]:[var4]],"&gt;1")</f>
        <v>0</v>
      </c>
      <c r="P99">
        <f>ROUND(Table1[[#This Row],[avg_lab]],0)</f>
        <v>3</v>
      </c>
      <c r="Q99" t="str">
        <f>Table1[[#This Row],[lab1]]&amp;" "&amp;Table1[[#This Row],[lab2]]&amp;" "&amp;Table1[[#This Row],[lab3]]&amp;" "&amp;Table1[[#This Row],[lab4]]</f>
        <v>4 3 3 3</v>
      </c>
      <c r="R99">
        <f>IF(Table1[[#This Row],[avg_lab_rounded]]=Table1[[#This Row],[lab_loc]],1,0)</f>
        <v>0</v>
      </c>
      <c r="S99">
        <f>(Table1[[#This Row],[lab_loc]]-Table1[[#This Row],[avg_lab]])^2</f>
        <v>0.5625</v>
      </c>
      <c r="T99" s="13">
        <f>COUNTIF(Table1[[#This Row],[var_loc]],"&gt;1")</f>
        <v>0</v>
      </c>
      <c r="U99" s="13"/>
    </row>
    <row r="100" spans="1:21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N100">
        <f>ABS(Table1[[#This Row],[lab_loc]]-Table1[[#This Row],[avg_lab]])</f>
        <v>0.75</v>
      </c>
      <c r="O100">
        <f>COUNTIF(Table1[[#This Row],[var1]:[var4]],"&gt;1")</f>
        <v>0</v>
      </c>
      <c r="P100">
        <f>ROUND(Table1[[#This Row],[avg_lab]],0)</f>
        <v>3</v>
      </c>
      <c r="Q100" t="str">
        <f>Table1[[#This Row],[lab1]]&amp;" "&amp;Table1[[#This Row],[lab2]]&amp;" "&amp;Table1[[#This Row],[lab3]]&amp;" "&amp;Table1[[#This Row],[lab4]]</f>
        <v>3 3 4 3</v>
      </c>
      <c r="R100">
        <f>IF(Table1[[#This Row],[avg_lab_rounded]]=Table1[[#This Row],[lab_loc]],1,0)</f>
        <v>0</v>
      </c>
      <c r="S100">
        <f>(Table1[[#This Row],[lab_loc]]-Table1[[#This Row],[avg_lab]])^2</f>
        <v>0.5625</v>
      </c>
      <c r="T100" s="13">
        <f>COUNTIF(Table1[[#This Row],[var_loc]],"&gt;1")</f>
        <v>0</v>
      </c>
      <c r="U100" s="13"/>
    </row>
    <row r="101" spans="1:21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N101">
        <f>ABS(Table1[[#This Row],[lab_loc]]-Table1[[#This Row],[avg_lab]])</f>
        <v>0</v>
      </c>
      <c r="O101">
        <f>COUNTIF(Table1[[#This Row],[var1]:[var4]],"&gt;1")</f>
        <v>0</v>
      </c>
      <c r="P101">
        <f>ROUND(Table1[[#This Row],[avg_lab]],0)</f>
        <v>4</v>
      </c>
      <c r="Q101" t="str">
        <f>Table1[[#This Row],[lab1]]&amp;" "&amp;Table1[[#This Row],[lab2]]&amp;" "&amp;Table1[[#This Row],[lab3]]&amp;" "&amp;Table1[[#This Row],[lab4]]</f>
        <v>4 4 4 4</v>
      </c>
      <c r="R101">
        <f>IF(Table1[[#This Row],[avg_lab_rounded]]=Table1[[#This Row],[lab_loc]],1,0)</f>
        <v>1</v>
      </c>
      <c r="S101">
        <f>(Table1[[#This Row],[lab_loc]]-Table1[[#This Row],[avg_lab]])^2</f>
        <v>0</v>
      </c>
      <c r="T101" s="13">
        <f>COUNTIF(Table1[[#This Row],[var_loc]],"&gt;1")</f>
        <v>0</v>
      </c>
      <c r="U101" s="13"/>
    </row>
    <row r="102" spans="1:21" hidden="1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N102">
        <f>ABS(Table1[[#This Row],[lab_loc]]-Table1[[#This Row],[avg_lab]])</f>
        <v>0.25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3 3 3 2</v>
      </c>
      <c r="R102">
        <f>IF(Table1[[#This Row],[avg_lab_rounded]]=Table1[[#This Row],[lab_loc]],1,0)</f>
        <v>1</v>
      </c>
      <c r="S102">
        <f>(Table1[[#This Row],[lab_loc]]-Table1[[#This Row],[avg_lab]])^2</f>
        <v>6.25E-2</v>
      </c>
      <c r="T102" s="13">
        <f>COUNTIF(Table1[[#This Row],[var_loc]],"&gt;1")</f>
        <v>1</v>
      </c>
      <c r="U102" s="13"/>
    </row>
    <row r="103" spans="1:21" hidden="1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N103">
        <f>ABS(Table1[[#This Row],[lab_loc]]-Table1[[#This Row],[avg_lab]])</f>
        <v>0.75</v>
      </c>
      <c r="O103">
        <f>COUNTIF(Table1[[#This Row],[var1]:[var4]],"&gt;1")</f>
        <v>1</v>
      </c>
      <c r="P103">
        <f>ROUND(Table1[[#This Row],[avg_lab]],0)</f>
        <v>3</v>
      </c>
      <c r="Q103" t="str">
        <f>Table1[[#This Row],[lab1]]&amp;" "&amp;Table1[[#This Row],[lab2]]&amp;" "&amp;Table1[[#This Row],[lab3]]&amp;" "&amp;Table1[[#This Row],[lab4]]</f>
        <v>3 3 2 3</v>
      </c>
      <c r="R103">
        <f>IF(Table1[[#This Row],[avg_lab_rounded]]=Table1[[#This Row],[lab_loc]],1,0)</f>
        <v>0</v>
      </c>
      <c r="S103">
        <f>(Table1[[#This Row],[lab_loc]]-Table1[[#This Row],[avg_lab]])^2</f>
        <v>0.5625</v>
      </c>
      <c r="T103" s="13">
        <f>COUNTIF(Table1[[#This Row],[var_loc]],"&gt;1")</f>
        <v>1</v>
      </c>
      <c r="U103" s="13"/>
    </row>
    <row r="104" spans="1:21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N104">
        <f>ABS(Table1[[#This Row],[lab_loc]]-Table1[[#This Row],[avg_lab]])</f>
        <v>0.5</v>
      </c>
      <c r="O104">
        <f>COUNTIF(Table1[[#This Row],[var1]:[var4]],"&gt;1")</f>
        <v>1</v>
      </c>
      <c r="P104">
        <f>ROUND(Table1[[#This Row],[avg_lab]],0)</f>
        <v>4</v>
      </c>
      <c r="Q104" t="str">
        <f>Table1[[#This Row],[lab1]]&amp;" "&amp;Table1[[#This Row],[lab2]]&amp;" "&amp;Table1[[#This Row],[lab3]]&amp;" "&amp;Table1[[#This Row],[lab4]]</f>
        <v>4 4 3 3</v>
      </c>
      <c r="R104">
        <f>IF(Table1[[#This Row],[avg_lab_rounded]]=Table1[[#This Row],[lab_loc]],1,0)</f>
        <v>1</v>
      </c>
      <c r="S104">
        <f>(Table1[[#This Row],[lab_loc]]-Table1[[#This Row],[avg_lab]])^2</f>
        <v>0.25</v>
      </c>
      <c r="T104" s="13">
        <f>COUNTIF(Table1[[#This Row],[var_loc]],"&gt;1")</f>
        <v>0</v>
      </c>
      <c r="U104" s="13"/>
    </row>
    <row r="105" spans="1:21" hidden="1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N105">
        <f>ABS(Table1[[#This Row],[lab_loc]]-Table1[[#This Row],[avg_lab]])</f>
        <v>0</v>
      </c>
      <c r="O105">
        <f>COUNTIF(Table1[[#This Row],[var1]:[var4]],"&gt;1")</f>
        <v>3</v>
      </c>
      <c r="P105">
        <f>ROUND(Table1[[#This Row],[avg_lab]],0)</f>
        <v>3</v>
      </c>
      <c r="Q105" t="str">
        <f>Table1[[#This Row],[lab1]]&amp;" "&amp;Table1[[#This Row],[lab2]]&amp;" "&amp;Table1[[#This Row],[lab3]]&amp;" "&amp;Table1[[#This Row],[lab4]]</f>
        <v>4 3 2 3</v>
      </c>
      <c r="R105">
        <f>IF(Table1[[#This Row],[avg_lab_rounded]]=Table1[[#This Row],[lab_loc]],1,0)</f>
        <v>1</v>
      </c>
      <c r="S105">
        <f>(Table1[[#This Row],[lab_loc]]-Table1[[#This Row],[avg_lab]])^2</f>
        <v>0</v>
      </c>
      <c r="T105" s="13">
        <f>COUNTIF(Table1[[#This Row],[var_loc]],"&gt;1")</f>
        <v>0</v>
      </c>
      <c r="U105" s="13"/>
    </row>
    <row r="106" spans="1:21" hidden="1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N106">
        <f>ABS(Table1[[#This Row],[lab_loc]]-Table1[[#This Row],[avg_lab]])</f>
        <v>1</v>
      </c>
      <c r="O106">
        <f>COUNTIF(Table1[[#This Row],[var1]:[var4]],"&gt;1")</f>
        <v>2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3 2 3 4</v>
      </c>
      <c r="R106">
        <f>IF(Table1[[#This Row],[avg_lab_rounded]]=Table1[[#This Row],[lab_loc]],1,0)</f>
        <v>0</v>
      </c>
      <c r="S106">
        <f>(Table1[[#This Row],[lab_loc]]-Table1[[#This Row],[avg_lab]])^2</f>
        <v>1</v>
      </c>
      <c r="T106" s="13">
        <f>COUNTIF(Table1[[#This Row],[var_loc]],"&gt;1")</f>
        <v>1</v>
      </c>
      <c r="U106" s="13"/>
    </row>
    <row r="107" spans="1:21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N107">
        <f>ABS(Table1[[#This Row],[lab_loc]]-Table1[[#This Row],[avg_lab]])</f>
        <v>0.25</v>
      </c>
      <c r="O107">
        <f>COUNTIF(Table1[[#This Row],[var1]:[var4]],"&gt;1")</f>
        <v>3</v>
      </c>
      <c r="P107">
        <f>ROUND(Table1[[#This Row],[avg_lab]],0)</f>
        <v>4</v>
      </c>
      <c r="Q107" t="str">
        <f>Table1[[#This Row],[lab1]]&amp;" "&amp;Table1[[#This Row],[lab2]]&amp;" "&amp;Table1[[#This Row],[lab3]]&amp;" "&amp;Table1[[#This Row],[lab4]]</f>
        <v>4 4 3 4</v>
      </c>
      <c r="R107">
        <f>IF(Table1[[#This Row],[avg_lab_rounded]]=Table1[[#This Row],[lab_loc]],1,0)</f>
        <v>1</v>
      </c>
      <c r="S107">
        <f>(Table1[[#This Row],[lab_loc]]-Table1[[#This Row],[avg_lab]])^2</f>
        <v>6.25E-2</v>
      </c>
      <c r="T107" s="13">
        <f>COUNTIF(Table1[[#This Row],[var_loc]],"&gt;1")</f>
        <v>1</v>
      </c>
      <c r="U107" s="13"/>
    </row>
    <row r="108" spans="1:21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N108">
        <f>ABS(Table1[[#This Row],[lab_loc]]-Table1[[#This Row],[avg_lab]])</f>
        <v>0.75</v>
      </c>
      <c r="O108">
        <f>COUNTIF(Table1[[#This Row],[var1]:[var4]],"&gt;1")</f>
        <v>0</v>
      </c>
      <c r="P108">
        <f>ROUND(Table1[[#This Row],[avg_lab]],0)</f>
        <v>3</v>
      </c>
      <c r="Q108" t="str">
        <f>Table1[[#This Row],[lab1]]&amp;" "&amp;Table1[[#This Row],[lab2]]&amp;" "&amp;Table1[[#This Row],[lab3]]&amp;" "&amp;Table1[[#This Row],[lab4]]</f>
        <v>4 2 3 4</v>
      </c>
      <c r="R108">
        <f>IF(Table1[[#This Row],[avg_lab_rounded]]=Table1[[#This Row],[lab_loc]],1,0)</f>
        <v>0</v>
      </c>
      <c r="S108">
        <f>(Table1[[#This Row],[lab_loc]]-Table1[[#This Row],[avg_lab]])^2</f>
        <v>0.5625</v>
      </c>
      <c r="T108" s="13">
        <f>COUNTIF(Table1[[#This Row],[var_loc]],"&gt;1")</f>
        <v>0</v>
      </c>
      <c r="U108" s="13"/>
    </row>
    <row r="109" spans="1:21" hidden="1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1 1 2 3</v>
      </c>
      <c r="R109">
        <f>IF(Table1[[#This Row],[avg_lab_rounded]]=Table1[[#This Row],[lab_loc]],1,0)</f>
        <v>1</v>
      </c>
      <c r="S109">
        <f>(Table1[[#This Row],[lab_loc]]-Table1[[#This Row],[avg_lab]])^2</f>
        <v>6.25E-2</v>
      </c>
      <c r="T109" s="13">
        <f>COUNTIF(Table1[[#This Row],[var_loc]],"&gt;1")</f>
        <v>0</v>
      </c>
      <c r="U109" s="13"/>
    </row>
    <row r="110" spans="1:21" hidden="1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N110">
        <f>ABS(Table1[[#This Row],[lab_loc]]-Table1[[#This Row],[avg_lab]])</f>
        <v>0.5</v>
      </c>
      <c r="O110">
        <f>COUNTIF(Table1[[#This Row],[var1]:[var4]],"&gt;1")</f>
        <v>1</v>
      </c>
      <c r="P110">
        <f>ROUND(Table1[[#This Row],[avg_lab]],0)</f>
        <v>3</v>
      </c>
      <c r="Q110" t="str">
        <f>Table1[[#This Row],[lab1]]&amp;" "&amp;Table1[[#This Row],[lab2]]&amp;" "&amp;Table1[[#This Row],[lab3]]&amp;" "&amp;Table1[[#This Row],[lab4]]</f>
        <v>3 3 2 2</v>
      </c>
      <c r="R110">
        <f>IF(Table1[[#This Row],[avg_lab_rounded]]=Table1[[#This Row],[lab_loc]],1,0)</f>
        <v>0</v>
      </c>
      <c r="S110">
        <f>(Table1[[#This Row],[lab_loc]]-Table1[[#This Row],[avg_lab]])^2</f>
        <v>0.25</v>
      </c>
      <c r="T110" s="13">
        <f>COUNTIF(Table1[[#This Row],[var_loc]],"&gt;1")</f>
        <v>0</v>
      </c>
      <c r="U110" s="13"/>
    </row>
    <row r="111" spans="1:21" hidden="1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N111">
        <f>ABS(Table1[[#This Row],[lab_loc]]-Table1[[#This Row],[avg_lab]])</f>
        <v>0</v>
      </c>
      <c r="O111">
        <f>COUNTIF(Table1[[#This Row],[var1]:[var4]],"&gt;1")</f>
        <v>1</v>
      </c>
      <c r="P111">
        <f>ROUND(Table1[[#This Row],[avg_lab]],0)</f>
        <v>2</v>
      </c>
      <c r="Q111" t="str">
        <f>Table1[[#This Row],[lab1]]&amp;" "&amp;Table1[[#This Row],[lab2]]&amp;" "&amp;Table1[[#This Row],[lab3]]&amp;" "&amp;Table1[[#This Row],[lab4]]</f>
        <v>2 2 3 1</v>
      </c>
      <c r="R111">
        <f>IF(Table1[[#This Row],[avg_lab_rounded]]=Table1[[#This Row],[lab_loc]],1,0)</f>
        <v>1</v>
      </c>
      <c r="S111">
        <f>(Table1[[#This Row],[lab_loc]]-Table1[[#This Row],[avg_lab]])^2</f>
        <v>0</v>
      </c>
      <c r="T111" s="13">
        <f>COUNTIF(Table1[[#This Row],[var_loc]],"&gt;1")</f>
        <v>0</v>
      </c>
      <c r="U111" s="13"/>
    </row>
    <row r="112" spans="1:21" hidden="1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N112">
        <f>ABS(Table1[[#This Row],[lab_loc]]-Table1[[#This Row],[avg_lab]])</f>
        <v>1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3 3 3 3</v>
      </c>
      <c r="R112">
        <f>IF(Table1[[#This Row],[avg_lab_rounded]]=Table1[[#This Row],[lab_loc]],1,0)</f>
        <v>0</v>
      </c>
      <c r="S112">
        <f>(Table1[[#This Row],[lab_loc]]-Table1[[#This Row],[avg_lab]])^2</f>
        <v>1</v>
      </c>
      <c r="T112" s="13">
        <f>COUNTIF(Table1[[#This Row],[var_loc]],"&gt;1")</f>
        <v>0</v>
      </c>
      <c r="U112" s="13"/>
    </row>
    <row r="113" spans="1:21" hidden="1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N113">
        <f>ABS(Table1[[#This Row],[lab_loc]]-Table1[[#This Row],[avg_lab]])</f>
        <v>0.75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3 2 3 3</v>
      </c>
      <c r="R113">
        <f>IF(Table1[[#This Row],[avg_lab_rounded]]=Table1[[#This Row],[lab_loc]],1,0)</f>
        <v>0</v>
      </c>
      <c r="S113">
        <f>(Table1[[#This Row],[lab_loc]]-Table1[[#This Row],[avg_lab]])^2</f>
        <v>0.5625</v>
      </c>
      <c r="T113" s="13">
        <f>COUNTIF(Table1[[#This Row],[var_loc]],"&gt;1")</f>
        <v>1</v>
      </c>
      <c r="U113" s="13"/>
    </row>
    <row r="114" spans="1:21" hidden="1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N114">
        <f>ABS(Table1[[#This Row],[lab_loc]]-Table1[[#This Row],[avg_lab]])</f>
        <v>0.75</v>
      </c>
      <c r="O114">
        <f>COUNTIF(Table1[[#This Row],[var1]:[var4]],"&gt;1")</f>
        <v>0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3 2 3 3</v>
      </c>
      <c r="R114">
        <f>IF(Table1[[#This Row],[avg_lab_rounded]]=Table1[[#This Row],[lab_loc]],1,0)</f>
        <v>0</v>
      </c>
      <c r="S114">
        <f>(Table1[[#This Row],[lab_loc]]-Table1[[#This Row],[avg_lab]])^2</f>
        <v>0.5625</v>
      </c>
      <c r="T114" s="13">
        <f>COUNTIF(Table1[[#This Row],[var_loc]],"&gt;1")</f>
        <v>1</v>
      </c>
      <c r="U114" s="13"/>
    </row>
    <row r="115" spans="1:21" hidden="1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N115">
        <f>ABS(Table1[[#This Row],[lab_loc]]-Table1[[#This Row],[avg_lab]])</f>
        <v>0.25</v>
      </c>
      <c r="O115">
        <f>COUNTIF(Table1[[#This Row],[var1]:[var4]],"&gt;1")</f>
        <v>1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2 2 3 2</v>
      </c>
      <c r="R115">
        <f>IF(Table1[[#This Row],[avg_lab_rounded]]=Table1[[#This Row],[lab_loc]],1,0)</f>
        <v>1</v>
      </c>
      <c r="S115">
        <f>(Table1[[#This Row],[lab_loc]]-Table1[[#This Row],[avg_lab]])^2</f>
        <v>6.25E-2</v>
      </c>
      <c r="T115" s="13">
        <f>COUNTIF(Table1[[#This Row],[var_loc]],"&gt;1")</f>
        <v>0</v>
      </c>
      <c r="U115" s="13"/>
    </row>
    <row r="116" spans="1:21" hidden="1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N116">
        <f>ABS(Table1[[#This Row],[lab_loc]]-Table1[[#This Row],[avg_lab]])</f>
        <v>0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3 2 2 1</v>
      </c>
      <c r="R116">
        <f>IF(Table1[[#This Row],[avg_lab_rounded]]=Table1[[#This Row],[lab_loc]],1,0)</f>
        <v>1</v>
      </c>
      <c r="S116">
        <f>(Table1[[#This Row],[lab_loc]]-Table1[[#This Row],[avg_lab]])^2</f>
        <v>0</v>
      </c>
      <c r="T116" s="13">
        <f>COUNTIF(Table1[[#This Row],[var_loc]],"&gt;1")</f>
        <v>0</v>
      </c>
      <c r="U116" s="13"/>
    </row>
    <row r="117" spans="1:21" hidden="1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N117">
        <f>ABS(Table1[[#This Row],[lab_loc]]-Table1[[#This Row],[avg_lab]])</f>
        <v>0.75</v>
      </c>
      <c r="O117">
        <f>COUNTIF(Table1[[#This Row],[var1]:[var4]],"&gt;1")</f>
        <v>3</v>
      </c>
      <c r="P117">
        <f>ROUND(Table1[[#This Row],[avg_lab]],0)</f>
        <v>2</v>
      </c>
      <c r="Q117" t="str">
        <f>Table1[[#This Row],[lab1]]&amp;" "&amp;Table1[[#This Row],[lab2]]&amp;" "&amp;Table1[[#This Row],[lab3]]&amp;" "&amp;Table1[[#This Row],[lab4]]</f>
        <v>1 2 2 2</v>
      </c>
      <c r="R117">
        <f>IF(Table1[[#This Row],[avg_lab_rounded]]=Table1[[#This Row],[lab_loc]],1,0)</f>
        <v>0</v>
      </c>
      <c r="S117">
        <f>(Table1[[#This Row],[lab_loc]]-Table1[[#This Row],[avg_lab]])^2</f>
        <v>0.5625</v>
      </c>
      <c r="T117" s="13">
        <f>COUNTIF(Table1[[#This Row],[var_loc]],"&gt;1")</f>
        <v>1</v>
      </c>
      <c r="U117" s="13"/>
    </row>
    <row r="118" spans="1:21" hidden="1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N118">
        <f>ABS(Table1[[#This Row],[lab_loc]]-Table1[[#This Row],[avg_lab]])</f>
        <v>0.5</v>
      </c>
      <c r="O118">
        <f>COUNTIF(Table1[[#This Row],[var1]:[var4]],"&gt;1")</f>
        <v>0</v>
      </c>
      <c r="P118">
        <f>ROUND(Table1[[#This Row],[avg_lab]],0)</f>
        <v>4</v>
      </c>
      <c r="Q118" t="str">
        <f>Table1[[#This Row],[lab1]]&amp;" "&amp;Table1[[#This Row],[lab2]]&amp;" "&amp;Table1[[#This Row],[lab3]]&amp;" "&amp;Table1[[#This Row],[lab4]]</f>
        <v>3 3 4 4</v>
      </c>
      <c r="R118">
        <f>IF(Table1[[#This Row],[avg_lab_rounded]]=Table1[[#This Row],[lab_loc]],1,0)</f>
        <v>0</v>
      </c>
      <c r="S118">
        <f>(Table1[[#This Row],[lab_loc]]-Table1[[#This Row],[avg_lab]])^2</f>
        <v>0.25</v>
      </c>
      <c r="T118" s="13">
        <f>COUNTIF(Table1[[#This Row],[var_loc]],"&gt;1")</f>
        <v>0</v>
      </c>
      <c r="U118" s="13"/>
    </row>
    <row r="119" spans="1:21" hidden="1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N119">
        <f>ABS(Table1[[#This Row],[lab_loc]]-Table1[[#This Row],[avg_lab]])</f>
        <v>0</v>
      </c>
      <c r="O119">
        <f>COUNTIF(Table1[[#This Row],[var1]:[var4]],"&gt;1")</f>
        <v>1</v>
      </c>
      <c r="P119">
        <f>ROUND(Table1[[#This Row],[avg_lab]],0)</f>
        <v>2</v>
      </c>
      <c r="Q119" t="str">
        <f>Table1[[#This Row],[lab1]]&amp;" "&amp;Table1[[#This Row],[lab2]]&amp;" "&amp;Table1[[#This Row],[lab3]]&amp;" "&amp;Table1[[#This Row],[lab4]]</f>
        <v>2 2 2 2</v>
      </c>
      <c r="R119">
        <f>IF(Table1[[#This Row],[avg_lab_rounded]]=Table1[[#This Row],[lab_loc]],1,0)</f>
        <v>1</v>
      </c>
      <c r="S119">
        <f>(Table1[[#This Row],[lab_loc]]-Table1[[#This Row],[avg_lab]])^2</f>
        <v>0</v>
      </c>
      <c r="T119" s="13">
        <f>COUNTIF(Table1[[#This Row],[var_loc]],"&gt;1")</f>
        <v>0</v>
      </c>
      <c r="U119" s="13"/>
    </row>
    <row r="120" spans="1:21" hidden="1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N120">
        <f>ABS(Table1[[#This Row],[lab_loc]]-Table1[[#This Row],[avg_lab]])</f>
        <v>0.25</v>
      </c>
      <c r="O120">
        <f>COUNTIF(Table1[[#This Row],[var1]:[var4]],"&gt;1")</f>
        <v>2</v>
      </c>
      <c r="P120">
        <f>ROUND(Table1[[#This Row],[avg_lab]],0)</f>
        <v>2</v>
      </c>
      <c r="Q120" t="str">
        <f>Table1[[#This Row],[lab1]]&amp;" "&amp;Table1[[#This Row],[lab2]]&amp;" "&amp;Table1[[#This Row],[lab3]]&amp;" "&amp;Table1[[#This Row],[lab4]]</f>
        <v>2 2 2 3</v>
      </c>
      <c r="R120">
        <f>IF(Table1[[#This Row],[avg_lab_rounded]]=Table1[[#This Row],[lab_loc]],1,0)</f>
        <v>1</v>
      </c>
      <c r="S120">
        <f>(Table1[[#This Row],[lab_loc]]-Table1[[#This Row],[avg_lab]])^2</f>
        <v>6.25E-2</v>
      </c>
      <c r="T120" s="13">
        <f>COUNTIF(Table1[[#This Row],[var_loc]],"&gt;1")</f>
        <v>1</v>
      </c>
      <c r="U120" s="13"/>
    </row>
    <row r="121" spans="1:21" hidden="1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N121">
        <f>ABS(Table1[[#This Row],[lab_loc]]-Table1[[#This Row],[avg_lab]])</f>
        <v>0.5</v>
      </c>
      <c r="O121">
        <f>COUNTIF(Table1[[#This Row],[var1]:[var4]],"&gt;1")</f>
        <v>2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2 3 3 2</v>
      </c>
      <c r="R121">
        <f>IF(Table1[[#This Row],[avg_lab_rounded]]=Table1[[#This Row],[lab_loc]],1,0)</f>
        <v>1</v>
      </c>
      <c r="S121">
        <f>(Table1[[#This Row],[lab_loc]]-Table1[[#This Row],[avg_lab]])^2</f>
        <v>0.25</v>
      </c>
      <c r="T121" s="13">
        <f>COUNTIF(Table1[[#This Row],[var_loc]],"&gt;1")</f>
        <v>1</v>
      </c>
      <c r="U121" s="13"/>
    </row>
    <row r="122" spans="1:21" hidden="1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N122">
        <f>ABS(Table1[[#This Row],[lab_loc]]-Table1[[#This Row],[avg_lab]])</f>
        <v>0</v>
      </c>
      <c r="O122">
        <f>COUNTIF(Table1[[#This Row],[var1]:[var4]],"&gt;1")</f>
        <v>1</v>
      </c>
      <c r="P122">
        <f>ROUND(Table1[[#This Row],[avg_lab]],0)</f>
        <v>3</v>
      </c>
      <c r="Q122" t="str">
        <f>Table1[[#This Row],[lab1]]&amp;" "&amp;Table1[[#This Row],[lab2]]&amp;" "&amp;Table1[[#This Row],[lab3]]&amp;" "&amp;Table1[[#This Row],[lab4]]</f>
        <v>3 3 3 3</v>
      </c>
      <c r="R122">
        <f>IF(Table1[[#This Row],[avg_lab_rounded]]=Table1[[#This Row],[lab_loc]],1,0)</f>
        <v>1</v>
      </c>
      <c r="S122">
        <f>(Table1[[#This Row],[lab_loc]]-Table1[[#This Row],[avg_lab]])^2</f>
        <v>0</v>
      </c>
      <c r="T122" s="13">
        <f>COUNTIF(Table1[[#This Row],[var_loc]],"&gt;1")</f>
        <v>0</v>
      </c>
      <c r="U122" s="13"/>
    </row>
    <row r="123" spans="1:21" hidden="1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N123">
        <f>ABS(Table1[[#This Row],[lab_loc]]-Table1[[#This Row],[avg_lab]])</f>
        <v>0.25</v>
      </c>
      <c r="O123">
        <f>COUNTIF(Table1[[#This Row],[var1]:[var4]],"&gt;1")</f>
        <v>0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2 3 3 3</v>
      </c>
      <c r="R123">
        <f>IF(Table1[[#This Row],[avg_lab_rounded]]=Table1[[#This Row],[lab_loc]],1,0)</f>
        <v>1</v>
      </c>
      <c r="S123">
        <f>(Table1[[#This Row],[lab_loc]]-Table1[[#This Row],[avg_lab]])^2</f>
        <v>6.25E-2</v>
      </c>
      <c r="T123" s="13">
        <f>COUNTIF(Table1[[#This Row],[var_loc]],"&gt;1")</f>
        <v>0</v>
      </c>
      <c r="U123" s="13"/>
    </row>
    <row r="124" spans="1:21" hidden="1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N124">
        <f>ABS(Table1[[#This Row],[lab_loc]]-Table1[[#This Row],[avg_lab]])</f>
        <v>0.5</v>
      </c>
      <c r="O124">
        <f>COUNTIF(Table1[[#This Row],[var1]:[var4]],"&gt;1")</f>
        <v>0</v>
      </c>
      <c r="P124">
        <f>ROUND(Table1[[#This Row],[avg_lab]],0)</f>
        <v>4</v>
      </c>
      <c r="Q124" t="str">
        <f>Table1[[#This Row],[lab1]]&amp;" "&amp;Table1[[#This Row],[lab2]]&amp;" "&amp;Table1[[#This Row],[lab3]]&amp;" "&amp;Table1[[#This Row],[lab4]]</f>
        <v>4 3 4 3</v>
      </c>
      <c r="R124">
        <f>IF(Table1[[#This Row],[avg_lab_rounded]]=Table1[[#This Row],[lab_loc]],1,0)</f>
        <v>0</v>
      </c>
      <c r="S124">
        <f>(Table1[[#This Row],[lab_loc]]-Table1[[#This Row],[avg_lab]])^2</f>
        <v>0.25</v>
      </c>
      <c r="T124" s="13">
        <f>COUNTIF(Table1[[#This Row],[var_loc]],"&gt;1")</f>
        <v>0</v>
      </c>
      <c r="U124" s="13"/>
    </row>
    <row r="125" spans="1:21" hidden="1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N125">
        <f>ABS(Table1[[#This Row],[lab_loc]]-Table1[[#This Row],[avg_lab]])</f>
        <v>0</v>
      </c>
      <c r="O125">
        <f>COUNTIF(Table1[[#This Row],[var1]:[var4]],"&gt;1")</f>
        <v>0</v>
      </c>
      <c r="P125">
        <f>ROUND(Table1[[#This Row],[avg_lab]],0)</f>
        <v>2</v>
      </c>
      <c r="Q125" t="str">
        <f>Table1[[#This Row],[lab1]]&amp;" "&amp;Table1[[#This Row],[lab2]]&amp;" "&amp;Table1[[#This Row],[lab3]]&amp;" "&amp;Table1[[#This Row],[lab4]]</f>
        <v>3 2 2 1</v>
      </c>
      <c r="R125">
        <f>IF(Table1[[#This Row],[avg_lab_rounded]]=Table1[[#This Row],[lab_loc]],1,0)</f>
        <v>1</v>
      </c>
      <c r="S125">
        <f>(Table1[[#This Row],[lab_loc]]-Table1[[#This Row],[avg_lab]])^2</f>
        <v>0</v>
      </c>
      <c r="T125" s="13">
        <f>COUNTIF(Table1[[#This Row],[var_loc]],"&gt;1")</f>
        <v>0</v>
      </c>
      <c r="U125" s="13"/>
    </row>
    <row r="126" spans="1:21" hidden="1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N126">
        <f>ABS(Table1[[#This Row],[lab_loc]]-Table1[[#This Row],[avg_lab]])</f>
        <v>0.75</v>
      </c>
      <c r="O126">
        <f>COUNTIF(Table1[[#This Row],[var1]:[var4]],"&gt;1")</f>
        <v>1</v>
      </c>
      <c r="P126">
        <f>ROUND(Table1[[#This Row],[avg_lab]],0)</f>
        <v>4</v>
      </c>
      <c r="Q126" t="str">
        <f>Table1[[#This Row],[lab1]]&amp;" "&amp;Table1[[#This Row],[lab2]]&amp;" "&amp;Table1[[#This Row],[lab3]]&amp;" "&amp;Table1[[#This Row],[lab4]]</f>
        <v>3 4 4 4</v>
      </c>
      <c r="R126">
        <f>IF(Table1[[#This Row],[avg_lab_rounded]]=Table1[[#This Row],[lab_loc]],1,0)</f>
        <v>0</v>
      </c>
      <c r="S126">
        <f>(Table1[[#This Row],[lab_loc]]-Table1[[#This Row],[avg_lab]])^2</f>
        <v>0.5625</v>
      </c>
      <c r="T126" s="13">
        <f>COUNTIF(Table1[[#This Row],[var_loc]],"&gt;1")</f>
        <v>0</v>
      </c>
      <c r="U126" s="13"/>
    </row>
    <row r="127" spans="1:21" hidden="1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N127">
        <f>ABS(Table1[[#This Row],[lab_loc]]-Table1[[#This Row],[avg_lab]])</f>
        <v>0.25</v>
      </c>
      <c r="O127">
        <f>COUNTIF(Table1[[#This Row],[var1]:[var4]],"&gt;1")</f>
        <v>1</v>
      </c>
      <c r="P127">
        <f>ROUND(Table1[[#This Row],[avg_lab]],0)</f>
        <v>3</v>
      </c>
      <c r="Q127" t="str">
        <f>Table1[[#This Row],[lab1]]&amp;" "&amp;Table1[[#This Row],[lab2]]&amp;" "&amp;Table1[[#This Row],[lab3]]&amp;" "&amp;Table1[[#This Row],[lab4]]</f>
        <v>3 3 3 2</v>
      </c>
      <c r="R127">
        <f>IF(Table1[[#This Row],[avg_lab_rounded]]=Table1[[#This Row],[lab_loc]],1,0)</f>
        <v>1</v>
      </c>
      <c r="S127">
        <f>(Table1[[#This Row],[lab_loc]]-Table1[[#This Row],[avg_lab]])^2</f>
        <v>6.25E-2</v>
      </c>
      <c r="T127" s="13">
        <f>COUNTIF(Table1[[#This Row],[var_loc]],"&gt;1")</f>
        <v>1</v>
      </c>
      <c r="U127" s="13"/>
    </row>
    <row r="128" spans="1:21" hidden="1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N128">
        <f>ABS(Table1[[#This Row],[lab_loc]]-Table1[[#This Row],[avg_lab]])</f>
        <v>1.25</v>
      </c>
      <c r="O128">
        <f>COUNTIF(Table1[[#This Row],[var1]:[var4]],"&gt;1")</f>
        <v>2</v>
      </c>
      <c r="P128">
        <f>ROUND(Table1[[#This Row],[avg_lab]],0)</f>
        <v>4</v>
      </c>
      <c r="Q128" t="str">
        <f>Table1[[#This Row],[lab1]]&amp;" "&amp;Table1[[#This Row],[lab2]]&amp;" "&amp;Table1[[#This Row],[lab3]]&amp;" "&amp;Table1[[#This Row],[lab4]]</f>
        <v>4 5 4 2</v>
      </c>
      <c r="R128">
        <f>IF(Table1[[#This Row],[avg_lab_rounded]]=Table1[[#This Row],[lab_loc]],1,0)</f>
        <v>0</v>
      </c>
      <c r="S128">
        <f>(Table1[[#This Row],[lab_loc]]-Table1[[#This Row],[avg_lab]])^2</f>
        <v>1.5625</v>
      </c>
      <c r="T128" s="13">
        <f>COUNTIF(Table1[[#This Row],[var_loc]],"&gt;1")</f>
        <v>0</v>
      </c>
      <c r="U128" s="13"/>
    </row>
    <row r="129" spans="1:21" hidden="1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N129">
        <f>ABS(Table1[[#This Row],[lab_loc]]-Table1[[#This Row],[avg_lab]])</f>
        <v>0</v>
      </c>
      <c r="O129">
        <f>COUNTIF(Table1[[#This Row],[var1]:[var4]],"&gt;1")</f>
        <v>2</v>
      </c>
      <c r="P129">
        <f>ROUND(Table1[[#This Row],[avg_lab]],0)</f>
        <v>2</v>
      </c>
      <c r="Q129" t="str">
        <f>Table1[[#This Row],[lab1]]&amp;" "&amp;Table1[[#This Row],[lab2]]&amp;" "&amp;Table1[[#This Row],[lab3]]&amp;" "&amp;Table1[[#This Row],[lab4]]</f>
        <v>2 2 2 2</v>
      </c>
      <c r="R129">
        <f>IF(Table1[[#This Row],[avg_lab_rounded]]=Table1[[#This Row],[lab_loc]],1,0)</f>
        <v>1</v>
      </c>
      <c r="S129">
        <f>(Table1[[#This Row],[lab_loc]]-Table1[[#This Row],[avg_lab]])^2</f>
        <v>0</v>
      </c>
      <c r="T129" s="13">
        <f>COUNTIF(Table1[[#This Row],[var_loc]],"&gt;1")</f>
        <v>0</v>
      </c>
      <c r="U129" s="13"/>
    </row>
    <row r="130" spans="1:21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N130">
        <f>ABS(Table1[[#This Row],[lab_loc]]-Table1[[#This Row],[avg_lab]])</f>
        <v>0</v>
      </c>
      <c r="O130">
        <f>COUNTIF(Table1[[#This Row],[var1]:[var4]],"&gt;1")</f>
        <v>1</v>
      </c>
      <c r="P130">
        <f>ROUND(Table1[[#This Row],[avg_lab]],0)</f>
        <v>4</v>
      </c>
      <c r="Q130" t="str">
        <f>Table1[[#This Row],[lab1]]&amp;" "&amp;Table1[[#This Row],[lab2]]&amp;" "&amp;Table1[[#This Row],[lab3]]&amp;" "&amp;Table1[[#This Row],[lab4]]</f>
        <v>4 4 4 4</v>
      </c>
      <c r="R130">
        <f>IF(Table1[[#This Row],[avg_lab_rounded]]=Table1[[#This Row],[lab_loc]],1,0)</f>
        <v>1</v>
      </c>
      <c r="S130">
        <f>(Table1[[#This Row],[lab_loc]]-Table1[[#This Row],[avg_lab]])^2</f>
        <v>0</v>
      </c>
      <c r="T130" s="13">
        <f>COUNTIF(Table1[[#This Row],[var_loc]],"&gt;1")</f>
        <v>0</v>
      </c>
      <c r="U130" s="13"/>
    </row>
    <row r="131" spans="1:21" hidden="1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3</v>
      </c>
      <c r="Q131" t="str">
        <f>Table1[[#This Row],[lab1]]&amp;" "&amp;Table1[[#This Row],[lab2]]&amp;" "&amp;Table1[[#This Row],[lab3]]&amp;" "&amp;Table1[[#This Row],[lab4]]</f>
        <v>3 3 3 3</v>
      </c>
      <c r="R131">
        <f>IF(Table1[[#This Row],[avg_lab_rounded]]=Table1[[#This Row],[lab_loc]],1,0)</f>
        <v>1</v>
      </c>
      <c r="S131">
        <f>(Table1[[#This Row],[lab_loc]]-Table1[[#This Row],[avg_lab]])^2</f>
        <v>0</v>
      </c>
      <c r="T131" s="13">
        <f>COUNTIF(Table1[[#This Row],[var_loc]],"&gt;1")</f>
        <v>0</v>
      </c>
      <c r="U131" s="13"/>
    </row>
    <row r="132" spans="1:21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N132">
        <f>ABS(Table1[[#This Row],[lab_loc]]-Table1[[#This Row],[avg_lab]])</f>
        <v>0.75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2 4 3 4</v>
      </c>
      <c r="R132">
        <f>IF(Table1[[#This Row],[avg_lab_rounded]]=Table1[[#This Row],[lab_loc]],1,0)</f>
        <v>0</v>
      </c>
      <c r="S132">
        <f>(Table1[[#This Row],[lab_loc]]-Table1[[#This Row],[avg_lab]])^2</f>
        <v>0.5625</v>
      </c>
      <c r="T132" s="13">
        <f>COUNTIF(Table1[[#This Row],[var_loc]],"&gt;1")</f>
        <v>0</v>
      </c>
      <c r="U132" s="13"/>
    </row>
    <row r="133" spans="1:21" hidden="1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N133">
        <f>ABS(Table1[[#This Row],[lab_loc]]-Table1[[#This Row],[avg_lab]])</f>
        <v>0.25</v>
      </c>
      <c r="O133">
        <f>COUNTIF(Table1[[#This Row],[var1]:[var4]],"&gt;1")</f>
        <v>2</v>
      </c>
      <c r="P133">
        <f>ROUND(Table1[[#This Row],[avg_lab]],0)</f>
        <v>2</v>
      </c>
      <c r="Q133" t="str">
        <f>Table1[[#This Row],[lab1]]&amp;" "&amp;Table1[[#This Row],[lab2]]&amp;" "&amp;Table1[[#This Row],[lab3]]&amp;" "&amp;Table1[[#This Row],[lab4]]</f>
        <v>3 1 3 2</v>
      </c>
      <c r="R133">
        <f>IF(Table1[[#This Row],[avg_lab_rounded]]=Table1[[#This Row],[lab_loc]],1,0)</f>
        <v>1</v>
      </c>
      <c r="S133">
        <f>(Table1[[#This Row],[lab_loc]]-Table1[[#This Row],[avg_lab]])^2</f>
        <v>6.25E-2</v>
      </c>
      <c r="T133" s="13">
        <f>COUNTIF(Table1[[#This Row],[var_loc]],"&gt;1")</f>
        <v>0</v>
      </c>
      <c r="U133" s="13"/>
    </row>
    <row r="134" spans="1:21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N134">
        <f>ABS(Table1[[#This Row],[lab_loc]]-Table1[[#This Row],[avg_lab]])</f>
        <v>1</v>
      </c>
      <c r="O134">
        <f>COUNTIF(Table1[[#This Row],[var1]:[var4]],"&gt;1")</f>
        <v>2</v>
      </c>
      <c r="P134">
        <f>ROUND(Table1[[#This Row],[avg_lab]],0)</f>
        <v>3</v>
      </c>
      <c r="Q134" t="str">
        <f>Table1[[#This Row],[lab1]]&amp;" "&amp;Table1[[#This Row],[lab2]]&amp;" "&amp;Table1[[#This Row],[lab3]]&amp;" "&amp;Table1[[#This Row],[lab4]]</f>
        <v>2 3 3 4</v>
      </c>
      <c r="R134">
        <f>IF(Table1[[#This Row],[avg_lab_rounded]]=Table1[[#This Row],[lab_loc]],1,0)</f>
        <v>0</v>
      </c>
      <c r="S134">
        <f>(Table1[[#This Row],[lab_loc]]-Table1[[#This Row],[avg_lab]])^2</f>
        <v>1</v>
      </c>
      <c r="T134" s="13">
        <f>COUNTIF(Table1[[#This Row],[var_loc]],"&gt;1")</f>
        <v>0</v>
      </c>
      <c r="U134" s="13"/>
    </row>
    <row r="135" spans="1:21" hidden="1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N135">
        <f>ABS(Table1[[#This Row],[lab_loc]]-Table1[[#This Row],[avg_lab]])</f>
        <v>0.25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3 4 3 3</v>
      </c>
      <c r="R135">
        <f>IF(Table1[[#This Row],[avg_lab_rounded]]=Table1[[#This Row],[lab_loc]],1,0)</f>
        <v>1</v>
      </c>
      <c r="S135">
        <f>(Table1[[#This Row],[lab_loc]]-Table1[[#This Row],[avg_lab]])^2</f>
        <v>6.25E-2</v>
      </c>
      <c r="T135" s="13">
        <f>COUNTIF(Table1[[#This Row],[var_loc]],"&gt;1")</f>
        <v>0</v>
      </c>
      <c r="U135" s="13"/>
    </row>
    <row r="136" spans="1:21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N136">
        <f>ABS(Table1[[#This Row],[lab_loc]]-Table1[[#This Row],[avg_lab]])</f>
        <v>0.25</v>
      </c>
      <c r="O136">
        <f>COUNTIF(Table1[[#This Row],[var1]:[var4]],"&gt;1")</f>
        <v>1</v>
      </c>
      <c r="P136">
        <f>ROUND(Table1[[#This Row],[avg_lab]],0)</f>
        <v>4</v>
      </c>
      <c r="Q136" t="str">
        <f>Table1[[#This Row],[lab1]]&amp;" "&amp;Table1[[#This Row],[lab2]]&amp;" "&amp;Table1[[#This Row],[lab3]]&amp;" "&amp;Table1[[#This Row],[lab4]]</f>
        <v>3 4 4 4</v>
      </c>
      <c r="R136">
        <f>IF(Table1[[#This Row],[avg_lab_rounded]]=Table1[[#This Row],[lab_loc]],1,0)</f>
        <v>1</v>
      </c>
      <c r="S136">
        <f>(Table1[[#This Row],[lab_loc]]-Table1[[#This Row],[avg_lab]])^2</f>
        <v>6.25E-2</v>
      </c>
      <c r="T136" s="13">
        <f>COUNTIF(Table1[[#This Row],[var_loc]],"&gt;1")</f>
        <v>0</v>
      </c>
      <c r="U136" s="13"/>
    </row>
    <row r="137" spans="1:21" hidden="1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N137">
        <f>ABS(Table1[[#This Row],[lab_loc]]-Table1[[#This Row],[avg_lab]])</f>
        <v>0</v>
      </c>
      <c r="O137">
        <f>COUNTIF(Table1[[#This Row],[var1]:[var4]],"&gt;1")</f>
        <v>0</v>
      </c>
      <c r="P137">
        <f>ROUND(Table1[[#This Row],[avg_lab]],0)</f>
        <v>2</v>
      </c>
      <c r="Q137" t="str">
        <f>Table1[[#This Row],[lab1]]&amp;" "&amp;Table1[[#This Row],[lab2]]&amp;" "&amp;Table1[[#This Row],[lab3]]&amp;" "&amp;Table1[[#This Row],[lab4]]</f>
        <v>2 2 2 2</v>
      </c>
      <c r="R137">
        <f>IF(Table1[[#This Row],[avg_lab_rounded]]=Table1[[#This Row],[lab_loc]],1,0)</f>
        <v>1</v>
      </c>
      <c r="S137">
        <f>(Table1[[#This Row],[lab_loc]]-Table1[[#This Row],[avg_lab]])^2</f>
        <v>0</v>
      </c>
      <c r="T137" s="13">
        <f>COUNTIF(Table1[[#This Row],[var_loc]],"&gt;1")</f>
        <v>0</v>
      </c>
      <c r="U137" s="13"/>
    </row>
    <row r="138" spans="1:21" hidden="1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1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>
        <f>IF(Table1[[#This Row],[avg_lab_rounded]]=Table1[[#This Row],[lab_loc]],1,0)</f>
        <v>1</v>
      </c>
      <c r="S138">
        <f>(Table1[[#This Row],[lab_loc]]-Table1[[#This Row],[avg_lab]])^2</f>
        <v>0</v>
      </c>
      <c r="T138" s="13">
        <f>COUNTIF(Table1[[#This Row],[var_loc]],"&gt;1")</f>
        <v>0</v>
      </c>
      <c r="U138" s="13"/>
    </row>
    <row r="139" spans="1:21" hidden="1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N139">
        <f>ABS(Table1[[#This Row],[lab_loc]]-Table1[[#This Row],[avg_lab]])</f>
        <v>1.25</v>
      </c>
      <c r="O139">
        <f>COUNTIF(Table1[[#This Row],[var1]:[var4]],"&gt;1")</f>
        <v>0</v>
      </c>
      <c r="P139">
        <f>ROUND(Table1[[#This Row],[avg_lab]],0)</f>
        <v>4</v>
      </c>
      <c r="Q139" t="str">
        <f>Table1[[#This Row],[lab1]]&amp;" "&amp;Table1[[#This Row],[lab2]]&amp;" "&amp;Table1[[#This Row],[lab3]]&amp;" "&amp;Table1[[#This Row],[lab4]]</f>
        <v>4 3 4 4</v>
      </c>
      <c r="R139">
        <f>IF(Table1[[#This Row],[avg_lab_rounded]]=Table1[[#This Row],[lab_loc]],1,0)</f>
        <v>0</v>
      </c>
      <c r="S139">
        <f>(Table1[[#This Row],[lab_loc]]-Table1[[#This Row],[avg_lab]])^2</f>
        <v>1.5625</v>
      </c>
      <c r="T139" s="13">
        <f>COUNTIF(Table1[[#This Row],[var_loc]],"&gt;1")</f>
        <v>0</v>
      </c>
      <c r="U139" s="13"/>
    </row>
    <row r="140" spans="1:21" hidden="1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N140">
        <f>ABS(Table1[[#This Row],[lab_loc]]-Table1[[#This Row],[avg_lab]])</f>
        <v>0.5</v>
      </c>
      <c r="O140">
        <f>COUNTIF(Table1[[#This Row],[var1]:[var4]],"&gt;1")</f>
        <v>2</v>
      </c>
      <c r="P140">
        <f>ROUND(Table1[[#This Row],[avg_lab]],0)</f>
        <v>3</v>
      </c>
      <c r="Q140" t="str">
        <f>Table1[[#This Row],[lab1]]&amp;" "&amp;Table1[[#This Row],[lab2]]&amp;" "&amp;Table1[[#This Row],[lab3]]&amp;" "&amp;Table1[[#This Row],[lab4]]</f>
        <v>4 2 2 2</v>
      </c>
      <c r="R140">
        <f>IF(Table1[[#This Row],[avg_lab_rounded]]=Table1[[#This Row],[lab_loc]],1,0)</f>
        <v>0</v>
      </c>
      <c r="S140">
        <f>(Table1[[#This Row],[lab_loc]]-Table1[[#This Row],[avg_lab]])^2</f>
        <v>0.25</v>
      </c>
      <c r="T140" s="13">
        <f>COUNTIF(Table1[[#This Row],[var_loc]],"&gt;1")</f>
        <v>0</v>
      </c>
      <c r="U140" s="13"/>
    </row>
    <row r="141" spans="1:21" hidden="1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N141">
        <f>ABS(Table1[[#This Row],[lab_loc]]-Table1[[#This Row],[avg_lab]])</f>
        <v>0.25</v>
      </c>
      <c r="O141">
        <f>COUNTIF(Table1[[#This Row],[var1]:[var4]],"&gt;1")</f>
        <v>1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2 2 4 3</v>
      </c>
      <c r="R141">
        <f>IF(Table1[[#This Row],[avg_lab_rounded]]=Table1[[#This Row],[lab_loc]],1,0)</f>
        <v>1</v>
      </c>
      <c r="S141">
        <f>(Table1[[#This Row],[lab_loc]]-Table1[[#This Row],[avg_lab]])^2</f>
        <v>6.25E-2</v>
      </c>
      <c r="T141" s="13">
        <f>COUNTIF(Table1[[#This Row],[var_loc]],"&gt;1")</f>
        <v>0</v>
      </c>
      <c r="U141" s="13"/>
    </row>
    <row r="142" spans="1:21" hidden="1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N142">
        <f>ABS(Table1[[#This Row],[lab_loc]]-Table1[[#This Row],[avg_lab]])</f>
        <v>0.5</v>
      </c>
      <c r="O142">
        <f>COUNTIF(Table1[[#This Row],[var1]:[var4]],"&gt;1")</f>
        <v>0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1 3 4 2</v>
      </c>
      <c r="R142">
        <f>IF(Table1[[#This Row],[avg_lab_rounded]]=Table1[[#This Row],[lab_loc]],1,0)</f>
        <v>1</v>
      </c>
      <c r="S142">
        <f>(Table1[[#This Row],[lab_loc]]-Table1[[#This Row],[avg_lab]])^2</f>
        <v>0.25</v>
      </c>
      <c r="T142" s="13">
        <f>COUNTIF(Table1[[#This Row],[var_loc]],"&gt;1")</f>
        <v>0</v>
      </c>
      <c r="U142" s="13"/>
    </row>
    <row r="143" spans="1:21" hidden="1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N143">
        <f>ABS(Table1[[#This Row],[lab_loc]]-Table1[[#This Row],[avg_lab]])</f>
        <v>0.5</v>
      </c>
      <c r="O143">
        <f>COUNTIF(Table1[[#This Row],[var1]:[var4]],"&gt;1")</f>
        <v>1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2 3 3 2</v>
      </c>
      <c r="R143">
        <f>IF(Table1[[#This Row],[avg_lab_rounded]]=Table1[[#This Row],[lab_loc]],1,0)</f>
        <v>1</v>
      </c>
      <c r="S143">
        <f>(Table1[[#This Row],[lab_loc]]-Table1[[#This Row],[avg_lab]])^2</f>
        <v>0.25</v>
      </c>
      <c r="T143" s="13">
        <f>COUNTIF(Table1[[#This Row],[var_loc]],"&gt;1")</f>
        <v>1</v>
      </c>
      <c r="U143" s="13"/>
    </row>
    <row r="144" spans="1:21" hidden="1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1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2 2 2 4</v>
      </c>
      <c r="R144">
        <f>IF(Table1[[#This Row],[avg_lab_rounded]]=Table1[[#This Row],[lab_loc]],1,0)</f>
        <v>0</v>
      </c>
      <c r="S144">
        <f>(Table1[[#This Row],[lab_loc]]-Table1[[#This Row],[avg_lab]])^2</f>
        <v>0.25</v>
      </c>
      <c r="T144" s="13">
        <f>COUNTIF(Table1[[#This Row],[var_loc]],"&gt;1")</f>
        <v>0</v>
      </c>
      <c r="U144" s="13"/>
    </row>
    <row r="145" spans="1:21" hidden="1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N145">
        <f>ABS(Table1[[#This Row],[lab_loc]]-Table1[[#This Row],[avg_lab]])</f>
        <v>0.25</v>
      </c>
      <c r="O145">
        <f>COUNTIF(Table1[[#This Row],[var1]:[var4]],"&gt;1")</f>
        <v>0</v>
      </c>
      <c r="P145">
        <f>ROUND(Table1[[#This Row],[avg_lab]],0)</f>
        <v>3</v>
      </c>
      <c r="Q145" t="str">
        <f>Table1[[#This Row],[lab1]]&amp;" "&amp;Table1[[#This Row],[lab2]]&amp;" "&amp;Table1[[#This Row],[lab3]]&amp;" "&amp;Table1[[#This Row],[lab4]]</f>
        <v>2 4 3 4</v>
      </c>
      <c r="R145">
        <f>IF(Table1[[#This Row],[avg_lab_rounded]]=Table1[[#This Row],[lab_loc]],1,0)</f>
        <v>1</v>
      </c>
      <c r="S145">
        <f>(Table1[[#This Row],[lab_loc]]-Table1[[#This Row],[avg_lab]])^2</f>
        <v>6.25E-2</v>
      </c>
      <c r="T145" s="13">
        <f>COUNTIF(Table1[[#This Row],[var_loc]],"&gt;1")</f>
        <v>0</v>
      </c>
      <c r="U145" s="13"/>
    </row>
    <row r="146" spans="1:21" hidden="1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N146">
        <f>ABS(Table1[[#This Row],[lab_loc]]-Table1[[#This Row],[avg_lab]])</f>
        <v>0</v>
      </c>
      <c r="O146">
        <f>COUNTIF(Table1[[#This Row],[var1]:[var4]],"&gt;1")</f>
        <v>0</v>
      </c>
      <c r="P146">
        <f>ROUND(Table1[[#This Row],[avg_lab]],0)</f>
        <v>2</v>
      </c>
      <c r="Q146" t="str">
        <f>Table1[[#This Row],[lab1]]&amp;" "&amp;Table1[[#This Row],[lab2]]&amp;" "&amp;Table1[[#This Row],[lab3]]&amp;" "&amp;Table1[[#This Row],[lab4]]</f>
        <v>2 2 2 2</v>
      </c>
      <c r="R146">
        <f>IF(Table1[[#This Row],[avg_lab_rounded]]=Table1[[#This Row],[lab_loc]],1,0)</f>
        <v>1</v>
      </c>
      <c r="S146">
        <f>(Table1[[#This Row],[lab_loc]]-Table1[[#This Row],[avg_lab]])^2</f>
        <v>0</v>
      </c>
      <c r="T146" s="13">
        <f>COUNTIF(Table1[[#This Row],[var_loc]],"&gt;1")</f>
        <v>0</v>
      </c>
      <c r="U146" s="13"/>
    </row>
    <row r="147" spans="1:21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N147">
        <f>ABS(Table1[[#This Row],[lab_loc]]-Table1[[#This Row],[avg_lab]])</f>
        <v>0.75</v>
      </c>
      <c r="O147">
        <f>COUNTIF(Table1[[#This Row],[var1]:[var4]],"&gt;1")</f>
        <v>0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3 4 3 3</v>
      </c>
      <c r="R147">
        <f>IF(Table1[[#This Row],[avg_lab_rounded]]=Table1[[#This Row],[lab_loc]],1,0)</f>
        <v>0</v>
      </c>
      <c r="S147">
        <f>(Table1[[#This Row],[lab_loc]]-Table1[[#This Row],[avg_lab]])^2</f>
        <v>0.5625</v>
      </c>
      <c r="T147" s="13">
        <f>COUNTIF(Table1[[#This Row],[var_loc]],"&gt;1")</f>
        <v>0</v>
      </c>
      <c r="U147" s="13"/>
    </row>
    <row r="148" spans="1:21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N148">
        <f>ABS(Table1[[#This Row],[lab_loc]]-Table1[[#This Row],[avg_lab]])</f>
        <v>1</v>
      </c>
      <c r="O148">
        <f>COUNTIF(Table1[[#This Row],[var1]:[var4]],"&gt;1")</f>
        <v>1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2 2 4 4</v>
      </c>
      <c r="R148">
        <f>IF(Table1[[#This Row],[avg_lab_rounded]]=Table1[[#This Row],[lab_loc]],1,0)</f>
        <v>0</v>
      </c>
      <c r="S148">
        <f>(Table1[[#This Row],[lab_loc]]-Table1[[#This Row],[avg_lab]])^2</f>
        <v>1</v>
      </c>
      <c r="T148" s="13">
        <f>COUNTIF(Table1[[#This Row],[var_loc]],"&gt;1")</f>
        <v>0</v>
      </c>
      <c r="U148" s="13"/>
    </row>
    <row r="149" spans="1:21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N149">
        <f>ABS(Table1[[#This Row],[lab_loc]]-Table1[[#This Row],[avg_lab]])</f>
        <v>0.25</v>
      </c>
      <c r="O149">
        <f>COUNTIF(Table1[[#This Row],[var1]:[var4]],"&gt;1")</f>
        <v>1</v>
      </c>
      <c r="P149">
        <f>ROUND(Table1[[#This Row],[avg_lab]],0)</f>
        <v>4</v>
      </c>
      <c r="Q149" t="str">
        <f>Table1[[#This Row],[lab1]]&amp;" "&amp;Table1[[#This Row],[lab2]]&amp;" "&amp;Table1[[#This Row],[lab3]]&amp;" "&amp;Table1[[#This Row],[lab4]]</f>
        <v>4 4 4 3</v>
      </c>
      <c r="R149">
        <f>IF(Table1[[#This Row],[avg_lab_rounded]]=Table1[[#This Row],[lab_loc]],1,0)</f>
        <v>1</v>
      </c>
      <c r="S149">
        <f>(Table1[[#This Row],[lab_loc]]-Table1[[#This Row],[avg_lab]])^2</f>
        <v>6.25E-2</v>
      </c>
      <c r="T149" s="13">
        <f>COUNTIF(Table1[[#This Row],[var_loc]],"&gt;1")</f>
        <v>0</v>
      </c>
      <c r="U149" s="13"/>
    </row>
    <row r="150" spans="1:21" hidden="1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N150">
        <f>ABS(Table1[[#This Row],[lab_loc]]-Table1[[#This Row],[avg_lab]])</f>
        <v>0</v>
      </c>
      <c r="O150">
        <f>COUNTIF(Table1[[#This Row],[var1]:[var4]],"&gt;1")</f>
        <v>0</v>
      </c>
      <c r="P150">
        <f>ROUND(Table1[[#This Row],[avg_lab]],0)</f>
        <v>3</v>
      </c>
      <c r="Q150" t="str">
        <f>Table1[[#This Row],[lab1]]&amp;" "&amp;Table1[[#This Row],[lab2]]&amp;" "&amp;Table1[[#This Row],[lab3]]&amp;" "&amp;Table1[[#This Row],[lab4]]</f>
        <v>3 4 3 2</v>
      </c>
      <c r="R150">
        <f>IF(Table1[[#This Row],[avg_lab_rounded]]=Table1[[#This Row],[lab_loc]],1,0)</f>
        <v>1</v>
      </c>
      <c r="S150">
        <f>(Table1[[#This Row],[lab_loc]]-Table1[[#This Row],[avg_lab]])^2</f>
        <v>0</v>
      </c>
      <c r="T150" s="13">
        <f>COUNTIF(Table1[[#This Row],[var_loc]],"&gt;1")</f>
        <v>0</v>
      </c>
      <c r="U150" s="13"/>
    </row>
    <row r="151" spans="1:21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1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3 2 4 3</v>
      </c>
      <c r="R151">
        <f>IF(Table1[[#This Row],[avg_lab_rounded]]=Table1[[#This Row],[lab_loc]],1,0)</f>
        <v>0</v>
      </c>
      <c r="S151">
        <f>(Table1[[#This Row],[lab_loc]]-Table1[[#This Row],[avg_lab]])^2</f>
        <v>1</v>
      </c>
      <c r="T151" s="13">
        <f>COUNTIF(Table1[[#This Row],[var_loc]],"&gt;1")</f>
        <v>1</v>
      </c>
      <c r="U151" s="13"/>
    </row>
    <row r="152" spans="1:21" hidden="1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N152">
        <f>ABS(Table1[[#This Row],[lab_loc]]-Table1[[#This Row],[avg_lab]])</f>
        <v>0.75</v>
      </c>
      <c r="O152">
        <f>COUNTIF(Table1[[#This Row],[var1]:[var4]],"&gt;1")</f>
        <v>2</v>
      </c>
      <c r="P152">
        <f>ROUND(Table1[[#This Row],[avg_lab]],0)</f>
        <v>2</v>
      </c>
      <c r="Q152" t="str">
        <f>Table1[[#This Row],[lab1]]&amp;" "&amp;Table1[[#This Row],[lab2]]&amp;" "&amp;Table1[[#This Row],[lab3]]&amp;" "&amp;Table1[[#This Row],[lab4]]</f>
        <v>2 1 2 2</v>
      </c>
      <c r="R152">
        <f>IF(Table1[[#This Row],[avg_lab_rounded]]=Table1[[#This Row],[lab_loc]],1,0)</f>
        <v>0</v>
      </c>
      <c r="S152">
        <f>(Table1[[#This Row],[lab_loc]]-Table1[[#This Row],[avg_lab]])^2</f>
        <v>0.5625</v>
      </c>
      <c r="T152" s="13">
        <f>COUNTIF(Table1[[#This Row],[var_loc]],"&gt;1")</f>
        <v>1</v>
      </c>
      <c r="U152" s="13"/>
    </row>
    <row r="153" spans="1:21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N153">
        <f>ABS(Table1[[#This Row],[lab_loc]]-Table1[[#This Row],[avg_lab]])</f>
        <v>0</v>
      </c>
      <c r="O153">
        <f>COUNTIF(Table1[[#This Row],[var1]:[var4]],"&gt;1")</f>
        <v>1</v>
      </c>
      <c r="P153">
        <f>ROUND(Table1[[#This Row],[avg_lab]],0)</f>
        <v>4</v>
      </c>
      <c r="Q153" t="str">
        <f>Table1[[#This Row],[lab1]]&amp;" "&amp;Table1[[#This Row],[lab2]]&amp;" "&amp;Table1[[#This Row],[lab3]]&amp;" "&amp;Table1[[#This Row],[lab4]]</f>
        <v>4 4 4 4</v>
      </c>
      <c r="R153">
        <f>IF(Table1[[#This Row],[avg_lab_rounded]]=Table1[[#This Row],[lab_loc]],1,0)</f>
        <v>1</v>
      </c>
      <c r="S153">
        <f>(Table1[[#This Row],[lab_loc]]-Table1[[#This Row],[avg_lab]])^2</f>
        <v>0</v>
      </c>
      <c r="T153" s="13">
        <f>COUNTIF(Table1[[#This Row],[var_loc]],"&gt;1")</f>
        <v>0</v>
      </c>
      <c r="U153" s="13"/>
    </row>
    <row r="154" spans="1:21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N154">
        <f>ABS(Table1[[#This Row],[lab_loc]]-Table1[[#This Row],[avg_lab]])</f>
        <v>0.5</v>
      </c>
      <c r="O154">
        <f>COUNTIF(Table1[[#This Row],[var1]:[var4]],"&gt;1")</f>
        <v>0</v>
      </c>
      <c r="P154">
        <f>ROUND(Table1[[#This Row],[avg_lab]],0)</f>
        <v>4</v>
      </c>
      <c r="Q154" t="str">
        <f>Table1[[#This Row],[lab1]]&amp;" "&amp;Table1[[#This Row],[lab2]]&amp;" "&amp;Table1[[#This Row],[lab3]]&amp;" "&amp;Table1[[#This Row],[lab4]]</f>
        <v>4 3 4 3</v>
      </c>
      <c r="R154">
        <f>IF(Table1[[#This Row],[avg_lab_rounded]]=Table1[[#This Row],[lab_loc]],1,0)</f>
        <v>1</v>
      </c>
      <c r="S154">
        <f>(Table1[[#This Row],[lab_loc]]-Table1[[#This Row],[avg_lab]])^2</f>
        <v>0.25</v>
      </c>
      <c r="T154" s="13">
        <f>COUNTIF(Table1[[#This Row],[var_loc]],"&gt;1")</f>
        <v>0</v>
      </c>
      <c r="U154" s="13"/>
    </row>
    <row r="155" spans="1:21" hidden="1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N155">
        <f>ABS(Table1[[#This Row],[lab_loc]]-Table1[[#This Row],[avg_lab]])</f>
        <v>0</v>
      </c>
      <c r="O155">
        <f>COUNTIF(Table1[[#This Row],[var1]:[var4]],"&gt;1")</f>
        <v>1</v>
      </c>
      <c r="P155">
        <f>ROUND(Table1[[#This Row],[avg_lab]],0)</f>
        <v>2</v>
      </c>
      <c r="Q155" t="str">
        <f>Table1[[#This Row],[lab1]]&amp;" "&amp;Table1[[#This Row],[lab2]]&amp;" "&amp;Table1[[#This Row],[lab3]]&amp;" "&amp;Table1[[#This Row],[lab4]]</f>
        <v>2 2 2 2</v>
      </c>
      <c r="R155">
        <f>IF(Table1[[#This Row],[avg_lab_rounded]]=Table1[[#This Row],[lab_loc]],1,0)</f>
        <v>1</v>
      </c>
      <c r="S155">
        <f>(Table1[[#This Row],[lab_loc]]-Table1[[#This Row],[avg_lab]])^2</f>
        <v>0</v>
      </c>
      <c r="T155" s="13">
        <f>COUNTIF(Table1[[#This Row],[var_loc]],"&gt;1")</f>
        <v>0</v>
      </c>
      <c r="U155" s="13"/>
    </row>
    <row r="156" spans="1:21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N156">
        <f>ABS(Table1[[#This Row],[lab_loc]]-Table1[[#This Row],[avg_lab]])</f>
        <v>0</v>
      </c>
      <c r="O156">
        <f>COUNTIF(Table1[[#This Row],[var1]:[var4]],"&gt;1")</f>
        <v>0</v>
      </c>
      <c r="P156">
        <f>ROUND(Table1[[#This Row],[avg_lab]],0)</f>
        <v>4</v>
      </c>
      <c r="Q156" t="str">
        <f>Table1[[#This Row],[lab1]]&amp;" "&amp;Table1[[#This Row],[lab2]]&amp;" "&amp;Table1[[#This Row],[lab3]]&amp;" "&amp;Table1[[#This Row],[lab4]]</f>
        <v>4 4 4 4</v>
      </c>
      <c r="R156">
        <f>IF(Table1[[#This Row],[avg_lab_rounded]]=Table1[[#This Row],[lab_loc]],1,0)</f>
        <v>1</v>
      </c>
      <c r="S156">
        <f>(Table1[[#This Row],[lab_loc]]-Table1[[#This Row],[avg_lab]])^2</f>
        <v>0</v>
      </c>
      <c r="T156" s="13">
        <f>COUNTIF(Table1[[#This Row],[var_loc]],"&gt;1")</f>
        <v>0</v>
      </c>
      <c r="U156" s="13"/>
    </row>
    <row r="157" spans="1:21" hidden="1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3 3 3 4</v>
      </c>
      <c r="R157">
        <f>IF(Table1[[#This Row],[avg_lab_rounded]]=Table1[[#This Row],[lab_loc]],1,0)</f>
        <v>1</v>
      </c>
      <c r="S157">
        <f>(Table1[[#This Row],[lab_loc]]-Table1[[#This Row],[avg_lab]])^2</f>
        <v>6.25E-2</v>
      </c>
      <c r="T157" s="13">
        <f>COUNTIF(Table1[[#This Row],[var_loc]],"&gt;1")</f>
        <v>0</v>
      </c>
      <c r="U157" s="13"/>
    </row>
    <row r="158" spans="1:21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N158">
        <f>ABS(Table1[[#This Row],[lab_loc]]-Table1[[#This Row],[avg_lab]])</f>
        <v>1</v>
      </c>
      <c r="O158">
        <f>COUNTIF(Table1[[#This Row],[var1]:[var4]],"&gt;1")</f>
        <v>2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3 3 2 4</v>
      </c>
      <c r="R158">
        <f>IF(Table1[[#This Row],[avg_lab_rounded]]=Table1[[#This Row],[lab_loc]],1,0)</f>
        <v>0</v>
      </c>
      <c r="S158">
        <f>(Table1[[#This Row],[lab_loc]]-Table1[[#This Row],[avg_lab]])^2</f>
        <v>1</v>
      </c>
      <c r="T158" s="13">
        <f>COUNTIF(Table1[[#This Row],[var_loc]],"&gt;1")</f>
        <v>0</v>
      </c>
      <c r="U158" s="13"/>
    </row>
    <row r="159" spans="1:21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N159">
        <f>ABS(Table1[[#This Row],[lab_loc]]-Table1[[#This Row],[avg_lab]])</f>
        <v>0.5</v>
      </c>
      <c r="O159">
        <f>COUNTIF(Table1[[#This Row],[var1]:[var4]],"&gt;1")</f>
        <v>1</v>
      </c>
      <c r="P159">
        <f>ROUND(Table1[[#This Row],[avg_lab]],0)</f>
        <v>4</v>
      </c>
      <c r="Q159" t="str">
        <f>Table1[[#This Row],[lab1]]&amp;" "&amp;Table1[[#This Row],[lab2]]&amp;" "&amp;Table1[[#This Row],[lab3]]&amp;" "&amp;Table1[[#This Row],[lab4]]</f>
        <v>3 4 3 4</v>
      </c>
      <c r="R159">
        <f>IF(Table1[[#This Row],[avg_lab_rounded]]=Table1[[#This Row],[lab_loc]],1,0)</f>
        <v>1</v>
      </c>
      <c r="S159">
        <f>(Table1[[#This Row],[lab_loc]]-Table1[[#This Row],[avg_lab]])^2</f>
        <v>0.25</v>
      </c>
      <c r="T159" s="13">
        <f>COUNTIF(Table1[[#This Row],[var_loc]],"&gt;1")</f>
        <v>0</v>
      </c>
      <c r="U159" s="13"/>
    </row>
    <row r="160" spans="1:21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N160">
        <f>ABS(Table1[[#This Row],[lab_loc]]-Table1[[#This Row],[avg_lab]])</f>
        <v>0.25</v>
      </c>
      <c r="O160">
        <f>COUNTIF(Table1[[#This Row],[var1]:[var4]],"&gt;1")</f>
        <v>0</v>
      </c>
      <c r="P160">
        <f>ROUND(Table1[[#This Row],[avg_lab]],0)</f>
        <v>4</v>
      </c>
      <c r="Q160" t="str">
        <f>Table1[[#This Row],[lab1]]&amp;" "&amp;Table1[[#This Row],[lab2]]&amp;" "&amp;Table1[[#This Row],[lab3]]&amp;" "&amp;Table1[[#This Row],[lab4]]</f>
        <v>4 3 4 4</v>
      </c>
      <c r="R160">
        <f>IF(Table1[[#This Row],[avg_lab_rounded]]=Table1[[#This Row],[lab_loc]],1,0)</f>
        <v>1</v>
      </c>
      <c r="S160">
        <f>(Table1[[#This Row],[lab_loc]]-Table1[[#This Row],[avg_lab]])^2</f>
        <v>6.25E-2</v>
      </c>
      <c r="T160" s="13">
        <f>COUNTIF(Table1[[#This Row],[var_loc]],"&gt;1")</f>
        <v>0</v>
      </c>
      <c r="U160" s="13"/>
    </row>
    <row r="161" spans="1:21" hidden="1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N161">
        <f>ABS(Table1[[#This Row],[lab_loc]]-Table1[[#This Row],[avg_lab]])</f>
        <v>2</v>
      </c>
      <c r="O161">
        <f>COUNTIF(Table1[[#This Row],[var1]:[var4]],"&gt;1")</f>
        <v>1</v>
      </c>
      <c r="P161">
        <f>ROUND(Table1[[#This Row],[avg_lab]],0)</f>
        <v>4</v>
      </c>
      <c r="Q161" t="str">
        <f>Table1[[#This Row],[lab1]]&amp;" "&amp;Table1[[#This Row],[lab2]]&amp;" "&amp;Table1[[#This Row],[lab3]]&amp;" "&amp;Table1[[#This Row],[lab4]]</f>
        <v>4 4 4 4</v>
      </c>
      <c r="R161">
        <f>IF(Table1[[#This Row],[avg_lab_rounded]]=Table1[[#This Row],[lab_loc]],1,0)</f>
        <v>0</v>
      </c>
      <c r="S161">
        <f>(Table1[[#This Row],[lab_loc]]-Table1[[#This Row],[avg_lab]])^2</f>
        <v>4</v>
      </c>
      <c r="T161" s="13">
        <f>COUNTIF(Table1[[#This Row],[var_loc]],"&gt;1")</f>
        <v>1</v>
      </c>
      <c r="U161" s="13"/>
    </row>
    <row r="162" spans="1:21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N162">
        <f>ABS(Table1[[#This Row],[lab_loc]]-Table1[[#This Row],[avg_lab]])</f>
        <v>0.25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4 4 4 5</v>
      </c>
      <c r="R162">
        <f>IF(Table1[[#This Row],[avg_lab_rounded]]=Table1[[#This Row],[lab_loc]],1,0)</f>
        <v>1</v>
      </c>
      <c r="S162">
        <f>(Table1[[#This Row],[lab_loc]]-Table1[[#This Row],[avg_lab]])^2</f>
        <v>6.25E-2</v>
      </c>
      <c r="T162" s="13">
        <f>COUNTIF(Table1[[#This Row],[var_loc]],"&gt;1")</f>
        <v>0</v>
      </c>
      <c r="U162" s="13"/>
    </row>
    <row r="163" spans="1:21" hidden="1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N163">
        <f>ABS(Table1[[#This Row],[lab_loc]]-Table1[[#This Row],[avg_lab]])</f>
        <v>0.25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2 3 3 3</v>
      </c>
      <c r="R163">
        <f>IF(Table1[[#This Row],[avg_lab_rounded]]=Table1[[#This Row],[lab_loc]],1,0)</f>
        <v>1</v>
      </c>
      <c r="S163">
        <f>(Table1[[#This Row],[lab_loc]]-Table1[[#This Row],[avg_lab]])^2</f>
        <v>6.25E-2</v>
      </c>
      <c r="T163" s="13">
        <f>COUNTIF(Table1[[#This Row],[var_loc]],"&gt;1")</f>
        <v>0</v>
      </c>
      <c r="U163" s="13"/>
    </row>
    <row r="164" spans="1:21" hidden="1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N164">
        <f>ABS(Table1[[#This Row],[lab_loc]]-Table1[[#This Row],[avg_lab]])</f>
        <v>0</v>
      </c>
      <c r="O164">
        <f>COUNTIF(Table1[[#This Row],[var1]:[var4]],"&gt;1")</f>
        <v>0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3 3 2 4</v>
      </c>
      <c r="R164">
        <f>IF(Table1[[#This Row],[avg_lab_rounded]]=Table1[[#This Row],[lab_loc]],1,0)</f>
        <v>1</v>
      </c>
      <c r="S164">
        <f>(Table1[[#This Row],[lab_loc]]-Table1[[#This Row],[avg_lab]])^2</f>
        <v>0</v>
      </c>
      <c r="T164" s="13">
        <f>COUNTIF(Table1[[#This Row],[var_loc]],"&gt;1")</f>
        <v>0</v>
      </c>
      <c r="U164" s="13"/>
    </row>
    <row r="165" spans="1:21" hidden="1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0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3 3 2 2</v>
      </c>
      <c r="R165">
        <f>IF(Table1[[#This Row],[avg_lab_rounded]]=Table1[[#This Row],[lab_loc]],1,0)</f>
        <v>1</v>
      </c>
      <c r="S165">
        <f>(Table1[[#This Row],[lab_loc]]-Table1[[#This Row],[avg_lab]])^2</f>
        <v>0.25</v>
      </c>
      <c r="T165" s="13">
        <f>COUNTIF(Table1[[#This Row],[var_loc]],"&gt;1")</f>
        <v>0</v>
      </c>
      <c r="U165" s="13"/>
    </row>
    <row r="166" spans="1:21" hidden="1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N166">
        <f>ABS(Table1[[#This Row],[lab_loc]]-Table1[[#This Row],[avg_lab]])</f>
        <v>0.25</v>
      </c>
      <c r="O166">
        <f>COUNTIF(Table1[[#This Row],[var1]:[var4]],"&gt;1")</f>
        <v>2</v>
      </c>
      <c r="P166">
        <f>ROUND(Table1[[#This Row],[avg_lab]],0)</f>
        <v>2</v>
      </c>
      <c r="Q166" t="str">
        <f>Table1[[#This Row],[lab1]]&amp;" "&amp;Table1[[#This Row],[lab2]]&amp;" "&amp;Table1[[#This Row],[lab3]]&amp;" "&amp;Table1[[#This Row],[lab4]]</f>
        <v>3 2 2 2</v>
      </c>
      <c r="R166">
        <f>IF(Table1[[#This Row],[avg_lab_rounded]]=Table1[[#This Row],[lab_loc]],1,0)</f>
        <v>1</v>
      </c>
      <c r="S166">
        <f>(Table1[[#This Row],[lab_loc]]-Table1[[#This Row],[avg_lab]])^2</f>
        <v>6.25E-2</v>
      </c>
      <c r="T166" s="13">
        <f>COUNTIF(Table1[[#This Row],[var_loc]],"&gt;1")</f>
        <v>1</v>
      </c>
      <c r="U166" s="13"/>
    </row>
    <row r="167" spans="1:21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N167">
        <f>ABS(Table1[[#This Row],[lab_loc]]-Table1[[#This Row],[avg_lab]])</f>
        <v>0.5</v>
      </c>
      <c r="O167">
        <f>COUNTIF(Table1[[#This Row],[var1]:[var4]],"&gt;1")</f>
        <v>0</v>
      </c>
      <c r="P167">
        <f>ROUND(Table1[[#This Row],[avg_lab]],0)</f>
        <v>4</v>
      </c>
      <c r="Q167" t="str">
        <f>Table1[[#This Row],[lab1]]&amp;" "&amp;Table1[[#This Row],[lab2]]&amp;" "&amp;Table1[[#This Row],[lab3]]&amp;" "&amp;Table1[[#This Row],[lab4]]</f>
        <v>3 4 4 3</v>
      </c>
      <c r="R167">
        <f>IF(Table1[[#This Row],[avg_lab_rounded]]=Table1[[#This Row],[lab_loc]],1,0)</f>
        <v>1</v>
      </c>
      <c r="S167">
        <f>(Table1[[#This Row],[lab_loc]]-Table1[[#This Row],[avg_lab]])^2</f>
        <v>0.25</v>
      </c>
      <c r="T167" s="13">
        <f>COUNTIF(Table1[[#This Row],[var_loc]],"&gt;1")</f>
        <v>0</v>
      </c>
      <c r="U167" s="13"/>
    </row>
    <row r="168" spans="1:21" hidden="1" x14ac:dyDescent="0.25">
      <c r="A168">
        <v>607</v>
      </c>
      <c r="B168">
        <v>0.64</v>
      </c>
      <c r="C168">
        <v>0.13888888888888801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N168">
        <f>ABS(Table1[[#This Row],[lab_loc]]-Table1[[#This Row],[avg_lab]])</f>
        <v>0.25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4 2 3 2</v>
      </c>
      <c r="R168">
        <f>IF(Table1[[#This Row],[avg_lab_rounded]]=Table1[[#This Row],[lab_loc]],1,0)</f>
        <v>1</v>
      </c>
      <c r="S168">
        <f>(Table1[[#This Row],[lab_loc]]-Table1[[#This Row],[avg_lab]])^2</f>
        <v>6.25E-2</v>
      </c>
      <c r="T168" s="13">
        <f>COUNTIF(Table1[[#This Row],[var_loc]],"&gt;1")</f>
        <v>0</v>
      </c>
      <c r="U168" s="13"/>
    </row>
    <row r="169" spans="1:21" hidden="1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N169">
        <f>ABS(Table1[[#This Row],[lab_loc]]-Table1[[#This Row],[avg_lab]])</f>
        <v>0.25</v>
      </c>
      <c r="O169">
        <f>COUNTIF(Table1[[#This Row],[var1]:[var4]],"&gt;1")</f>
        <v>0</v>
      </c>
      <c r="P169">
        <f>ROUND(Table1[[#This Row],[avg_lab]],0)</f>
        <v>2</v>
      </c>
      <c r="Q169" t="str">
        <f>Table1[[#This Row],[lab1]]&amp;" "&amp;Table1[[#This Row],[lab2]]&amp;" "&amp;Table1[[#This Row],[lab3]]&amp;" "&amp;Table1[[#This Row],[lab4]]</f>
        <v>3 2 2 2</v>
      </c>
      <c r="R169">
        <f>IF(Table1[[#This Row],[avg_lab_rounded]]=Table1[[#This Row],[lab_loc]],1,0)</f>
        <v>1</v>
      </c>
      <c r="S169">
        <f>(Table1[[#This Row],[lab_loc]]-Table1[[#This Row],[avg_lab]])^2</f>
        <v>6.25E-2</v>
      </c>
      <c r="T169" s="13">
        <f>COUNTIF(Table1[[#This Row],[var_loc]],"&gt;1")</f>
        <v>0</v>
      </c>
      <c r="U169" s="13"/>
    </row>
    <row r="170" spans="1:21" hidden="1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N170">
        <f>ABS(Table1[[#This Row],[lab_loc]]-Table1[[#This Row],[avg_lab]])</f>
        <v>1</v>
      </c>
      <c r="O170">
        <f>COUNTIF(Table1[[#This Row],[var1]:[var4]],"&gt;1")</f>
        <v>0</v>
      </c>
      <c r="P170">
        <f>ROUND(Table1[[#This Row],[avg_lab]],0)</f>
        <v>3</v>
      </c>
      <c r="Q170" t="str">
        <f>Table1[[#This Row],[lab1]]&amp;" "&amp;Table1[[#This Row],[lab2]]&amp;" "&amp;Table1[[#This Row],[lab3]]&amp;" "&amp;Table1[[#This Row],[lab4]]</f>
        <v>3 3 4 2</v>
      </c>
      <c r="R170">
        <f>IF(Table1[[#This Row],[avg_lab_rounded]]=Table1[[#This Row],[lab_loc]],1,0)</f>
        <v>0</v>
      </c>
      <c r="S170">
        <f>(Table1[[#This Row],[lab_loc]]-Table1[[#This Row],[avg_lab]])^2</f>
        <v>1</v>
      </c>
      <c r="T170" s="13">
        <f>COUNTIF(Table1[[#This Row],[var_loc]],"&gt;1")</f>
        <v>0</v>
      </c>
      <c r="U170" s="13"/>
    </row>
    <row r="171" spans="1:21" hidden="1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3 3 3 3</v>
      </c>
      <c r="R171">
        <f>IF(Table1[[#This Row],[avg_lab_rounded]]=Table1[[#This Row],[lab_loc]],1,0)</f>
        <v>1</v>
      </c>
      <c r="S171">
        <f>(Table1[[#This Row],[lab_loc]]-Table1[[#This Row],[avg_lab]])^2</f>
        <v>0</v>
      </c>
      <c r="T171" s="13">
        <f>COUNTIF(Table1[[#This Row],[var_loc]],"&gt;1")</f>
        <v>0</v>
      </c>
      <c r="U171" s="13"/>
    </row>
    <row r="172" spans="1:21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N172">
        <f>ABS(Table1[[#This Row],[lab_loc]]-Table1[[#This Row],[avg_lab]])</f>
        <v>0.25</v>
      </c>
      <c r="O172">
        <f>COUNTIF(Table1[[#This Row],[var1]:[var4]],"&gt;1")</f>
        <v>0</v>
      </c>
      <c r="P172">
        <f>ROUND(Table1[[#This Row],[avg_lab]],0)</f>
        <v>4</v>
      </c>
      <c r="Q172" t="str">
        <f>Table1[[#This Row],[lab1]]&amp;" "&amp;Table1[[#This Row],[lab2]]&amp;" "&amp;Table1[[#This Row],[lab3]]&amp;" "&amp;Table1[[#This Row],[lab4]]</f>
        <v>4 4 4 3</v>
      </c>
      <c r="R172">
        <f>IF(Table1[[#This Row],[avg_lab_rounded]]=Table1[[#This Row],[lab_loc]],1,0)</f>
        <v>1</v>
      </c>
      <c r="S172">
        <f>(Table1[[#This Row],[lab_loc]]-Table1[[#This Row],[avg_lab]])^2</f>
        <v>6.25E-2</v>
      </c>
      <c r="T172" s="13">
        <f>COUNTIF(Table1[[#This Row],[var_loc]],"&gt;1")</f>
        <v>0</v>
      </c>
      <c r="U172" s="13"/>
    </row>
    <row r="173" spans="1:21" hidden="1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N173">
        <f>ABS(Table1[[#This Row],[lab_loc]]-Table1[[#This Row],[avg_lab]])</f>
        <v>1.25</v>
      </c>
      <c r="O173">
        <f>COUNTIF(Table1[[#This Row],[var1]:[var4]],"&gt;1")</f>
        <v>0</v>
      </c>
      <c r="P173">
        <f>ROUND(Table1[[#This Row],[avg_lab]],0)</f>
        <v>3</v>
      </c>
      <c r="Q173" t="str">
        <f>Table1[[#This Row],[lab1]]&amp;" "&amp;Table1[[#This Row],[lab2]]&amp;" "&amp;Table1[[#This Row],[lab3]]&amp;" "&amp;Table1[[#This Row],[lab4]]</f>
        <v>4 4 3 2</v>
      </c>
      <c r="R173">
        <f>IF(Table1[[#This Row],[avg_lab_rounded]]=Table1[[#This Row],[lab_loc]],1,0)</f>
        <v>0</v>
      </c>
      <c r="S173">
        <f>(Table1[[#This Row],[lab_loc]]-Table1[[#This Row],[avg_lab]])^2</f>
        <v>1.5625</v>
      </c>
      <c r="T173" s="13">
        <f>COUNTIF(Table1[[#This Row],[var_loc]],"&gt;1")</f>
        <v>0</v>
      </c>
      <c r="U173" s="13"/>
    </row>
    <row r="174" spans="1:21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N174">
        <f>ABS(Table1[[#This Row],[lab_loc]]-Table1[[#This Row],[avg_lab]])</f>
        <v>0.5</v>
      </c>
      <c r="O174">
        <f>COUNTIF(Table1[[#This Row],[var1]:[var4]],"&gt;1")</f>
        <v>0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4 3 4 3</v>
      </c>
      <c r="R174">
        <f>IF(Table1[[#This Row],[avg_lab_rounded]]=Table1[[#This Row],[lab_loc]],1,0)</f>
        <v>1</v>
      </c>
      <c r="S174">
        <f>(Table1[[#This Row],[lab_loc]]-Table1[[#This Row],[avg_lab]])^2</f>
        <v>0.25</v>
      </c>
      <c r="T174" s="13">
        <f>COUNTIF(Table1[[#This Row],[var_loc]],"&gt;1")</f>
        <v>0</v>
      </c>
      <c r="U174" s="13"/>
    </row>
    <row r="175" spans="1:21" hidden="1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N175">
        <f>ABS(Table1[[#This Row],[lab_loc]]-Table1[[#This Row],[avg_lab]])</f>
        <v>0.5</v>
      </c>
      <c r="O175">
        <f>COUNTIF(Table1[[#This Row],[var1]:[var4]],"&gt;1")</f>
        <v>1</v>
      </c>
      <c r="P175">
        <f>ROUND(Table1[[#This Row],[avg_lab]],0)</f>
        <v>3</v>
      </c>
      <c r="Q175" t="str">
        <f>Table1[[#This Row],[lab1]]&amp;" "&amp;Table1[[#This Row],[lab2]]&amp;" "&amp;Table1[[#This Row],[lab3]]&amp;" "&amp;Table1[[#This Row],[lab4]]</f>
        <v>3 2 3 2</v>
      </c>
      <c r="R175">
        <f>IF(Table1[[#This Row],[avg_lab_rounded]]=Table1[[#This Row],[lab_loc]],1,0)</f>
        <v>1</v>
      </c>
      <c r="S175">
        <f>(Table1[[#This Row],[lab_loc]]-Table1[[#This Row],[avg_lab]])^2</f>
        <v>0.25</v>
      </c>
      <c r="T175" s="13">
        <f>COUNTIF(Table1[[#This Row],[var_loc]],"&gt;1")</f>
        <v>0</v>
      </c>
      <c r="U175" s="13"/>
    </row>
    <row r="176" spans="1:21" hidden="1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N176">
        <f>ABS(Table1[[#This Row],[lab_loc]]-Table1[[#This Row],[avg_lab]])</f>
        <v>0.25</v>
      </c>
      <c r="O176">
        <f>COUNTIF(Table1[[#This Row],[var1]:[var4]],"&gt;1")</f>
        <v>0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2 3 2 2</v>
      </c>
      <c r="R176">
        <f>IF(Table1[[#This Row],[avg_lab_rounded]]=Table1[[#This Row],[lab_loc]],1,0)</f>
        <v>1</v>
      </c>
      <c r="S176">
        <f>(Table1[[#This Row],[lab_loc]]-Table1[[#This Row],[avg_lab]])^2</f>
        <v>6.25E-2</v>
      </c>
      <c r="T176" s="13">
        <f>COUNTIF(Table1[[#This Row],[var_loc]],"&gt;1")</f>
        <v>0</v>
      </c>
      <c r="U176" s="13"/>
    </row>
    <row r="177" spans="1:21" hidden="1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N177">
        <f>ABS(Table1[[#This Row],[lab_loc]]-Table1[[#This Row],[avg_lab]])</f>
        <v>0.5</v>
      </c>
      <c r="O177">
        <f>COUNTIF(Table1[[#This Row],[var1]:[var4]],"&gt;1")</f>
        <v>0</v>
      </c>
      <c r="P177">
        <f>ROUND(Table1[[#This Row],[avg_lab]],0)</f>
        <v>3</v>
      </c>
      <c r="Q177" t="str">
        <f>Table1[[#This Row],[lab1]]&amp;" "&amp;Table1[[#This Row],[lab2]]&amp;" "&amp;Table1[[#This Row],[lab3]]&amp;" "&amp;Table1[[#This Row],[lab4]]</f>
        <v>2 3 2 3</v>
      </c>
      <c r="R177">
        <f>IF(Table1[[#This Row],[avg_lab_rounded]]=Table1[[#This Row],[lab_loc]],1,0)</f>
        <v>0</v>
      </c>
      <c r="S177">
        <f>(Table1[[#This Row],[lab_loc]]-Table1[[#This Row],[avg_lab]])^2</f>
        <v>0.25</v>
      </c>
      <c r="T177" s="13">
        <f>COUNTIF(Table1[[#This Row],[var_loc]],"&gt;1")</f>
        <v>0</v>
      </c>
      <c r="U177" s="13"/>
    </row>
    <row r="178" spans="1:21" hidden="1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N178">
        <f>ABS(Table1[[#This Row],[lab_loc]]-Table1[[#This Row],[avg_lab]])</f>
        <v>1</v>
      </c>
      <c r="O178">
        <f>COUNTIF(Table1[[#This Row],[var1]:[var4]],"&gt;1")</f>
        <v>0</v>
      </c>
      <c r="P178">
        <f>ROUND(Table1[[#This Row],[avg_lab]],0)</f>
        <v>2</v>
      </c>
      <c r="Q178" t="str">
        <f>Table1[[#This Row],[lab1]]&amp;" "&amp;Table1[[#This Row],[lab2]]&amp;" "&amp;Table1[[#This Row],[lab3]]&amp;" "&amp;Table1[[#This Row],[lab4]]</f>
        <v>2 2 2 2</v>
      </c>
      <c r="R178">
        <f>IF(Table1[[#This Row],[avg_lab_rounded]]=Table1[[#This Row],[lab_loc]],1,0)</f>
        <v>0</v>
      </c>
      <c r="S178">
        <f>(Table1[[#This Row],[lab_loc]]-Table1[[#This Row],[avg_lab]])^2</f>
        <v>1</v>
      </c>
      <c r="T178" s="13">
        <f>COUNTIF(Table1[[#This Row],[var_loc]],"&gt;1")</f>
        <v>0</v>
      </c>
      <c r="U178" s="13"/>
    </row>
    <row r="179" spans="1:21" hidden="1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N179">
        <f>ABS(Table1[[#This Row],[lab_loc]]-Table1[[#This Row],[avg_lab]])</f>
        <v>0</v>
      </c>
      <c r="O179">
        <f>COUNTIF(Table1[[#This Row],[var1]:[var4]],"&gt;1")</f>
        <v>0</v>
      </c>
      <c r="P179">
        <f>ROUND(Table1[[#This Row],[avg_lab]],0)</f>
        <v>2</v>
      </c>
      <c r="Q179" t="str">
        <f>Table1[[#This Row],[lab1]]&amp;" "&amp;Table1[[#This Row],[lab2]]&amp;" "&amp;Table1[[#This Row],[lab3]]&amp;" "&amp;Table1[[#This Row],[lab4]]</f>
        <v>2 2 2 2</v>
      </c>
      <c r="R179">
        <f>IF(Table1[[#This Row],[avg_lab_rounded]]=Table1[[#This Row],[lab_loc]],1,0)</f>
        <v>1</v>
      </c>
      <c r="S179">
        <f>(Table1[[#This Row],[lab_loc]]-Table1[[#This Row],[avg_lab]])^2</f>
        <v>0</v>
      </c>
      <c r="T179" s="13">
        <f>COUNTIF(Table1[[#This Row],[var_loc]],"&gt;1")</f>
        <v>0</v>
      </c>
      <c r="U179" s="13"/>
    </row>
    <row r="180" spans="1:21" x14ac:dyDescent="0.25">
      <c r="A180">
        <v>642</v>
      </c>
      <c r="B180">
        <v>0.64</v>
      </c>
      <c r="C180">
        <v>1.13888888888888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N180">
        <f>ABS(Table1[[#This Row],[lab_loc]]-Table1[[#This Row],[avg_lab]])</f>
        <v>0.25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4 3 4 4</v>
      </c>
      <c r="R180">
        <f>IF(Table1[[#This Row],[avg_lab_rounded]]=Table1[[#This Row],[lab_loc]],1,0)</f>
        <v>1</v>
      </c>
      <c r="S180">
        <f>(Table1[[#This Row],[lab_loc]]-Table1[[#This Row],[avg_lab]])^2</f>
        <v>6.25E-2</v>
      </c>
      <c r="T180" s="13">
        <f>COUNTIF(Table1[[#This Row],[var_loc]],"&gt;1")</f>
        <v>0</v>
      </c>
      <c r="U180" s="13"/>
    </row>
    <row r="181" spans="1:21" hidden="1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N181">
        <f>ABS(Table1[[#This Row],[lab_loc]]-Table1[[#This Row],[avg_lab]])</f>
        <v>0.25</v>
      </c>
      <c r="O181">
        <f>COUNTIF(Table1[[#This Row],[var1]:[var4]],"&gt;1")</f>
        <v>1</v>
      </c>
      <c r="P181">
        <f>ROUND(Table1[[#This Row],[avg_lab]],0)</f>
        <v>3</v>
      </c>
      <c r="Q181" t="str">
        <f>Table1[[#This Row],[lab1]]&amp;" "&amp;Table1[[#This Row],[lab2]]&amp;" "&amp;Table1[[#This Row],[lab3]]&amp;" "&amp;Table1[[#This Row],[lab4]]</f>
        <v>2 3 4 2</v>
      </c>
      <c r="R181">
        <f>IF(Table1[[#This Row],[avg_lab_rounded]]=Table1[[#This Row],[lab_loc]],1,0)</f>
        <v>1</v>
      </c>
      <c r="S181">
        <f>(Table1[[#This Row],[lab_loc]]-Table1[[#This Row],[avg_lab]])^2</f>
        <v>6.25E-2</v>
      </c>
      <c r="T181" s="13">
        <f>COUNTIF(Table1[[#This Row],[var_loc]],"&gt;1")</f>
        <v>0</v>
      </c>
      <c r="U181" s="13"/>
    </row>
    <row r="182" spans="1:21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N182">
        <f>ABS(Table1[[#This Row],[lab_loc]]-Table1[[#This Row],[avg_lab]])</f>
        <v>0.75</v>
      </c>
      <c r="O182">
        <f>COUNTIF(Table1[[#This Row],[var1]:[var4]],"&gt;1")</f>
        <v>0</v>
      </c>
      <c r="P182">
        <f>ROUND(Table1[[#This Row],[avg_lab]],0)</f>
        <v>3</v>
      </c>
      <c r="Q182" t="str">
        <f>Table1[[#This Row],[lab1]]&amp;" "&amp;Table1[[#This Row],[lab2]]&amp;" "&amp;Table1[[#This Row],[lab3]]&amp;" "&amp;Table1[[#This Row],[lab4]]</f>
        <v>3 3 4 3</v>
      </c>
      <c r="R182">
        <f>IF(Table1[[#This Row],[avg_lab_rounded]]=Table1[[#This Row],[lab_loc]],1,0)</f>
        <v>0</v>
      </c>
      <c r="S182">
        <f>(Table1[[#This Row],[lab_loc]]-Table1[[#This Row],[avg_lab]])^2</f>
        <v>0.5625</v>
      </c>
      <c r="T182" s="13">
        <f>COUNTIF(Table1[[#This Row],[var_loc]],"&gt;1")</f>
        <v>0</v>
      </c>
      <c r="U182" s="13"/>
    </row>
    <row r="183" spans="1:21" hidden="1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N183">
        <f>ABS(Table1[[#This Row],[lab_loc]]-Table1[[#This Row],[avg_lab]])</f>
        <v>0.5</v>
      </c>
      <c r="O183">
        <f>COUNTIF(Table1[[#This Row],[var1]:[var4]],"&gt;1")</f>
        <v>0</v>
      </c>
      <c r="P183">
        <f>ROUND(Table1[[#This Row],[avg_lab]],0)</f>
        <v>3</v>
      </c>
      <c r="Q183" t="str">
        <f>Table1[[#This Row],[lab1]]&amp;" "&amp;Table1[[#This Row],[lab2]]&amp;" "&amp;Table1[[#This Row],[lab3]]&amp;" "&amp;Table1[[#This Row],[lab4]]</f>
        <v>3 2 3 2</v>
      </c>
      <c r="R183">
        <f>IF(Table1[[#This Row],[avg_lab_rounded]]=Table1[[#This Row],[lab_loc]],1,0)</f>
        <v>0</v>
      </c>
      <c r="S183">
        <f>(Table1[[#This Row],[lab_loc]]-Table1[[#This Row],[avg_lab]])^2</f>
        <v>0.25</v>
      </c>
      <c r="T183" s="13">
        <f>COUNTIF(Table1[[#This Row],[var_loc]],"&gt;1")</f>
        <v>0</v>
      </c>
      <c r="U183" s="13"/>
    </row>
    <row r="184" spans="1:21" hidden="1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N184">
        <f>ABS(Table1[[#This Row],[lab_loc]]-Table1[[#This Row],[avg_lab]])</f>
        <v>0</v>
      </c>
      <c r="O184">
        <f>COUNTIF(Table1[[#This Row],[var1]:[var4]],"&gt;1")</f>
        <v>1</v>
      </c>
      <c r="P184">
        <f>ROUND(Table1[[#This Row],[avg_lab]],0)</f>
        <v>2</v>
      </c>
      <c r="Q184" t="str">
        <f>Table1[[#This Row],[lab1]]&amp;" "&amp;Table1[[#This Row],[lab2]]&amp;" "&amp;Table1[[#This Row],[lab3]]&amp;" "&amp;Table1[[#This Row],[lab4]]</f>
        <v>2 2 2 2</v>
      </c>
      <c r="R184">
        <f>IF(Table1[[#This Row],[avg_lab_rounded]]=Table1[[#This Row],[lab_loc]],1,0)</f>
        <v>1</v>
      </c>
      <c r="S184">
        <f>(Table1[[#This Row],[lab_loc]]-Table1[[#This Row],[avg_lab]])^2</f>
        <v>0</v>
      </c>
      <c r="T184" s="13">
        <f>COUNTIF(Table1[[#This Row],[var_loc]],"&gt;1")</f>
        <v>0</v>
      </c>
      <c r="U184" s="13"/>
    </row>
    <row r="185" spans="1:21" hidden="1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N185">
        <f>ABS(Table1[[#This Row],[lab_loc]]-Table1[[#This Row],[avg_lab]])</f>
        <v>0.25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3 4 3 3</v>
      </c>
      <c r="R185">
        <f>IF(Table1[[#This Row],[avg_lab_rounded]]=Table1[[#This Row],[lab_loc]],1,0)</f>
        <v>1</v>
      </c>
      <c r="S185">
        <f>(Table1[[#This Row],[lab_loc]]-Table1[[#This Row],[avg_lab]])^2</f>
        <v>6.25E-2</v>
      </c>
      <c r="T185" s="13">
        <f>COUNTIF(Table1[[#This Row],[var_loc]],"&gt;1")</f>
        <v>0</v>
      </c>
      <c r="U185" s="13"/>
    </row>
    <row r="186" spans="1:21" hidden="1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N186">
        <f>ABS(Table1[[#This Row],[lab_loc]]-Table1[[#This Row],[avg_lab]])</f>
        <v>0</v>
      </c>
      <c r="O186">
        <f>COUNTIF(Table1[[#This Row],[var1]:[var4]],"&gt;1")</f>
        <v>1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3 3 3 3</v>
      </c>
      <c r="R186">
        <f>IF(Table1[[#This Row],[avg_lab_rounded]]=Table1[[#This Row],[lab_loc]],1,0)</f>
        <v>1</v>
      </c>
      <c r="S186">
        <f>(Table1[[#This Row],[lab_loc]]-Table1[[#This Row],[avg_lab]])^2</f>
        <v>0</v>
      </c>
      <c r="T186" s="13">
        <f>COUNTIF(Table1[[#This Row],[var_loc]],"&gt;1")</f>
        <v>0</v>
      </c>
      <c r="U186" s="13"/>
    </row>
    <row r="187" spans="1:21" hidden="1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N187">
        <f>ABS(Table1[[#This Row],[lab_loc]]-Table1[[#This Row],[avg_lab]])</f>
        <v>0.25</v>
      </c>
      <c r="O187">
        <f>COUNTIF(Table1[[#This Row],[var1]:[var4]],"&gt;1")</f>
        <v>0</v>
      </c>
      <c r="P187">
        <f>ROUND(Table1[[#This Row],[avg_lab]],0)</f>
        <v>3</v>
      </c>
      <c r="Q187" t="str">
        <f>Table1[[#This Row],[lab1]]&amp;" "&amp;Table1[[#This Row],[lab2]]&amp;" "&amp;Table1[[#This Row],[lab3]]&amp;" "&amp;Table1[[#This Row],[lab4]]</f>
        <v>3 3 4 3</v>
      </c>
      <c r="R187">
        <f>IF(Table1[[#This Row],[avg_lab_rounded]]=Table1[[#This Row],[lab_loc]],1,0)</f>
        <v>1</v>
      </c>
      <c r="S187">
        <f>(Table1[[#This Row],[lab_loc]]-Table1[[#This Row],[avg_lab]])^2</f>
        <v>6.25E-2</v>
      </c>
      <c r="T187" s="13">
        <f>COUNTIF(Table1[[#This Row],[var_loc]],"&gt;1")</f>
        <v>0</v>
      </c>
      <c r="U187" s="13"/>
    </row>
    <row r="188" spans="1:21" hidden="1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N188">
        <f>ABS(Table1[[#This Row],[lab_loc]]-Table1[[#This Row],[avg_lab]])</f>
        <v>0.25</v>
      </c>
      <c r="O188">
        <f>COUNTIF(Table1[[#This Row],[var1]:[var4]],"&gt;1")</f>
        <v>0</v>
      </c>
      <c r="P188">
        <f>ROUND(Table1[[#This Row],[avg_lab]],0)</f>
        <v>3</v>
      </c>
      <c r="Q188" t="str">
        <f>Table1[[#This Row],[lab1]]&amp;" "&amp;Table1[[#This Row],[lab2]]&amp;" "&amp;Table1[[#This Row],[lab3]]&amp;" "&amp;Table1[[#This Row],[lab4]]</f>
        <v>3 2 4 2</v>
      </c>
      <c r="R188">
        <f>IF(Table1[[#This Row],[avg_lab_rounded]]=Table1[[#This Row],[lab_loc]],1,0)</f>
        <v>1</v>
      </c>
      <c r="S188">
        <f>(Table1[[#This Row],[lab_loc]]-Table1[[#This Row],[avg_lab]])^2</f>
        <v>6.25E-2</v>
      </c>
      <c r="T188" s="13">
        <f>COUNTIF(Table1[[#This Row],[var_loc]],"&gt;1")</f>
        <v>0</v>
      </c>
      <c r="U188" s="13"/>
    </row>
    <row r="189" spans="1:21" hidden="1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N189">
        <f>ABS(Table1[[#This Row],[lab_loc]]-Table1[[#This Row],[avg_lab]])</f>
        <v>1</v>
      </c>
      <c r="O189">
        <f>COUNTIF(Table1[[#This Row],[var1]:[var4]],"&gt;1")</f>
        <v>0</v>
      </c>
      <c r="P189">
        <f>ROUND(Table1[[#This Row],[avg_lab]],0)</f>
        <v>4</v>
      </c>
      <c r="Q189" t="str">
        <f>Table1[[#This Row],[lab1]]&amp;" "&amp;Table1[[#This Row],[lab2]]&amp;" "&amp;Table1[[#This Row],[lab3]]&amp;" "&amp;Table1[[#This Row],[lab4]]</f>
        <v>4 4 4 4</v>
      </c>
      <c r="R189">
        <f>IF(Table1[[#This Row],[avg_lab_rounded]]=Table1[[#This Row],[lab_loc]],1,0)</f>
        <v>0</v>
      </c>
      <c r="S189">
        <f>(Table1[[#This Row],[lab_loc]]-Table1[[#This Row],[avg_lab]])^2</f>
        <v>1</v>
      </c>
      <c r="T189" s="13">
        <f>COUNTIF(Table1[[#This Row],[var_loc]],"&gt;1")</f>
        <v>0</v>
      </c>
      <c r="U189" s="13"/>
    </row>
    <row r="190" spans="1:21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N190">
        <f>ABS(Table1[[#This Row],[lab_loc]]-Table1[[#This Row],[avg_lab]])</f>
        <v>1</v>
      </c>
      <c r="O190">
        <f>COUNTIF(Table1[[#This Row],[var1]:[var4]],"&gt;1")</f>
        <v>0</v>
      </c>
      <c r="P190">
        <f>ROUND(Table1[[#This Row],[avg_lab]],0)</f>
        <v>3</v>
      </c>
      <c r="Q190" t="str">
        <f>Table1[[#This Row],[lab1]]&amp;" "&amp;Table1[[#This Row],[lab2]]&amp;" "&amp;Table1[[#This Row],[lab3]]&amp;" "&amp;Table1[[#This Row],[lab4]]</f>
        <v>3 3 3 3</v>
      </c>
      <c r="R190">
        <f>IF(Table1[[#This Row],[avg_lab_rounded]]=Table1[[#This Row],[lab_loc]],1,0)</f>
        <v>0</v>
      </c>
      <c r="S190">
        <f>(Table1[[#This Row],[lab_loc]]-Table1[[#This Row],[avg_lab]])^2</f>
        <v>1</v>
      </c>
      <c r="T190" s="13">
        <f>COUNTIF(Table1[[#This Row],[var_loc]],"&gt;1")</f>
        <v>0</v>
      </c>
      <c r="U190" s="13"/>
    </row>
    <row r="191" spans="1:21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N191">
        <f>ABS(Table1[[#This Row],[lab_loc]]-Table1[[#This Row],[avg_lab]])</f>
        <v>0.75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4 3 3 3</v>
      </c>
      <c r="R191">
        <f>IF(Table1[[#This Row],[avg_lab_rounded]]=Table1[[#This Row],[lab_loc]],1,0)</f>
        <v>0</v>
      </c>
      <c r="S191">
        <f>(Table1[[#This Row],[lab_loc]]-Table1[[#This Row],[avg_lab]])^2</f>
        <v>0.5625</v>
      </c>
      <c r="T191" s="13">
        <f>COUNTIF(Table1[[#This Row],[var_loc]],"&gt;1")</f>
        <v>0</v>
      </c>
      <c r="U191" s="13"/>
    </row>
    <row r="192" spans="1:21" hidden="1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N192">
        <f>ABS(Table1[[#This Row],[lab_loc]]-Table1[[#This Row],[avg_lab]])</f>
        <v>0.25</v>
      </c>
      <c r="O192">
        <f>COUNTIF(Table1[[#This Row],[var1]:[var4]],"&gt;1")</f>
        <v>0</v>
      </c>
      <c r="P192">
        <f>ROUND(Table1[[#This Row],[avg_lab]],0)</f>
        <v>2</v>
      </c>
      <c r="Q192" t="str">
        <f>Table1[[#This Row],[lab1]]&amp;" "&amp;Table1[[#This Row],[lab2]]&amp;" "&amp;Table1[[#This Row],[lab3]]&amp;" "&amp;Table1[[#This Row],[lab4]]</f>
        <v>3 2 2 2</v>
      </c>
      <c r="R192">
        <f>IF(Table1[[#This Row],[avg_lab_rounded]]=Table1[[#This Row],[lab_loc]],1,0)</f>
        <v>1</v>
      </c>
      <c r="S192">
        <f>(Table1[[#This Row],[lab_loc]]-Table1[[#This Row],[avg_lab]])^2</f>
        <v>6.25E-2</v>
      </c>
      <c r="T192" s="13">
        <f>COUNTIF(Table1[[#This Row],[var_loc]],"&gt;1")</f>
        <v>0</v>
      </c>
      <c r="U192" s="13"/>
    </row>
    <row r="193" spans="1:21" hidden="1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3</v>
      </c>
      <c r="Q193" t="str">
        <f>Table1[[#This Row],[lab1]]&amp;" "&amp;Table1[[#This Row],[lab2]]&amp;" "&amp;Table1[[#This Row],[lab3]]&amp;" "&amp;Table1[[#This Row],[lab4]]</f>
        <v>3 4 3 3</v>
      </c>
      <c r="R193">
        <f>IF(Table1[[#This Row],[avg_lab_rounded]]=Table1[[#This Row],[lab_loc]],1,0)</f>
        <v>1</v>
      </c>
      <c r="S193">
        <f>(Table1[[#This Row],[lab_loc]]-Table1[[#This Row],[avg_lab]])^2</f>
        <v>6.25E-2</v>
      </c>
      <c r="T193" s="13">
        <f>COUNTIF(Table1[[#This Row],[var_loc]],"&gt;1")</f>
        <v>0</v>
      </c>
      <c r="U193" s="13"/>
    </row>
    <row r="194" spans="1:21" hidden="1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N194">
        <f>ABS(Table1[[#This Row],[lab_loc]]-Table1[[#This Row],[avg_lab]])</f>
        <v>0.25</v>
      </c>
      <c r="O194">
        <f>COUNTIF(Table1[[#This Row],[var1]:[var4]],"&gt;1")</f>
        <v>1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3 2 3 3</v>
      </c>
      <c r="R194">
        <f>IF(Table1[[#This Row],[avg_lab_rounded]]=Table1[[#This Row],[lab_loc]],1,0)</f>
        <v>1</v>
      </c>
      <c r="S194">
        <f>(Table1[[#This Row],[lab_loc]]-Table1[[#This Row],[avg_lab]])^2</f>
        <v>6.25E-2</v>
      </c>
      <c r="T194" s="13">
        <f>COUNTIF(Table1[[#This Row],[var_loc]],"&gt;1")</f>
        <v>0</v>
      </c>
      <c r="U194" s="13"/>
    </row>
    <row r="195" spans="1:21" hidden="1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N195">
        <f>ABS(Table1[[#This Row],[lab_loc]]-Table1[[#This Row],[avg_lab]])</f>
        <v>0.25</v>
      </c>
      <c r="O195">
        <f>COUNTIF(Table1[[#This Row],[var1]:[var4]],"&gt;1")</f>
        <v>0</v>
      </c>
      <c r="P195">
        <f>ROUND(Table1[[#This Row],[avg_lab]],0)</f>
        <v>2</v>
      </c>
      <c r="Q195" t="str">
        <f>Table1[[#This Row],[lab1]]&amp;" "&amp;Table1[[#This Row],[lab2]]&amp;" "&amp;Table1[[#This Row],[lab3]]&amp;" "&amp;Table1[[#This Row],[lab4]]</f>
        <v>2 2 1 2</v>
      </c>
      <c r="R195">
        <f>IF(Table1[[#This Row],[avg_lab_rounded]]=Table1[[#This Row],[lab_loc]],1,0)</f>
        <v>1</v>
      </c>
      <c r="S195">
        <f>(Table1[[#This Row],[lab_loc]]-Table1[[#This Row],[avg_lab]])^2</f>
        <v>6.25E-2</v>
      </c>
      <c r="T195" s="13">
        <f>COUNTIF(Table1[[#This Row],[var_loc]],"&gt;1")</f>
        <v>0</v>
      </c>
      <c r="U195" s="13"/>
    </row>
    <row r="196" spans="1:21" hidden="1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N196">
        <f>ABS(Table1[[#This Row],[lab_loc]]-Table1[[#This Row],[avg_lab]])</f>
        <v>0.25</v>
      </c>
      <c r="O196">
        <f>COUNTIF(Table1[[#This Row],[var1]:[var4]],"&gt;1")</f>
        <v>0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3 3 2 3</v>
      </c>
      <c r="R196">
        <f>IF(Table1[[#This Row],[avg_lab_rounded]]=Table1[[#This Row],[lab_loc]],1,0)</f>
        <v>1</v>
      </c>
      <c r="S196">
        <f>(Table1[[#This Row],[lab_loc]]-Table1[[#This Row],[avg_lab]])^2</f>
        <v>6.25E-2</v>
      </c>
      <c r="T196" s="13">
        <f>COUNTIF(Table1[[#This Row],[var_loc]],"&gt;1")</f>
        <v>0</v>
      </c>
      <c r="U196" s="13"/>
    </row>
    <row r="197" spans="1:21" hidden="1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N197">
        <f>ABS(Table1[[#This Row],[lab_loc]]-Table1[[#This Row],[avg_lab]])</f>
        <v>0</v>
      </c>
      <c r="O197">
        <f>COUNTIF(Table1[[#This Row],[var1]:[var4]],"&gt;1")</f>
        <v>0</v>
      </c>
      <c r="P197">
        <f>ROUND(Table1[[#This Row],[avg_lab]],0)</f>
        <v>3</v>
      </c>
      <c r="Q197" t="str">
        <f>Table1[[#This Row],[lab1]]&amp;" "&amp;Table1[[#This Row],[lab2]]&amp;" "&amp;Table1[[#This Row],[lab3]]&amp;" "&amp;Table1[[#This Row],[lab4]]</f>
        <v>3 3 3 3</v>
      </c>
      <c r="R197">
        <f>IF(Table1[[#This Row],[avg_lab_rounded]]=Table1[[#This Row],[lab_loc]],1,0)</f>
        <v>1</v>
      </c>
      <c r="S197">
        <f>(Table1[[#This Row],[lab_loc]]-Table1[[#This Row],[avg_lab]])^2</f>
        <v>0</v>
      </c>
      <c r="T197" s="13">
        <f>COUNTIF(Table1[[#This Row],[var_loc]],"&gt;1")</f>
        <v>0</v>
      </c>
      <c r="U197" s="13"/>
    </row>
    <row r="198" spans="1:21" hidden="1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N198">
        <f>ABS(Table1[[#This Row],[lab_loc]]-Table1[[#This Row],[avg_lab]])</f>
        <v>0.25</v>
      </c>
      <c r="O198">
        <f>COUNTIF(Table1[[#This Row],[var1]:[var4]],"&gt;1")</f>
        <v>0</v>
      </c>
      <c r="P198">
        <f>ROUND(Table1[[#This Row],[avg_lab]],0)</f>
        <v>2</v>
      </c>
      <c r="Q198" t="str">
        <f>Table1[[#This Row],[lab1]]&amp;" "&amp;Table1[[#This Row],[lab2]]&amp;" "&amp;Table1[[#This Row],[lab3]]&amp;" "&amp;Table1[[#This Row],[lab4]]</f>
        <v>3 2 2 2</v>
      </c>
      <c r="R198">
        <f>IF(Table1[[#This Row],[avg_lab_rounded]]=Table1[[#This Row],[lab_loc]],1,0)</f>
        <v>1</v>
      </c>
      <c r="S198">
        <f>(Table1[[#This Row],[lab_loc]]-Table1[[#This Row],[avg_lab]])^2</f>
        <v>6.25E-2</v>
      </c>
      <c r="T198" s="13">
        <f>COUNTIF(Table1[[#This Row],[var_loc]],"&gt;1")</f>
        <v>0</v>
      </c>
      <c r="U198" s="13"/>
    </row>
    <row r="199" spans="1:21" hidden="1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N199">
        <f>ABS(Table1[[#This Row],[lab_loc]]-Table1[[#This Row],[avg_lab]])</f>
        <v>0.5</v>
      </c>
      <c r="O199">
        <f>COUNTIF(Table1[[#This Row],[var1]:[var4]],"&gt;1")</f>
        <v>0</v>
      </c>
      <c r="P199">
        <f>ROUND(Table1[[#This Row],[avg_lab]],0)</f>
        <v>3</v>
      </c>
      <c r="Q199" t="str">
        <f>Table1[[#This Row],[lab1]]&amp;" "&amp;Table1[[#This Row],[lab2]]&amp;" "&amp;Table1[[#This Row],[lab3]]&amp;" "&amp;Table1[[#This Row],[lab4]]</f>
        <v>3 2 3 2</v>
      </c>
      <c r="R199">
        <f>IF(Table1[[#This Row],[avg_lab_rounded]]=Table1[[#This Row],[lab_loc]],1,0)</f>
        <v>1</v>
      </c>
      <c r="S199">
        <f>(Table1[[#This Row],[lab_loc]]-Table1[[#This Row],[avg_lab]])^2</f>
        <v>0.25</v>
      </c>
      <c r="T199" s="13">
        <f>COUNTIF(Table1[[#This Row],[var_loc]],"&gt;1")</f>
        <v>0</v>
      </c>
      <c r="U199" s="13"/>
    </row>
    <row r="200" spans="1:21" hidden="1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N200">
        <f>ABS(Table1[[#This Row],[lab_loc]]-Table1[[#This Row],[avg_lab]])</f>
        <v>0.25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2 2 3 2</v>
      </c>
      <c r="R200">
        <f>IF(Table1[[#This Row],[avg_lab_rounded]]=Table1[[#This Row],[lab_loc]],1,0)</f>
        <v>1</v>
      </c>
      <c r="S200">
        <f>(Table1[[#This Row],[lab_loc]]-Table1[[#This Row],[avg_lab]])^2</f>
        <v>6.25E-2</v>
      </c>
      <c r="T200" s="13">
        <f>COUNTIF(Table1[[#This Row],[var_loc]],"&gt;1")</f>
        <v>0</v>
      </c>
      <c r="U200" s="13"/>
    </row>
    <row r="201" spans="1:21" hidden="1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N201">
        <f>ABS(Table1[[#This Row],[lab_loc]]-Table1[[#This Row],[avg_lab]])</f>
        <v>0.5</v>
      </c>
      <c r="O201">
        <f>COUNTIF(Table1[[#This Row],[var1]:[var4]],"&gt;1")</f>
        <v>0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3 3 4 4</v>
      </c>
      <c r="R201">
        <f>IF(Table1[[#This Row],[avg_lab_rounded]]=Table1[[#This Row],[lab_loc]],1,0)</f>
        <v>0</v>
      </c>
      <c r="S201">
        <f>(Table1[[#This Row],[lab_loc]]-Table1[[#This Row],[avg_lab]])^2</f>
        <v>0.25</v>
      </c>
      <c r="T201" s="13">
        <f>COUNTIF(Table1[[#This Row],[var_loc]],"&gt;1")</f>
        <v>0</v>
      </c>
      <c r="U201" s="13"/>
    </row>
    <row r="202" spans="1:21" x14ac:dyDescent="0.25">
      <c r="A202">
        <v>9999</v>
      </c>
      <c r="B202">
        <v>0.51359999999999995</v>
      </c>
      <c r="C202">
        <v>0.85959999999999903</v>
      </c>
      <c r="D202">
        <v>0.65959999999999996</v>
      </c>
      <c r="E202">
        <v>0.76039999999999897</v>
      </c>
      <c r="F202">
        <v>0.6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N202">
        <f>ABS(Table1[[#This Row],[lab_loc]]-Table1[[#This Row],[avg_lab]])</f>
        <v>0.5</v>
      </c>
      <c r="O202">
        <f>COUNTIF(Table1[[#This Row],[var1]:[var4]],"&gt;1")</f>
        <v>0</v>
      </c>
      <c r="P202">
        <f>ROUND(Table1[[#This Row],[avg_lab]],0)</f>
        <v>4</v>
      </c>
      <c r="Q202" t="str">
        <f>Table1[[#This Row],[lab1]]&amp;" "&amp;Table1[[#This Row],[lab2]]&amp;" "&amp;Table1[[#This Row],[lab3]]&amp;" "&amp;Table1[[#This Row],[lab4]]</f>
        <v>4 3 3 4</v>
      </c>
      <c r="R202">
        <f>IF(Table1[[#This Row],[avg_lab_rounded]]=Table1[[#This Row],[lab_loc]],1,0)</f>
        <v>1</v>
      </c>
      <c r="S202">
        <f>(Table1[[#This Row],[lab_loc]]-Table1[[#This Row],[avg_lab]])^2</f>
        <v>0.25</v>
      </c>
      <c r="T202" s="13">
        <f>COUNTIF(Table1[[#This Row],[var_loc]],"&gt;1")</f>
        <v>0</v>
      </c>
      <c r="U202" s="13"/>
    </row>
    <row r="205" spans="1:21" x14ac:dyDescent="0.25">
      <c r="A205">
        <f>201/5</f>
        <v>40.200000000000003</v>
      </c>
    </row>
  </sheetData>
  <conditionalFormatting sqref="N2:N202">
    <cfRule type="cellIs" dxfId="1" priority="2" operator="greaterThan">
      <formula>1</formula>
    </cfRule>
  </conditionalFormatting>
  <conditionalFormatting sqref="B2:F202">
    <cfRule type="cellIs" dxfId="0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A124" workbookViewId="0">
      <selection activeCell="L8" sqref="L8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26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26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26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26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26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26" x14ac:dyDescent="0.25">
      <c r="A7" s="7">
        <v>3</v>
      </c>
      <c r="B7" s="8">
        <v>3</v>
      </c>
      <c r="C7" s="6"/>
      <c r="V7" s="31" t="s">
        <v>23</v>
      </c>
      <c r="W7" s="31"/>
      <c r="X7" s="31"/>
      <c r="Y7" s="31"/>
      <c r="Z7" s="31"/>
    </row>
    <row r="8" spans="1:26" x14ac:dyDescent="0.25">
      <c r="A8" s="4">
        <v>4</v>
      </c>
      <c r="B8" s="5">
        <v>4</v>
      </c>
      <c r="C8" s="6"/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21">
        <v>5</v>
      </c>
    </row>
    <row r="9" spans="1:26" x14ac:dyDescent="0.25">
      <c r="A9" s="7">
        <v>3</v>
      </c>
      <c r="B9" s="8">
        <v>3</v>
      </c>
      <c r="C9" s="6"/>
      <c r="N9" s="2">
        <v>1</v>
      </c>
      <c r="O9" s="2">
        <v>4</v>
      </c>
      <c r="T9" s="31" t="s">
        <v>22</v>
      </c>
      <c r="U9" s="2">
        <v>1</v>
      </c>
      <c r="V9" s="21" t="s">
        <v>24</v>
      </c>
      <c r="W9" s="2" t="str">
        <f>ROUND(O9/201*100,1)&amp;"%"</f>
        <v>2%</v>
      </c>
      <c r="X9" s="21" t="s">
        <v>24</v>
      </c>
      <c r="Y9" s="21" t="s">
        <v>24</v>
      </c>
      <c r="Z9" s="21" t="s">
        <v>24</v>
      </c>
    </row>
    <row r="10" spans="1:26" x14ac:dyDescent="0.25">
      <c r="A10" s="4">
        <v>2</v>
      </c>
      <c r="B10" s="5">
        <v>3</v>
      </c>
      <c r="C10" s="6"/>
      <c r="N10" s="2">
        <v>2</v>
      </c>
      <c r="O10" s="2">
        <v>45</v>
      </c>
      <c r="P10" s="2">
        <v>24</v>
      </c>
      <c r="Q10" s="2">
        <v>1</v>
      </c>
      <c r="T10" s="31"/>
      <c r="U10" s="2">
        <v>2</v>
      </c>
      <c r="V10" s="21" t="s">
        <v>24</v>
      </c>
      <c r="W10" s="2" t="str">
        <f>ROUND(O10/201*100,1)&amp;"%"</f>
        <v>22.4%</v>
      </c>
      <c r="X10" s="2" t="str">
        <f>ROUND(P10/201*100,1)&amp;"%"</f>
        <v>11.9%</v>
      </c>
      <c r="Y10" s="2" t="str">
        <f t="shared" ref="Y10:Y13" si="0">ROUND(Q10/201*100,1)&amp;"%"</f>
        <v>0.5%</v>
      </c>
      <c r="Z10" s="21" t="s">
        <v>24</v>
      </c>
    </row>
    <row r="11" spans="1:26" x14ac:dyDescent="0.25">
      <c r="A11" s="7">
        <v>4</v>
      </c>
      <c r="B11" s="8">
        <v>3</v>
      </c>
      <c r="C11" s="6"/>
      <c r="N11" s="2">
        <v>3</v>
      </c>
      <c r="O11" s="2">
        <v>2</v>
      </c>
      <c r="P11" s="2">
        <v>57</v>
      </c>
      <c r="Q11" s="2">
        <v>5</v>
      </c>
      <c r="T11" s="31"/>
      <c r="U11" s="2">
        <v>3</v>
      </c>
      <c r="V11" s="21" t="s">
        <v>24</v>
      </c>
      <c r="W11" s="2" t="str">
        <f>ROUND(O11/201*100,1)&amp;"%"</f>
        <v>1%</v>
      </c>
      <c r="X11" s="2" t="str">
        <f>ROUND(P11/201*100,1)&amp;"%"</f>
        <v>28.4%</v>
      </c>
      <c r="Y11" s="2" t="str">
        <f t="shared" si="0"/>
        <v>2.5%</v>
      </c>
      <c r="Z11" s="21" t="s">
        <v>24</v>
      </c>
    </row>
    <row r="12" spans="1:26" x14ac:dyDescent="0.25">
      <c r="A12" s="4">
        <v>4</v>
      </c>
      <c r="B12" s="5">
        <v>3</v>
      </c>
      <c r="C12" s="6"/>
      <c r="N12" s="2">
        <v>4</v>
      </c>
      <c r="P12" s="2">
        <v>28</v>
      </c>
      <c r="Q12" s="2">
        <v>31</v>
      </c>
      <c r="T12" s="31"/>
      <c r="U12" s="2">
        <v>4</v>
      </c>
      <c r="V12" s="21" t="s">
        <v>24</v>
      </c>
      <c r="W12" s="21" t="s">
        <v>24</v>
      </c>
      <c r="X12" s="2" t="str">
        <f>ROUND(P12/201*100,1)&amp;"%"</f>
        <v>13.9%</v>
      </c>
      <c r="Y12" s="2" t="str">
        <f t="shared" si="0"/>
        <v>15.4%</v>
      </c>
      <c r="Z12" s="21" t="s">
        <v>24</v>
      </c>
    </row>
    <row r="13" spans="1:26" x14ac:dyDescent="0.25">
      <c r="A13" s="7">
        <v>2</v>
      </c>
      <c r="B13" s="8">
        <v>3</v>
      </c>
      <c r="C13" s="6"/>
      <c r="N13" s="2">
        <v>5</v>
      </c>
      <c r="Q13" s="2">
        <v>4</v>
      </c>
      <c r="T13" s="31"/>
      <c r="U13" s="2">
        <v>5</v>
      </c>
      <c r="V13" s="21" t="s">
        <v>24</v>
      </c>
      <c r="W13" s="21" t="s">
        <v>24</v>
      </c>
      <c r="X13" s="21" t="s">
        <v>24</v>
      </c>
      <c r="Y13" s="2" t="str">
        <f t="shared" si="0"/>
        <v>2%</v>
      </c>
      <c r="Z13" s="21" t="s">
        <v>24</v>
      </c>
    </row>
    <row r="14" spans="1:26" x14ac:dyDescent="0.25">
      <c r="A14" s="4">
        <v>2</v>
      </c>
      <c r="B14" s="5">
        <v>2</v>
      </c>
      <c r="C14" s="6"/>
    </row>
    <row r="15" spans="1:26" x14ac:dyDescent="0.25">
      <c r="A15" s="7">
        <v>1</v>
      </c>
      <c r="B15" s="8">
        <v>2</v>
      </c>
      <c r="C15" s="6"/>
    </row>
    <row r="16" spans="1:26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mergeCells count="2">
    <mergeCell ref="T9:T13"/>
    <mergeCell ref="V7:Z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opLeftCell="T1" workbookViewId="0">
      <selection activeCell="AK7" sqref="AK7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</cols>
  <sheetData>
    <row r="1" spans="1:35" x14ac:dyDescent="0.25">
      <c r="A1" s="24"/>
      <c r="C1" s="24"/>
      <c r="D1" s="24"/>
      <c r="E1" s="26" t="s">
        <v>25</v>
      </c>
      <c r="F1" s="27"/>
      <c r="G1" s="27"/>
      <c r="H1" s="27"/>
      <c r="I1" s="25"/>
      <c r="M1" s="14" t="s">
        <v>107</v>
      </c>
      <c r="N1" s="14" t="s">
        <v>26</v>
      </c>
      <c r="O1" s="14" t="s">
        <v>27</v>
      </c>
      <c r="P1" t="s">
        <v>133</v>
      </c>
      <c r="Q1" t="s">
        <v>134</v>
      </c>
      <c r="R1" t="s">
        <v>132</v>
      </c>
      <c r="S1" t="s">
        <v>135</v>
      </c>
      <c r="T1" t="s">
        <v>136</v>
      </c>
      <c r="V1" t="s">
        <v>141</v>
      </c>
      <c r="W1">
        <f>133/201*100</f>
        <v>66.169154228855717</v>
      </c>
      <c r="AD1" s="26" t="s">
        <v>25</v>
      </c>
      <c r="AE1" s="27"/>
      <c r="AF1" s="27"/>
      <c r="AG1" s="27"/>
      <c r="AH1" s="25"/>
    </row>
    <row r="2" spans="1:35" x14ac:dyDescent="0.25">
      <c r="A2" s="23" t="s">
        <v>28</v>
      </c>
      <c r="B2" s="22" t="s">
        <v>107</v>
      </c>
      <c r="C2" s="23" t="s">
        <v>26</v>
      </c>
      <c r="D2" s="23" t="s">
        <v>27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M2" t="s">
        <v>108</v>
      </c>
      <c r="N2">
        <v>1.5</v>
      </c>
      <c r="O2">
        <v>2</v>
      </c>
      <c r="P2" s="13"/>
      <c r="Q2" s="13">
        <v>2</v>
      </c>
      <c r="R2" s="13"/>
      <c r="S2" s="13"/>
      <c r="T2" s="13"/>
      <c r="V2" t="s">
        <v>142</v>
      </c>
      <c r="W2">
        <f>SQRT(71/201)</f>
        <v>0.59433478010778673</v>
      </c>
      <c r="AA2" t="s">
        <v>137</v>
      </c>
      <c r="AB2" t="s">
        <v>26</v>
      </c>
      <c r="AC2" t="s">
        <v>138</v>
      </c>
      <c r="AD2">
        <v>1</v>
      </c>
      <c r="AE2">
        <v>2</v>
      </c>
      <c r="AF2">
        <v>3</v>
      </c>
      <c r="AG2">
        <v>4</v>
      </c>
      <c r="AH2">
        <v>5</v>
      </c>
      <c r="AI2" t="s">
        <v>26</v>
      </c>
    </row>
    <row r="3" spans="1:35" x14ac:dyDescent="0.25">
      <c r="A3" s="22" t="s">
        <v>58</v>
      </c>
      <c r="B3" s="22" t="s">
        <v>108</v>
      </c>
      <c r="C3" s="22">
        <v>1.5</v>
      </c>
      <c r="D3" s="22">
        <v>2</v>
      </c>
      <c r="E3" s="22"/>
      <c r="F3" s="22">
        <v>1</v>
      </c>
      <c r="G3" s="22"/>
      <c r="H3" s="22"/>
      <c r="I3" s="22"/>
      <c r="M3" t="s">
        <v>113</v>
      </c>
      <c r="N3">
        <v>1.75</v>
      </c>
      <c r="O3">
        <v>2</v>
      </c>
      <c r="P3" s="13"/>
      <c r="Q3" s="13">
        <v>1</v>
      </c>
      <c r="R3" s="13"/>
      <c r="S3" s="13"/>
      <c r="T3" s="13"/>
      <c r="V3" t="s">
        <v>143</v>
      </c>
      <c r="W3">
        <f>SQRT(62.75/201)</f>
        <v>0.55873880724929792</v>
      </c>
      <c r="AA3" t="s">
        <v>108</v>
      </c>
      <c r="AB3">
        <v>1.5</v>
      </c>
      <c r="AC3">
        <v>2</v>
      </c>
      <c r="AE3">
        <v>2</v>
      </c>
      <c r="AI3" s="28">
        <f>SUMPRODUCT($AD$2:$AH$2,AD3:AH3)/SUM(AD3:AH3)</f>
        <v>2</v>
      </c>
    </row>
    <row r="4" spans="1:35" x14ac:dyDescent="0.25">
      <c r="A4" s="22" t="s">
        <v>59</v>
      </c>
      <c r="B4" s="22" t="s">
        <v>108</v>
      </c>
      <c r="C4" s="22">
        <v>1.5</v>
      </c>
      <c r="D4" s="22">
        <v>2</v>
      </c>
      <c r="E4" s="22"/>
      <c r="F4" s="22">
        <v>1</v>
      </c>
      <c r="G4" s="22"/>
      <c r="H4" s="22"/>
      <c r="I4" s="22"/>
      <c r="M4" t="s">
        <v>109</v>
      </c>
      <c r="N4">
        <v>1.75</v>
      </c>
      <c r="O4">
        <v>2</v>
      </c>
      <c r="P4" s="13">
        <v>3</v>
      </c>
      <c r="Q4" s="13">
        <v>3</v>
      </c>
      <c r="R4" s="13"/>
      <c r="S4" s="13"/>
      <c r="T4" s="13"/>
      <c r="AA4" t="s">
        <v>113</v>
      </c>
      <c r="AB4">
        <v>1.75</v>
      </c>
      <c r="AC4">
        <v>2</v>
      </c>
      <c r="AE4">
        <v>1</v>
      </c>
      <c r="AI4" s="28">
        <f t="shared" ref="AI4:AI26" si="0">SUMPRODUCT($AD$2:$AH$2,AD4:AH4)/SUM(AD4:AH4)</f>
        <v>2</v>
      </c>
    </row>
    <row r="5" spans="1:35" x14ac:dyDescent="0.25">
      <c r="A5" s="22" t="s">
        <v>55</v>
      </c>
      <c r="B5" s="22" t="s">
        <v>113</v>
      </c>
      <c r="C5" s="22">
        <v>1.75</v>
      </c>
      <c r="D5" s="22">
        <v>2</v>
      </c>
      <c r="E5" s="22"/>
      <c r="F5" s="22">
        <v>1</v>
      </c>
      <c r="G5" s="22"/>
      <c r="H5" s="22"/>
      <c r="I5" s="22"/>
      <c r="M5" t="s">
        <v>111</v>
      </c>
      <c r="N5">
        <v>2</v>
      </c>
      <c r="O5">
        <v>2</v>
      </c>
      <c r="P5" s="13"/>
      <c r="Q5" s="13">
        <v>4</v>
      </c>
      <c r="R5" s="13"/>
      <c r="S5" s="13"/>
      <c r="T5" s="13"/>
      <c r="AA5" t="s">
        <v>109</v>
      </c>
      <c r="AB5">
        <v>1.75</v>
      </c>
      <c r="AC5">
        <v>2</v>
      </c>
      <c r="AD5">
        <v>3</v>
      </c>
      <c r="AE5">
        <v>3</v>
      </c>
      <c r="AI5" s="28">
        <f t="shared" si="0"/>
        <v>1.5</v>
      </c>
    </row>
    <row r="6" spans="1:35" x14ac:dyDescent="0.25">
      <c r="A6" s="22" t="s">
        <v>56</v>
      </c>
      <c r="B6" s="22" t="s">
        <v>109</v>
      </c>
      <c r="C6" s="22">
        <v>1.75</v>
      </c>
      <c r="D6" s="22">
        <v>2</v>
      </c>
      <c r="E6" s="22">
        <v>1</v>
      </c>
      <c r="F6" s="22"/>
      <c r="G6" s="22"/>
      <c r="H6" s="22"/>
      <c r="I6" s="22"/>
      <c r="M6" t="s">
        <v>116</v>
      </c>
      <c r="N6">
        <v>2.25</v>
      </c>
      <c r="O6">
        <v>2</v>
      </c>
      <c r="P6" s="13"/>
      <c r="Q6" s="13">
        <v>1</v>
      </c>
      <c r="R6" s="13"/>
      <c r="S6" s="13"/>
      <c r="T6" s="13"/>
      <c r="AA6" t="s">
        <v>111</v>
      </c>
      <c r="AB6">
        <v>2</v>
      </c>
      <c r="AC6">
        <v>2</v>
      </c>
      <c r="AE6">
        <v>4</v>
      </c>
      <c r="AI6" s="28">
        <f t="shared" si="0"/>
        <v>2</v>
      </c>
    </row>
    <row r="7" spans="1:35" x14ac:dyDescent="0.25">
      <c r="A7" s="22" t="s">
        <v>60</v>
      </c>
      <c r="B7" s="22" t="s">
        <v>109</v>
      </c>
      <c r="C7" s="22">
        <v>1.75</v>
      </c>
      <c r="D7" s="22">
        <v>2</v>
      </c>
      <c r="E7" s="22">
        <v>1</v>
      </c>
      <c r="F7" s="22"/>
      <c r="G7" s="22"/>
      <c r="H7" s="22"/>
      <c r="I7" s="22"/>
      <c r="M7" t="s">
        <v>118</v>
      </c>
      <c r="N7">
        <v>2.5</v>
      </c>
      <c r="P7" s="13"/>
      <c r="Q7" s="13"/>
      <c r="R7" s="13">
        <v>1</v>
      </c>
      <c r="S7" s="13">
        <v>1</v>
      </c>
      <c r="T7" s="13"/>
      <c r="AA7" t="s">
        <v>110</v>
      </c>
      <c r="AB7">
        <v>2</v>
      </c>
      <c r="AC7">
        <v>2</v>
      </c>
      <c r="AD7">
        <v>1</v>
      </c>
      <c r="AE7">
        <v>16</v>
      </c>
      <c r="AI7" s="28">
        <f t="shared" si="0"/>
        <v>1.9411764705882353</v>
      </c>
    </row>
    <row r="8" spans="1:35" x14ac:dyDescent="0.25">
      <c r="A8" s="22" t="s">
        <v>62</v>
      </c>
      <c r="B8" s="22" t="s">
        <v>109</v>
      </c>
      <c r="C8" s="22">
        <v>1.75</v>
      </c>
      <c r="D8" s="22">
        <v>2</v>
      </c>
      <c r="E8" s="22"/>
      <c r="F8" s="22">
        <v>1</v>
      </c>
      <c r="G8" s="22"/>
      <c r="H8" s="22"/>
      <c r="I8" s="22"/>
      <c r="M8" t="s">
        <v>129</v>
      </c>
      <c r="N8">
        <v>3.5</v>
      </c>
      <c r="O8">
        <v>4</v>
      </c>
      <c r="P8" s="13"/>
      <c r="Q8" s="13"/>
      <c r="R8" s="13"/>
      <c r="S8" s="13">
        <v>1</v>
      </c>
      <c r="T8" s="13"/>
      <c r="AA8" t="s">
        <v>116</v>
      </c>
      <c r="AB8">
        <v>2.25</v>
      </c>
      <c r="AC8">
        <v>2</v>
      </c>
      <c r="AE8">
        <v>1</v>
      </c>
      <c r="AI8" s="28">
        <f t="shared" si="0"/>
        <v>2</v>
      </c>
    </row>
    <row r="9" spans="1:35" x14ac:dyDescent="0.25">
      <c r="A9" s="22" t="s">
        <v>50</v>
      </c>
      <c r="B9" s="22" t="s">
        <v>109</v>
      </c>
      <c r="C9" s="22">
        <v>1.75</v>
      </c>
      <c r="D9" s="22">
        <v>2</v>
      </c>
      <c r="E9" s="22">
        <v>1</v>
      </c>
      <c r="F9" s="22">
        <v>2</v>
      </c>
      <c r="G9" s="22"/>
      <c r="H9" s="22"/>
      <c r="I9" s="22"/>
      <c r="M9" t="s">
        <v>110</v>
      </c>
      <c r="N9">
        <v>2</v>
      </c>
      <c r="O9">
        <v>2</v>
      </c>
      <c r="P9" s="13">
        <v>1</v>
      </c>
      <c r="Q9" s="13">
        <v>16</v>
      </c>
      <c r="R9" s="13"/>
      <c r="S9" s="13"/>
      <c r="T9" s="13"/>
      <c r="AA9" t="s">
        <v>112</v>
      </c>
      <c r="AB9">
        <v>2.25</v>
      </c>
      <c r="AC9">
        <v>2</v>
      </c>
      <c r="AE9">
        <v>18</v>
      </c>
      <c r="AF9">
        <v>2</v>
      </c>
      <c r="AI9" s="28">
        <f t="shared" si="0"/>
        <v>2.1</v>
      </c>
    </row>
    <row r="10" spans="1:35" x14ac:dyDescent="0.25">
      <c r="A10" s="22" t="s">
        <v>34</v>
      </c>
      <c r="B10" s="22" t="s">
        <v>110</v>
      </c>
      <c r="C10" s="22">
        <v>2</v>
      </c>
      <c r="D10" s="22">
        <v>2</v>
      </c>
      <c r="E10" s="22">
        <v>1</v>
      </c>
      <c r="F10" s="22">
        <v>16</v>
      </c>
      <c r="G10" s="22"/>
      <c r="H10" s="22"/>
      <c r="I10" s="22"/>
      <c r="M10" t="s">
        <v>112</v>
      </c>
      <c r="N10">
        <v>2.25</v>
      </c>
      <c r="O10">
        <v>2</v>
      </c>
      <c r="P10" s="13"/>
      <c r="Q10" s="13">
        <v>18</v>
      </c>
      <c r="R10" s="13">
        <v>2</v>
      </c>
      <c r="S10" s="13"/>
      <c r="T10" s="13"/>
      <c r="AA10" t="s">
        <v>118</v>
      </c>
      <c r="AB10">
        <v>2.5</v>
      </c>
      <c r="AC10">
        <v>3</v>
      </c>
      <c r="AF10">
        <v>1</v>
      </c>
      <c r="AG10">
        <v>1</v>
      </c>
      <c r="AI10" s="28">
        <f t="shared" si="0"/>
        <v>3.5</v>
      </c>
    </row>
    <row r="11" spans="1:35" x14ac:dyDescent="0.25">
      <c r="A11" s="22" t="s">
        <v>61</v>
      </c>
      <c r="B11" s="22" t="s">
        <v>111</v>
      </c>
      <c r="C11" s="22">
        <v>2</v>
      </c>
      <c r="D11" s="22">
        <v>2</v>
      </c>
      <c r="E11" s="22"/>
      <c r="F11" s="22">
        <v>1</v>
      </c>
      <c r="G11" s="22"/>
      <c r="H11" s="22"/>
      <c r="I11" s="22"/>
      <c r="M11" t="s">
        <v>119</v>
      </c>
      <c r="N11">
        <v>2.5</v>
      </c>
      <c r="P11" s="13"/>
      <c r="Q11" s="13">
        <v>3</v>
      </c>
      <c r="R11" s="13">
        <v>1</v>
      </c>
      <c r="S11" s="13">
        <v>1</v>
      </c>
      <c r="T11" s="13"/>
      <c r="AA11" t="s">
        <v>119</v>
      </c>
      <c r="AB11">
        <v>2.5</v>
      </c>
      <c r="AC11">
        <v>3</v>
      </c>
      <c r="AE11">
        <v>3</v>
      </c>
      <c r="AF11">
        <v>1</v>
      </c>
      <c r="AG11">
        <v>1</v>
      </c>
      <c r="AI11" s="28">
        <f t="shared" si="0"/>
        <v>2.6</v>
      </c>
    </row>
    <row r="12" spans="1:35" x14ac:dyDescent="0.25">
      <c r="A12" s="22" t="s">
        <v>64</v>
      </c>
      <c r="B12" s="22" t="s">
        <v>111</v>
      </c>
      <c r="C12" s="22">
        <v>2</v>
      </c>
      <c r="D12" s="22">
        <v>2</v>
      </c>
      <c r="E12" s="22"/>
      <c r="F12" s="22">
        <v>1</v>
      </c>
      <c r="G12" s="22"/>
      <c r="H12" s="22"/>
      <c r="I12" s="22"/>
      <c r="M12" t="s">
        <v>114</v>
      </c>
      <c r="N12">
        <v>2.5</v>
      </c>
      <c r="P12" s="13"/>
      <c r="Q12" s="13">
        <v>8</v>
      </c>
      <c r="R12" s="13">
        <v>9</v>
      </c>
      <c r="S12" s="13"/>
      <c r="T12" s="13"/>
      <c r="AA12" t="s">
        <v>114</v>
      </c>
      <c r="AB12">
        <v>2.5</v>
      </c>
      <c r="AC12">
        <v>3</v>
      </c>
      <c r="AE12">
        <v>8</v>
      </c>
      <c r="AF12">
        <v>9</v>
      </c>
      <c r="AI12" s="28">
        <f t="shared" si="0"/>
        <v>2.5294117647058822</v>
      </c>
    </row>
    <row r="13" spans="1:35" x14ac:dyDescent="0.25">
      <c r="A13" s="22" t="s">
        <v>75</v>
      </c>
      <c r="B13" s="22" t="s">
        <v>111</v>
      </c>
      <c r="C13" s="22">
        <v>2</v>
      </c>
      <c r="D13" s="22">
        <v>2</v>
      </c>
      <c r="E13" s="22"/>
      <c r="F13" s="22">
        <v>2</v>
      </c>
      <c r="G13" s="22"/>
      <c r="H13" s="22"/>
      <c r="I13" s="22"/>
      <c r="M13" t="s">
        <v>115</v>
      </c>
      <c r="N13">
        <v>2.75</v>
      </c>
      <c r="O13">
        <v>3</v>
      </c>
      <c r="P13" s="13"/>
      <c r="Q13" s="13">
        <v>1</v>
      </c>
      <c r="R13" s="13">
        <v>7</v>
      </c>
      <c r="S13" s="13">
        <v>1</v>
      </c>
      <c r="T13" s="13"/>
      <c r="AA13" t="s">
        <v>115</v>
      </c>
      <c r="AB13">
        <v>2.75</v>
      </c>
      <c r="AC13">
        <v>3</v>
      </c>
      <c r="AE13">
        <v>1</v>
      </c>
      <c r="AF13">
        <v>7</v>
      </c>
      <c r="AG13">
        <v>1</v>
      </c>
      <c r="AI13" s="28">
        <f t="shared" si="0"/>
        <v>3</v>
      </c>
    </row>
    <row r="14" spans="1:35" x14ac:dyDescent="0.25">
      <c r="A14" s="22" t="s">
        <v>45</v>
      </c>
      <c r="B14" s="22" t="s">
        <v>112</v>
      </c>
      <c r="C14" s="22">
        <v>2.25</v>
      </c>
      <c r="D14" s="22">
        <v>2</v>
      </c>
      <c r="E14" s="22"/>
      <c r="F14" s="22">
        <v>3</v>
      </c>
      <c r="G14" s="22"/>
      <c r="H14" s="22"/>
      <c r="I14" s="22"/>
      <c r="M14" t="s">
        <v>122</v>
      </c>
      <c r="N14">
        <v>3</v>
      </c>
      <c r="O14">
        <v>3</v>
      </c>
      <c r="P14" s="13"/>
      <c r="Q14" s="13"/>
      <c r="R14" s="13"/>
      <c r="S14" s="13">
        <v>3</v>
      </c>
      <c r="T14" s="13"/>
      <c r="AA14" t="s">
        <v>120</v>
      </c>
      <c r="AB14">
        <v>2.75</v>
      </c>
      <c r="AC14">
        <v>3</v>
      </c>
      <c r="AE14">
        <v>7</v>
      </c>
      <c r="AF14">
        <v>17</v>
      </c>
      <c r="AI14" s="28">
        <f t="shared" si="0"/>
        <v>2.7083333333333335</v>
      </c>
    </row>
    <row r="15" spans="1:35" x14ac:dyDescent="0.25">
      <c r="A15" s="22" t="s">
        <v>33</v>
      </c>
      <c r="B15" s="22" t="s">
        <v>112</v>
      </c>
      <c r="C15" s="22">
        <v>2.25</v>
      </c>
      <c r="D15" s="22">
        <v>2</v>
      </c>
      <c r="E15" s="22"/>
      <c r="F15" s="22">
        <v>6</v>
      </c>
      <c r="G15" s="22">
        <v>1</v>
      </c>
      <c r="H15" s="22"/>
      <c r="I15" s="22"/>
      <c r="M15" t="s">
        <v>120</v>
      </c>
      <c r="N15">
        <v>2.75</v>
      </c>
      <c r="O15">
        <v>3</v>
      </c>
      <c r="P15" s="13"/>
      <c r="Q15" s="13">
        <v>7</v>
      </c>
      <c r="R15" s="13">
        <v>17</v>
      </c>
      <c r="S15" s="13"/>
      <c r="T15" s="13"/>
      <c r="AA15" t="s">
        <v>122</v>
      </c>
      <c r="AB15">
        <v>3</v>
      </c>
      <c r="AC15">
        <v>3</v>
      </c>
      <c r="AG15">
        <v>3</v>
      </c>
      <c r="AI15" s="28">
        <f t="shared" si="0"/>
        <v>4</v>
      </c>
    </row>
    <row r="16" spans="1:35" x14ac:dyDescent="0.25">
      <c r="A16" s="22" t="s">
        <v>67</v>
      </c>
      <c r="B16" s="22" t="s">
        <v>112</v>
      </c>
      <c r="C16" s="22">
        <v>2.25</v>
      </c>
      <c r="D16" s="22">
        <v>2</v>
      </c>
      <c r="E16" s="22"/>
      <c r="F16" s="22">
        <v>2</v>
      </c>
      <c r="G16" s="22">
        <v>1</v>
      </c>
      <c r="H16" s="22"/>
      <c r="I16" s="22"/>
      <c r="M16" t="s">
        <v>123</v>
      </c>
      <c r="N16">
        <v>3</v>
      </c>
      <c r="O16">
        <v>3</v>
      </c>
      <c r="P16" s="13"/>
      <c r="Q16" s="13">
        <v>2</v>
      </c>
      <c r="R16" s="13">
        <v>5</v>
      </c>
      <c r="S16" s="13">
        <v>6</v>
      </c>
      <c r="T16" s="13"/>
      <c r="AA16" t="s">
        <v>123</v>
      </c>
      <c r="AB16">
        <v>3</v>
      </c>
      <c r="AC16">
        <v>3</v>
      </c>
      <c r="AE16">
        <v>2</v>
      </c>
      <c r="AF16">
        <v>5</v>
      </c>
      <c r="AG16">
        <v>6</v>
      </c>
      <c r="AI16" s="28">
        <f t="shared" si="0"/>
        <v>3.3076923076923075</v>
      </c>
    </row>
    <row r="17" spans="1:35" x14ac:dyDescent="0.25">
      <c r="A17" s="22" t="s">
        <v>51</v>
      </c>
      <c r="B17" s="22" t="s">
        <v>112</v>
      </c>
      <c r="C17" s="22">
        <v>2.25</v>
      </c>
      <c r="D17" s="22">
        <v>2</v>
      </c>
      <c r="E17" s="22"/>
      <c r="F17" s="22">
        <v>7</v>
      </c>
      <c r="G17" s="22"/>
      <c r="H17" s="22"/>
      <c r="I17" s="22"/>
      <c r="M17" t="s">
        <v>117</v>
      </c>
      <c r="N17">
        <v>3.25</v>
      </c>
      <c r="O17">
        <v>3</v>
      </c>
      <c r="P17" s="13"/>
      <c r="Q17" s="13">
        <v>1</v>
      </c>
      <c r="R17" s="13">
        <v>2</v>
      </c>
      <c r="S17" s="13">
        <v>7</v>
      </c>
      <c r="T17" s="13"/>
      <c r="AA17" t="s">
        <v>121</v>
      </c>
      <c r="AB17">
        <v>3</v>
      </c>
      <c r="AC17">
        <v>3</v>
      </c>
      <c r="AE17">
        <v>2</v>
      </c>
      <c r="AF17">
        <v>9</v>
      </c>
      <c r="AG17">
        <v>4</v>
      </c>
      <c r="AI17" s="28">
        <f t="shared" si="0"/>
        <v>3.1333333333333333</v>
      </c>
    </row>
    <row r="18" spans="1:35" x14ac:dyDescent="0.25">
      <c r="A18" s="22" t="s">
        <v>74</v>
      </c>
      <c r="B18" s="22" t="s">
        <v>116</v>
      </c>
      <c r="C18" s="22">
        <v>2.25</v>
      </c>
      <c r="D18" s="22">
        <v>2</v>
      </c>
      <c r="E18" s="22"/>
      <c r="F18" s="22">
        <v>1</v>
      </c>
      <c r="G18" s="22"/>
      <c r="H18" s="22"/>
      <c r="I18" s="22"/>
      <c r="M18" t="s">
        <v>130</v>
      </c>
      <c r="N18">
        <v>3.5</v>
      </c>
      <c r="O18">
        <v>4</v>
      </c>
      <c r="P18" s="13"/>
      <c r="Q18" s="13"/>
      <c r="R18" s="13"/>
      <c r="S18" s="13">
        <v>1</v>
      </c>
      <c r="T18" s="13"/>
      <c r="AA18" t="s">
        <v>117</v>
      </c>
      <c r="AB18">
        <v>3.25</v>
      </c>
      <c r="AC18">
        <v>3</v>
      </c>
      <c r="AE18">
        <v>1</v>
      </c>
      <c r="AF18">
        <v>2</v>
      </c>
      <c r="AG18">
        <v>7</v>
      </c>
      <c r="AI18" s="28">
        <f t="shared" si="0"/>
        <v>3.6</v>
      </c>
    </row>
    <row r="19" spans="1:35" x14ac:dyDescent="0.25">
      <c r="A19" s="22" t="s">
        <v>57</v>
      </c>
      <c r="B19" s="22" t="s">
        <v>118</v>
      </c>
      <c r="C19" s="22">
        <v>2.5</v>
      </c>
      <c r="D19" s="22">
        <v>3</v>
      </c>
      <c r="E19" s="22"/>
      <c r="F19" s="22"/>
      <c r="G19" s="22">
        <v>1</v>
      </c>
      <c r="H19" s="22"/>
      <c r="I19" s="22"/>
      <c r="M19" t="s">
        <v>131</v>
      </c>
      <c r="N19">
        <v>3.75</v>
      </c>
      <c r="O19">
        <v>4</v>
      </c>
      <c r="P19" s="13"/>
      <c r="Q19" s="13"/>
      <c r="R19" s="13"/>
      <c r="S19" s="13"/>
      <c r="T19" s="13">
        <v>1</v>
      </c>
      <c r="AA19" t="s">
        <v>125</v>
      </c>
      <c r="AB19">
        <v>3.25</v>
      </c>
      <c r="AC19">
        <v>3</v>
      </c>
      <c r="AF19">
        <v>6</v>
      </c>
      <c r="AG19">
        <v>5</v>
      </c>
      <c r="AI19" s="28">
        <f t="shared" si="0"/>
        <v>3.4545454545454546</v>
      </c>
    </row>
    <row r="20" spans="1:35" x14ac:dyDescent="0.25">
      <c r="A20" s="22" t="s">
        <v>71</v>
      </c>
      <c r="B20" s="22" t="s">
        <v>118</v>
      </c>
      <c r="C20" s="22">
        <v>2.5</v>
      </c>
      <c r="D20" s="22">
        <v>3</v>
      </c>
      <c r="E20" s="22"/>
      <c r="F20" s="22"/>
      <c r="G20" s="22"/>
      <c r="H20" s="22">
        <v>1</v>
      </c>
      <c r="I20" s="22"/>
      <c r="M20" t="s">
        <v>121</v>
      </c>
      <c r="N20">
        <v>3</v>
      </c>
      <c r="O20">
        <v>3</v>
      </c>
      <c r="P20" s="13"/>
      <c r="Q20" s="13">
        <v>2</v>
      </c>
      <c r="R20" s="13">
        <v>9</v>
      </c>
      <c r="S20" s="13">
        <v>4</v>
      </c>
      <c r="T20" s="13"/>
      <c r="AA20" t="s">
        <v>129</v>
      </c>
      <c r="AB20">
        <v>3.5</v>
      </c>
      <c r="AC20">
        <v>4</v>
      </c>
      <c r="AG20">
        <v>1</v>
      </c>
      <c r="AI20" s="28">
        <f t="shared" si="0"/>
        <v>4</v>
      </c>
    </row>
    <row r="21" spans="1:35" x14ac:dyDescent="0.25">
      <c r="A21" s="22" t="s">
        <v>63</v>
      </c>
      <c r="B21" s="22" t="s">
        <v>119</v>
      </c>
      <c r="C21" s="22">
        <v>2.5</v>
      </c>
      <c r="D21" s="22">
        <v>3</v>
      </c>
      <c r="E21" s="22"/>
      <c r="F21" s="22">
        <v>1</v>
      </c>
      <c r="G21" s="22"/>
      <c r="H21" s="22">
        <v>1</v>
      </c>
      <c r="I21" s="22"/>
      <c r="M21" t="s">
        <v>124</v>
      </c>
      <c r="N21">
        <v>3.5</v>
      </c>
      <c r="O21">
        <v>4</v>
      </c>
      <c r="P21" s="13"/>
      <c r="Q21" s="13"/>
      <c r="R21" s="13">
        <v>4</v>
      </c>
      <c r="S21" s="13">
        <v>9</v>
      </c>
      <c r="T21" s="13"/>
      <c r="AA21" t="s">
        <v>130</v>
      </c>
      <c r="AB21">
        <v>3.5</v>
      </c>
      <c r="AC21">
        <v>4</v>
      </c>
      <c r="AG21">
        <v>1</v>
      </c>
      <c r="AI21" s="28">
        <f t="shared" si="0"/>
        <v>4</v>
      </c>
    </row>
    <row r="22" spans="1:35" x14ac:dyDescent="0.25">
      <c r="A22" s="22" t="s">
        <v>93</v>
      </c>
      <c r="B22" s="22" t="s">
        <v>119</v>
      </c>
      <c r="C22" s="22">
        <v>2.5</v>
      </c>
      <c r="D22" s="22">
        <v>3</v>
      </c>
      <c r="E22" s="22"/>
      <c r="F22" s="22">
        <v>2</v>
      </c>
      <c r="G22" s="22">
        <v>1</v>
      </c>
      <c r="H22" s="22"/>
      <c r="I22" s="22"/>
      <c r="M22" t="s">
        <v>126</v>
      </c>
      <c r="N22">
        <v>3.75</v>
      </c>
      <c r="O22">
        <v>4</v>
      </c>
      <c r="P22" s="13"/>
      <c r="Q22" s="13"/>
      <c r="R22" s="13">
        <v>1</v>
      </c>
      <c r="S22" s="13">
        <v>9</v>
      </c>
      <c r="T22" s="13">
        <v>1</v>
      </c>
      <c r="AA22" t="s">
        <v>124</v>
      </c>
      <c r="AB22">
        <v>3.5</v>
      </c>
      <c r="AC22">
        <v>4</v>
      </c>
      <c r="AF22">
        <v>4</v>
      </c>
      <c r="AG22">
        <v>9</v>
      </c>
      <c r="AI22" s="28">
        <f t="shared" si="0"/>
        <v>3.6923076923076925</v>
      </c>
    </row>
    <row r="23" spans="1:35" x14ac:dyDescent="0.25">
      <c r="A23" s="22" t="s">
        <v>37</v>
      </c>
      <c r="B23" s="22" t="s">
        <v>114</v>
      </c>
      <c r="C23" s="22">
        <v>2.5</v>
      </c>
      <c r="D23" s="22">
        <v>3</v>
      </c>
      <c r="E23" s="22"/>
      <c r="F23" s="22">
        <v>2</v>
      </c>
      <c r="G23" s="22">
        <v>2</v>
      </c>
      <c r="H23" s="22"/>
      <c r="I23" s="22"/>
      <c r="M23" t="s">
        <v>125</v>
      </c>
      <c r="N23">
        <v>3.25</v>
      </c>
      <c r="O23">
        <v>3</v>
      </c>
      <c r="P23" s="13"/>
      <c r="Q23" s="13"/>
      <c r="R23" s="13">
        <v>6</v>
      </c>
      <c r="S23" s="13">
        <v>5</v>
      </c>
      <c r="T23" s="13"/>
      <c r="AA23" t="s">
        <v>131</v>
      </c>
      <c r="AB23">
        <v>3.75</v>
      </c>
      <c r="AC23">
        <v>4</v>
      </c>
      <c r="AH23">
        <v>1</v>
      </c>
      <c r="AI23" s="28">
        <f t="shared" si="0"/>
        <v>5</v>
      </c>
    </row>
    <row r="24" spans="1:35" x14ac:dyDescent="0.25">
      <c r="A24" s="22" t="s">
        <v>68</v>
      </c>
      <c r="B24" s="22" t="s">
        <v>114</v>
      </c>
      <c r="C24" s="22">
        <v>2.5</v>
      </c>
      <c r="D24" s="22">
        <v>3</v>
      </c>
      <c r="E24" s="22"/>
      <c r="F24" s="22">
        <v>2</v>
      </c>
      <c r="G24" s="22"/>
      <c r="H24" s="22"/>
      <c r="I24" s="22"/>
      <c r="M24" t="s">
        <v>127</v>
      </c>
      <c r="N24">
        <v>4</v>
      </c>
      <c r="O24">
        <v>4</v>
      </c>
      <c r="P24" s="13"/>
      <c r="Q24" s="13">
        <v>1</v>
      </c>
      <c r="R24" s="13"/>
      <c r="S24" s="13">
        <v>10</v>
      </c>
      <c r="T24" s="13">
        <v>1</v>
      </c>
      <c r="AA24" t="s">
        <v>126</v>
      </c>
      <c r="AB24">
        <v>3.75</v>
      </c>
      <c r="AC24">
        <v>4</v>
      </c>
      <c r="AF24">
        <v>1</v>
      </c>
      <c r="AG24">
        <v>9</v>
      </c>
      <c r="AH24">
        <v>1</v>
      </c>
      <c r="AI24" s="28">
        <f t="shared" si="0"/>
        <v>4</v>
      </c>
    </row>
    <row r="25" spans="1:35" x14ac:dyDescent="0.25">
      <c r="A25" s="22" t="s">
        <v>69</v>
      </c>
      <c r="B25" s="22" t="s">
        <v>114</v>
      </c>
      <c r="C25" s="22">
        <v>2.5</v>
      </c>
      <c r="D25" s="22">
        <v>3</v>
      </c>
      <c r="E25" s="22"/>
      <c r="F25" s="22"/>
      <c r="G25" s="22">
        <v>2</v>
      </c>
      <c r="H25" s="22"/>
      <c r="I25" s="22"/>
      <c r="M25" t="s">
        <v>128</v>
      </c>
      <c r="N25">
        <v>4.25</v>
      </c>
      <c r="O25">
        <v>4</v>
      </c>
      <c r="P25" s="13"/>
      <c r="Q25" s="13"/>
      <c r="R25" s="13"/>
      <c r="S25" s="13">
        <v>1</v>
      </c>
      <c r="T25" s="13">
        <v>1</v>
      </c>
      <c r="AA25" t="s">
        <v>127</v>
      </c>
      <c r="AB25">
        <v>4</v>
      </c>
      <c r="AC25">
        <v>4</v>
      </c>
      <c r="AE25">
        <v>1</v>
      </c>
      <c r="AG25">
        <v>10</v>
      </c>
      <c r="AH25">
        <v>1</v>
      </c>
      <c r="AI25" s="28">
        <f t="shared" si="0"/>
        <v>3.9166666666666665</v>
      </c>
    </row>
    <row r="26" spans="1:35" x14ac:dyDescent="0.25">
      <c r="A26" s="22" t="s">
        <v>76</v>
      </c>
      <c r="B26" s="22" t="s">
        <v>114</v>
      </c>
      <c r="C26" s="22">
        <v>2.5</v>
      </c>
      <c r="D26" s="22">
        <v>3</v>
      </c>
      <c r="E26" s="22"/>
      <c r="F26" s="22">
        <v>2</v>
      </c>
      <c r="G26" s="22">
        <v>4</v>
      </c>
      <c r="H26" s="22"/>
      <c r="I26" s="22"/>
      <c r="AA26" t="s">
        <v>128</v>
      </c>
      <c r="AB26">
        <v>4.25</v>
      </c>
      <c r="AC26">
        <v>4</v>
      </c>
      <c r="AG26">
        <v>1</v>
      </c>
      <c r="AH26">
        <v>1</v>
      </c>
      <c r="AI26" s="28">
        <f t="shared" si="0"/>
        <v>4.5</v>
      </c>
    </row>
    <row r="27" spans="1:35" x14ac:dyDescent="0.25">
      <c r="A27" s="22" t="s">
        <v>29</v>
      </c>
      <c r="B27" s="22" t="s">
        <v>114</v>
      </c>
      <c r="C27" s="22">
        <v>2.5</v>
      </c>
      <c r="D27" s="22">
        <v>3</v>
      </c>
      <c r="E27" s="22"/>
      <c r="F27" s="22">
        <v>2</v>
      </c>
      <c r="G27" s="22">
        <v>1</v>
      </c>
      <c r="H27" s="22"/>
      <c r="I27" s="22"/>
    </row>
    <row r="28" spans="1:35" x14ac:dyDescent="0.25">
      <c r="A28" s="22" t="s">
        <v>65</v>
      </c>
      <c r="B28" s="22" t="s">
        <v>115</v>
      </c>
      <c r="C28" s="22">
        <v>2.75</v>
      </c>
      <c r="D28" s="22">
        <v>3</v>
      </c>
      <c r="E28" s="22"/>
      <c r="F28" s="22"/>
      <c r="G28" s="22">
        <v>1</v>
      </c>
      <c r="H28" s="22"/>
      <c r="I28" s="22"/>
    </row>
    <row r="29" spans="1:35" x14ac:dyDescent="0.25">
      <c r="A29" s="22" t="s">
        <v>66</v>
      </c>
      <c r="B29" s="22" t="s">
        <v>115</v>
      </c>
      <c r="C29" s="22">
        <v>2.75</v>
      </c>
      <c r="D29" s="22">
        <v>3</v>
      </c>
      <c r="E29" s="22"/>
      <c r="F29" s="22"/>
      <c r="G29" s="22">
        <v>1</v>
      </c>
      <c r="H29" s="22"/>
      <c r="I29" s="22"/>
    </row>
    <row r="30" spans="1:35" x14ac:dyDescent="0.25">
      <c r="A30" s="22" t="s">
        <v>70</v>
      </c>
      <c r="B30" s="22" t="s">
        <v>115</v>
      </c>
      <c r="C30" s="22">
        <v>2.75</v>
      </c>
      <c r="D30" s="22">
        <v>3</v>
      </c>
      <c r="E30" s="22"/>
      <c r="F30" s="22"/>
      <c r="G30" s="22">
        <v>2</v>
      </c>
      <c r="H30" s="22"/>
      <c r="I30" s="22"/>
    </row>
    <row r="31" spans="1:35" x14ac:dyDescent="0.25">
      <c r="A31" s="22" t="s">
        <v>44</v>
      </c>
      <c r="B31" s="22" t="s">
        <v>115</v>
      </c>
      <c r="C31" s="22">
        <v>2.75</v>
      </c>
      <c r="D31" s="22">
        <v>3</v>
      </c>
      <c r="E31" s="22"/>
      <c r="F31" s="22"/>
      <c r="G31" s="22"/>
      <c r="H31" s="22">
        <v>1</v>
      </c>
      <c r="I31" s="22"/>
    </row>
    <row r="32" spans="1:35" x14ac:dyDescent="0.25">
      <c r="A32" s="22" t="s">
        <v>78</v>
      </c>
      <c r="B32" s="22" t="s">
        <v>115</v>
      </c>
      <c r="C32" s="22">
        <v>2.75</v>
      </c>
      <c r="D32" s="22">
        <v>3</v>
      </c>
      <c r="E32" s="22"/>
      <c r="F32" s="22"/>
      <c r="G32" s="22">
        <v>1</v>
      </c>
      <c r="H32" s="22"/>
      <c r="I32" s="22"/>
    </row>
    <row r="33" spans="1:9" x14ac:dyDescent="0.25">
      <c r="A33" s="22" t="s">
        <v>94</v>
      </c>
      <c r="B33" s="22" t="s">
        <v>115</v>
      </c>
      <c r="C33" s="22">
        <v>2.75</v>
      </c>
      <c r="D33" s="22">
        <v>3</v>
      </c>
      <c r="E33" s="22"/>
      <c r="F33" s="22"/>
      <c r="G33" s="22">
        <v>2</v>
      </c>
      <c r="H33" s="22"/>
      <c r="I33" s="22"/>
    </row>
    <row r="34" spans="1:9" x14ac:dyDescent="0.25">
      <c r="A34" s="22" t="s">
        <v>48</v>
      </c>
      <c r="B34" s="22" t="s">
        <v>115</v>
      </c>
      <c r="C34" s="22">
        <v>2.75</v>
      </c>
      <c r="D34" s="22">
        <v>3</v>
      </c>
      <c r="E34" s="22"/>
      <c r="F34" s="22">
        <v>1</v>
      </c>
      <c r="G34" s="22"/>
      <c r="H34" s="22"/>
      <c r="I34" s="22"/>
    </row>
    <row r="35" spans="1:9" x14ac:dyDescent="0.25">
      <c r="A35" s="22" t="s">
        <v>41</v>
      </c>
      <c r="B35" s="22" t="s">
        <v>120</v>
      </c>
      <c r="C35" s="22">
        <v>2.75</v>
      </c>
      <c r="D35" s="22">
        <v>3</v>
      </c>
      <c r="E35" s="22"/>
      <c r="F35" s="22">
        <v>2</v>
      </c>
      <c r="G35" s="22">
        <v>9</v>
      </c>
      <c r="H35" s="22"/>
      <c r="I35" s="22"/>
    </row>
    <row r="36" spans="1:9" x14ac:dyDescent="0.25">
      <c r="A36" s="22" t="s">
        <v>40</v>
      </c>
      <c r="B36" s="22" t="s">
        <v>120</v>
      </c>
      <c r="C36" s="22">
        <v>2.75</v>
      </c>
      <c r="D36" s="22">
        <v>3</v>
      </c>
      <c r="E36" s="22"/>
      <c r="F36" s="22">
        <v>3</v>
      </c>
      <c r="G36" s="22">
        <v>3</v>
      </c>
      <c r="H36" s="22"/>
      <c r="I36" s="22"/>
    </row>
    <row r="37" spans="1:9" x14ac:dyDescent="0.25">
      <c r="A37" s="22" t="s">
        <v>81</v>
      </c>
      <c r="B37" s="22" t="s">
        <v>120</v>
      </c>
      <c r="C37" s="22">
        <v>2.75</v>
      </c>
      <c r="D37" s="22">
        <v>3</v>
      </c>
      <c r="E37" s="22"/>
      <c r="F37" s="22">
        <v>2</v>
      </c>
      <c r="G37" s="22">
        <v>1</v>
      </c>
      <c r="H37" s="22"/>
      <c r="I37" s="22"/>
    </row>
    <row r="38" spans="1:9" x14ac:dyDescent="0.25">
      <c r="A38" s="22" t="s">
        <v>30</v>
      </c>
      <c r="B38" s="22" t="s">
        <v>120</v>
      </c>
      <c r="C38" s="22">
        <v>2.75</v>
      </c>
      <c r="D38" s="22">
        <v>3</v>
      </c>
      <c r="E38" s="22"/>
      <c r="F38" s="22"/>
      <c r="G38" s="22">
        <v>4</v>
      </c>
      <c r="H38" s="22"/>
      <c r="I38" s="22"/>
    </row>
    <row r="39" spans="1:9" x14ac:dyDescent="0.25">
      <c r="A39" s="22" t="s">
        <v>42</v>
      </c>
      <c r="B39" s="22" t="s">
        <v>122</v>
      </c>
      <c r="C39" s="22">
        <v>3</v>
      </c>
      <c r="D39" s="22">
        <v>3</v>
      </c>
      <c r="E39" s="22"/>
      <c r="F39" s="22"/>
      <c r="G39" s="22"/>
      <c r="H39" s="22">
        <v>2</v>
      </c>
      <c r="I39" s="22"/>
    </row>
    <row r="40" spans="1:9" x14ac:dyDescent="0.25">
      <c r="A40" s="22" t="s">
        <v>73</v>
      </c>
      <c r="B40" s="22" t="s">
        <v>122</v>
      </c>
      <c r="C40" s="22">
        <v>3</v>
      </c>
      <c r="D40" s="22">
        <v>3</v>
      </c>
      <c r="E40" s="22"/>
      <c r="F40" s="22"/>
      <c r="G40" s="22"/>
      <c r="H40" s="22">
        <v>1</v>
      </c>
      <c r="I40" s="22"/>
    </row>
    <row r="41" spans="1:9" x14ac:dyDescent="0.25">
      <c r="A41" s="22" t="s">
        <v>49</v>
      </c>
      <c r="B41" s="22" t="s">
        <v>123</v>
      </c>
      <c r="C41" s="22">
        <v>3</v>
      </c>
      <c r="D41" s="22">
        <v>3</v>
      </c>
      <c r="E41" s="22"/>
      <c r="F41" s="22"/>
      <c r="G41" s="22"/>
      <c r="H41" s="22">
        <v>3</v>
      </c>
      <c r="I41" s="22"/>
    </row>
    <row r="42" spans="1:9" x14ac:dyDescent="0.25">
      <c r="A42" s="22" t="s">
        <v>72</v>
      </c>
      <c r="B42" s="22" t="s">
        <v>123</v>
      </c>
      <c r="C42" s="22">
        <v>3</v>
      </c>
      <c r="D42" s="22">
        <v>3</v>
      </c>
      <c r="E42" s="22"/>
      <c r="F42" s="22"/>
      <c r="G42" s="22">
        <v>1</v>
      </c>
      <c r="H42" s="22"/>
      <c r="I42" s="22"/>
    </row>
    <row r="43" spans="1:9" x14ac:dyDescent="0.25">
      <c r="A43" s="22" t="s">
        <v>77</v>
      </c>
      <c r="B43" s="22" t="s">
        <v>123</v>
      </c>
      <c r="C43" s="22">
        <v>3</v>
      </c>
      <c r="D43" s="22">
        <v>3</v>
      </c>
      <c r="E43" s="22"/>
      <c r="F43" s="22">
        <v>1</v>
      </c>
      <c r="G43" s="22"/>
      <c r="H43" s="22"/>
      <c r="I43" s="22"/>
    </row>
    <row r="44" spans="1:9" x14ac:dyDescent="0.25">
      <c r="A44" s="22" t="s">
        <v>79</v>
      </c>
      <c r="B44" s="22" t="s">
        <v>123</v>
      </c>
      <c r="C44" s="22">
        <v>3</v>
      </c>
      <c r="D44" s="22">
        <v>3</v>
      </c>
      <c r="E44" s="22"/>
      <c r="F44" s="22"/>
      <c r="G44" s="22"/>
      <c r="H44" s="22">
        <v>1</v>
      </c>
      <c r="I44" s="22"/>
    </row>
    <row r="45" spans="1:9" x14ac:dyDescent="0.25">
      <c r="A45" s="22" t="s">
        <v>82</v>
      </c>
      <c r="B45" s="22" t="s">
        <v>123</v>
      </c>
      <c r="C45" s="22">
        <v>3</v>
      </c>
      <c r="D45" s="22">
        <v>3</v>
      </c>
      <c r="E45" s="22"/>
      <c r="F45" s="22"/>
      <c r="G45" s="22">
        <v>1</v>
      </c>
      <c r="H45" s="22">
        <v>1</v>
      </c>
      <c r="I45" s="22"/>
    </row>
    <row r="46" spans="1:9" x14ac:dyDescent="0.25">
      <c r="A46" s="22" t="s">
        <v>84</v>
      </c>
      <c r="B46" s="22" t="s">
        <v>123</v>
      </c>
      <c r="C46" s="22">
        <v>3</v>
      </c>
      <c r="D46" s="22">
        <v>3</v>
      </c>
      <c r="E46" s="22"/>
      <c r="F46" s="22">
        <v>1</v>
      </c>
      <c r="G46" s="22"/>
      <c r="H46" s="22"/>
      <c r="I46" s="22"/>
    </row>
    <row r="47" spans="1:9" x14ac:dyDescent="0.25">
      <c r="A47" s="22" t="s">
        <v>87</v>
      </c>
      <c r="B47" s="22" t="s">
        <v>123</v>
      </c>
      <c r="C47" s="22">
        <v>3</v>
      </c>
      <c r="D47" s="22">
        <v>3</v>
      </c>
      <c r="E47" s="22"/>
      <c r="F47" s="22"/>
      <c r="G47" s="22"/>
      <c r="H47" s="22">
        <v>1</v>
      </c>
      <c r="I47" s="22"/>
    </row>
    <row r="48" spans="1:9" x14ac:dyDescent="0.25">
      <c r="A48" s="22" t="s">
        <v>89</v>
      </c>
      <c r="B48" s="22" t="s">
        <v>123</v>
      </c>
      <c r="C48" s="22">
        <v>3</v>
      </c>
      <c r="D48" s="22">
        <v>3</v>
      </c>
      <c r="E48" s="22"/>
      <c r="F48" s="22"/>
      <c r="G48" s="22">
        <v>1</v>
      </c>
      <c r="H48" s="22"/>
      <c r="I48" s="22"/>
    </row>
    <row r="49" spans="1:9" x14ac:dyDescent="0.25">
      <c r="A49" s="22" t="s">
        <v>32</v>
      </c>
      <c r="B49" s="22" t="s">
        <v>123</v>
      </c>
      <c r="C49" s="22">
        <v>3</v>
      </c>
      <c r="D49" s="22">
        <v>3</v>
      </c>
      <c r="E49" s="22"/>
      <c r="F49" s="22"/>
      <c r="G49" s="22">
        <v>1</v>
      </c>
      <c r="H49" s="22"/>
      <c r="I49" s="22"/>
    </row>
    <row r="50" spans="1:9" x14ac:dyDescent="0.25">
      <c r="A50" s="22" t="s">
        <v>96</v>
      </c>
      <c r="B50" s="22" t="s">
        <v>123</v>
      </c>
      <c r="C50" s="22">
        <v>3</v>
      </c>
      <c r="D50" s="22">
        <v>3</v>
      </c>
      <c r="E50" s="22"/>
      <c r="F50" s="22"/>
      <c r="G50" s="22">
        <v>1</v>
      </c>
      <c r="H50" s="22"/>
      <c r="I50" s="22"/>
    </row>
    <row r="51" spans="1:9" x14ac:dyDescent="0.25">
      <c r="A51" s="22" t="s">
        <v>43</v>
      </c>
      <c r="B51" s="22" t="s">
        <v>121</v>
      </c>
      <c r="C51" s="22">
        <v>3</v>
      </c>
      <c r="D51" s="22">
        <v>3</v>
      </c>
      <c r="E51" s="22"/>
      <c r="F51" s="22">
        <v>2</v>
      </c>
      <c r="G51" s="22">
        <v>9</v>
      </c>
      <c r="H51" s="22">
        <v>4</v>
      </c>
      <c r="I51" s="22"/>
    </row>
    <row r="52" spans="1:9" x14ac:dyDescent="0.25">
      <c r="A52" s="22" t="s">
        <v>46</v>
      </c>
      <c r="B52" s="22" t="s">
        <v>117</v>
      </c>
      <c r="C52" s="22">
        <v>3.25</v>
      </c>
      <c r="D52" s="22">
        <v>3</v>
      </c>
      <c r="E52" s="22"/>
      <c r="F52" s="22"/>
      <c r="G52" s="22">
        <v>2</v>
      </c>
      <c r="H52" s="22">
        <v>3</v>
      </c>
      <c r="I52" s="22"/>
    </row>
    <row r="53" spans="1:9" x14ac:dyDescent="0.25">
      <c r="A53" s="22" t="s">
        <v>80</v>
      </c>
      <c r="B53" s="22" t="s">
        <v>117</v>
      </c>
      <c r="C53" s="22">
        <v>3.25</v>
      </c>
      <c r="D53" s="22">
        <v>3</v>
      </c>
      <c r="E53" s="22"/>
      <c r="F53" s="22"/>
      <c r="G53" s="22"/>
      <c r="H53" s="22">
        <v>1</v>
      </c>
      <c r="I53" s="22"/>
    </row>
    <row r="54" spans="1:9" x14ac:dyDescent="0.25">
      <c r="A54" s="22" t="s">
        <v>88</v>
      </c>
      <c r="B54" s="22" t="s">
        <v>117</v>
      </c>
      <c r="C54" s="22">
        <v>3.25</v>
      </c>
      <c r="D54" s="22">
        <v>3</v>
      </c>
      <c r="E54" s="22"/>
      <c r="F54" s="22"/>
      <c r="G54" s="22"/>
      <c r="H54" s="22">
        <v>1</v>
      </c>
      <c r="I54" s="22"/>
    </row>
    <row r="55" spans="1:9" x14ac:dyDescent="0.25">
      <c r="A55" s="22" t="s">
        <v>31</v>
      </c>
      <c r="B55" s="22" t="s">
        <v>117</v>
      </c>
      <c r="C55" s="22">
        <v>3.25</v>
      </c>
      <c r="D55" s="22">
        <v>3</v>
      </c>
      <c r="E55" s="22"/>
      <c r="F55" s="22"/>
      <c r="G55" s="22"/>
      <c r="H55" s="22">
        <v>1</v>
      </c>
      <c r="I55" s="22"/>
    </row>
    <row r="56" spans="1:9" x14ac:dyDescent="0.25">
      <c r="A56" s="22" t="s">
        <v>95</v>
      </c>
      <c r="B56" s="22" t="s">
        <v>117</v>
      </c>
      <c r="C56" s="22">
        <v>3.25</v>
      </c>
      <c r="D56" s="22">
        <v>3</v>
      </c>
      <c r="E56" s="22"/>
      <c r="F56" s="22"/>
      <c r="G56" s="22"/>
      <c r="H56" s="22">
        <v>1</v>
      </c>
      <c r="I56" s="22"/>
    </row>
    <row r="57" spans="1:9" x14ac:dyDescent="0.25">
      <c r="A57" s="22" t="s">
        <v>101</v>
      </c>
      <c r="B57" s="22" t="s">
        <v>117</v>
      </c>
      <c r="C57" s="22">
        <v>3.25</v>
      </c>
      <c r="D57" s="22">
        <v>3</v>
      </c>
      <c r="E57" s="22"/>
      <c r="F57" s="22">
        <v>1</v>
      </c>
      <c r="G57" s="22"/>
      <c r="H57" s="22"/>
      <c r="I57" s="22"/>
    </row>
    <row r="58" spans="1:9" x14ac:dyDescent="0.25">
      <c r="A58" s="22" t="s">
        <v>83</v>
      </c>
      <c r="B58" s="22" t="s">
        <v>125</v>
      </c>
      <c r="C58" s="22">
        <v>3.25</v>
      </c>
      <c r="D58" s="22">
        <v>3</v>
      </c>
      <c r="E58" s="22"/>
      <c r="F58" s="22"/>
      <c r="G58" s="22">
        <v>1</v>
      </c>
      <c r="H58" s="22"/>
      <c r="I58" s="22"/>
    </row>
    <row r="59" spans="1:9" x14ac:dyDescent="0.25">
      <c r="A59" s="22" t="s">
        <v>85</v>
      </c>
      <c r="B59" s="22" t="s">
        <v>125</v>
      </c>
      <c r="C59" s="22">
        <v>3.25</v>
      </c>
      <c r="D59" s="22">
        <v>3</v>
      </c>
      <c r="E59" s="22"/>
      <c r="F59" s="22"/>
      <c r="G59" s="22">
        <v>1</v>
      </c>
      <c r="H59" s="22">
        <v>2</v>
      </c>
      <c r="I59" s="22"/>
    </row>
    <row r="60" spans="1:9" x14ac:dyDescent="0.25">
      <c r="A60" s="22" t="s">
        <v>90</v>
      </c>
      <c r="B60" s="22" t="s">
        <v>125</v>
      </c>
      <c r="C60" s="22">
        <v>3.25</v>
      </c>
      <c r="D60" s="22">
        <v>3</v>
      </c>
      <c r="E60" s="22"/>
      <c r="F60" s="22"/>
      <c r="G60" s="22">
        <v>3</v>
      </c>
      <c r="H60" s="22">
        <v>1</v>
      </c>
      <c r="I60" s="22"/>
    </row>
    <row r="61" spans="1:9" x14ac:dyDescent="0.25">
      <c r="A61" s="22" t="s">
        <v>97</v>
      </c>
      <c r="B61" s="22" t="s">
        <v>125</v>
      </c>
      <c r="C61" s="22">
        <v>3.25</v>
      </c>
      <c r="D61" s="22">
        <v>3</v>
      </c>
      <c r="E61" s="22"/>
      <c r="F61" s="22"/>
      <c r="G61" s="22">
        <v>1</v>
      </c>
      <c r="H61" s="22">
        <v>2</v>
      </c>
      <c r="I61" s="22"/>
    </row>
    <row r="62" spans="1:9" x14ac:dyDescent="0.25">
      <c r="A62" s="22" t="s">
        <v>86</v>
      </c>
      <c r="B62" s="22" t="s">
        <v>124</v>
      </c>
      <c r="C62" s="22">
        <v>3.5</v>
      </c>
      <c r="D62" s="22">
        <v>4</v>
      </c>
      <c r="E62" s="22"/>
      <c r="F62" s="22"/>
      <c r="G62" s="22">
        <v>2</v>
      </c>
      <c r="H62" s="22"/>
      <c r="I62" s="22"/>
    </row>
    <row r="63" spans="1:9" x14ac:dyDescent="0.25">
      <c r="A63" s="22" t="s">
        <v>91</v>
      </c>
      <c r="B63" s="22" t="s">
        <v>124</v>
      </c>
      <c r="C63" s="22">
        <v>3.5</v>
      </c>
      <c r="D63" s="22">
        <v>4</v>
      </c>
      <c r="E63" s="22"/>
      <c r="F63" s="22"/>
      <c r="G63" s="22">
        <v>1</v>
      </c>
      <c r="H63" s="22">
        <v>1</v>
      </c>
      <c r="I63" s="22"/>
    </row>
    <row r="64" spans="1:9" x14ac:dyDescent="0.25">
      <c r="A64" s="22" t="s">
        <v>92</v>
      </c>
      <c r="B64" s="22" t="s">
        <v>124</v>
      </c>
      <c r="C64" s="22">
        <v>3.5</v>
      </c>
      <c r="D64" s="22">
        <v>4</v>
      </c>
      <c r="E64" s="22"/>
      <c r="F64" s="22"/>
      <c r="G64" s="22"/>
      <c r="H64" s="22">
        <v>2</v>
      </c>
      <c r="I64" s="22"/>
    </row>
    <row r="65" spans="1:9" x14ac:dyDescent="0.25">
      <c r="A65" s="22" t="s">
        <v>98</v>
      </c>
      <c r="B65" s="22" t="s">
        <v>124</v>
      </c>
      <c r="C65" s="22">
        <v>3.5</v>
      </c>
      <c r="D65" s="22">
        <v>4</v>
      </c>
      <c r="E65" s="22"/>
      <c r="F65" s="22"/>
      <c r="G65" s="22"/>
      <c r="H65" s="22">
        <v>1</v>
      </c>
      <c r="I65" s="22"/>
    </row>
    <row r="66" spans="1:9" x14ac:dyDescent="0.25">
      <c r="A66" s="22" t="s">
        <v>35</v>
      </c>
      <c r="B66" s="22" t="s">
        <v>124</v>
      </c>
      <c r="C66" s="22">
        <v>3.5</v>
      </c>
      <c r="D66" s="22">
        <v>4</v>
      </c>
      <c r="E66" s="22"/>
      <c r="F66" s="22"/>
      <c r="G66" s="22">
        <v>1</v>
      </c>
      <c r="H66" s="22">
        <v>3</v>
      </c>
      <c r="I66" s="22"/>
    </row>
    <row r="67" spans="1:9" x14ac:dyDescent="0.25">
      <c r="A67" s="22" t="s">
        <v>102</v>
      </c>
      <c r="B67" s="22" t="s">
        <v>124</v>
      </c>
      <c r="C67" s="22">
        <v>3.5</v>
      </c>
      <c r="D67" s="22">
        <v>4</v>
      </c>
      <c r="E67" s="22"/>
      <c r="F67" s="22"/>
      <c r="G67" s="22"/>
      <c r="H67" s="22">
        <v>2</v>
      </c>
      <c r="I67" s="22"/>
    </row>
    <row r="68" spans="1:9" x14ac:dyDescent="0.25">
      <c r="A68" s="22" t="s">
        <v>100</v>
      </c>
      <c r="B68" s="22" t="s">
        <v>129</v>
      </c>
      <c r="C68" s="22">
        <v>3.5</v>
      </c>
      <c r="D68" s="22">
        <v>4</v>
      </c>
      <c r="E68" s="22"/>
      <c r="F68" s="22"/>
      <c r="G68" s="22"/>
      <c r="H68" s="22">
        <v>1</v>
      </c>
      <c r="I68" s="22"/>
    </row>
    <row r="69" spans="1:9" x14ac:dyDescent="0.25">
      <c r="A69" s="22" t="s">
        <v>39</v>
      </c>
      <c r="B69" s="22" t="s">
        <v>130</v>
      </c>
      <c r="C69" s="22">
        <v>3.5</v>
      </c>
      <c r="D69" s="22">
        <v>4</v>
      </c>
      <c r="E69" s="22"/>
      <c r="F69" s="22"/>
      <c r="G69" s="22"/>
      <c r="H69" s="22">
        <v>1</v>
      </c>
      <c r="I69" s="22"/>
    </row>
    <row r="70" spans="1:9" x14ac:dyDescent="0.25">
      <c r="A70" s="22" t="s">
        <v>47</v>
      </c>
      <c r="B70" s="22" t="s">
        <v>126</v>
      </c>
      <c r="C70" s="22">
        <v>3.75</v>
      </c>
      <c r="D70" s="22">
        <v>4</v>
      </c>
      <c r="E70" s="22"/>
      <c r="F70" s="22"/>
      <c r="G70" s="22">
        <v>1</v>
      </c>
      <c r="H70" s="22">
        <v>3</v>
      </c>
      <c r="I70" s="22"/>
    </row>
    <row r="71" spans="1:9" x14ac:dyDescent="0.25">
      <c r="A71" s="22" t="s">
        <v>99</v>
      </c>
      <c r="B71" s="22" t="s">
        <v>126</v>
      </c>
      <c r="C71" s="22">
        <v>3.75</v>
      </c>
      <c r="D71" s="22">
        <v>4</v>
      </c>
      <c r="E71" s="22"/>
      <c r="F71" s="22"/>
      <c r="G71" s="22"/>
      <c r="H71" s="22">
        <v>2</v>
      </c>
      <c r="I71" s="22">
        <v>1</v>
      </c>
    </row>
    <row r="72" spans="1:9" x14ac:dyDescent="0.25">
      <c r="A72" s="22" t="s">
        <v>103</v>
      </c>
      <c r="B72" s="22" t="s">
        <v>126</v>
      </c>
      <c r="C72" s="22">
        <v>3.75</v>
      </c>
      <c r="D72" s="22">
        <v>4</v>
      </c>
      <c r="E72" s="22"/>
      <c r="F72" s="22"/>
      <c r="G72" s="22"/>
      <c r="H72" s="22">
        <v>2</v>
      </c>
      <c r="I72" s="22"/>
    </row>
    <row r="73" spans="1:9" x14ac:dyDescent="0.25">
      <c r="A73" s="22" t="s">
        <v>104</v>
      </c>
      <c r="B73" s="22" t="s">
        <v>126</v>
      </c>
      <c r="C73" s="22">
        <v>3.75</v>
      </c>
      <c r="D73" s="22">
        <v>4</v>
      </c>
      <c r="E73" s="22"/>
      <c r="F73" s="22"/>
      <c r="G73" s="22"/>
      <c r="H73" s="22">
        <v>2</v>
      </c>
      <c r="I73" s="22"/>
    </row>
    <row r="74" spans="1:9" x14ac:dyDescent="0.25">
      <c r="A74" s="22" t="s">
        <v>106</v>
      </c>
      <c r="B74" s="22" t="s">
        <v>131</v>
      </c>
      <c r="C74" s="22">
        <v>3.75</v>
      </c>
      <c r="D74" s="22">
        <v>4</v>
      </c>
      <c r="E74" s="22"/>
      <c r="F74" s="22"/>
      <c r="G74" s="22"/>
      <c r="H74" s="22"/>
      <c r="I74" s="22">
        <v>1</v>
      </c>
    </row>
    <row r="75" spans="1:9" x14ac:dyDescent="0.25">
      <c r="A75" s="22" t="s">
        <v>38</v>
      </c>
      <c r="B75" s="22" t="s">
        <v>127</v>
      </c>
      <c r="C75" s="22">
        <v>4</v>
      </c>
      <c r="D75" s="22">
        <v>4</v>
      </c>
      <c r="E75" s="22"/>
      <c r="F75" s="22">
        <v>1</v>
      </c>
      <c r="G75" s="22"/>
      <c r="H75" s="22">
        <v>10</v>
      </c>
      <c r="I75" s="22">
        <v>1</v>
      </c>
    </row>
    <row r="76" spans="1:9" x14ac:dyDescent="0.25">
      <c r="A76" s="22" t="s">
        <v>105</v>
      </c>
      <c r="B76" s="22" t="s">
        <v>128</v>
      </c>
      <c r="C76" s="22">
        <v>4.25</v>
      </c>
      <c r="D76" s="22">
        <v>4</v>
      </c>
      <c r="E76" s="22"/>
      <c r="F76" s="22"/>
      <c r="G76" s="22"/>
      <c r="H76" s="22">
        <v>1</v>
      </c>
      <c r="I76" s="22"/>
    </row>
    <row r="77" spans="1:9" x14ac:dyDescent="0.25">
      <c r="A77" s="22" t="s">
        <v>36</v>
      </c>
      <c r="B77" s="22" t="s">
        <v>128</v>
      </c>
      <c r="C77" s="22">
        <v>4.25</v>
      </c>
      <c r="D77" s="22">
        <v>4</v>
      </c>
      <c r="E77" s="22"/>
      <c r="F77" s="22"/>
      <c r="G77" s="22"/>
      <c r="H77" s="22"/>
      <c r="I77" s="22">
        <v>1</v>
      </c>
    </row>
  </sheetData>
  <autoFilter ref="AA2:AH2">
    <sortState ref="AA3:AH26">
      <sortCondition ref="AA2"/>
    </sortState>
  </autoFilter>
  <sortState ref="AA3:AH26">
    <sortCondition ref="AB3:AB26"/>
    <sortCondition ref="AA3:A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A60" sqref="A60"/>
    </sheetView>
  </sheetViews>
  <sheetFormatPr defaultRowHeight="15" x14ac:dyDescent="0.25"/>
  <cols>
    <col min="8" max="8" width="14.42578125" bestFit="1" customWidth="1"/>
    <col min="9" max="9" width="16.28515625" bestFit="1" customWidth="1"/>
    <col min="10" max="10" width="3" bestFit="1" customWidth="1"/>
    <col min="11" max="11" width="2" bestFit="1" customWidth="1"/>
    <col min="12" max="12" width="3" bestFit="1" customWidth="1"/>
    <col min="13" max="13" width="11.28515625" bestFit="1" customWidth="1"/>
  </cols>
  <sheetData>
    <row r="1" spans="1:13" ht="15.75" thickBot="1" x14ac:dyDescent="0.3">
      <c r="A1" s="18" t="s">
        <v>54</v>
      </c>
      <c r="B1" s="18" t="s">
        <v>145</v>
      </c>
      <c r="C1" s="18" t="s">
        <v>11</v>
      </c>
      <c r="D1" s="18" t="s">
        <v>10</v>
      </c>
      <c r="H1" s="14" t="s">
        <v>144</v>
      </c>
      <c r="I1" s="14" t="s">
        <v>15</v>
      </c>
    </row>
    <row r="2" spans="1:13" ht="15.75" thickTop="1" x14ac:dyDescent="0.25">
      <c r="A2" s="19" t="s">
        <v>56</v>
      </c>
      <c r="B2" s="19" t="s">
        <v>151</v>
      </c>
      <c r="C2" s="19">
        <v>1.75</v>
      </c>
      <c r="D2" s="19">
        <v>1</v>
      </c>
      <c r="H2" s="14" t="s">
        <v>13</v>
      </c>
      <c r="I2">
        <v>1</v>
      </c>
      <c r="J2">
        <v>2</v>
      </c>
      <c r="K2">
        <v>3</v>
      </c>
      <c r="L2">
        <v>4</v>
      </c>
      <c r="M2" t="s">
        <v>14</v>
      </c>
    </row>
    <row r="3" spans="1:13" x14ac:dyDescent="0.25">
      <c r="A3" s="19" t="s">
        <v>60</v>
      </c>
      <c r="B3" s="19" t="s">
        <v>151</v>
      </c>
      <c r="C3" s="19">
        <v>1.75</v>
      </c>
      <c r="D3" s="19">
        <v>1</v>
      </c>
      <c r="H3" s="15" t="s">
        <v>151</v>
      </c>
      <c r="I3" s="13">
        <v>2</v>
      </c>
      <c r="J3" s="13"/>
      <c r="K3" s="13"/>
      <c r="L3" s="13"/>
      <c r="M3" s="13">
        <v>2</v>
      </c>
    </row>
    <row r="4" spans="1:13" x14ac:dyDescent="0.25">
      <c r="A4" s="19" t="s">
        <v>34</v>
      </c>
      <c r="B4" s="19" t="s">
        <v>147</v>
      </c>
      <c r="C4" s="19">
        <v>2</v>
      </c>
      <c r="D4" s="19">
        <v>2</v>
      </c>
      <c r="H4" s="15" t="s">
        <v>160</v>
      </c>
      <c r="I4" s="13"/>
      <c r="J4" s="13">
        <v>1</v>
      </c>
      <c r="K4" s="13"/>
      <c r="L4" s="13"/>
      <c r="M4" s="13">
        <v>1</v>
      </c>
    </row>
    <row r="5" spans="1:13" x14ac:dyDescent="0.25">
      <c r="A5" s="20" t="s">
        <v>45</v>
      </c>
      <c r="B5" s="20" t="s">
        <v>146</v>
      </c>
      <c r="C5" s="20">
        <v>2.25</v>
      </c>
      <c r="D5" s="20">
        <v>2</v>
      </c>
      <c r="H5" s="15" t="s">
        <v>147</v>
      </c>
      <c r="I5" s="13"/>
      <c r="J5" s="13">
        <v>1</v>
      </c>
      <c r="K5" s="13"/>
      <c r="L5" s="13"/>
      <c r="M5" s="13">
        <v>1</v>
      </c>
    </row>
    <row r="6" spans="1:13" x14ac:dyDescent="0.25">
      <c r="A6" s="20" t="s">
        <v>63</v>
      </c>
      <c r="B6" s="20" t="s">
        <v>150</v>
      </c>
      <c r="C6" s="20">
        <v>2.5</v>
      </c>
      <c r="D6" s="20">
        <v>4</v>
      </c>
      <c r="H6" s="15" t="s">
        <v>146</v>
      </c>
      <c r="I6" s="13"/>
      <c r="J6" s="13">
        <v>4</v>
      </c>
      <c r="K6" s="13"/>
      <c r="L6" s="13"/>
      <c r="M6" s="13">
        <v>4</v>
      </c>
    </row>
    <row r="7" spans="1:13" x14ac:dyDescent="0.25">
      <c r="A7" s="20" t="s">
        <v>33</v>
      </c>
      <c r="B7" s="20" t="s">
        <v>146</v>
      </c>
      <c r="C7" s="20">
        <v>2.25</v>
      </c>
      <c r="D7" s="20">
        <v>2</v>
      </c>
      <c r="H7" s="15" t="s">
        <v>150</v>
      </c>
      <c r="I7" s="13"/>
      <c r="J7" s="13"/>
      <c r="K7" s="13"/>
      <c r="L7" s="13">
        <v>1</v>
      </c>
      <c r="M7" s="13">
        <v>1</v>
      </c>
    </row>
    <row r="8" spans="1:13" x14ac:dyDescent="0.25">
      <c r="A8" s="20" t="s">
        <v>33</v>
      </c>
      <c r="B8" s="20" t="s">
        <v>146</v>
      </c>
      <c r="C8" s="20">
        <v>2.25</v>
      </c>
      <c r="D8" s="20">
        <v>2</v>
      </c>
      <c r="H8" s="15" t="s">
        <v>154</v>
      </c>
      <c r="I8" s="13"/>
      <c r="J8" s="13">
        <v>4</v>
      </c>
      <c r="K8" s="13">
        <v>3</v>
      </c>
      <c r="L8" s="13"/>
      <c r="M8" s="13">
        <v>7</v>
      </c>
    </row>
    <row r="9" spans="1:13" x14ac:dyDescent="0.25">
      <c r="A9" s="20" t="s">
        <v>37</v>
      </c>
      <c r="B9" s="20" t="s">
        <v>154</v>
      </c>
      <c r="C9" s="20">
        <v>2.5</v>
      </c>
      <c r="D9" s="20">
        <v>2</v>
      </c>
      <c r="H9" s="15" t="s">
        <v>156</v>
      </c>
      <c r="I9" s="13"/>
      <c r="J9" s="13">
        <v>1</v>
      </c>
      <c r="K9" s="13"/>
      <c r="L9" s="13"/>
      <c r="M9" s="13">
        <v>1</v>
      </c>
    </row>
    <row r="10" spans="1:13" x14ac:dyDescent="0.25">
      <c r="A10" s="19" t="s">
        <v>37</v>
      </c>
      <c r="B10" s="19" t="s">
        <v>154</v>
      </c>
      <c r="C10" s="19">
        <v>2.5</v>
      </c>
      <c r="D10" s="19">
        <v>2</v>
      </c>
      <c r="H10" s="15" t="s">
        <v>155</v>
      </c>
      <c r="I10" s="13"/>
      <c r="J10" s="13"/>
      <c r="K10" s="13"/>
      <c r="L10" s="13">
        <v>1</v>
      </c>
      <c r="M10" s="13">
        <v>1</v>
      </c>
    </row>
    <row r="11" spans="1:13" x14ac:dyDescent="0.25">
      <c r="A11" s="19" t="s">
        <v>69</v>
      </c>
      <c r="B11" s="19" t="s">
        <v>154</v>
      </c>
      <c r="C11" s="19">
        <v>2.5</v>
      </c>
      <c r="D11" s="19">
        <v>3</v>
      </c>
      <c r="H11" s="15" t="s">
        <v>152</v>
      </c>
      <c r="I11" s="13"/>
      <c r="J11" s="13">
        <v>4</v>
      </c>
      <c r="K11" s="13">
        <v>3</v>
      </c>
      <c r="L11" s="13"/>
      <c r="M11" s="13">
        <v>7</v>
      </c>
    </row>
    <row r="12" spans="1:13" x14ac:dyDescent="0.25">
      <c r="A12" s="20" t="s">
        <v>69</v>
      </c>
      <c r="B12" s="20" t="s">
        <v>154</v>
      </c>
      <c r="C12" s="20">
        <v>2.5</v>
      </c>
      <c r="D12" s="20">
        <v>3</v>
      </c>
      <c r="H12" s="15" t="s">
        <v>159</v>
      </c>
      <c r="I12" s="13"/>
      <c r="J12" s="13">
        <v>1</v>
      </c>
      <c r="K12" s="13">
        <v>1</v>
      </c>
      <c r="L12" s="13">
        <v>3</v>
      </c>
      <c r="M12" s="13">
        <v>5</v>
      </c>
    </row>
    <row r="13" spans="1:13" x14ac:dyDescent="0.25">
      <c r="A13" s="19" t="s">
        <v>41</v>
      </c>
      <c r="B13" s="19" t="s">
        <v>152</v>
      </c>
      <c r="C13" s="19">
        <v>2.75</v>
      </c>
      <c r="D13" s="19">
        <v>2</v>
      </c>
      <c r="H13" s="15" t="s">
        <v>158</v>
      </c>
      <c r="I13" s="13"/>
      <c r="J13" s="13"/>
      <c r="K13" s="13"/>
      <c r="L13" s="13">
        <v>2</v>
      </c>
      <c r="M13" s="13">
        <v>2</v>
      </c>
    </row>
    <row r="14" spans="1:13" x14ac:dyDescent="0.25">
      <c r="A14" s="20" t="s">
        <v>41</v>
      </c>
      <c r="B14" s="20" t="s">
        <v>152</v>
      </c>
      <c r="C14" s="20">
        <v>2.75</v>
      </c>
      <c r="D14" s="20">
        <v>3</v>
      </c>
      <c r="H14" s="15" t="s">
        <v>149</v>
      </c>
      <c r="I14" s="13"/>
      <c r="J14" s="13"/>
      <c r="K14" s="13">
        <v>1</v>
      </c>
      <c r="L14" s="13"/>
      <c r="M14" s="13">
        <v>1</v>
      </c>
    </row>
    <row r="15" spans="1:13" x14ac:dyDescent="0.25">
      <c r="A15" s="19" t="s">
        <v>49</v>
      </c>
      <c r="B15" s="19" t="s">
        <v>159</v>
      </c>
      <c r="C15" s="19">
        <v>3</v>
      </c>
      <c r="D15" s="19">
        <v>4</v>
      </c>
      <c r="H15" s="15" t="s">
        <v>153</v>
      </c>
      <c r="I15" s="13"/>
      <c r="J15" s="13"/>
      <c r="K15" s="13"/>
      <c r="L15" s="13">
        <v>3</v>
      </c>
      <c r="M15" s="13">
        <v>3</v>
      </c>
    </row>
    <row r="16" spans="1:13" x14ac:dyDescent="0.25">
      <c r="A16" s="19" t="s">
        <v>72</v>
      </c>
      <c r="B16" s="19" t="s">
        <v>159</v>
      </c>
      <c r="C16" s="19">
        <v>3</v>
      </c>
      <c r="D16" s="19">
        <v>3</v>
      </c>
      <c r="H16" s="15" t="s">
        <v>148</v>
      </c>
      <c r="I16" s="13"/>
      <c r="J16" s="13">
        <v>1</v>
      </c>
      <c r="K16" s="13"/>
      <c r="L16" s="13">
        <v>2</v>
      </c>
      <c r="M16" s="13">
        <v>3</v>
      </c>
    </row>
    <row r="17" spans="1:13" x14ac:dyDescent="0.25">
      <c r="A17" s="20" t="s">
        <v>46</v>
      </c>
      <c r="B17" s="20" t="s">
        <v>158</v>
      </c>
      <c r="C17" s="20">
        <v>3.25</v>
      </c>
      <c r="D17" s="20">
        <v>4</v>
      </c>
      <c r="H17" s="15" t="s">
        <v>157</v>
      </c>
      <c r="I17" s="13"/>
      <c r="J17" s="13"/>
      <c r="K17" s="13"/>
      <c r="L17" s="13">
        <v>1</v>
      </c>
      <c r="M17" s="13">
        <v>1</v>
      </c>
    </row>
    <row r="18" spans="1:13" x14ac:dyDescent="0.25">
      <c r="A18" s="20" t="s">
        <v>73</v>
      </c>
      <c r="B18" s="20" t="s">
        <v>155</v>
      </c>
      <c r="C18" s="20">
        <v>3</v>
      </c>
      <c r="D18" s="20">
        <v>4</v>
      </c>
      <c r="H18" s="15" t="s">
        <v>14</v>
      </c>
      <c r="I18" s="13">
        <v>2</v>
      </c>
      <c r="J18" s="13">
        <v>17</v>
      </c>
      <c r="K18" s="13">
        <v>8</v>
      </c>
      <c r="L18" s="13">
        <v>13</v>
      </c>
      <c r="M18" s="13">
        <v>40</v>
      </c>
    </row>
    <row r="19" spans="1:13" x14ac:dyDescent="0.25">
      <c r="A19" s="20" t="s">
        <v>75</v>
      </c>
      <c r="B19" s="20" t="s">
        <v>160</v>
      </c>
      <c r="C19" s="20">
        <v>2</v>
      </c>
      <c r="D19" s="20">
        <v>2</v>
      </c>
    </row>
    <row r="20" spans="1:13" x14ac:dyDescent="0.25">
      <c r="A20" s="19" t="s">
        <v>51</v>
      </c>
      <c r="B20" s="19" t="s">
        <v>146</v>
      </c>
      <c r="C20" s="19">
        <v>2.25</v>
      </c>
      <c r="D20" s="19">
        <v>2</v>
      </c>
    </row>
    <row r="21" spans="1:13" x14ac:dyDescent="0.25">
      <c r="A21" s="19" t="s">
        <v>76</v>
      </c>
      <c r="B21" s="19" t="s">
        <v>154</v>
      </c>
      <c r="C21" s="19">
        <v>2.5</v>
      </c>
      <c r="D21" s="19">
        <v>3</v>
      </c>
    </row>
    <row r="22" spans="1:13" x14ac:dyDescent="0.25">
      <c r="A22" s="19" t="s">
        <v>76</v>
      </c>
      <c r="B22" s="19" t="s">
        <v>154</v>
      </c>
      <c r="C22" s="19">
        <v>2.5</v>
      </c>
      <c r="D22" s="19">
        <v>2</v>
      </c>
    </row>
    <row r="23" spans="1:13" x14ac:dyDescent="0.25">
      <c r="A23" s="19" t="s">
        <v>40</v>
      </c>
      <c r="B23" s="19" t="s">
        <v>152</v>
      </c>
      <c r="C23" s="19">
        <v>2.75</v>
      </c>
      <c r="D23" s="19">
        <v>2</v>
      </c>
    </row>
    <row r="24" spans="1:13" x14ac:dyDescent="0.25">
      <c r="A24" s="20" t="s">
        <v>40</v>
      </c>
      <c r="B24" s="20" t="s">
        <v>152</v>
      </c>
      <c r="C24" s="20">
        <v>2.75</v>
      </c>
      <c r="D24" s="20">
        <v>2</v>
      </c>
    </row>
    <row r="25" spans="1:13" x14ac:dyDescent="0.25">
      <c r="A25" s="20" t="s">
        <v>77</v>
      </c>
      <c r="B25" s="20" t="s">
        <v>159</v>
      </c>
      <c r="C25" s="20">
        <v>3</v>
      </c>
      <c r="D25" s="20">
        <v>2</v>
      </c>
    </row>
    <row r="26" spans="1:13" x14ac:dyDescent="0.25">
      <c r="A26" s="20" t="s">
        <v>79</v>
      </c>
      <c r="B26" s="20" t="s">
        <v>159</v>
      </c>
      <c r="C26" s="20">
        <v>3</v>
      </c>
      <c r="D26" s="20">
        <v>4</v>
      </c>
    </row>
    <row r="27" spans="1:13" x14ac:dyDescent="0.25">
      <c r="A27" s="20" t="s">
        <v>29</v>
      </c>
      <c r="B27" s="20" t="s">
        <v>154</v>
      </c>
      <c r="C27" s="20">
        <v>2.5</v>
      </c>
      <c r="D27" s="20">
        <v>2</v>
      </c>
    </row>
    <row r="28" spans="1:13" x14ac:dyDescent="0.25">
      <c r="A28" s="19" t="s">
        <v>81</v>
      </c>
      <c r="B28" s="19" t="s">
        <v>152</v>
      </c>
      <c r="C28" s="19">
        <v>2.75</v>
      </c>
      <c r="D28" s="19">
        <v>2</v>
      </c>
    </row>
    <row r="29" spans="1:13" x14ac:dyDescent="0.25">
      <c r="A29" s="20" t="s">
        <v>30</v>
      </c>
      <c r="B29" s="20" t="s">
        <v>152</v>
      </c>
      <c r="C29" s="20">
        <v>2.75</v>
      </c>
      <c r="D29" s="20">
        <v>3</v>
      </c>
    </row>
    <row r="30" spans="1:13" x14ac:dyDescent="0.25">
      <c r="A30" s="19" t="s">
        <v>30</v>
      </c>
      <c r="B30" s="19" t="s">
        <v>152</v>
      </c>
      <c r="C30" s="19">
        <v>2.75</v>
      </c>
      <c r="D30" s="19">
        <v>3</v>
      </c>
    </row>
    <row r="31" spans="1:13" x14ac:dyDescent="0.25">
      <c r="A31" s="19" t="s">
        <v>43</v>
      </c>
      <c r="B31" s="19" t="s">
        <v>149</v>
      </c>
      <c r="C31" s="19">
        <v>3</v>
      </c>
      <c r="D31" s="19">
        <v>3</v>
      </c>
    </row>
    <row r="32" spans="1:13" x14ac:dyDescent="0.25">
      <c r="A32" s="19" t="s">
        <v>87</v>
      </c>
      <c r="B32" s="19" t="s">
        <v>159</v>
      </c>
      <c r="C32" s="19">
        <v>3</v>
      </c>
      <c r="D32" s="19">
        <v>4</v>
      </c>
    </row>
    <row r="33" spans="1:4" x14ac:dyDescent="0.25">
      <c r="A33" s="19" t="s">
        <v>88</v>
      </c>
      <c r="B33" s="19" t="s">
        <v>158</v>
      </c>
      <c r="C33" s="19">
        <v>3.25</v>
      </c>
      <c r="D33" s="19">
        <v>4</v>
      </c>
    </row>
    <row r="34" spans="1:4" x14ac:dyDescent="0.25">
      <c r="A34" s="20" t="s">
        <v>92</v>
      </c>
      <c r="B34" s="20" t="s">
        <v>157</v>
      </c>
      <c r="C34" s="20">
        <v>3.5</v>
      </c>
      <c r="D34" s="20">
        <v>4</v>
      </c>
    </row>
    <row r="35" spans="1:4" x14ac:dyDescent="0.25">
      <c r="A35" s="19" t="s">
        <v>48</v>
      </c>
      <c r="B35" s="19" t="s">
        <v>156</v>
      </c>
      <c r="C35" s="19">
        <v>2.75</v>
      </c>
      <c r="D35" s="19">
        <v>2</v>
      </c>
    </row>
    <row r="36" spans="1:4" x14ac:dyDescent="0.25">
      <c r="A36" s="20" t="s">
        <v>99</v>
      </c>
      <c r="B36" s="20" t="s">
        <v>153</v>
      </c>
      <c r="C36" s="20">
        <v>3.75</v>
      </c>
      <c r="D36" s="20">
        <v>4</v>
      </c>
    </row>
    <row r="37" spans="1:4" x14ac:dyDescent="0.25">
      <c r="A37" s="19" t="s">
        <v>103</v>
      </c>
      <c r="B37" s="19" t="s">
        <v>153</v>
      </c>
      <c r="C37" s="19">
        <v>3.75</v>
      </c>
      <c r="D37" s="19">
        <v>4</v>
      </c>
    </row>
    <row r="38" spans="1:4" x14ac:dyDescent="0.25">
      <c r="A38" s="19" t="s">
        <v>104</v>
      </c>
      <c r="B38" s="19" t="s">
        <v>153</v>
      </c>
      <c r="C38" s="19">
        <v>3.75</v>
      </c>
      <c r="D38" s="19">
        <v>4</v>
      </c>
    </row>
    <row r="39" spans="1:4" x14ac:dyDescent="0.25">
      <c r="A39" s="20" t="s">
        <v>38</v>
      </c>
      <c r="B39" s="20" t="s">
        <v>148</v>
      </c>
      <c r="C39" s="20">
        <v>4</v>
      </c>
      <c r="D39" s="20">
        <v>4</v>
      </c>
    </row>
    <row r="40" spans="1:4" x14ac:dyDescent="0.25">
      <c r="A40" s="20" t="s">
        <v>38</v>
      </c>
      <c r="B40" s="20" t="s">
        <v>148</v>
      </c>
      <c r="C40" s="20">
        <v>4</v>
      </c>
      <c r="D40" s="20">
        <v>4</v>
      </c>
    </row>
    <row r="41" spans="1:4" x14ac:dyDescent="0.25">
      <c r="A41" s="29" t="s">
        <v>38</v>
      </c>
      <c r="B41" s="20" t="s">
        <v>148</v>
      </c>
      <c r="C41" s="29">
        <v>4</v>
      </c>
      <c r="D41" s="29">
        <v>2</v>
      </c>
    </row>
    <row r="45" spans="1:4" x14ac:dyDescent="0.25">
      <c r="A45" t="s">
        <v>161</v>
      </c>
      <c r="B45">
        <f>113/161</f>
        <v>0.70186335403726707</v>
      </c>
    </row>
    <row r="46" spans="1:4" x14ac:dyDescent="0.25">
      <c r="A46" t="s">
        <v>142</v>
      </c>
      <c r="B46">
        <f>43.8125/161</f>
        <v>0.27212732919254656</v>
      </c>
    </row>
    <row r="60" spans="1:1" x14ac:dyDescent="0.25">
      <c r="A60" s="30"/>
    </row>
    <row r="61" spans="1:1" x14ac:dyDescent="0.25">
      <c r="A61" s="30"/>
    </row>
    <row r="62" spans="1:1" x14ac:dyDescent="0.25">
      <c r="A62" s="30"/>
    </row>
    <row r="63" spans="1:1" x14ac:dyDescent="0.25">
      <c r="A63" s="30"/>
    </row>
    <row r="64" spans="1:1" x14ac:dyDescent="0.25">
      <c r="A64" s="30"/>
    </row>
    <row r="65" spans="1:1" x14ac:dyDescent="0.25">
      <c r="A65" s="30"/>
    </row>
    <row r="66" spans="1:1" x14ac:dyDescent="0.25">
      <c r="A66" s="30"/>
    </row>
    <row r="67" spans="1:1" x14ac:dyDescent="0.25">
      <c r="A67" s="30"/>
    </row>
    <row r="68" spans="1:1" x14ac:dyDescent="0.25">
      <c r="A68" s="30"/>
    </row>
    <row r="69" spans="1:1" x14ac:dyDescent="0.25">
      <c r="A69" s="30"/>
    </row>
    <row r="70" spans="1:1" x14ac:dyDescent="0.25">
      <c r="A70" s="30"/>
    </row>
    <row r="71" spans="1:1" x14ac:dyDescent="0.25">
      <c r="A71" s="30"/>
    </row>
    <row r="72" spans="1:1" x14ac:dyDescent="0.25">
      <c r="A72" s="30"/>
    </row>
    <row r="73" spans="1:1" x14ac:dyDescent="0.25">
      <c r="A73" s="30"/>
    </row>
    <row r="74" spans="1:1" x14ac:dyDescent="0.25">
      <c r="A74" s="30"/>
    </row>
    <row r="75" spans="1:1" x14ac:dyDescent="0.25">
      <c r="A75" s="30"/>
    </row>
    <row r="76" spans="1:1" x14ac:dyDescent="0.25">
      <c r="A76" s="30"/>
    </row>
    <row r="77" spans="1:1" x14ac:dyDescent="0.25">
      <c r="A77" s="30"/>
    </row>
    <row r="78" spans="1:1" x14ac:dyDescent="0.25">
      <c r="A78" s="30"/>
    </row>
    <row r="79" spans="1:1" x14ac:dyDescent="0.25">
      <c r="A79" s="30"/>
    </row>
    <row r="80" spans="1:1" x14ac:dyDescent="0.25">
      <c r="A80" s="30"/>
    </row>
    <row r="81" spans="1:1" x14ac:dyDescent="0.25">
      <c r="A81" s="30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  <row r="87" spans="1:1" x14ac:dyDescent="0.25">
      <c r="A87" s="30"/>
    </row>
    <row r="88" spans="1:1" x14ac:dyDescent="0.25">
      <c r="A88" s="30"/>
    </row>
    <row r="89" spans="1:1" x14ac:dyDescent="0.25">
      <c r="A89" s="30"/>
    </row>
    <row r="90" spans="1:1" x14ac:dyDescent="0.25">
      <c r="A90" s="30"/>
    </row>
    <row r="91" spans="1:1" x14ac:dyDescent="0.25">
      <c r="A91" s="30"/>
    </row>
    <row r="92" spans="1:1" x14ac:dyDescent="0.25">
      <c r="A92" s="30"/>
    </row>
    <row r="93" spans="1:1" x14ac:dyDescent="0.25">
      <c r="A93" s="30"/>
    </row>
    <row r="94" spans="1:1" x14ac:dyDescent="0.25">
      <c r="A94" s="30"/>
    </row>
    <row r="95" spans="1:1" x14ac:dyDescent="0.25">
      <c r="A95" s="30"/>
    </row>
    <row r="96" spans="1:1" x14ac:dyDescent="0.25">
      <c r="A96" s="30"/>
    </row>
    <row r="97" spans="1:1" x14ac:dyDescent="0.25">
      <c r="A97" s="30"/>
    </row>
    <row r="98" spans="1:1" x14ac:dyDescent="0.25">
      <c r="A98" s="30"/>
    </row>
    <row r="99" spans="1:1" x14ac:dyDescent="0.25">
      <c r="A99" s="30"/>
    </row>
    <row r="100" spans="1:1" x14ac:dyDescent="0.25">
      <c r="A100" s="30"/>
    </row>
    <row r="101" spans="1:1" x14ac:dyDescent="0.25">
      <c r="A101" s="30"/>
    </row>
    <row r="102" spans="1:1" x14ac:dyDescent="0.25">
      <c r="A102" s="30"/>
    </row>
    <row r="103" spans="1:1" x14ac:dyDescent="0.25">
      <c r="A103" s="30"/>
    </row>
    <row r="104" spans="1:1" x14ac:dyDescent="0.25">
      <c r="A104" s="30"/>
    </row>
    <row r="105" spans="1:1" x14ac:dyDescent="0.25">
      <c r="A105" s="30"/>
    </row>
    <row r="106" spans="1:1" x14ac:dyDescent="0.25">
      <c r="A106" s="30"/>
    </row>
    <row r="107" spans="1:1" x14ac:dyDescent="0.25">
      <c r="A107" s="30"/>
    </row>
    <row r="108" spans="1:1" x14ac:dyDescent="0.25">
      <c r="A108" s="30"/>
    </row>
    <row r="109" spans="1:1" x14ac:dyDescent="0.25">
      <c r="A109" s="30"/>
    </row>
    <row r="110" spans="1:1" x14ac:dyDescent="0.25">
      <c r="A110" s="30"/>
    </row>
    <row r="111" spans="1:1" x14ac:dyDescent="0.25">
      <c r="A111" s="30"/>
    </row>
    <row r="112" spans="1:1" x14ac:dyDescent="0.25">
      <c r="A112" s="30"/>
    </row>
    <row r="113" spans="1:1" x14ac:dyDescent="0.25">
      <c r="A113" s="30"/>
    </row>
    <row r="114" spans="1:1" x14ac:dyDescent="0.25">
      <c r="A114" s="30"/>
    </row>
    <row r="115" spans="1:1" x14ac:dyDescent="0.25">
      <c r="A115" s="30"/>
    </row>
    <row r="116" spans="1:1" x14ac:dyDescent="0.25">
      <c r="A116" s="30"/>
    </row>
    <row r="117" spans="1:1" x14ac:dyDescent="0.25">
      <c r="A117" s="30"/>
    </row>
    <row r="118" spans="1:1" x14ac:dyDescent="0.25">
      <c r="A118" s="30"/>
    </row>
    <row r="119" spans="1:1" x14ac:dyDescent="0.25">
      <c r="A119" s="30"/>
    </row>
    <row r="120" spans="1:1" x14ac:dyDescent="0.25">
      <c r="A120" s="30"/>
    </row>
    <row r="121" spans="1:1" x14ac:dyDescent="0.25">
      <c r="A121" s="30"/>
    </row>
    <row r="122" spans="1:1" x14ac:dyDescent="0.25">
      <c r="A122" s="30"/>
    </row>
    <row r="123" spans="1:1" x14ac:dyDescent="0.25">
      <c r="A123" s="30"/>
    </row>
    <row r="124" spans="1:1" x14ac:dyDescent="0.25">
      <c r="A124" s="30"/>
    </row>
    <row r="125" spans="1:1" x14ac:dyDescent="0.25">
      <c r="A125" s="30"/>
    </row>
    <row r="126" spans="1:1" x14ac:dyDescent="0.25">
      <c r="A126" s="30"/>
    </row>
    <row r="127" spans="1:1" x14ac:dyDescent="0.25">
      <c r="A127" s="30"/>
    </row>
    <row r="128" spans="1:1" x14ac:dyDescent="0.25">
      <c r="A128" s="30"/>
    </row>
    <row r="129" spans="1:1" x14ac:dyDescent="0.25">
      <c r="A129" s="30"/>
    </row>
    <row r="130" spans="1:1" x14ac:dyDescent="0.25">
      <c r="A130" s="30"/>
    </row>
    <row r="131" spans="1:1" x14ac:dyDescent="0.25">
      <c r="A131" s="30"/>
    </row>
    <row r="132" spans="1:1" x14ac:dyDescent="0.25">
      <c r="A132" s="30"/>
    </row>
    <row r="133" spans="1:1" x14ac:dyDescent="0.25">
      <c r="A133" s="30"/>
    </row>
    <row r="134" spans="1:1" x14ac:dyDescent="0.25">
      <c r="A134" s="30"/>
    </row>
    <row r="135" spans="1:1" x14ac:dyDescent="0.25">
      <c r="A135" s="30"/>
    </row>
    <row r="136" spans="1:1" x14ac:dyDescent="0.25">
      <c r="A136" s="30"/>
    </row>
    <row r="137" spans="1:1" x14ac:dyDescent="0.25">
      <c r="A137" s="30"/>
    </row>
    <row r="138" spans="1:1" x14ac:dyDescent="0.25">
      <c r="A138" s="30"/>
    </row>
    <row r="139" spans="1:1" x14ac:dyDescent="0.25">
      <c r="A139" s="30"/>
    </row>
    <row r="140" spans="1:1" x14ac:dyDescent="0.25">
      <c r="A140" s="30"/>
    </row>
    <row r="141" spans="1:1" x14ac:dyDescent="0.25">
      <c r="A141" s="30"/>
    </row>
    <row r="142" spans="1:1" x14ac:dyDescent="0.25">
      <c r="A142" s="30"/>
    </row>
    <row r="143" spans="1:1" x14ac:dyDescent="0.25">
      <c r="A143" s="30"/>
    </row>
    <row r="144" spans="1:1" x14ac:dyDescent="0.25">
      <c r="A144" s="30"/>
    </row>
    <row r="145" spans="1:1" x14ac:dyDescent="0.25">
      <c r="A145" s="30"/>
    </row>
    <row r="146" spans="1:1" x14ac:dyDescent="0.25">
      <c r="A146" s="30"/>
    </row>
    <row r="147" spans="1:1" x14ac:dyDescent="0.25">
      <c r="A147" s="30"/>
    </row>
    <row r="148" spans="1:1" x14ac:dyDescent="0.25">
      <c r="A148" s="30"/>
    </row>
    <row r="149" spans="1:1" x14ac:dyDescent="0.25">
      <c r="A149" s="30"/>
    </row>
    <row r="150" spans="1:1" x14ac:dyDescent="0.25">
      <c r="A150" s="30"/>
    </row>
    <row r="151" spans="1:1" x14ac:dyDescent="0.25">
      <c r="A151" s="30"/>
    </row>
    <row r="152" spans="1:1" x14ac:dyDescent="0.25">
      <c r="A152" s="30"/>
    </row>
    <row r="153" spans="1:1" x14ac:dyDescent="0.25">
      <c r="A153" s="30"/>
    </row>
    <row r="154" spans="1:1" x14ac:dyDescent="0.25">
      <c r="A154" s="30"/>
    </row>
    <row r="155" spans="1:1" x14ac:dyDescent="0.25">
      <c r="A155" s="30"/>
    </row>
    <row r="156" spans="1:1" x14ac:dyDescent="0.25">
      <c r="A156" s="30"/>
    </row>
    <row r="157" spans="1:1" x14ac:dyDescent="0.25">
      <c r="A157" s="30"/>
    </row>
    <row r="158" spans="1:1" x14ac:dyDescent="0.25">
      <c r="A158" s="30"/>
    </row>
    <row r="159" spans="1:1" x14ac:dyDescent="0.25">
      <c r="A159" s="30"/>
    </row>
    <row r="160" spans="1:1" x14ac:dyDescent="0.25">
      <c r="A160" s="30"/>
    </row>
    <row r="161" spans="1:1" x14ac:dyDescent="0.25">
      <c r="A161" s="30"/>
    </row>
    <row r="162" spans="1:1" x14ac:dyDescent="0.25">
      <c r="A162" s="30"/>
    </row>
    <row r="163" spans="1:1" x14ac:dyDescent="0.25">
      <c r="A163" s="30"/>
    </row>
    <row r="164" spans="1:1" x14ac:dyDescent="0.25">
      <c r="A164" s="30"/>
    </row>
    <row r="165" spans="1:1" x14ac:dyDescent="0.25">
      <c r="A165" s="30"/>
    </row>
    <row r="166" spans="1:1" x14ac:dyDescent="0.25">
      <c r="A166" s="30"/>
    </row>
    <row r="167" spans="1:1" x14ac:dyDescent="0.25">
      <c r="A167" s="30"/>
    </row>
    <row r="168" spans="1:1" x14ac:dyDescent="0.25">
      <c r="A168" s="30"/>
    </row>
    <row r="169" spans="1:1" x14ac:dyDescent="0.25">
      <c r="A169" s="30"/>
    </row>
    <row r="170" spans="1:1" x14ac:dyDescent="0.25">
      <c r="A170" s="30"/>
    </row>
    <row r="171" spans="1:1" x14ac:dyDescent="0.25">
      <c r="A171" s="30"/>
    </row>
    <row r="172" spans="1:1" x14ac:dyDescent="0.25">
      <c r="A172" s="30"/>
    </row>
    <row r="173" spans="1:1" x14ac:dyDescent="0.25">
      <c r="A173" s="30"/>
    </row>
    <row r="174" spans="1:1" x14ac:dyDescent="0.25">
      <c r="A174" s="30"/>
    </row>
    <row r="175" spans="1:1" x14ac:dyDescent="0.25">
      <c r="A175" s="30"/>
    </row>
    <row r="176" spans="1:1" x14ac:dyDescent="0.25">
      <c r="A176" s="30"/>
    </row>
    <row r="177" spans="1:1" x14ac:dyDescent="0.25">
      <c r="A177" s="30"/>
    </row>
    <row r="178" spans="1:1" x14ac:dyDescent="0.25">
      <c r="A178" s="30"/>
    </row>
    <row r="179" spans="1:1" x14ac:dyDescent="0.25">
      <c r="A179" s="30"/>
    </row>
    <row r="180" spans="1:1" x14ac:dyDescent="0.25">
      <c r="A180" s="30"/>
    </row>
    <row r="181" spans="1:1" x14ac:dyDescent="0.25">
      <c r="A181" s="30"/>
    </row>
    <row r="182" spans="1:1" x14ac:dyDescent="0.25">
      <c r="A182" s="30"/>
    </row>
    <row r="183" spans="1:1" x14ac:dyDescent="0.25">
      <c r="A183" s="30"/>
    </row>
    <row r="184" spans="1:1" x14ac:dyDescent="0.25">
      <c r="A184" s="30"/>
    </row>
    <row r="185" spans="1:1" x14ac:dyDescent="0.25">
      <c r="A185" s="30"/>
    </row>
    <row r="186" spans="1:1" x14ac:dyDescent="0.25">
      <c r="A186" s="30"/>
    </row>
    <row r="187" spans="1:1" x14ac:dyDescent="0.25">
      <c r="A187" s="30"/>
    </row>
    <row r="188" spans="1:1" x14ac:dyDescent="0.25">
      <c r="A188" s="30"/>
    </row>
    <row r="189" spans="1:1" x14ac:dyDescent="0.25">
      <c r="A189" s="30"/>
    </row>
    <row r="190" spans="1:1" x14ac:dyDescent="0.25">
      <c r="A190" s="30"/>
    </row>
    <row r="191" spans="1:1" x14ac:dyDescent="0.25">
      <c r="A191" s="30"/>
    </row>
    <row r="192" spans="1:1" x14ac:dyDescent="0.25">
      <c r="A192" s="30"/>
    </row>
    <row r="193" spans="1:1" x14ac:dyDescent="0.25">
      <c r="A193" s="30"/>
    </row>
    <row r="194" spans="1:1" x14ac:dyDescent="0.25">
      <c r="A194" s="30"/>
    </row>
    <row r="195" spans="1:1" x14ac:dyDescent="0.25">
      <c r="A195" s="30"/>
    </row>
    <row r="196" spans="1:1" x14ac:dyDescent="0.25">
      <c r="A196" s="30"/>
    </row>
    <row r="197" spans="1:1" x14ac:dyDescent="0.25">
      <c r="A197" s="30"/>
    </row>
    <row r="198" spans="1:1" x14ac:dyDescent="0.25">
      <c r="A198" s="30"/>
    </row>
    <row r="199" spans="1:1" x14ac:dyDescent="0.25">
      <c r="A199" s="30"/>
    </row>
  </sheetData>
  <sortState ref="A2:D4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K8" sqref="K8"/>
    </sheetView>
  </sheetViews>
  <sheetFormatPr defaultRowHeight="15" x14ac:dyDescent="0.25"/>
  <cols>
    <col min="1" max="1" width="6.28515625" bestFit="1" customWidth="1"/>
    <col min="2" max="2" width="13.5703125" bestFit="1" customWidth="1"/>
    <col min="6" max="6" width="13.5703125" bestFit="1" customWidth="1"/>
  </cols>
  <sheetData>
    <row r="1" spans="1:14" x14ac:dyDescent="0.25">
      <c r="A1" t="s">
        <v>0</v>
      </c>
      <c r="B1" t="s">
        <v>21</v>
      </c>
      <c r="C1" t="s">
        <v>162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>
        <v>220</v>
      </c>
      <c r="B2">
        <f>VLOOKUP(A2,Table1[#All],11,FALSE)</f>
        <v>1</v>
      </c>
      <c r="C2">
        <f>VLOOKUP(A2,Table1[#All],6,FALSE)</f>
        <v>0.64</v>
      </c>
      <c r="I2" t="s">
        <v>20</v>
      </c>
      <c r="J2">
        <v>4</v>
      </c>
      <c r="K2">
        <v>70</v>
      </c>
      <c r="L2">
        <v>64</v>
      </c>
      <c r="M2">
        <v>58</v>
      </c>
      <c r="N2">
        <v>4</v>
      </c>
    </row>
    <row r="3" spans="1:14" x14ac:dyDescent="0.25">
      <c r="A3">
        <v>2</v>
      </c>
      <c r="B3">
        <f>VLOOKUP(A3,Table1[#All],11,FALSE)</f>
        <v>2</v>
      </c>
      <c r="C3">
        <f>VLOOKUP(A3,Table1[#All],6,FALSE)</f>
        <v>0.64</v>
      </c>
      <c r="I3" s="16">
        <v>0.2</v>
      </c>
      <c r="J3" s="17">
        <f>20%*J2</f>
        <v>0.8</v>
      </c>
      <c r="K3" s="17">
        <v>13</v>
      </c>
      <c r="L3" s="17">
        <f t="shared" ref="L3:N3" si="0">20%*L2</f>
        <v>12.8</v>
      </c>
      <c r="M3" s="17">
        <f t="shared" si="0"/>
        <v>11.600000000000001</v>
      </c>
      <c r="N3" s="17">
        <f t="shared" si="0"/>
        <v>0.8</v>
      </c>
    </row>
    <row r="4" spans="1:14" x14ac:dyDescent="0.25">
      <c r="A4">
        <v>34</v>
      </c>
      <c r="B4">
        <f>VLOOKUP(A4,Table1[#All],11,FALSE)</f>
        <v>2</v>
      </c>
      <c r="C4">
        <f>VLOOKUP(A4,Table1[#All],6,FALSE)</f>
        <v>0.159999999999999</v>
      </c>
    </row>
    <row r="5" spans="1:14" x14ac:dyDescent="0.25">
      <c r="A5">
        <v>40</v>
      </c>
      <c r="B5">
        <f>VLOOKUP(A5,Table1[#All],11,FALSE)</f>
        <v>2</v>
      </c>
      <c r="C5">
        <f>VLOOKUP(A5,Table1[#All],6,FALSE)</f>
        <v>0.64</v>
      </c>
    </row>
    <row r="6" spans="1:14" x14ac:dyDescent="0.25">
      <c r="A6">
        <v>43</v>
      </c>
      <c r="B6">
        <f>VLOOKUP(A6,Table1[#All],11,FALSE)</f>
        <v>2</v>
      </c>
      <c r="C6">
        <f>VLOOKUP(A6,Table1[#All],6,FALSE)</f>
        <v>0.64</v>
      </c>
    </row>
    <row r="7" spans="1:14" x14ac:dyDescent="0.25">
      <c r="A7">
        <v>51</v>
      </c>
      <c r="B7">
        <f>VLOOKUP(A7,Table1[#All],11,FALSE)</f>
        <v>2</v>
      </c>
      <c r="C7">
        <f>VLOOKUP(A7,Table1[#All],6,FALSE)</f>
        <v>0</v>
      </c>
    </row>
    <row r="8" spans="1:14" x14ac:dyDescent="0.25">
      <c r="A8">
        <v>203</v>
      </c>
      <c r="B8">
        <f>VLOOKUP(A8,Table1[#All],11,FALSE)</f>
        <v>2</v>
      </c>
      <c r="C8">
        <f>VLOOKUP(A8,Table1[#All],6,FALSE)</f>
        <v>0.159999999999999</v>
      </c>
    </row>
    <row r="9" spans="1:14" x14ac:dyDescent="0.25">
      <c r="A9">
        <v>216</v>
      </c>
      <c r="B9">
        <f>VLOOKUP(A9,Table1[#All],11,FALSE)</f>
        <v>2</v>
      </c>
      <c r="C9">
        <f>VLOOKUP(A9,Table1[#All],6,FALSE)</f>
        <v>0.24</v>
      </c>
    </row>
    <row r="10" spans="1:14" x14ac:dyDescent="0.25">
      <c r="A10">
        <v>217</v>
      </c>
      <c r="B10">
        <f>VLOOKUP(A10,Table1[#All],11,FALSE)</f>
        <v>2</v>
      </c>
      <c r="C10">
        <f>VLOOKUP(A10,Table1[#All],6,FALSE)</f>
        <v>0.16</v>
      </c>
    </row>
    <row r="11" spans="1:14" x14ac:dyDescent="0.25">
      <c r="A11">
        <v>221</v>
      </c>
      <c r="B11">
        <f>VLOOKUP(A11,Table1[#All],11,FALSE)</f>
        <v>2</v>
      </c>
      <c r="C11">
        <f>VLOOKUP(A11,Table1[#All],6,FALSE)</f>
        <v>0.159999999999999</v>
      </c>
    </row>
    <row r="12" spans="1:14" x14ac:dyDescent="0.25">
      <c r="A12">
        <v>224</v>
      </c>
      <c r="B12">
        <f>VLOOKUP(A12,Table1[#All],11,FALSE)</f>
        <v>2</v>
      </c>
      <c r="C12">
        <f>VLOOKUP(A12,Table1[#All],6,FALSE)</f>
        <v>0.64</v>
      </c>
    </row>
    <row r="13" spans="1:14" x14ac:dyDescent="0.25">
      <c r="A13">
        <v>272</v>
      </c>
      <c r="B13">
        <f>VLOOKUP(A13,Table1[#All],11,FALSE)</f>
        <v>2</v>
      </c>
      <c r="C13">
        <f>VLOOKUP(A13,Table1[#All],6,FALSE)</f>
        <v>0.159999999999999</v>
      </c>
    </row>
    <row r="14" spans="1:14" x14ac:dyDescent="0.25">
      <c r="A14">
        <v>322</v>
      </c>
      <c r="B14">
        <f>VLOOKUP(A14,Table1[#All],11,FALSE)</f>
        <v>2</v>
      </c>
      <c r="C14">
        <f>VLOOKUP(A14,Table1[#All],6,FALSE)</f>
        <v>0.56000000000000005</v>
      </c>
    </row>
    <row r="15" spans="1:14" x14ac:dyDescent="0.25">
      <c r="A15">
        <v>324</v>
      </c>
      <c r="B15">
        <f>VLOOKUP(A15,Table1[#All],11,FALSE)</f>
        <v>2</v>
      </c>
      <c r="C15">
        <f>VLOOKUP(A15,Table1[#All],6,FALSE)</f>
        <v>0.16</v>
      </c>
    </row>
    <row r="16" spans="1:14" x14ac:dyDescent="0.25">
      <c r="A16">
        <v>6</v>
      </c>
      <c r="B16">
        <f>VLOOKUP(A16,Table1[#All],11,FALSE)</f>
        <v>3</v>
      </c>
      <c r="C16">
        <f>VLOOKUP(A16,Table1[#All],6,FALSE)</f>
        <v>0.55999999999999905</v>
      </c>
    </row>
    <row r="17" spans="1:3" x14ac:dyDescent="0.25">
      <c r="A17">
        <v>64</v>
      </c>
      <c r="B17">
        <f>VLOOKUP(A17,Table1[#All],11,FALSE)</f>
        <v>3</v>
      </c>
      <c r="C17">
        <f>VLOOKUP(A17,Table1[#All],6,FALSE)</f>
        <v>0.8</v>
      </c>
    </row>
    <row r="18" spans="1:3" x14ac:dyDescent="0.25">
      <c r="A18">
        <v>201</v>
      </c>
      <c r="B18">
        <f>VLOOKUP(A18,Table1[#All],11,FALSE)</f>
        <v>3</v>
      </c>
      <c r="C18">
        <f>VLOOKUP(A18,Table1[#All],6,FALSE)</f>
        <v>0</v>
      </c>
    </row>
    <row r="19" spans="1:3" x14ac:dyDescent="0.25">
      <c r="A19">
        <v>208</v>
      </c>
      <c r="B19">
        <f>VLOOKUP(A19,Table1[#All],11,FALSE)</f>
        <v>3</v>
      </c>
      <c r="C19">
        <f>VLOOKUP(A19,Table1[#All],6,FALSE)</f>
        <v>0.4</v>
      </c>
    </row>
    <row r="20" spans="1:3" x14ac:dyDescent="0.25">
      <c r="A20">
        <v>210</v>
      </c>
      <c r="B20">
        <f>VLOOKUP(A20,Table1[#All],11,FALSE)</f>
        <v>3</v>
      </c>
      <c r="C20">
        <f>VLOOKUP(A20,Table1[#All],6,FALSE)</f>
        <v>0.4</v>
      </c>
    </row>
    <row r="21" spans="1:3" x14ac:dyDescent="0.25">
      <c r="A21">
        <v>222</v>
      </c>
      <c r="B21">
        <f>VLOOKUP(A21,Table1[#All],11,FALSE)</f>
        <v>3</v>
      </c>
      <c r="C21">
        <f>VLOOKUP(A21,Table1[#All],6,FALSE)</f>
        <v>0.24</v>
      </c>
    </row>
    <row r="22" spans="1:3" x14ac:dyDescent="0.25">
      <c r="A22">
        <v>225</v>
      </c>
      <c r="B22">
        <f>VLOOKUP(A22,Table1[#All],11,FALSE)</f>
        <v>3</v>
      </c>
      <c r="C22">
        <f>VLOOKUP(A22,Table1[#All],6,FALSE)</f>
        <v>0.24</v>
      </c>
    </row>
    <row r="23" spans="1:3" x14ac:dyDescent="0.25">
      <c r="A23">
        <v>333</v>
      </c>
      <c r="B23">
        <f>VLOOKUP(A23,Table1[#All],11,FALSE)</f>
        <v>3</v>
      </c>
      <c r="C23">
        <f>VLOOKUP(A23,Table1[#All],6,FALSE)</f>
        <v>0.8</v>
      </c>
    </row>
    <row r="24" spans="1:3" x14ac:dyDescent="0.25">
      <c r="A24">
        <v>338</v>
      </c>
      <c r="B24">
        <f>VLOOKUP(A24,Table1[#All],11,FALSE)</f>
        <v>3</v>
      </c>
      <c r="C24">
        <f>VLOOKUP(A24,Table1[#All],6,FALSE)</f>
        <v>0.24</v>
      </c>
    </row>
    <row r="25" spans="1:3" x14ac:dyDescent="0.25">
      <c r="A25">
        <v>405</v>
      </c>
      <c r="B25">
        <f>VLOOKUP(A25,Table1[#All],11,FALSE)</f>
        <v>3</v>
      </c>
      <c r="C25">
        <f>VLOOKUP(A25,Table1[#All],6,FALSE)</f>
        <v>0.4</v>
      </c>
    </row>
    <row r="26" spans="1:3" x14ac:dyDescent="0.25">
      <c r="A26">
        <v>409</v>
      </c>
      <c r="B26">
        <f>VLOOKUP(A26,Table1[#All],11,FALSE)</f>
        <v>3</v>
      </c>
      <c r="C26">
        <f>VLOOKUP(A26,Table1[#All],6,FALSE)</f>
        <v>0.55999999999999905</v>
      </c>
    </row>
    <row r="27" spans="1:3" x14ac:dyDescent="0.25">
      <c r="A27">
        <v>414</v>
      </c>
      <c r="B27">
        <f>VLOOKUP(A27,Table1[#All],11,FALSE)</f>
        <v>3</v>
      </c>
      <c r="C27">
        <f>VLOOKUP(A27,Table1[#All],6,FALSE)</f>
        <v>0.24</v>
      </c>
    </row>
    <row r="28" spans="1:3" x14ac:dyDescent="0.25">
      <c r="A28">
        <v>418</v>
      </c>
      <c r="B28">
        <f>VLOOKUP(A28,Table1[#All],11,FALSE)</f>
        <v>3</v>
      </c>
      <c r="C28">
        <f>VLOOKUP(A28,Table1[#All],6,FALSE)</f>
        <v>0</v>
      </c>
    </row>
    <row r="29" spans="1:3" x14ac:dyDescent="0.25">
      <c r="A29">
        <v>8</v>
      </c>
      <c r="B29">
        <f>VLOOKUP(A29,Table1[#All],11,FALSE)</f>
        <v>4</v>
      </c>
      <c r="C29">
        <f>VLOOKUP(A29,Table1[#All],6,FALSE)</f>
        <v>0.24</v>
      </c>
    </row>
    <row r="30" spans="1:3" x14ac:dyDescent="0.25">
      <c r="A30">
        <v>30</v>
      </c>
      <c r="B30">
        <f>VLOOKUP(A30,Table1[#All],11,FALSE)</f>
        <v>4</v>
      </c>
      <c r="C30">
        <f>VLOOKUP(A30,Table1[#All],6,FALSE)</f>
        <v>0.159999999999999</v>
      </c>
    </row>
    <row r="31" spans="1:3" x14ac:dyDescent="0.25">
      <c r="A31">
        <v>61</v>
      </c>
      <c r="B31">
        <f>VLOOKUP(A31,Table1[#All],11,FALSE)</f>
        <v>4</v>
      </c>
      <c r="C31">
        <f>VLOOKUP(A31,Table1[#All],6,FALSE)</f>
        <v>0.24</v>
      </c>
    </row>
    <row r="32" spans="1:3" x14ac:dyDescent="0.25">
      <c r="A32">
        <v>93</v>
      </c>
      <c r="B32">
        <f>VLOOKUP(A32,Table1[#All],11,FALSE)</f>
        <v>4</v>
      </c>
      <c r="C32">
        <f>VLOOKUP(A32,Table1[#All],6,FALSE)</f>
        <v>0.24</v>
      </c>
    </row>
    <row r="33" spans="1:3" x14ac:dyDescent="0.25">
      <c r="A33">
        <v>205</v>
      </c>
      <c r="B33">
        <f>VLOOKUP(A33,Table1[#All],11,FALSE)</f>
        <v>4</v>
      </c>
      <c r="C33">
        <f>VLOOKUP(A33,Table1[#All],6,FALSE)</f>
        <v>0.64</v>
      </c>
    </row>
    <row r="34" spans="1:3" x14ac:dyDescent="0.25">
      <c r="A34">
        <v>209</v>
      </c>
      <c r="B34">
        <f>VLOOKUP(A34,Table1[#All],11,FALSE)</f>
        <v>4</v>
      </c>
      <c r="C34">
        <f>VLOOKUP(A34,Table1[#All],6,FALSE)</f>
        <v>0.55999999999999905</v>
      </c>
    </row>
    <row r="35" spans="1:3" x14ac:dyDescent="0.25">
      <c r="A35">
        <v>213</v>
      </c>
      <c r="B35">
        <f>VLOOKUP(A35,Table1[#All],11,FALSE)</f>
        <v>4</v>
      </c>
      <c r="C35">
        <f>VLOOKUP(A35,Table1[#All],6,FALSE)</f>
        <v>0.24</v>
      </c>
    </row>
    <row r="36" spans="1:3" x14ac:dyDescent="0.25">
      <c r="A36">
        <v>215</v>
      </c>
      <c r="B36">
        <f>VLOOKUP(A36,Table1[#All],11,FALSE)</f>
        <v>4</v>
      </c>
      <c r="C36">
        <f>VLOOKUP(A36,Table1[#All],6,FALSE)</f>
        <v>0.24</v>
      </c>
    </row>
    <row r="37" spans="1:3" x14ac:dyDescent="0.25">
      <c r="A37">
        <v>253</v>
      </c>
      <c r="B37">
        <f>VLOOKUP(A37,Table1[#All],11,FALSE)</f>
        <v>4</v>
      </c>
      <c r="C37">
        <f>VLOOKUP(A37,Table1[#All],6,FALSE)</f>
        <v>0.64</v>
      </c>
    </row>
    <row r="38" spans="1:3" x14ac:dyDescent="0.25">
      <c r="A38">
        <v>407</v>
      </c>
      <c r="B38">
        <f>VLOOKUP(A38,Table1[#All],11,FALSE)</f>
        <v>4</v>
      </c>
      <c r="C38">
        <f>VLOOKUP(A38,Table1[#All],6,FALSE)</f>
        <v>0.159999999999999</v>
      </c>
    </row>
    <row r="39" spans="1:3" x14ac:dyDescent="0.25">
      <c r="A39">
        <v>432</v>
      </c>
      <c r="B39">
        <f>VLOOKUP(A39,Table1[#All],11,FALSE)</f>
        <v>4</v>
      </c>
      <c r="C39">
        <f>VLOOKUP(A39,Table1[#All],6,FALSE)</f>
        <v>0.159999999999999</v>
      </c>
    </row>
    <row r="40" spans="1:3" x14ac:dyDescent="0.25">
      <c r="A40">
        <v>436</v>
      </c>
      <c r="B40">
        <f>VLOOKUP(A40,Table1[#All],11,FALSE)</f>
        <v>4</v>
      </c>
      <c r="C40">
        <f>VLOOKUP(A40,Table1[#All],6,FALSE)</f>
        <v>0.159999999999999</v>
      </c>
    </row>
    <row r="41" spans="1:3" x14ac:dyDescent="0.25">
      <c r="A41">
        <v>26</v>
      </c>
      <c r="B41">
        <f>VLOOKUP(A41,Table1[#All],11,FALSE)</f>
        <v>5</v>
      </c>
      <c r="C41">
        <f>VLOOKUP(A41,Table1[#All],6,FALSE)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grouping attr</vt:lpstr>
      <vt:lpstr>summary_ori</vt:lpstr>
      <vt:lpstr>confusion_matrix</vt:lpstr>
      <vt:lpstr>confmat_detail</vt:lpstr>
      <vt:lpstr>confmat_lowvar</vt:lpstr>
      <vt:lpstr>select_loc_for_val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2017-08-11T18:15:50Z</dcterms:modified>
</cp:coreProperties>
</file>