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Hub\THESIS\urbattractive\Analysis\CrowdData\"/>
    </mc:Choice>
  </mc:AlternateContent>
  <bookViews>
    <workbookView xWindow="0" yWindow="0" windowWidth="20430" windowHeight="7485" activeTab="2"/>
  </bookViews>
  <sheets>
    <sheet name="pivot" sheetId="2" r:id="rId1"/>
    <sheet name="DATA" sheetId="1" r:id="rId2"/>
    <sheet name="stats" sheetId="3" r:id="rId3"/>
  </sheets>
  <calcPr calcId="171027"/>
  <pivotCaches>
    <pivotCache cacheId="1" r:id="rId4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" i="1" l="1"/>
  <c r="F52" i="1"/>
  <c r="C17" i="3" l="1"/>
  <c r="C18" i="3"/>
  <c r="C19" i="3"/>
  <c r="C16" i="3"/>
  <c r="G12" i="1"/>
  <c r="G13" i="1"/>
  <c r="G14" i="1"/>
  <c r="G15" i="1"/>
  <c r="G7" i="1"/>
  <c r="G2" i="1"/>
  <c r="G22" i="1"/>
  <c r="G23" i="1"/>
  <c r="G24" i="1"/>
  <c r="G25" i="1"/>
  <c r="G27" i="1"/>
  <c r="G26" i="1"/>
  <c r="G28" i="1"/>
  <c r="G29" i="1"/>
  <c r="G3" i="1"/>
  <c r="G4" i="1"/>
  <c r="G5" i="1"/>
  <c r="G8" i="1"/>
  <c r="G9" i="1"/>
  <c r="G10" i="1"/>
  <c r="G11" i="1"/>
  <c r="G30" i="1"/>
  <c r="G31" i="1"/>
  <c r="G17" i="1"/>
  <c r="G18" i="1"/>
  <c r="G19" i="1"/>
  <c r="G20" i="1"/>
  <c r="G32" i="1"/>
  <c r="G33" i="1"/>
  <c r="G34" i="1"/>
  <c r="G35" i="1"/>
  <c r="G36" i="1"/>
  <c r="G16" i="1"/>
  <c r="G21" i="1"/>
  <c r="G6" i="1"/>
  <c r="G47" i="1"/>
  <c r="G37" i="1"/>
  <c r="G38" i="1"/>
  <c r="G39" i="1"/>
  <c r="G40" i="1"/>
  <c r="G41" i="1"/>
  <c r="G42" i="1"/>
  <c r="G43" i="1"/>
  <c r="G48" i="1"/>
  <c r="G44" i="1"/>
  <c r="G45" i="1"/>
  <c r="G49" i="1"/>
  <c r="G50" i="1"/>
  <c r="G51" i="1"/>
  <c r="G46" i="1"/>
  <c r="C9" i="3" l="1"/>
  <c r="C10" i="3"/>
  <c r="C11" i="3"/>
  <c r="C12" i="3"/>
  <c r="C13" i="3"/>
  <c r="C8" i="3"/>
  <c r="B1" i="3"/>
  <c r="B2" i="3" s="1"/>
</calcChain>
</file>

<file path=xl/sharedStrings.xml><?xml version="1.0" encoding="utf-8"?>
<sst xmlns="http://schemas.openxmlformats.org/spreadsheetml/2006/main" count="230" uniqueCount="126">
  <si>
    <t>M</t>
  </si>
  <si>
    <t>Indonesian</t>
  </si>
  <si>
    <t>Aldy Gustinara</t>
  </si>
  <si>
    <t>aldy.gustinara@gmail.com</t>
  </si>
  <si>
    <t>Chinese</t>
  </si>
  <si>
    <t>Greek</t>
  </si>
  <si>
    <t>dwi sasetyaningtyas</t>
  </si>
  <si>
    <t>sasetyaningtyas@gmail.com</t>
  </si>
  <si>
    <t>F</t>
  </si>
  <si>
    <t>Septian Gilang Permana Putra</t>
  </si>
  <si>
    <t>septiangilang92@gmail.com</t>
  </si>
  <si>
    <t>Qiaoqiao Li</t>
  </si>
  <si>
    <t>q.li-5@student.tudelft.nl</t>
  </si>
  <si>
    <t>Arkka Dhiratara</t>
  </si>
  <si>
    <t>ArkkaDhiratara@student.tudelft.nl</t>
  </si>
  <si>
    <t>Sindunuraga R. P.</t>
  </si>
  <si>
    <t>sindunuragarp@gmail.com</t>
  </si>
  <si>
    <t>Shashank Prasad Rao</t>
  </si>
  <si>
    <t>s.p.rao@student.tudelft.nl</t>
  </si>
  <si>
    <t>Indian</t>
  </si>
  <si>
    <t>Bramka Arga Jafino</t>
  </si>
  <si>
    <t>bramkaarga@gmail.com</t>
  </si>
  <si>
    <t>Muhammad Ridho Rosa</t>
  </si>
  <si>
    <t>muhammadridhorosa@gmail.com</t>
  </si>
  <si>
    <t>helmiriawan</t>
  </si>
  <si>
    <t>helmiriawan@student.tudelft.nl</t>
  </si>
  <si>
    <t>Ishan Ghanmode</t>
  </si>
  <si>
    <t>ishanghanmode@outlook.com</t>
  </si>
  <si>
    <t>Mohamat Ulin Nuha</t>
  </si>
  <si>
    <t>MohamatUlinNuha@student.tudelft.nl</t>
  </si>
  <si>
    <t>Conrad Brown</t>
  </si>
  <si>
    <t>conrad.brown42@gmail.com</t>
  </si>
  <si>
    <t>British</t>
  </si>
  <si>
    <t>Anindito Kusumojati</t>
  </si>
  <si>
    <t>anindito.kusumojati@gmail.com</t>
  </si>
  <si>
    <t>T Arsyida</t>
  </si>
  <si>
    <t>t.tutyarsyida@student.tudelft.nl</t>
  </si>
  <si>
    <t>Rucha Bapat</t>
  </si>
  <si>
    <t>r.m.bapat@student.tudelft.nl</t>
  </si>
  <si>
    <t>William Suriana</t>
  </si>
  <si>
    <t>william.suriana@gmail.com</t>
  </si>
  <si>
    <t>Aditi Rawat</t>
  </si>
  <si>
    <t>A.rawat@student.tudelft.nl</t>
  </si>
  <si>
    <t>Insani Abdi Bangsa</t>
  </si>
  <si>
    <t>insaniabdi@gmail.com</t>
  </si>
  <si>
    <t>Dimas Ramadhan Abdillah Fikri</t>
  </si>
  <si>
    <t>DimasRamadhanAbdillahFikri@student.tudelft.nl</t>
  </si>
  <si>
    <t>Andreas Maruli Christian Pangaribuan</t>
  </si>
  <si>
    <t>andreas.mc.pangaribuan@gmail.com</t>
  </si>
  <si>
    <t>Reza Aditya Permadi</t>
  </si>
  <si>
    <t>r.a.permadi@student.tudelft.nl</t>
  </si>
  <si>
    <t>Muhamad Zamroni</t>
  </si>
  <si>
    <t>zamroni.ep07@gmail.com</t>
  </si>
  <si>
    <t>Romi Kharisnawan</t>
  </si>
  <si>
    <t>romikharisnawan@gmail.com</t>
  </si>
  <si>
    <t>Vasileios Milias</t>
  </si>
  <si>
    <t>milias.vasilis@gmail.com</t>
  </si>
  <si>
    <t>Affan Kaysa Waafi</t>
  </si>
  <si>
    <t>affankaysawaafi@student.tudelft.nl</t>
  </si>
  <si>
    <t>Adrian Promediaz</t>
  </si>
  <si>
    <t>AdrianPromediaz@student.tudelft.nl</t>
  </si>
  <si>
    <t>Sambit Praharaj</t>
  </si>
  <si>
    <t>sambit_praharaj@yahoo.com</t>
  </si>
  <si>
    <t>Andri Rahmadhani</t>
  </si>
  <si>
    <t>andrewflash@gmail.com</t>
  </si>
  <si>
    <t>Muhammad Faris</t>
  </si>
  <si>
    <t>mhmmdfrs@gmail.com</t>
  </si>
  <si>
    <t>Atindriyo Kusumo Pamososuryo</t>
  </si>
  <si>
    <t>atindriyo.kp@gmail.com</t>
  </si>
  <si>
    <t>Nadia Rayhanna</t>
  </si>
  <si>
    <t>nrayhanna@gmail.com</t>
  </si>
  <si>
    <t>Prahesa Kusuma Setia</t>
  </si>
  <si>
    <t>prahesakusumasetia@student.tudelft.nl</t>
  </si>
  <si>
    <t>Tulus</t>
  </si>
  <si>
    <t>imaro.tulus@gmail.com</t>
  </si>
  <si>
    <t>Antony Rainer Mallianto Santosa</t>
  </si>
  <si>
    <t>rainer.civil@gmail.com</t>
  </si>
  <si>
    <t>Andre Prakoso</t>
  </si>
  <si>
    <t>andreprakoso@student.tudelft.nl</t>
  </si>
  <si>
    <t>Parikesit Abdi Negara</t>
  </si>
  <si>
    <t>rpabdinegara@gmail.com</t>
  </si>
  <si>
    <t>Aulia Recky</t>
  </si>
  <si>
    <t>AuliaReckySoepeno@student.tudelft.nl</t>
  </si>
  <si>
    <t>Rhadityo Bhaskoro Arbarim</t>
  </si>
  <si>
    <t>rhadityobhaskoro@yahoo.com</t>
  </si>
  <si>
    <t>Yunizar Natanael Pragistio</t>
  </si>
  <si>
    <t>yunizar.agis11@gmail.com</t>
  </si>
  <si>
    <t>mustaqim</t>
  </si>
  <si>
    <t>mustaaqim@gmail.com</t>
  </si>
  <si>
    <t>Zahrina Hafizhah</t>
  </si>
  <si>
    <t>zahrinahafizhah@gmail.com</t>
  </si>
  <si>
    <t>Christian Gerald Daniel</t>
  </si>
  <si>
    <t>christian.geralddaniel@gmail.com</t>
  </si>
  <si>
    <t>Hakim Agung Ramadhan</t>
  </si>
  <si>
    <t>hakimagungramadhan@gmail.com</t>
  </si>
  <si>
    <t>pramudya arif d</t>
  </si>
  <si>
    <t>pramudyaad@gmail.com</t>
  </si>
  <si>
    <t>user_id</t>
  </si>
  <si>
    <t>name</t>
  </si>
  <si>
    <t>email</t>
  </si>
  <si>
    <t>gender</t>
  </si>
  <si>
    <t>age</t>
  </si>
  <si>
    <t>nationality</t>
  </si>
  <si>
    <t>start</t>
  </si>
  <si>
    <t>end</t>
  </si>
  <si>
    <t>Row Labels</t>
  </si>
  <si>
    <t>Grand Total</t>
  </si>
  <si>
    <t>Count of user_id</t>
  </si>
  <si>
    <t>male</t>
  </si>
  <si>
    <t>female</t>
  </si>
  <si>
    <t>ages</t>
  </si>
  <si>
    <t>Pavel Kucherbaev</t>
  </si>
  <si>
    <t>pavel.kucherbaev@gmail.com</t>
  </si>
  <si>
    <t>Russian</t>
  </si>
  <si>
    <t>Jie Yang</t>
  </si>
  <si>
    <t>j.yang-3@tudelft.nl</t>
  </si>
  <si>
    <t>Achilleas Psyllidis</t>
  </si>
  <si>
    <t>A.Psyllidis@tudelft.nl</t>
  </si>
  <si>
    <t>Bontor Humala</t>
  </si>
  <si>
    <t>BontorHumala@student.tudelft.nl</t>
  </si>
  <si>
    <t>&lt; 20</t>
  </si>
  <si>
    <t>&gt; 30</t>
  </si>
  <si>
    <t>21-25</t>
  </si>
  <si>
    <t>26-30</t>
  </si>
  <si>
    <t>age range</t>
  </si>
  <si>
    <t>campaign_set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</si>
</sst>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4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6"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2cX" refreshedDate="42962.547677546296" createdVersion="6" refreshedVersion="6" minRefreshableVersion="3" recordCount="50">
  <cacheSource type="worksheet">
    <worksheetSource name="Table1"/>
  </cacheSource>
  <cacheFields count="10">
    <cacheField name="user_id" numFmtId="0">
      <sharedItems containsSemiMixedTypes="0" containsString="0" containsNumber="1" containsInteger="1" minValue="1" maxValue="10"/>
    </cacheField>
    <cacheField name="campaign_set2" numFmtId="0">
      <sharedItems containsSemiMixedTypes="0" containsString="0" containsNumber="1" containsInteger="1" minValue="14" maxValue="80"/>
    </cacheField>
    <cacheField name="name" numFmtId="0">
      <sharedItems/>
    </cacheField>
    <cacheField name="email" numFmtId="0">
      <sharedItems/>
    </cacheField>
    <cacheField name="gender" numFmtId="0">
      <sharedItems count="2">
        <s v="M"/>
        <s v="F"/>
      </sharedItems>
    </cacheField>
    <cacheField name="age" numFmtId="0">
      <sharedItems containsSemiMixedTypes="0" containsString="0" containsNumber="1" containsInteger="1" minValue="17" maxValue="34" count="12">
        <n v="30"/>
        <n v="27"/>
        <n v="33"/>
        <n v="23"/>
        <n v="25"/>
        <n v="28"/>
        <n v="26"/>
        <n v="24"/>
        <n v="29"/>
        <n v="17"/>
        <n v="34" u="1"/>
        <n v="22" u="1"/>
      </sharedItems>
    </cacheField>
    <cacheField name="ages" numFmtId="0">
      <sharedItems count="4">
        <s v="26-30"/>
        <s v="&gt; 30"/>
        <s v="21-25"/>
        <s v="&lt; 20"/>
      </sharedItems>
    </cacheField>
    <cacheField name="nationality" numFmtId="0">
      <sharedItems count="6">
        <s v="Russian"/>
        <s v="Chinese"/>
        <s v="Greek"/>
        <s v="Indonesian"/>
        <s v="Indian"/>
        <s v="British"/>
      </sharedItems>
    </cacheField>
    <cacheField name="start" numFmtId="47">
      <sharedItems containsSemiMixedTypes="0" containsNonDate="0" containsDate="1" containsString="0" minDate="2017-03-26T23:10:15" maxDate="2017-05-09T01:29:28"/>
    </cacheField>
    <cacheField name="end" numFmtId="47">
      <sharedItems containsNonDate="0" containsDate="1" containsString="0" containsBlank="1" minDate="2017-03-26T23:48:02" maxDate="2017-05-09T02:12: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n v="3"/>
    <n v="14"/>
    <s v="Pavel Kucherbaev"/>
    <s v="pavel.kucherbaev@gmail.com"/>
    <x v="0"/>
    <x v="0"/>
    <x v="0"/>
    <x v="0"/>
    <d v="2017-03-26T23:10:15"/>
    <d v="2017-03-26T23:52:07"/>
  </r>
  <r>
    <n v="3"/>
    <n v="15"/>
    <s v="Jie Yang"/>
    <s v="j.yang-3@tudelft.nl"/>
    <x v="0"/>
    <x v="1"/>
    <x v="0"/>
    <x v="1"/>
    <d v="2017-03-26T23:10:30"/>
    <d v="2017-03-27T00:01:26"/>
  </r>
  <r>
    <n v="3"/>
    <n v="16"/>
    <s v="Achilleas Psyllidis"/>
    <s v="A.Psyllidis@tudelft.nl"/>
    <x v="0"/>
    <x v="2"/>
    <x v="1"/>
    <x v="2"/>
    <d v="2017-03-26T23:10:38"/>
    <d v="2017-03-26T23:48:02"/>
  </r>
  <r>
    <n v="3"/>
    <n v="17"/>
    <s v="dwi sasetyaningtyas"/>
    <s v="sasetyaningtyas@gmail.com"/>
    <x v="1"/>
    <x v="3"/>
    <x v="2"/>
    <x v="3"/>
    <d v="2017-03-27T00:27:26"/>
    <d v="2017-03-27T01:12:56"/>
  </r>
  <r>
    <n v="2"/>
    <n v="22"/>
    <s v="Septian Gilang Permana Putra"/>
    <s v="septiangilang92@gmail.com"/>
    <x v="0"/>
    <x v="4"/>
    <x v="2"/>
    <x v="3"/>
    <d v="2017-03-28T10:05:53"/>
    <d v="2017-03-27T23:21:18"/>
  </r>
  <r>
    <n v="1"/>
    <n v="25"/>
    <s v="Qiaoqiao Li"/>
    <s v="q.li-5@student.tudelft.nl"/>
    <x v="1"/>
    <x v="3"/>
    <x v="2"/>
    <x v="1"/>
    <d v="2017-03-28T03:13:08"/>
    <d v="2017-03-28T03:46:14"/>
  </r>
  <r>
    <n v="5"/>
    <n v="30"/>
    <s v="Arkka Dhiratara"/>
    <s v="ArkkaDhiratara@student.tudelft.nl"/>
    <x v="0"/>
    <x v="5"/>
    <x v="0"/>
    <x v="3"/>
    <d v="2017-03-28T23:29:55"/>
    <d v="2017-03-29T00:26:46"/>
  </r>
  <r>
    <n v="5"/>
    <n v="31"/>
    <s v="Sindunuraga R. P."/>
    <s v="sindunuragarp@gmail.com"/>
    <x v="0"/>
    <x v="3"/>
    <x v="2"/>
    <x v="3"/>
    <d v="2017-03-28T23:33:26"/>
    <d v="2017-03-29T00:27:14"/>
  </r>
  <r>
    <n v="5"/>
    <n v="32"/>
    <s v="Shashank Prasad Rao"/>
    <s v="s.p.rao@student.tudelft.nl"/>
    <x v="0"/>
    <x v="4"/>
    <x v="2"/>
    <x v="4"/>
    <d v="2017-03-28T23:33:49"/>
    <d v="2017-03-29T00:23:27"/>
  </r>
  <r>
    <n v="5"/>
    <n v="33"/>
    <s v="Bramka Arga Jafino"/>
    <s v="bramkaarga@gmail.com"/>
    <x v="0"/>
    <x v="3"/>
    <x v="2"/>
    <x v="3"/>
    <d v="2017-03-28T23:35:23"/>
    <d v="2017-03-29T00:27:29"/>
  </r>
  <r>
    <n v="6"/>
    <n v="35"/>
    <s v="Muhammad Ridho Rosa"/>
    <s v="muhammadridhorosa@gmail.com"/>
    <x v="0"/>
    <x v="6"/>
    <x v="0"/>
    <x v="3"/>
    <d v="2017-03-28T23:46:16"/>
    <d v="2017-03-29T00:27:59"/>
  </r>
  <r>
    <n v="5"/>
    <n v="36"/>
    <s v="helmiriawan"/>
    <s v="helmiriawan@student.tudelft.nl"/>
    <x v="0"/>
    <x v="6"/>
    <x v="0"/>
    <x v="3"/>
    <d v="2017-03-28T23:47:26"/>
    <d v="2017-03-29T00:44:58"/>
  </r>
  <r>
    <n v="6"/>
    <n v="37"/>
    <s v="Ishan Ghanmode"/>
    <s v="ishanghanmode@outlook.com"/>
    <x v="0"/>
    <x v="7"/>
    <x v="2"/>
    <x v="4"/>
    <d v="2017-03-29T00:48:43"/>
    <d v="2017-03-29T01:31:22"/>
  </r>
  <r>
    <n v="6"/>
    <n v="38"/>
    <s v="Mohamat Ulin Nuha"/>
    <s v="MohamatUlinNuha@student.tudelft.nl"/>
    <x v="0"/>
    <x v="1"/>
    <x v="0"/>
    <x v="3"/>
    <d v="2017-03-29T00:49:00"/>
    <d v="2017-03-29T01:22:59"/>
  </r>
  <r>
    <n v="1"/>
    <n v="39"/>
    <s v="Conrad Brown"/>
    <s v="conrad.brown42@gmail.com"/>
    <x v="0"/>
    <x v="5"/>
    <x v="0"/>
    <x v="5"/>
    <d v="2017-03-29T01:57:07"/>
    <m/>
  </r>
  <r>
    <n v="1"/>
    <n v="40"/>
    <s v="Anindito Kusumojati"/>
    <s v="anindito.kusumojati@gmail.com"/>
    <x v="0"/>
    <x v="6"/>
    <x v="0"/>
    <x v="3"/>
    <d v="2017-03-29T01:57:35"/>
    <d v="2017-03-29T02:53:17"/>
  </r>
  <r>
    <n v="1"/>
    <n v="41"/>
    <s v="T Arsyida"/>
    <s v="t.tutyarsyida@student.tudelft.nl"/>
    <x v="1"/>
    <x v="8"/>
    <x v="0"/>
    <x v="3"/>
    <d v="2017-03-29T01:57:55"/>
    <d v="2017-03-29T02:53:59"/>
  </r>
  <r>
    <n v="2"/>
    <n v="42"/>
    <s v="Bontor Humala"/>
    <s v="BontorHumala@student.tudelft.nl"/>
    <x v="0"/>
    <x v="1"/>
    <x v="0"/>
    <x v="3"/>
    <d v="2017-03-29T03:14:30"/>
    <d v="2017-03-29T03:58:31"/>
  </r>
  <r>
    <n v="2"/>
    <n v="43"/>
    <s v="Rucha Bapat"/>
    <s v="r.m.bapat@student.tudelft.nl"/>
    <x v="1"/>
    <x v="4"/>
    <x v="2"/>
    <x v="4"/>
    <d v="2017-03-29T03:14:44"/>
    <d v="2017-03-29T03:48:05"/>
  </r>
  <r>
    <n v="2"/>
    <n v="44"/>
    <s v="William Suriana"/>
    <s v="william.suriana@gmail.com"/>
    <x v="0"/>
    <x v="7"/>
    <x v="2"/>
    <x v="3"/>
    <d v="2017-03-29T03:15:51"/>
    <d v="2017-03-29T04:29:14"/>
  </r>
  <r>
    <n v="2"/>
    <n v="45"/>
    <s v="Aditi Rawat"/>
    <s v="A.rawat@student.tudelft.nl"/>
    <x v="1"/>
    <x v="7"/>
    <x v="2"/>
    <x v="4"/>
    <d v="2017-03-29T03:17:01"/>
    <d v="2017-03-29T04:02:10"/>
  </r>
  <r>
    <n v="6"/>
    <n v="47"/>
    <s v="Insani Abdi Bangsa"/>
    <s v="insaniabdi@gmail.com"/>
    <x v="0"/>
    <x v="3"/>
    <x v="2"/>
    <x v="3"/>
    <d v="2017-03-30T08:54:22"/>
    <d v="2017-03-30T09:57:59"/>
  </r>
  <r>
    <n v="6"/>
    <n v="48"/>
    <s v="Dimas Ramadhan Abdillah Fikri"/>
    <s v="DimasRamadhanAbdillahFikri@student.tudelft.nl"/>
    <x v="0"/>
    <x v="4"/>
    <x v="2"/>
    <x v="3"/>
    <d v="2017-03-30T08:57:38"/>
    <d v="2017-03-30T09:48:55"/>
  </r>
  <r>
    <n v="4"/>
    <n v="49"/>
    <s v="Andreas Maruli Christian Pangaribuan"/>
    <s v="andreas.mc.pangaribuan@gmail.com"/>
    <x v="0"/>
    <x v="9"/>
    <x v="3"/>
    <x v="3"/>
    <d v="2017-03-30T10:08:04"/>
    <d v="2017-03-30T10:51:05"/>
  </r>
  <r>
    <n v="4"/>
    <n v="50"/>
    <s v="Reza Aditya Permadi"/>
    <s v="r.a.permadi@student.tudelft.nl"/>
    <x v="0"/>
    <x v="8"/>
    <x v="0"/>
    <x v="3"/>
    <d v="2017-03-30T10:07:53"/>
    <d v="2017-03-30T10:56:15"/>
  </r>
  <r>
    <n v="4"/>
    <n v="51"/>
    <s v="Muhamad Zamroni"/>
    <s v="zamroni.ep07@gmail.com"/>
    <x v="0"/>
    <x v="1"/>
    <x v="0"/>
    <x v="3"/>
    <d v="2017-03-30T10:09:36"/>
    <d v="2017-03-30T10:53:23"/>
  </r>
  <r>
    <n v="4"/>
    <n v="52"/>
    <s v="Romi Kharisnawan"/>
    <s v="romikharisnawan@gmail.com"/>
    <x v="0"/>
    <x v="6"/>
    <x v="0"/>
    <x v="3"/>
    <d v="2017-03-30T10:43:09"/>
    <d v="2017-03-29T23:17:07"/>
  </r>
  <r>
    <n v="7"/>
    <n v="53"/>
    <s v="Vasileios Milias"/>
    <s v="milias.vasilis@gmail.com"/>
    <x v="0"/>
    <x v="7"/>
    <x v="2"/>
    <x v="2"/>
    <d v="2017-03-30T02:03:53"/>
    <d v="2017-03-30T02:54:45"/>
  </r>
  <r>
    <n v="7"/>
    <n v="54"/>
    <s v="Affan Kaysa Waafi"/>
    <s v="affankaysawaafi@student.tudelft.nl"/>
    <x v="0"/>
    <x v="4"/>
    <x v="2"/>
    <x v="3"/>
    <d v="2017-03-30T02:05:05"/>
    <d v="2017-03-30T02:50:01"/>
  </r>
  <r>
    <n v="7"/>
    <n v="55"/>
    <s v="Adrian Promediaz"/>
    <s v="AdrianPromediaz@student.tudelft.nl"/>
    <x v="0"/>
    <x v="6"/>
    <x v="0"/>
    <x v="3"/>
    <d v="2017-03-30T02:05:00"/>
    <d v="2017-03-30T03:02:03"/>
  </r>
  <r>
    <n v="7"/>
    <n v="56"/>
    <s v="Sambit Praharaj"/>
    <s v="sambit_praharaj@yahoo.com"/>
    <x v="0"/>
    <x v="3"/>
    <x v="2"/>
    <x v="4"/>
    <d v="2017-03-30T03:22:26"/>
    <d v="2017-03-30T04:33:14"/>
  </r>
  <r>
    <n v="7"/>
    <n v="57"/>
    <s v="Andri Rahmadhani"/>
    <s v="andrewflash@gmail.com"/>
    <x v="0"/>
    <x v="4"/>
    <x v="2"/>
    <x v="3"/>
    <d v="2017-03-30T03:22:56"/>
    <d v="2017-03-30T04:18:29"/>
  </r>
  <r>
    <n v="3"/>
    <n v="58"/>
    <s v="Muhammad Faris"/>
    <s v="mhmmdfrs@gmail.com"/>
    <x v="0"/>
    <x v="4"/>
    <x v="2"/>
    <x v="3"/>
    <d v="2017-03-30T03:31:43"/>
    <d v="2017-03-30T04:30:44"/>
  </r>
  <r>
    <n v="4"/>
    <n v="59"/>
    <s v="Atindriyo Kusumo Pamososuryo"/>
    <s v="atindriyo.kp@gmail.com"/>
    <x v="0"/>
    <x v="4"/>
    <x v="2"/>
    <x v="3"/>
    <d v="2017-03-31T01:59:08"/>
    <d v="2017-03-31T02:34:05"/>
  </r>
  <r>
    <n v="1"/>
    <n v="60"/>
    <s v="Nadia Rayhanna"/>
    <s v="nrayhanna@gmail.com"/>
    <x v="1"/>
    <x v="6"/>
    <x v="0"/>
    <x v="3"/>
    <d v="2017-03-31T01:55:58"/>
    <d v="2017-03-31T02:54:04"/>
  </r>
  <r>
    <n v="10"/>
    <n v="62"/>
    <s v="Dimas Ramadhan Abdillah Fikri"/>
    <s v="DimasRamadhanAbdillahFikri@student.tudelft.nl"/>
    <x v="0"/>
    <x v="6"/>
    <x v="0"/>
    <x v="3"/>
    <d v="2017-05-01T00:49:53"/>
    <d v="2017-05-01T01:43:16"/>
  </r>
  <r>
    <n v="8"/>
    <n v="63"/>
    <s v="Prahesa Kusuma Setia"/>
    <s v="prahesakusumasetia@student.tudelft.nl"/>
    <x v="0"/>
    <x v="4"/>
    <x v="2"/>
    <x v="3"/>
    <d v="2017-05-02T02:27:22"/>
    <d v="2017-05-02T03:27:21"/>
  </r>
  <r>
    <n v="8"/>
    <n v="64"/>
    <s v="Tulus"/>
    <s v="imaro.tulus@gmail.com"/>
    <x v="0"/>
    <x v="5"/>
    <x v="0"/>
    <x v="3"/>
    <d v="2017-05-02T04:27:04"/>
    <d v="2017-05-02T05:00:46"/>
  </r>
  <r>
    <n v="8"/>
    <n v="65"/>
    <s v="Antony Rainer Mallianto Santosa"/>
    <s v="rainer.civil@gmail.com"/>
    <x v="0"/>
    <x v="4"/>
    <x v="2"/>
    <x v="3"/>
    <d v="2017-05-02T04:26:56"/>
    <d v="2017-05-03T07:12:49"/>
  </r>
  <r>
    <n v="8"/>
    <n v="66"/>
    <s v="Andre Prakoso"/>
    <s v="andreprakoso@student.tudelft.nl"/>
    <x v="0"/>
    <x v="3"/>
    <x v="2"/>
    <x v="3"/>
    <d v="2017-05-02T04:42:12"/>
    <d v="2017-05-02T05:29:19"/>
  </r>
  <r>
    <n v="8"/>
    <n v="67"/>
    <s v="Parikesit Abdi Negara"/>
    <s v="rpabdinegara@gmail.com"/>
    <x v="0"/>
    <x v="1"/>
    <x v="0"/>
    <x v="3"/>
    <d v="2017-05-03T09:54:59"/>
    <d v="2017-05-03T10:43:03"/>
  </r>
  <r>
    <n v="9"/>
    <n v="68"/>
    <s v="Aulia Recky"/>
    <s v="AuliaReckySoepeno@student.tudelft.nl"/>
    <x v="0"/>
    <x v="3"/>
    <x v="2"/>
    <x v="3"/>
    <d v="2017-05-02T23:07:53"/>
    <d v="2017-05-02T23:47:58"/>
  </r>
  <r>
    <n v="9"/>
    <n v="69"/>
    <s v="Rhadityo Bhaskoro Arbarim"/>
    <s v="rhadityobhaskoro@yahoo.com"/>
    <x v="0"/>
    <x v="6"/>
    <x v="0"/>
    <x v="3"/>
    <d v="2017-05-03T01:14:49"/>
    <d v="2017-05-03T01:50:55"/>
  </r>
  <r>
    <n v="10"/>
    <n v="70"/>
    <s v="Yunizar Natanael Pragistio"/>
    <s v="yunizar.agis11@gmail.com"/>
    <x v="0"/>
    <x v="7"/>
    <x v="2"/>
    <x v="3"/>
    <d v="2017-05-04T10:55:42"/>
    <d v="2017-05-03T23:36:24"/>
  </r>
  <r>
    <n v="9"/>
    <n v="72"/>
    <s v="mustaqim"/>
    <s v="mustaaqim@gmail.com"/>
    <x v="0"/>
    <x v="1"/>
    <x v="0"/>
    <x v="3"/>
    <d v="2017-05-04T02:13:48"/>
    <d v="2017-05-04T02:48:50"/>
  </r>
  <r>
    <n v="9"/>
    <n v="73"/>
    <s v="Zahrina Hafizhah"/>
    <s v="zahrinahafizhah@gmail.com"/>
    <x v="1"/>
    <x v="3"/>
    <x v="2"/>
    <x v="3"/>
    <d v="2017-05-04T02:24:16"/>
    <d v="2017-05-04T03:15:42"/>
  </r>
  <r>
    <n v="10"/>
    <n v="75"/>
    <s v="Christian Gerald Daniel"/>
    <s v="christian.geralddaniel@gmail.com"/>
    <x v="0"/>
    <x v="7"/>
    <x v="2"/>
    <x v="3"/>
    <d v="2017-05-09T01:03:36"/>
    <d v="2017-05-09T01:50:01"/>
  </r>
  <r>
    <n v="10"/>
    <n v="76"/>
    <s v="Hakim Agung Ramadhan"/>
    <s v="hakimagungramadhan@gmail.com"/>
    <x v="0"/>
    <x v="5"/>
    <x v="0"/>
    <x v="3"/>
    <d v="2017-05-09T01:03:25"/>
    <d v="2017-05-09T01:54:08"/>
  </r>
  <r>
    <n v="10"/>
    <n v="77"/>
    <s v="Aldy Gustinara"/>
    <s v="aldy.gustinara@gmail.com"/>
    <x v="0"/>
    <x v="1"/>
    <x v="0"/>
    <x v="3"/>
    <d v="2017-05-09T01:29:28"/>
    <d v="2017-05-09T02:12:22"/>
  </r>
  <r>
    <n v="9"/>
    <n v="80"/>
    <s v="pramudya arif d"/>
    <s v="pramudyaad@gmail.com"/>
    <x v="0"/>
    <x v="6"/>
    <x v="0"/>
    <x v="3"/>
    <d v="2017-05-04T01:04:43"/>
    <d v="2017-05-04T02:08: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0">
    <pivotField dataField="1" subtotalTop="0" showAll="0"/>
    <pivotField showAll="0"/>
    <pivotField subtotalTop="0" showAll="0"/>
    <pivotField subtotalTop="0" showAll="0"/>
    <pivotField subtotalTop="0" showAll="0">
      <items count="3">
        <item x="1"/>
        <item x="0"/>
        <item t="default"/>
      </items>
    </pivotField>
    <pivotField subtotalTop="0" showAll="0">
      <items count="13">
        <item x="9"/>
        <item m="1" x="11"/>
        <item x="3"/>
        <item x="7"/>
        <item x="4"/>
        <item x="6"/>
        <item x="1"/>
        <item x="5"/>
        <item x="8"/>
        <item m="1" x="10"/>
        <item x="0"/>
        <item x="2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subtotalTop="0" showAll="0">
      <items count="7">
        <item x="5"/>
        <item x="1"/>
        <item x="2"/>
        <item x="4"/>
        <item x="3"/>
        <item x="0"/>
        <item t="default"/>
      </items>
    </pivotField>
    <pivotField numFmtId="47" subtotalTop="0" showAll="0"/>
    <pivotField subtotalTop="0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user_id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J52" totalsRowCount="1">
  <autoFilter ref="A1:J51"/>
  <sortState ref="A2:J51">
    <sortCondition ref="A1:A51"/>
  </sortState>
  <tableColumns count="10">
    <tableColumn id="2" name="campaign_set"/>
    <tableColumn id="10" name="user_id"/>
    <tableColumn id="3" name="name"/>
    <tableColumn id="4" name="email"/>
    <tableColumn id="5" name="gender"/>
    <tableColumn id="6" name="age" totalsRowFunction="custom">
      <totalsRowFormula>AVERAGE(Table1[age])</totalsRowFormula>
    </tableColumn>
    <tableColumn id="11" name="ages" dataDxfId="5" totalsRowDxfId="4">
      <calculatedColumnFormula>IF(Table1[[#This Row],[age]]&lt;=20,"&lt; 20",IF(Table1[[#This Row],[age]]&lt;=25,"21-25",IF(Table1[[#This Row],[age]]&lt;=30,"26-30","&gt; 30")))</calculatedColumnFormula>
    </tableColumn>
    <tableColumn id="7" name="nationality"/>
    <tableColumn id="8" name="start" dataDxfId="3" totalsRowDxfId="2"/>
    <tableColumn id="9" name="end" dataDxfId="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4" sqref="A4:B7"/>
    </sheetView>
  </sheetViews>
  <sheetFormatPr defaultRowHeight="15" x14ac:dyDescent="0.25"/>
  <cols>
    <col min="1" max="1" width="13.140625" bestFit="1" customWidth="1"/>
    <col min="2" max="2" width="15.7109375" bestFit="1" customWidth="1"/>
    <col min="3" max="3" width="3" bestFit="1" customWidth="1"/>
    <col min="4" max="4" width="11.28515625" bestFit="1" customWidth="1"/>
  </cols>
  <sheetData>
    <row r="3" spans="1:2" x14ac:dyDescent="0.25">
      <c r="A3" s="2" t="s">
        <v>105</v>
      </c>
      <c r="B3" t="s">
        <v>107</v>
      </c>
    </row>
    <row r="4" spans="1:2" x14ac:dyDescent="0.25">
      <c r="A4" s="3" t="s">
        <v>120</v>
      </c>
      <c r="B4" s="4">
        <v>1</v>
      </c>
    </row>
    <row r="5" spans="1:2" x14ac:dyDescent="0.25">
      <c r="A5" s="3" t="s">
        <v>121</v>
      </c>
      <c r="B5" s="4">
        <v>1</v>
      </c>
    </row>
    <row r="6" spans="1:2" x14ac:dyDescent="0.25">
      <c r="A6" s="3" t="s">
        <v>122</v>
      </c>
      <c r="B6" s="4">
        <v>25</v>
      </c>
    </row>
    <row r="7" spans="1:2" x14ac:dyDescent="0.25">
      <c r="A7" s="3" t="s">
        <v>123</v>
      </c>
      <c r="B7" s="4">
        <v>23</v>
      </c>
    </row>
    <row r="8" spans="1:2" x14ac:dyDescent="0.25">
      <c r="A8" s="3" t="s">
        <v>106</v>
      </c>
      <c r="B8" s="4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4" workbookViewId="0">
      <selection activeCell="F14" sqref="F14"/>
    </sheetView>
  </sheetViews>
  <sheetFormatPr defaultRowHeight="15" x14ac:dyDescent="0.25"/>
  <cols>
    <col min="1" max="2" width="9.7109375" customWidth="1"/>
    <col min="5" max="5" width="9.42578125" customWidth="1"/>
    <col min="8" max="8" width="12.7109375" customWidth="1"/>
  </cols>
  <sheetData>
    <row r="1" spans="1:10" x14ac:dyDescent="0.25">
      <c r="A1" t="s">
        <v>125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110</v>
      </c>
      <c r="H1" t="s">
        <v>102</v>
      </c>
      <c r="I1" t="s">
        <v>103</v>
      </c>
      <c r="J1" t="s">
        <v>104</v>
      </c>
    </row>
    <row r="2" spans="1:10" x14ac:dyDescent="0.25">
      <c r="A2">
        <v>1</v>
      </c>
      <c r="B2">
        <v>25</v>
      </c>
      <c r="C2" t="s">
        <v>11</v>
      </c>
      <c r="D2" t="s">
        <v>12</v>
      </c>
      <c r="E2" t="s">
        <v>8</v>
      </c>
      <c r="F2">
        <v>23</v>
      </c>
      <c r="G2" s="4" t="str">
        <f>IF(Table1[[#This Row],[age]]&lt;=20,"&lt; 20",IF(Table1[[#This Row],[age]]&lt;=25,"21-25",IF(Table1[[#This Row],[age]]&lt;=30,"26-30","&gt; 30")))</f>
        <v>21-25</v>
      </c>
      <c r="H2" t="s">
        <v>4</v>
      </c>
      <c r="I2" s="1">
        <v>42822.134120370371</v>
      </c>
      <c r="J2" s="1">
        <v>42822.157106481478</v>
      </c>
    </row>
    <row r="3" spans="1:10" x14ac:dyDescent="0.25">
      <c r="A3">
        <v>1</v>
      </c>
      <c r="B3">
        <v>39</v>
      </c>
      <c r="C3" t="s">
        <v>30</v>
      </c>
      <c r="D3" t="s">
        <v>31</v>
      </c>
      <c r="E3" t="s">
        <v>0</v>
      </c>
      <c r="F3">
        <v>28</v>
      </c>
      <c r="G3" s="4" t="str">
        <f>IF(Table1[[#This Row],[age]]&lt;=20,"&lt; 20",IF(Table1[[#This Row],[age]]&lt;=25,"21-25",IF(Table1[[#This Row],[age]]&lt;=30,"26-30","&gt; 30")))</f>
        <v>26-30</v>
      </c>
      <c r="H3" t="s">
        <v>32</v>
      </c>
      <c r="I3" s="1">
        <v>42823.081331018519</v>
      </c>
      <c r="J3" s="1"/>
    </row>
    <row r="4" spans="1:10" x14ac:dyDescent="0.25">
      <c r="A4">
        <v>1</v>
      </c>
      <c r="B4">
        <v>40</v>
      </c>
      <c r="C4" t="s">
        <v>33</v>
      </c>
      <c r="D4" t="s">
        <v>34</v>
      </c>
      <c r="E4" t="s">
        <v>0</v>
      </c>
      <c r="F4">
        <v>26</v>
      </c>
      <c r="G4" s="4" t="str">
        <f>IF(Table1[[#This Row],[age]]&lt;=20,"&lt; 20",IF(Table1[[#This Row],[age]]&lt;=25,"21-25",IF(Table1[[#This Row],[age]]&lt;=30,"26-30","&gt; 30")))</f>
        <v>26-30</v>
      </c>
      <c r="H4" t="s">
        <v>1</v>
      </c>
      <c r="I4" s="1">
        <v>42823.081655092596</v>
      </c>
      <c r="J4" s="1">
        <v>42823.120335648149</v>
      </c>
    </row>
    <row r="5" spans="1:10" x14ac:dyDescent="0.25">
      <c r="A5">
        <v>1</v>
      </c>
      <c r="B5">
        <v>41</v>
      </c>
      <c r="C5" t="s">
        <v>35</v>
      </c>
      <c r="D5" t="s">
        <v>36</v>
      </c>
      <c r="E5" t="s">
        <v>8</v>
      </c>
      <c r="F5">
        <v>29</v>
      </c>
      <c r="G5" s="4" t="str">
        <f>IF(Table1[[#This Row],[age]]&lt;=20,"&lt; 20",IF(Table1[[#This Row],[age]]&lt;=25,"21-25",IF(Table1[[#This Row],[age]]&lt;=30,"26-30","&gt; 30")))</f>
        <v>26-30</v>
      </c>
      <c r="H5" t="s">
        <v>1</v>
      </c>
      <c r="I5" s="1">
        <v>42823.081886574073</v>
      </c>
      <c r="J5" s="1">
        <v>42823.120821759258</v>
      </c>
    </row>
    <row r="6" spans="1:10" x14ac:dyDescent="0.25">
      <c r="A6">
        <v>1</v>
      </c>
      <c r="B6">
        <v>60</v>
      </c>
      <c r="C6" t="s">
        <v>69</v>
      </c>
      <c r="D6" t="s">
        <v>70</v>
      </c>
      <c r="E6" t="s">
        <v>8</v>
      </c>
      <c r="F6">
        <v>26</v>
      </c>
      <c r="G6" s="4" t="str">
        <f>IF(Table1[[#This Row],[age]]&lt;=20,"&lt; 20",IF(Table1[[#This Row],[age]]&lt;=25,"21-25",IF(Table1[[#This Row],[age]]&lt;=30,"26-30","&gt; 30")))</f>
        <v>26-30</v>
      </c>
      <c r="H6" t="s">
        <v>1</v>
      </c>
      <c r="I6" s="1">
        <v>42825.08053240741</v>
      </c>
      <c r="J6" s="1">
        <v>42825.120879629627</v>
      </c>
    </row>
    <row r="7" spans="1:10" x14ac:dyDescent="0.25">
      <c r="A7">
        <v>2</v>
      </c>
      <c r="B7">
        <v>22</v>
      </c>
      <c r="C7" t="s">
        <v>9</v>
      </c>
      <c r="D7" t="s">
        <v>10</v>
      </c>
      <c r="E7" t="s">
        <v>0</v>
      </c>
      <c r="F7">
        <v>25</v>
      </c>
      <c r="G7" s="4" t="str">
        <f>IF(Table1[[#This Row],[age]]&lt;=20,"&lt; 20",IF(Table1[[#This Row],[age]]&lt;=25,"21-25",IF(Table1[[#This Row],[age]]&lt;=30,"26-30","&gt; 30")))</f>
        <v>21-25</v>
      </c>
      <c r="H7" t="s">
        <v>1</v>
      </c>
      <c r="I7" s="1">
        <v>42822.420752314814</v>
      </c>
      <c r="J7" s="1">
        <v>42821.973124999997</v>
      </c>
    </row>
    <row r="8" spans="1:10" x14ac:dyDescent="0.25">
      <c r="A8">
        <v>2</v>
      </c>
      <c r="B8">
        <v>42</v>
      </c>
      <c r="C8" t="s">
        <v>118</v>
      </c>
      <c r="D8" t="s">
        <v>119</v>
      </c>
      <c r="E8" t="s">
        <v>0</v>
      </c>
      <c r="F8">
        <v>27</v>
      </c>
      <c r="G8" s="4" t="str">
        <f>IF(Table1[[#This Row],[age]]&lt;=20,"&lt; 20",IF(Table1[[#This Row],[age]]&lt;=25,"21-25",IF(Table1[[#This Row],[age]]&lt;=30,"26-30","&gt; 30")))</f>
        <v>26-30</v>
      </c>
      <c r="H8" t="s">
        <v>1</v>
      </c>
      <c r="I8" s="1">
        <v>42823.135069444441</v>
      </c>
      <c r="J8" s="1">
        <v>42823.165636574071</v>
      </c>
    </row>
    <row r="9" spans="1:10" x14ac:dyDescent="0.25">
      <c r="A9">
        <v>2</v>
      </c>
      <c r="B9">
        <v>43</v>
      </c>
      <c r="C9" t="s">
        <v>37</v>
      </c>
      <c r="D9" t="s">
        <v>38</v>
      </c>
      <c r="E9" t="s">
        <v>8</v>
      </c>
      <c r="F9">
        <v>25</v>
      </c>
      <c r="G9" s="4" t="str">
        <f>IF(Table1[[#This Row],[age]]&lt;=20,"&lt; 20",IF(Table1[[#This Row],[age]]&lt;=25,"21-25",IF(Table1[[#This Row],[age]]&lt;=30,"26-30","&gt; 30")))</f>
        <v>21-25</v>
      </c>
      <c r="H9" t="s">
        <v>19</v>
      </c>
      <c r="I9" s="1">
        <v>42823.135231481479</v>
      </c>
      <c r="J9" s="1">
        <v>42823.158391203702</v>
      </c>
    </row>
    <row r="10" spans="1:10" x14ac:dyDescent="0.25">
      <c r="A10">
        <v>2</v>
      </c>
      <c r="B10">
        <v>44</v>
      </c>
      <c r="C10" t="s">
        <v>39</v>
      </c>
      <c r="D10" t="s">
        <v>40</v>
      </c>
      <c r="E10" t="s">
        <v>0</v>
      </c>
      <c r="F10">
        <v>24</v>
      </c>
      <c r="G10" s="4" t="str">
        <f>IF(Table1[[#This Row],[age]]&lt;=20,"&lt; 20",IF(Table1[[#This Row],[age]]&lt;=25,"21-25",IF(Table1[[#This Row],[age]]&lt;=30,"26-30","&gt; 30")))</f>
        <v>21-25</v>
      </c>
      <c r="H10" t="s">
        <v>1</v>
      </c>
      <c r="I10" s="1">
        <v>42823.136006944442</v>
      </c>
      <c r="J10" s="1">
        <v>42823.186967592592</v>
      </c>
    </row>
    <row r="11" spans="1:10" x14ac:dyDescent="0.25">
      <c r="A11">
        <v>2</v>
      </c>
      <c r="B11">
        <v>45</v>
      </c>
      <c r="C11" t="s">
        <v>41</v>
      </c>
      <c r="D11" t="s">
        <v>42</v>
      </c>
      <c r="E11" t="s">
        <v>8</v>
      </c>
      <c r="F11">
        <v>24</v>
      </c>
      <c r="G11" s="4" t="str">
        <f>IF(Table1[[#This Row],[age]]&lt;=20,"&lt; 20",IF(Table1[[#This Row],[age]]&lt;=25,"21-25",IF(Table1[[#This Row],[age]]&lt;=30,"26-30","&gt; 30")))</f>
        <v>21-25</v>
      </c>
      <c r="H11" t="s">
        <v>19</v>
      </c>
      <c r="I11" s="1">
        <v>42823.136817129627</v>
      </c>
      <c r="J11" s="1">
        <v>42823.168171296296</v>
      </c>
    </row>
    <row r="12" spans="1:10" x14ac:dyDescent="0.25">
      <c r="A12">
        <v>3</v>
      </c>
      <c r="B12">
        <v>14</v>
      </c>
      <c r="C12" t="s">
        <v>111</v>
      </c>
      <c r="D12" t="s">
        <v>112</v>
      </c>
      <c r="E12" t="s">
        <v>0</v>
      </c>
      <c r="F12">
        <v>30</v>
      </c>
      <c r="G12" s="4" t="str">
        <f>IF(Table1[[#This Row],[age]]&lt;=20,"&lt; 20",IF(Table1[[#This Row],[age]]&lt;=25,"21-25",IF(Table1[[#This Row],[age]]&lt;=30,"26-30","&gt; 30")))</f>
        <v>26-30</v>
      </c>
      <c r="H12" t="s">
        <v>113</v>
      </c>
      <c r="I12" s="1">
        <v>42820.965451388889</v>
      </c>
      <c r="J12" s="1">
        <v>42820.994525462964</v>
      </c>
    </row>
    <row r="13" spans="1:10" x14ac:dyDescent="0.25">
      <c r="A13">
        <v>3</v>
      </c>
      <c r="B13">
        <v>15</v>
      </c>
      <c r="C13" t="s">
        <v>114</v>
      </c>
      <c r="D13" t="s">
        <v>115</v>
      </c>
      <c r="E13" t="s">
        <v>0</v>
      </c>
      <c r="F13">
        <v>27</v>
      </c>
      <c r="G13" s="4" t="str">
        <f>IF(Table1[[#This Row],[age]]&lt;=20,"&lt; 20",IF(Table1[[#This Row],[age]]&lt;=25,"21-25",IF(Table1[[#This Row],[age]]&lt;=30,"26-30","&gt; 30")))</f>
        <v>26-30</v>
      </c>
      <c r="H13" t="s">
        <v>4</v>
      </c>
      <c r="I13" s="1">
        <v>42820.965624999997</v>
      </c>
      <c r="J13" s="1">
        <v>42821.00099537037</v>
      </c>
    </row>
    <row r="14" spans="1:10" x14ac:dyDescent="0.25">
      <c r="A14">
        <v>3</v>
      </c>
      <c r="B14">
        <v>16</v>
      </c>
      <c r="C14" t="s">
        <v>116</v>
      </c>
      <c r="D14" t="s">
        <v>117</v>
      </c>
      <c r="E14" t="s">
        <v>0</v>
      </c>
      <c r="F14">
        <v>33</v>
      </c>
      <c r="G14" s="4" t="str">
        <f>IF(Table1[[#This Row],[age]]&lt;=20,"&lt; 20",IF(Table1[[#This Row],[age]]&lt;=25,"21-25",IF(Table1[[#This Row],[age]]&lt;=30,"26-30","&gt; 30")))</f>
        <v>&gt; 30</v>
      </c>
      <c r="H14" t="s">
        <v>5</v>
      </c>
      <c r="I14" s="1">
        <v>42820.965717592589</v>
      </c>
      <c r="J14" s="1">
        <v>42820.991689814815</v>
      </c>
    </row>
    <row r="15" spans="1:10" x14ac:dyDescent="0.25">
      <c r="A15">
        <v>3</v>
      </c>
      <c r="B15">
        <v>17</v>
      </c>
      <c r="C15" t="s">
        <v>6</v>
      </c>
      <c r="D15" t="s">
        <v>7</v>
      </c>
      <c r="E15" t="s">
        <v>8</v>
      </c>
      <c r="F15">
        <v>23</v>
      </c>
      <c r="G15" s="4" t="str">
        <f>IF(Table1[[#This Row],[age]]&lt;=20,"&lt; 20",IF(Table1[[#This Row],[age]]&lt;=25,"21-25",IF(Table1[[#This Row],[age]]&lt;=30,"26-30","&gt; 30")))</f>
        <v>21-25</v>
      </c>
      <c r="H15" t="s">
        <v>1</v>
      </c>
      <c r="I15" s="1">
        <v>42821.019050925926</v>
      </c>
      <c r="J15" s="1">
        <v>42821.05064814815</v>
      </c>
    </row>
    <row r="16" spans="1:10" x14ac:dyDescent="0.25">
      <c r="A16">
        <v>3</v>
      </c>
      <c r="B16">
        <v>58</v>
      </c>
      <c r="C16" t="s">
        <v>65</v>
      </c>
      <c r="D16" t="s">
        <v>66</v>
      </c>
      <c r="E16" t="s">
        <v>0</v>
      </c>
      <c r="F16">
        <v>25</v>
      </c>
      <c r="G16" s="4" t="str">
        <f>IF(Table1[[#This Row],[age]]&lt;=20,"&lt; 20",IF(Table1[[#This Row],[age]]&lt;=25,"21-25",IF(Table1[[#This Row],[age]]&lt;=30,"26-30","&gt; 30")))</f>
        <v>21-25</v>
      </c>
      <c r="H16" t="s">
        <v>1</v>
      </c>
      <c r="I16" s="1">
        <v>42824.14702546296</v>
      </c>
      <c r="J16" s="1">
        <v>42824.188009259262</v>
      </c>
    </row>
    <row r="17" spans="1:10" x14ac:dyDescent="0.25">
      <c r="A17">
        <v>4</v>
      </c>
      <c r="B17">
        <v>49</v>
      </c>
      <c r="C17" t="s">
        <v>47</v>
      </c>
      <c r="D17" t="s">
        <v>48</v>
      </c>
      <c r="E17" t="s">
        <v>0</v>
      </c>
      <c r="F17">
        <v>17</v>
      </c>
      <c r="G17" s="4" t="str">
        <f>IF(Table1[[#This Row],[age]]&lt;=20,"&lt; 20",IF(Table1[[#This Row],[age]]&lt;=25,"21-25",IF(Table1[[#This Row],[age]]&lt;=30,"26-30","&gt; 30")))</f>
        <v>&lt; 20</v>
      </c>
      <c r="H17" t="s">
        <v>1</v>
      </c>
      <c r="I17" s="1">
        <v>42824.422268518516</v>
      </c>
      <c r="J17" s="1">
        <v>42824.452141203707</v>
      </c>
    </row>
    <row r="18" spans="1:10" x14ac:dyDescent="0.25">
      <c r="A18">
        <v>4</v>
      </c>
      <c r="B18">
        <v>50</v>
      </c>
      <c r="C18" t="s">
        <v>49</v>
      </c>
      <c r="D18" t="s">
        <v>50</v>
      </c>
      <c r="E18" t="s">
        <v>0</v>
      </c>
      <c r="F18">
        <v>29</v>
      </c>
      <c r="G18" s="4" t="str">
        <f>IF(Table1[[#This Row],[age]]&lt;=20,"&lt; 20",IF(Table1[[#This Row],[age]]&lt;=25,"21-25",IF(Table1[[#This Row],[age]]&lt;=30,"26-30","&gt; 30")))</f>
        <v>26-30</v>
      </c>
      <c r="H18" t="s">
        <v>1</v>
      </c>
      <c r="I18" s="1">
        <v>42824.4221412037</v>
      </c>
      <c r="J18" s="1">
        <v>42824.455729166664</v>
      </c>
    </row>
    <row r="19" spans="1:10" x14ac:dyDescent="0.25">
      <c r="A19">
        <v>4</v>
      </c>
      <c r="B19">
        <v>51</v>
      </c>
      <c r="C19" t="s">
        <v>51</v>
      </c>
      <c r="D19" t="s">
        <v>52</v>
      </c>
      <c r="E19" t="s">
        <v>0</v>
      </c>
      <c r="F19">
        <v>27</v>
      </c>
      <c r="G19" s="4" t="str">
        <f>IF(Table1[[#This Row],[age]]&lt;=20,"&lt; 20",IF(Table1[[#This Row],[age]]&lt;=25,"21-25",IF(Table1[[#This Row],[age]]&lt;=30,"26-30","&gt; 30")))</f>
        <v>26-30</v>
      </c>
      <c r="H19" t="s">
        <v>1</v>
      </c>
      <c r="I19" s="1">
        <v>42824.423333333332</v>
      </c>
      <c r="J19" s="1">
        <v>42824.453738425924</v>
      </c>
    </row>
    <row r="20" spans="1:10" x14ac:dyDescent="0.25">
      <c r="A20">
        <v>4</v>
      </c>
      <c r="B20">
        <v>52</v>
      </c>
      <c r="C20" t="s">
        <v>53</v>
      </c>
      <c r="D20" t="s">
        <v>54</v>
      </c>
      <c r="E20" t="s">
        <v>0</v>
      </c>
      <c r="F20">
        <v>26</v>
      </c>
      <c r="G20" s="4" t="str">
        <f>IF(Table1[[#This Row],[age]]&lt;=20,"&lt; 20",IF(Table1[[#This Row],[age]]&lt;=25,"21-25",IF(Table1[[#This Row],[age]]&lt;=30,"26-30","&gt; 30")))</f>
        <v>26-30</v>
      </c>
      <c r="H20" t="s">
        <v>1</v>
      </c>
      <c r="I20" s="1">
        <v>42824.446631944447</v>
      </c>
      <c r="J20" s="1">
        <v>42823.970219907409</v>
      </c>
    </row>
    <row r="21" spans="1:10" x14ac:dyDescent="0.25">
      <c r="A21">
        <v>4</v>
      </c>
      <c r="B21">
        <v>59</v>
      </c>
      <c r="C21" t="s">
        <v>67</v>
      </c>
      <c r="D21" t="s">
        <v>68</v>
      </c>
      <c r="E21" t="s">
        <v>0</v>
      </c>
      <c r="F21">
        <v>25</v>
      </c>
      <c r="G21" s="4" t="str">
        <f>IF(Table1[[#This Row],[age]]&lt;=20,"&lt; 20",IF(Table1[[#This Row],[age]]&lt;=25,"21-25",IF(Table1[[#This Row],[age]]&lt;=30,"26-30","&gt; 30")))</f>
        <v>21-25</v>
      </c>
      <c r="H21" t="s">
        <v>1</v>
      </c>
      <c r="I21" s="1">
        <v>42825.082731481481</v>
      </c>
      <c r="J21" s="1">
        <v>42825.107002314813</v>
      </c>
    </row>
    <row r="22" spans="1:10" x14ac:dyDescent="0.25">
      <c r="A22">
        <v>5</v>
      </c>
      <c r="B22">
        <v>30</v>
      </c>
      <c r="C22" t="s">
        <v>13</v>
      </c>
      <c r="D22" t="s">
        <v>14</v>
      </c>
      <c r="E22" t="s">
        <v>0</v>
      </c>
      <c r="F22">
        <v>28</v>
      </c>
      <c r="G22" s="4" t="str">
        <f>IF(Table1[[#This Row],[age]]&lt;=20,"&lt; 20",IF(Table1[[#This Row],[age]]&lt;=25,"21-25",IF(Table1[[#This Row],[age]]&lt;=30,"26-30","&gt; 30")))</f>
        <v>26-30</v>
      </c>
      <c r="H22" t="s">
        <v>1</v>
      </c>
      <c r="I22" s="1">
        <v>42822.979108796295</v>
      </c>
      <c r="J22" s="1">
        <v>42823.018587962964</v>
      </c>
    </row>
    <row r="23" spans="1:10" x14ac:dyDescent="0.25">
      <c r="A23">
        <v>5</v>
      </c>
      <c r="B23">
        <v>31</v>
      </c>
      <c r="C23" t="s">
        <v>15</v>
      </c>
      <c r="D23" t="s">
        <v>16</v>
      </c>
      <c r="E23" t="s">
        <v>0</v>
      </c>
      <c r="F23">
        <v>23</v>
      </c>
      <c r="G23" s="4" t="str">
        <f>IF(Table1[[#This Row],[age]]&lt;=20,"&lt; 20",IF(Table1[[#This Row],[age]]&lt;=25,"21-25",IF(Table1[[#This Row],[age]]&lt;=30,"26-30","&gt; 30")))</f>
        <v>21-25</v>
      </c>
      <c r="H23" t="s">
        <v>1</v>
      </c>
      <c r="I23" s="1">
        <v>42822.981550925928</v>
      </c>
      <c r="J23" s="1">
        <v>42823.018912037034</v>
      </c>
    </row>
    <row r="24" spans="1:10" x14ac:dyDescent="0.25">
      <c r="A24">
        <v>5</v>
      </c>
      <c r="B24">
        <v>32</v>
      </c>
      <c r="C24" t="s">
        <v>17</v>
      </c>
      <c r="D24" t="s">
        <v>18</v>
      </c>
      <c r="E24" t="s">
        <v>0</v>
      </c>
      <c r="F24">
        <v>25</v>
      </c>
      <c r="G24" s="4" t="str">
        <f>IF(Table1[[#This Row],[age]]&lt;=20,"&lt; 20",IF(Table1[[#This Row],[age]]&lt;=25,"21-25",IF(Table1[[#This Row],[age]]&lt;=30,"26-30","&gt; 30")))</f>
        <v>21-25</v>
      </c>
      <c r="H24" t="s">
        <v>19</v>
      </c>
      <c r="I24" s="1">
        <v>42822.981817129628</v>
      </c>
      <c r="J24" s="1">
        <v>42823.016284722224</v>
      </c>
    </row>
    <row r="25" spans="1:10" x14ac:dyDescent="0.25">
      <c r="A25">
        <v>5</v>
      </c>
      <c r="B25">
        <v>33</v>
      </c>
      <c r="C25" t="s">
        <v>20</v>
      </c>
      <c r="D25" t="s">
        <v>21</v>
      </c>
      <c r="E25" t="s">
        <v>0</v>
      </c>
      <c r="F25">
        <v>23</v>
      </c>
      <c r="G25" s="4" t="str">
        <f>IF(Table1[[#This Row],[age]]&lt;=20,"&lt; 20",IF(Table1[[#This Row],[age]]&lt;=25,"21-25",IF(Table1[[#This Row],[age]]&lt;=30,"26-30","&gt; 30")))</f>
        <v>21-25</v>
      </c>
      <c r="H25" t="s">
        <v>1</v>
      </c>
      <c r="I25" s="1">
        <v>42822.982905092591</v>
      </c>
      <c r="J25" s="1">
        <v>42823.019085648149</v>
      </c>
    </row>
    <row r="26" spans="1:10" x14ac:dyDescent="0.25">
      <c r="A26">
        <v>5</v>
      </c>
      <c r="B26">
        <v>36</v>
      </c>
      <c r="C26" t="s">
        <v>24</v>
      </c>
      <c r="D26" t="s">
        <v>25</v>
      </c>
      <c r="E26" t="s">
        <v>0</v>
      </c>
      <c r="F26">
        <v>26</v>
      </c>
      <c r="G26" s="4" t="str">
        <f>IF(Table1[[#This Row],[age]]&lt;=20,"&lt; 20",IF(Table1[[#This Row],[age]]&lt;=25,"21-25",IF(Table1[[#This Row],[age]]&lt;=30,"26-30","&gt; 30")))</f>
        <v>26-30</v>
      </c>
      <c r="H26" t="s">
        <v>1</v>
      </c>
      <c r="I26" s="1">
        <v>42822.991273148145</v>
      </c>
      <c r="J26" s="1">
        <v>42823.031226851854</v>
      </c>
    </row>
    <row r="27" spans="1:10" x14ac:dyDescent="0.25">
      <c r="A27">
        <v>6</v>
      </c>
      <c r="B27">
        <v>35</v>
      </c>
      <c r="C27" t="s">
        <v>22</v>
      </c>
      <c r="D27" t="s">
        <v>23</v>
      </c>
      <c r="E27" t="s">
        <v>0</v>
      </c>
      <c r="F27">
        <v>26</v>
      </c>
      <c r="G27" s="4" t="str">
        <f>IF(Table1[[#This Row],[age]]&lt;=20,"&lt; 20",IF(Table1[[#This Row],[age]]&lt;=25,"21-25",IF(Table1[[#This Row],[age]]&lt;=30,"26-30","&gt; 30")))</f>
        <v>26-30</v>
      </c>
      <c r="H27" t="s">
        <v>1</v>
      </c>
      <c r="I27" s="1">
        <v>42822.99046296296</v>
      </c>
      <c r="J27" s="1">
        <v>42823.019432870373</v>
      </c>
    </row>
    <row r="28" spans="1:10" x14ac:dyDescent="0.25">
      <c r="A28">
        <v>6</v>
      </c>
      <c r="B28">
        <v>37</v>
      </c>
      <c r="C28" t="s">
        <v>26</v>
      </c>
      <c r="D28" t="s">
        <v>27</v>
      </c>
      <c r="E28" t="s">
        <v>0</v>
      </c>
      <c r="F28">
        <v>24</v>
      </c>
      <c r="G28" s="4" t="str">
        <f>IF(Table1[[#This Row],[age]]&lt;=20,"&lt; 20",IF(Table1[[#This Row],[age]]&lt;=25,"21-25",IF(Table1[[#This Row],[age]]&lt;=30,"26-30","&gt; 30")))</f>
        <v>21-25</v>
      </c>
      <c r="H28" t="s">
        <v>19</v>
      </c>
      <c r="I28" s="1">
        <v>42823.033831018518</v>
      </c>
      <c r="J28" s="1">
        <v>42823.063449074078</v>
      </c>
    </row>
    <row r="29" spans="1:10" x14ac:dyDescent="0.25">
      <c r="A29">
        <v>6</v>
      </c>
      <c r="B29">
        <v>38</v>
      </c>
      <c r="C29" t="s">
        <v>28</v>
      </c>
      <c r="D29" t="s">
        <v>29</v>
      </c>
      <c r="E29" t="s">
        <v>0</v>
      </c>
      <c r="F29">
        <v>27</v>
      </c>
      <c r="G29" s="4" t="str">
        <f>IF(Table1[[#This Row],[age]]&lt;=20,"&lt; 20",IF(Table1[[#This Row],[age]]&lt;=25,"21-25",IF(Table1[[#This Row],[age]]&lt;=30,"26-30","&gt; 30")))</f>
        <v>26-30</v>
      </c>
      <c r="H29" t="s">
        <v>1</v>
      </c>
      <c r="I29" s="1">
        <v>42823.03402777778</v>
      </c>
      <c r="J29" s="1">
        <v>42823.057627314818</v>
      </c>
    </row>
    <row r="30" spans="1:10" x14ac:dyDescent="0.25">
      <c r="A30">
        <v>6</v>
      </c>
      <c r="B30">
        <v>47</v>
      </c>
      <c r="C30" t="s">
        <v>43</v>
      </c>
      <c r="D30" t="s">
        <v>44</v>
      </c>
      <c r="E30" t="s">
        <v>0</v>
      </c>
      <c r="F30">
        <v>23</v>
      </c>
      <c r="G30" s="4" t="str">
        <f>IF(Table1[[#This Row],[age]]&lt;=20,"&lt; 20",IF(Table1[[#This Row],[age]]&lt;=25,"21-25",IF(Table1[[#This Row],[age]]&lt;=30,"26-30","&gt; 30")))</f>
        <v>21-25</v>
      </c>
      <c r="H30" t="s">
        <v>1</v>
      </c>
      <c r="I30" s="1">
        <v>42824.371087962965</v>
      </c>
      <c r="J30" s="1">
        <v>42824.415266203701</v>
      </c>
    </row>
    <row r="31" spans="1:10" x14ac:dyDescent="0.25">
      <c r="A31">
        <v>6</v>
      </c>
      <c r="B31">
        <v>48</v>
      </c>
      <c r="C31" t="s">
        <v>45</v>
      </c>
      <c r="D31" t="s">
        <v>46</v>
      </c>
      <c r="E31" t="s">
        <v>0</v>
      </c>
      <c r="F31">
        <v>25</v>
      </c>
      <c r="G31" s="4" t="str">
        <f>IF(Table1[[#This Row],[age]]&lt;=20,"&lt; 20",IF(Table1[[#This Row],[age]]&lt;=25,"21-25",IF(Table1[[#This Row],[age]]&lt;=30,"26-30","&gt; 30")))</f>
        <v>21-25</v>
      </c>
      <c r="H31" t="s">
        <v>1</v>
      </c>
      <c r="I31" s="1">
        <v>42824.373356481483</v>
      </c>
      <c r="J31" s="1">
        <v>42824.40896990741</v>
      </c>
    </row>
    <row r="32" spans="1:10" x14ac:dyDescent="0.25">
      <c r="A32">
        <v>7</v>
      </c>
      <c r="B32">
        <v>53</v>
      </c>
      <c r="C32" t="s">
        <v>55</v>
      </c>
      <c r="D32" t="s">
        <v>56</v>
      </c>
      <c r="E32" t="s">
        <v>0</v>
      </c>
      <c r="F32">
        <v>24</v>
      </c>
      <c r="G32" s="4" t="str">
        <f>IF(Table1[[#This Row],[age]]&lt;=20,"&lt; 20",IF(Table1[[#This Row],[age]]&lt;=25,"21-25",IF(Table1[[#This Row],[age]]&lt;=30,"26-30","&gt; 30")))</f>
        <v>21-25</v>
      </c>
      <c r="H32" t="s">
        <v>5</v>
      </c>
      <c r="I32" s="1">
        <v>42824.086030092592</v>
      </c>
      <c r="J32" s="1">
        <v>42824.121354166666</v>
      </c>
    </row>
    <row r="33" spans="1:10" x14ac:dyDescent="0.25">
      <c r="A33">
        <v>7</v>
      </c>
      <c r="B33">
        <v>54</v>
      </c>
      <c r="C33" t="s">
        <v>57</v>
      </c>
      <c r="D33" t="s">
        <v>58</v>
      </c>
      <c r="E33" t="s">
        <v>0</v>
      </c>
      <c r="F33">
        <v>25</v>
      </c>
      <c r="G33" s="4" t="str">
        <f>IF(Table1[[#This Row],[age]]&lt;=20,"&lt; 20",IF(Table1[[#This Row],[age]]&lt;=25,"21-25",IF(Table1[[#This Row],[age]]&lt;=30,"26-30","&gt; 30")))</f>
        <v>21-25</v>
      </c>
      <c r="H33" t="s">
        <v>1</v>
      </c>
      <c r="I33" s="1">
        <v>42824.086863425924</v>
      </c>
      <c r="J33" s="1">
        <v>42824.118067129632</v>
      </c>
    </row>
    <row r="34" spans="1:10" x14ac:dyDescent="0.25">
      <c r="A34">
        <v>7</v>
      </c>
      <c r="B34">
        <v>55</v>
      </c>
      <c r="C34" t="s">
        <v>59</v>
      </c>
      <c r="D34" t="s">
        <v>60</v>
      </c>
      <c r="E34" t="s">
        <v>0</v>
      </c>
      <c r="F34">
        <v>26</v>
      </c>
      <c r="G34" s="4" t="str">
        <f>IF(Table1[[#This Row],[age]]&lt;=20,"&lt; 20",IF(Table1[[#This Row],[age]]&lt;=25,"21-25",IF(Table1[[#This Row],[age]]&lt;=30,"26-30","&gt; 30")))</f>
        <v>26-30</v>
      </c>
      <c r="H34" t="s">
        <v>1</v>
      </c>
      <c r="I34" s="1">
        <v>42824.086805555555</v>
      </c>
      <c r="J34" s="1">
        <v>42824.126423611109</v>
      </c>
    </row>
    <row r="35" spans="1:10" x14ac:dyDescent="0.25">
      <c r="A35">
        <v>7</v>
      </c>
      <c r="B35">
        <v>56</v>
      </c>
      <c r="C35" t="s">
        <v>61</v>
      </c>
      <c r="D35" t="s">
        <v>62</v>
      </c>
      <c r="E35" t="s">
        <v>0</v>
      </c>
      <c r="F35">
        <v>23</v>
      </c>
      <c r="G35" s="4" t="str">
        <f>IF(Table1[[#This Row],[age]]&lt;=20,"&lt; 20",IF(Table1[[#This Row],[age]]&lt;=25,"21-25",IF(Table1[[#This Row],[age]]&lt;=30,"26-30","&gt; 30")))</f>
        <v>21-25</v>
      </c>
      <c r="H35" t="s">
        <v>19</v>
      </c>
      <c r="I35" s="1">
        <v>42824.1405787037</v>
      </c>
      <c r="J35" s="1">
        <v>42824.189745370371</v>
      </c>
    </row>
    <row r="36" spans="1:10" x14ac:dyDescent="0.25">
      <c r="A36">
        <v>7</v>
      </c>
      <c r="B36">
        <v>57</v>
      </c>
      <c r="C36" t="s">
        <v>63</v>
      </c>
      <c r="D36" t="s">
        <v>64</v>
      </c>
      <c r="E36" t="s">
        <v>0</v>
      </c>
      <c r="F36">
        <v>25</v>
      </c>
      <c r="G36" s="4" t="str">
        <f>IF(Table1[[#This Row],[age]]&lt;=20,"&lt; 20",IF(Table1[[#This Row],[age]]&lt;=25,"21-25",IF(Table1[[#This Row],[age]]&lt;=30,"26-30","&gt; 30")))</f>
        <v>21-25</v>
      </c>
      <c r="H36" t="s">
        <v>1</v>
      </c>
      <c r="I36" s="1">
        <v>42824.140925925924</v>
      </c>
      <c r="J36" s="1">
        <v>42824.179502314815</v>
      </c>
    </row>
    <row r="37" spans="1:10" x14ac:dyDescent="0.25">
      <c r="A37">
        <v>8</v>
      </c>
      <c r="B37">
        <v>63</v>
      </c>
      <c r="C37" t="s">
        <v>71</v>
      </c>
      <c r="D37" t="s">
        <v>72</v>
      </c>
      <c r="E37" t="s">
        <v>0</v>
      </c>
      <c r="F37">
        <v>25</v>
      </c>
      <c r="G37" s="4" t="str">
        <f>IF(Table1[[#This Row],[age]]&lt;=20,"&lt; 20",IF(Table1[[#This Row],[age]]&lt;=25,"21-25",IF(Table1[[#This Row],[age]]&lt;=30,"26-30","&gt; 30")))</f>
        <v>21-25</v>
      </c>
      <c r="H37" t="s">
        <v>1</v>
      </c>
      <c r="I37" s="1">
        <v>42857.102337962962</v>
      </c>
      <c r="J37" s="1">
        <v>42857.143993055557</v>
      </c>
    </row>
    <row r="38" spans="1:10" x14ac:dyDescent="0.25">
      <c r="A38">
        <v>8</v>
      </c>
      <c r="B38">
        <v>64</v>
      </c>
      <c r="C38" t="s">
        <v>73</v>
      </c>
      <c r="D38" t="s">
        <v>74</v>
      </c>
      <c r="E38" t="s">
        <v>0</v>
      </c>
      <c r="F38">
        <v>28</v>
      </c>
      <c r="G38" s="4" t="str">
        <f>IF(Table1[[#This Row],[age]]&lt;=20,"&lt; 20",IF(Table1[[#This Row],[age]]&lt;=25,"21-25",IF(Table1[[#This Row],[age]]&lt;=30,"26-30","&gt; 30")))</f>
        <v>26-30</v>
      </c>
      <c r="H38" t="s">
        <v>1</v>
      </c>
      <c r="I38" s="1">
        <v>42857.18546296296</v>
      </c>
      <c r="J38" s="1">
        <v>42857.208865740744</v>
      </c>
    </row>
    <row r="39" spans="1:10" x14ac:dyDescent="0.25">
      <c r="A39">
        <v>8</v>
      </c>
      <c r="B39">
        <v>65</v>
      </c>
      <c r="C39" t="s">
        <v>75</v>
      </c>
      <c r="D39" t="s">
        <v>76</v>
      </c>
      <c r="E39" t="s">
        <v>0</v>
      </c>
      <c r="F39">
        <v>25</v>
      </c>
      <c r="G39" s="4" t="str">
        <f>IF(Table1[[#This Row],[age]]&lt;=20,"&lt; 20",IF(Table1[[#This Row],[age]]&lt;=25,"21-25",IF(Table1[[#This Row],[age]]&lt;=30,"26-30","&gt; 30")))</f>
        <v>21-25</v>
      </c>
      <c r="H39" t="s">
        <v>1</v>
      </c>
      <c r="I39" s="1">
        <v>42857.185370370367</v>
      </c>
      <c r="J39" s="1">
        <v>42858.300567129627</v>
      </c>
    </row>
    <row r="40" spans="1:10" x14ac:dyDescent="0.25">
      <c r="A40">
        <v>8</v>
      </c>
      <c r="B40">
        <v>66</v>
      </c>
      <c r="C40" t="s">
        <v>77</v>
      </c>
      <c r="D40" t="s">
        <v>78</v>
      </c>
      <c r="E40" t="s">
        <v>0</v>
      </c>
      <c r="F40">
        <v>23</v>
      </c>
      <c r="G40" s="4" t="str">
        <f>IF(Table1[[#This Row],[age]]&lt;=20,"&lt; 20",IF(Table1[[#This Row],[age]]&lt;=25,"21-25",IF(Table1[[#This Row],[age]]&lt;=30,"26-30","&gt; 30")))</f>
        <v>21-25</v>
      </c>
      <c r="H40" t="s">
        <v>1</v>
      </c>
      <c r="I40" s="1">
        <v>42857.195972222224</v>
      </c>
      <c r="J40" s="1">
        <v>42857.228692129633</v>
      </c>
    </row>
    <row r="41" spans="1:10" x14ac:dyDescent="0.25">
      <c r="A41">
        <v>8</v>
      </c>
      <c r="B41">
        <v>67</v>
      </c>
      <c r="C41" t="s">
        <v>79</v>
      </c>
      <c r="D41" t="s">
        <v>80</v>
      </c>
      <c r="E41" t="s">
        <v>0</v>
      </c>
      <c r="F41">
        <v>27</v>
      </c>
      <c r="G41" s="4" t="str">
        <f>IF(Table1[[#This Row],[age]]&lt;=20,"&lt; 20",IF(Table1[[#This Row],[age]]&lt;=25,"21-25",IF(Table1[[#This Row],[age]]&lt;=30,"26-30","&gt; 30")))</f>
        <v>26-30</v>
      </c>
      <c r="H41" t="s">
        <v>1</v>
      </c>
      <c r="I41" s="1">
        <v>42858.413182870368</v>
      </c>
      <c r="J41" s="1">
        <v>42858.446562500001</v>
      </c>
    </row>
    <row r="42" spans="1:10" x14ac:dyDescent="0.25">
      <c r="A42">
        <v>9</v>
      </c>
      <c r="B42">
        <v>68</v>
      </c>
      <c r="C42" t="s">
        <v>81</v>
      </c>
      <c r="D42" t="s">
        <v>82</v>
      </c>
      <c r="E42" t="s">
        <v>0</v>
      </c>
      <c r="F42">
        <v>23</v>
      </c>
      <c r="G42" s="4" t="str">
        <f>IF(Table1[[#This Row],[age]]&lt;=20,"&lt; 20",IF(Table1[[#This Row],[age]]&lt;=25,"21-25",IF(Table1[[#This Row],[age]]&lt;=30,"26-30","&gt; 30")))</f>
        <v>21-25</v>
      </c>
      <c r="H42" t="s">
        <v>1</v>
      </c>
      <c r="I42" s="1">
        <v>42857.963807870372</v>
      </c>
      <c r="J42" s="1">
        <v>42857.991643518515</v>
      </c>
    </row>
    <row r="43" spans="1:10" x14ac:dyDescent="0.25">
      <c r="A43">
        <v>9</v>
      </c>
      <c r="B43">
        <v>69</v>
      </c>
      <c r="C43" t="s">
        <v>83</v>
      </c>
      <c r="D43" t="s">
        <v>84</v>
      </c>
      <c r="E43" t="s">
        <v>0</v>
      </c>
      <c r="F43">
        <v>26</v>
      </c>
      <c r="G43" s="4" t="str">
        <f>IF(Table1[[#This Row],[age]]&lt;=20,"&lt; 20",IF(Table1[[#This Row],[age]]&lt;=25,"21-25",IF(Table1[[#This Row],[age]]&lt;=30,"26-30","&gt; 30")))</f>
        <v>26-30</v>
      </c>
      <c r="H43" t="s">
        <v>1</v>
      </c>
      <c r="I43" s="1">
        <v>42858.05195601852</v>
      </c>
      <c r="J43" s="1">
        <v>42858.077025462961</v>
      </c>
    </row>
    <row r="44" spans="1:10" x14ac:dyDescent="0.25">
      <c r="A44">
        <v>9</v>
      </c>
      <c r="B44">
        <v>72</v>
      </c>
      <c r="C44" t="s">
        <v>87</v>
      </c>
      <c r="D44" t="s">
        <v>88</v>
      </c>
      <c r="E44" t="s">
        <v>0</v>
      </c>
      <c r="F44">
        <v>27</v>
      </c>
      <c r="G44" s="4" t="str">
        <f>IF(Table1[[#This Row],[age]]&lt;=20,"&lt; 20",IF(Table1[[#This Row],[age]]&lt;=25,"21-25",IF(Table1[[#This Row],[age]]&lt;=30,"26-30","&gt; 30")))</f>
        <v>26-30</v>
      </c>
      <c r="H44" t="s">
        <v>1</v>
      </c>
      <c r="I44" s="1">
        <v>42859.092916666668</v>
      </c>
      <c r="J44" s="1">
        <v>42859.117245370369</v>
      </c>
    </row>
    <row r="45" spans="1:10" x14ac:dyDescent="0.25">
      <c r="A45">
        <v>9</v>
      </c>
      <c r="B45">
        <v>73</v>
      </c>
      <c r="C45" t="s">
        <v>89</v>
      </c>
      <c r="D45" t="s">
        <v>90</v>
      </c>
      <c r="E45" t="s">
        <v>8</v>
      </c>
      <c r="F45">
        <v>23</v>
      </c>
      <c r="G45" s="4" t="str">
        <f>IF(Table1[[#This Row],[age]]&lt;=20,"&lt; 20",IF(Table1[[#This Row],[age]]&lt;=25,"21-25",IF(Table1[[#This Row],[age]]&lt;=30,"26-30","&gt; 30")))</f>
        <v>21-25</v>
      </c>
      <c r="H45" t="s">
        <v>1</v>
      </c>
      <c r="I45" s="1">
        <v>42859.100185185183</v>
      </c>
      <c r="J45" s="1">
        <v>42859.13590277778</v>
      </c>
    </row>
    <row r="46" spans="1:10" x14ac:dyDescent="0.25">
      <c r="A46">
        <v>9</v>
      </c>
      <c r="B46">
        <v>80</v>
      </c>
      <c r="C46" t="s">
        <v>95</v>
      </c>
      <c r="D46" t="s">
        <v>96</v>
      </c>
      <c r="E46" t="s">
        <v>0</v>
      </c>
      <c r="F46">
        <v>26</v>
      </c>
      <c r="G46" s="4" t="str">
        <f>IF(Table1[[#This Row],[age]]&lt;=20,"&lt; 20",IF(Table1[[#This Row],[age]]&lt;=25,"21-25",IF(Table1[[#This Row],[age]]&lt;=30,"26-30","&gt; 30")))</f>
        <v>26-30</v>
      </c>
      <c r="H46" t="s">
        <v>1</v>
      </c>
      <c r="I46" s="1">
        <v>42859.044942129629</v>
      </c>
      <c r="J46" s="1">
        <v>42859.088912037034</v>
      </c>
    </row>
    <row r="47" spans="1:10" x14ac:dyDescent="0.25">
      <c r="A47">
        <v>10</v>
      </c>
      <c r="B47">
        <v>62</v>
      </c>
      <c r="C47" t="s">
        <v>45</v>
      </c>
      <c r="D47" t="s">
        <v>46</v>
      </c>
      <c r="E47" t="s">
        <v>0</v>
      </c>
      <c r="F47">
        <v>26</v>
      </c>
      <c r="G47" s="4" t="str">
        <f>IF(Table1[[#This Row],[age]]&lt;=20,"&lt; 20",IF(Table1[[#This Row],[age]]&lt;=25,"21-25",IF(Table1[[#This Row],[age]]&lt;=30,"26-30","&gt; 30")))</f>
        <v>26-30</v>
      </c>
      <c r="H47" t="s">
        <v>1</v>
      </c>
      <c r="I47" s="1">
        <v>42856.034641203703</v>
      </c>
      <c r="J47" s="1">
        <v>42856.071712962963</v>
      </c>
    </row>
    <row r="48" spans="1:10" x14ac:dyDescent="0.25">
      <c r="A48">
        <v>10</v>
      </c>
      <c r="B48">
        <v>70</v>
      </c>
      <c r="C48" t="s">
        <v>85</v>
      </c>
      <c r="D48" t="s">
        <v>86</v>
      </c>
      <c r="E48" t="s">
        <v>0</v>
      </c>
      <c r="F48">
        <v>24</v>
      </c>
      <c r="G48" s="4" t="str">
        <f>IF(Table1[[#This Row],[age]]&lt;=20,"&lt; 20",IF(Table1[[#This Row],[age]]&lt;=25,"21-25",IF(Table1[[#This Row],[age]]&lt;=30,"26-30","&gt; 30")))</f>
        <v>21-25</v>
      </c>
      <c r="H48" t="s">
        <v>1</v>
      </c>
      <c r="I48" s="1">
        <v>42859.455347222225</v>
      </c>
      <c r="J48" s="1">
        <v>42858.983611111114</v>
      </c>
    </row>
    <row r="49" spans="1:10" x14ac:dyDescent="0.25">
      <c r="A49">
        <v>10</v>
      </c>
      <c r="B49">
        <v>75</v>
      </c>
      <c r="C49" t="s">
        <v>91</v>
      </c>
      <c r="D49" t="s">
        <v>92</v>
      </c>
      <c r="E49" t="s">
        <v>0</v>
      </c>
      <c r="F49">
        <v>24</v>
      </c>
      <c r="G49" s="4" t="str">
        <f>IF(Table1[[#This Row],[age]]&lt;=20,"&lt; 20",IF(Table1[[#This Row],[age]]&lt;=25,"21-25",IF(Table1[[#This Row],[age]]&lt;=30,"26-30","&gt; 30")))</f>
        <v>21-25</v>
      </c>
      <c r="H49" t="s">
        <v>1</v>
      </c>
      <c r="I49" s="1">
        <v>42864.044166666667</v>
      </c>
      <c r="J49" s="1">
        <v>42864.07640046296</v>
      </c>
    </row>
    <row r="50" spans="1:10" x14ac:dyDescent="0.25">
      <c r="A50">
        <v>10</v>
      </c>
      <c r="B50">
        <v>76</v>
      </c>
      <c r="C50" t="s">
        <v>93</v>
      </c>
      <c r="D50" t="s">
        <v>94</v>
      </c>
      <c r="E50" t="s">
        <v>0</v>
      </c>
      <c r="F50">
        <v>28</v>
      </c>
      <c r="G50" s="4" t="str">
        <f>IF(Table1[[#This Row],[age]]&lt;=20,"&lt; 20",IF(Table1[[#This Row],[age]]&lt;=25,"21-25",IF(Table1[[#This Row],[age]]&lt;=30,"26-30","&gt; 30")))</f>
        <v>26-30</v>
      </c>
      <c r="H50" t="s">
        <v>1</v>
      </c>
      <c r="I50" s="1">
        <v>42864.044039351851</v>
      </c>
      <c r="J50" s="1">
        <v>42864.079259259262</v>
      </c>
    </row>
    <row r="51" spans="1:10" x14ac:dyDescent="0.25">
      <c r="A51">
        <v>10</v>
      </c>
      <c r="B51">
        <v>77</v>
      </c>
      <c r="C51" t="s">
        <v>2</v>
      </c>
      <c r="D51" t="s">
        <v>3</v>
      </c>
      <c r="E51" t="s">
        <v>0</v>
      </c>
      <c r="F51">
        <v>27</v>
      </c>
      <c r="G51" s="4" t="str">
        <f>IF(Table1[[#This Row],[age]]&lt;=20,"&lt; 20",IF(Table1[[#This Row],[age]]&lt;=25,"21-25",IF(Table1[[#This Row],[age]]&lt;=30,"26-30","&gt; 30")))</f>
        <v>26-30</v>
      </c>
      <c r="H51" t="s">
        <v>1</v>
      </c>
      <c r="I51" s="1">
        <v>42864.06212962963</v>
      </c>
      <c r="J51" s="1">
        <v>42864.091921296298</v>
      </c>
    </row>
    <row r="52" spans="1:10" x14ac:dyDescent="0.25">
      <c r="F52">
        <f>AVERAGE(Table1[age])</f>
        <v>25.48</v>
      </c>
      <c r="G52" s="4"/>
      <c r="I52" s="1"/>
      <c r="J52" s="1"/>
    </row>
    <row r="53" spans="1:10" x14ac:dyDescent="0.25">
      <c r="F53">
        <f>_xlfn.STDEV.P(Table1[age])</f>
        <v>2.4019991673603887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I5" sqref="I5"/>
    </sheetView>
  </sheetViews>
  <sheetFormatPr defaultRowHeight="15" x14ac:dyDescent="0.25"/>
  <sheetData>
    <row r="1" spans="1:3" x14ac:dyDescent="0.25">
      <c r="A1" t="s">
        <v>108</v>
      </c>
      <c r="B1">
        <f>43/50</f>
        <v>0.86</v>
      </c>
    </row>
    <row r="2" spans="1:3" x14ac:dyDescent="0.25">
      <c r="A2" t="s">
        <v>109</v>
      </c>
      <c r="B2">
        <f>1-B1</f>
        <v>0.14000000000000001</v>
      </c>
    </row>
    <row r="8" spans="1:3" x14ac:dyDescent="0.25">
      <c r="A8" s="3" t="s">
        <v>32</v>
      </c>
      <c r="B8" s="4">
        <v>1</v>
      </c>
      <c r="C8" s="5">
        <f>B8/50</f>
        <v>0.02</v>
      </c>
    </row>
    <row r="9" spans="1:3" x14ac:dyDescent="0.25">
      <c r="A9" s="3" t="s">
        <v>4</v>
      </c>
      <c r="B9" s="4">
        <v>2</v>
      </c>
      <c r="C9" s="5">
        <f t="shared" ref="C9:C13" si="0">B9/50</f>
        <v>0.04</v>
      </c>
    </row>
    <row r="10" spans="1:3" x14ac:dyDescent="0.25">
      <c r="A10" s="3" t="s">
        <v>5</v>
      </c>
      <c r="B10" s="4">
        <v>2</v>
      </c>
      <c r="C10" s="5">
        <f t="shared" si="0"/>
        <v>0.04</v>
      </c>
    </row>
    <row r="11" spans="1:3" x14ac:dyDescent="0.25">
      <c r="A11" s="3" t="s">
        <v>19</v>
      </c>
      <c r="B11" s="4">
        <v>5</v>
      </c>
      <c r="C11" s="5">
        <f t="shared" si="0"/>
        <v>0.1</v>
      </c>
    </row>
    <row r="12" spans="1:3" x14ac:dyDescent="0.25">
      <c r="A12" s="3" t="s">
        <v>1</v>
      </c>
      <c r="B12" s="4">
        <v>39</v>
      </c>
      <c r="C12" s="5">
        <f t="shared" si="0"/>
        <v>0.78</v>
      </c>
    </row>
    <row r="13" spans="1:3" x14ac:dyDescent="0.25">
      <c r="A13" s="3" t="s">
        <v>113</v>
      </c>
      <c r="B13" s="4">
        <v>1</v>
      </c>
      <c r="C13" s="5">
        <f t="shared" si="0"/>
        <v>0.02</v>
      </c>
    </row>
    <row r="14" spans="1:3" x14ac:dyDescent="0.25">
      <c r="A14" s="3"/>
      <c r="B14" s="4"/>
      <c r="C14" s="5"/>
    </row>
    <row r="15" spans="1:3" x14ac:dyDescent="0.25">
      <c r="A15" s="3" t="s">
        <v>124</v>
      </c>
    </row>
    <row r="16" spans="1:3" x14ac:dyDescent="0.25">
      <c r="A16" t="s">
        <v>120</v>
      </c>
      <c r="B16">
        <v>1</v>
      </c>
      <c r="C16" s="5">
        <f>B16/SUM($B$16:$B$19)</f>
        <v>0.02</v>
      </c>
    </row>
    <row r="17" spans="1:3" x14ac:dyDescent="0.25">
      <c r="A17" t="s">
        <v>121</v>
      </c>
      <c r="B17">
        <v>1</v>
      </c>
      <c r="C17" s="5">
        <f>B17/SUM($B$16:$B$19)</f>
        <v>0.02</v>
      </c>
    </row>
    <row r="18" spans="1:3" x14ac:dyDescent="0.25">
      <c r="A18" t="s">
        <v>122</v>
      </c>
      <c r="B18">
        <v>25</v>
      </c>
      <c r="C18" s="5">
        <f>B18/SUM($B$16:$B$19)</f>
        <v>0.5</v>
      </c>
    </row>
    <row r="19" spans="1:3" x14ac:dyDescent="0.25">
      <c r="A19" t="s">
        <v>123</v>
      </c>
      <c r="B19">
        <v>23</v>
      </c>
      <c r="C19" s="5">
        <f>B19/SUM($B$16:$B$19)</f>
        <v>0.46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DATA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H2cX</dc:creator>
  <cp:lastModifiedBy>H2cX</cp:lastModifiedBy>
  <dcterms:created xsi:type="dcterms:W3CDTF">2017-08-01T13:22:41Z</dcterms:created>
  <dcterms:modified xsi:type="dcterms:W3CDTF">2017-08-15T15:30:31Z</dcterms:modified>
</cp:coreProperties>
</file>