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VIDEO-DATAMINING\"/>
    </mc:Choice>
  </mc:AlternateContent>
  <xr:revisionPtr revIDLastSave="0" documentId="13_ncr:1_{6C98CA55-2FBB-4F82-904F-AB8204906DD2}" xr6:coauthVersionLast="47" xr6:coauthVersionMax="47" xr10:uidLastSave="{00000000-0000-0000-0000-000000000000}"/>
  <bookViews>
    <workbookView xWindow="-108" yWindow="-108" windowWidth="23256" windowHeight="12576" xr2:uid="{890FFD06-7B71-4563-8C84-9264CEE0B943}"/>
  </bookViews>
  <sheets>
    <sheet name="CTH" sheetId="2" r:id="rId1"/>
    <sheet name="PENJELASA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2" l="1"/>
  <c r="F36" i="2" s="1"/>
  <c r="C36" i="2"/>
  <c r="E36" i="2" s="1"/>
  <c r="D35" i="2"/>
  <c r="F35" i="2" s="1"/>
  <c r="C35" i="2"/>
  <c r="E35" i="2" s="1"/>
  <c r="D34" i="2"/>
  <c r="F34" i="2" s="1"/>
  <c r="C34" i="2"/>
  <c r="E34" i="2" s="1"/>
  <c r="D33" i="2"/>
  <c r="F33" i="2" s="1"/>
  <c r="C33" i="2"/>
  <c r="E33" i="2" s="1"/>
  <c r="D32" i="2"/>
  <c r="F32" i="2" s="1"/>
  <c r="C32" i="2"/>
  <c r="E32" i="2" s="1"/>
  <c r="D31" i="2"/>
  <c r="F31" i="2" s="1"/>
  <c r="C31" i="2"/>
  <c r="E31" i="2" s="1"/>
  <c r="D26" i="2"/>
  <c r="C26" i="2"/>
  <c r="J30" i="1"/>
  <c r="I31" i="1"/>
  <c r="I30" i="1"/>
  <c r="F37" i="1"/>
  <c r="E37" i="1"/>
  <c r="F32" i="1"/>
  <c r="F33" i="1"/>
  <c r="F34" i="1"/>
  <c r="F35" i="1"/>
  <c r="F36" i="1"/>
  <c r="F31" i="1"/>
  <c r="E32" i="1"/>
  <c r="E33" i="1"/>
  <c r="E34" i="1"/>
  <c r="E35" i="1"/>
  <c r="E36" i="1"/>
  <c r="E31" i="1"/>
  <c r="D36" i="1"/>
  <c r="D35" i="1"/>
  <c r="D34" i="1"/>
  <c r="D33" i="1"/>
  <c r="D32" i="1"/>
  <c r="D31" i="1"/>
  <c r="C36" i="1"/>
  <c r="C35" i="1"/>
  <c r="C34" i="1"/>
  <c r="C33" i="1"/>
  <c r="C31" i="1"/>
  <c r="C32" i="1"/>
  <c r="D26" i="1"/>
  <c r="C26" i="1"/>
  <c r="E37" i="2" l="1"/>
  <c r="C27" i="2"/>
  <c r="F37" i="2"/>
  <c r="E26" i="2"/>
  <c r="D27" i="2" s="1"/>
  <c r="E26" i="1"/>
  <c r="C27" i="1" s="1"/>
  <c r="I30" i="2" l="1"/>
  <c r="I31" i="2"/>
  <c r="D27" i="1"/>
  <c r="J30" i="2" l="1"/>
</calcChain>
</file>

<file path=xl/sharedStrings.xml><?xml version="1.0" encoding="utf-8"?>
<sst xmlns="http://schemas.openxmlformats.org/spreadsheetml/2006/main" count="400" uniqueCount="75">
  <si>
    <t>No</t>
  </si>
  <si>
    <t>Nama</t>
  </si>
  <si>
    <t>Jenis Tinggal</t>
  </si>
  <si>
    <t>Alat Transportasi</t>
  </si>
  <si>
    <t>Pekerjaan Ayah</t>
  </si>
  <si>
    <t>Penghasilan Ayah</t>
  </si>
  <si>
    <t>Pekerjaan Ibu</t>
  </si>
  <si>
    <t>Penghasilan Ibu</t>
  </si>
  <si>
    <t xml:space="preserve"> Layak Beasiswa</t>
  </si>
  <si>
    <t>Kost</t>
  </si>
  <si>
    <t>Bersama orang Tua</t>
  </si>
  <si>
    <t>wali</t>
  </si>
  <si>
    <t>S-1</t>
  </si>
  <si>
    <t>S-2</t>
  </si>
  <si>
    <t>S-3</t>
  </si>
  <si>
    <t>S-4</t>
  </si>
  <si>
    <t>S-5</t>
  </si>
  <si>
    <t>S-6</t>
  </si>
  <si>
    <t>S-7</t>
  </si>
  <si>
    <t>S-8</t>
  </si>
  <si>
    <t>S-9</t>
  </si>
  <si>
    <t>S-10</t>
  </si>
  <si>
    <t>S-11</t>
  </si>
  <si>
    <t>S-12</t>
  </si>
  <si>
    <t>S-13</t>
  </si>
  <si>
    <t>S-14</t>
  </si>
  <si>
    <t>S-15</t>
  </si>
  <si>
    <t>S-16</t>
  </si>
  <si>
    <t>S-17</t>
  </si>
  <si>
    <t>S-18</t>
  </si>
  <si>
    <t>S-19</t>
  </si>
  <si>
    <t>S-20</t>
  </si>
  <si>
    <t>Angkutan Umum/Bus</t>
  </si>
  <si>
    <t>Petani</t>
  </si>
  <si>
    <t>500k - 900k</t>
  </si>
  <si>
    <t>Ya</t>
  </si>
  <si>
    <t>Sepeda Motor</t>
  </si>
  <si>
    <t>Jalan Kaki</t>
  </si>
  <si>
    <t>Lainnya</t>
  </si>
  <si>
    <t>Kendaraan Pribadi</t>
  </si>
  <si>
    <t>Karyawan Swasta</t>
  </si>
  <si>
    <t>PNS/TNI/Polri</t>
  </si>
  <si>
    <t>Buruh</t>
  </si>
  <si>
    <t>Wiraswasta</t>
  </si>
  <si>
    <t>Pedagang Kecil</t>
  </si>
  <si>
    <t>2juta - 5juta</t>
  </si>
  <si>
    <t>1juta - 2juta</t>
  </si>
  <si>
    <t>500rb - 1jt</t>
  </si>
  <si>
    <t>Kurang dari 500rb</t>
  </si>
  <si>
    <t>Tidak Bekerja</t>
  </si>
  <si>
    <t>Sudah Meninggal</t>
  </si>
  <si>
    <t>Tidak Berpenghasilan</t>
  </si>
  <si>
    <t>500rb - 1juta</t>
  </si>
  <si>
    <t>Tidak</t>
  </si>
  <si>
    <t>NEW DATA</t>
  </si>
  <si>
    <t>Bersama Orang Tua</t>
  </si>
  <si>
    <t>Probabilitas</t>
  </si>
  <si>
    <t>Probabilitas Kelas</t>
  </si>
  <si>
    <t>P(X)</t>
  </si>
  <si>
    <t>Total Data</t>
  </si>
  <si>
    <t>?</t>
  </si>
  <si>
    <t>Atribut</t>
  </si>
  <si>
    <t>Probabilitas Jenis Tanggal</t>
  </si>
  <si>
    <t>Probabilitas Alat Transportasi</t>
  </si>
  <si>
    <t>Probabilitas Pekerjaan Ayah</t>
  </si>
  <si>
    <t>Probabilitas Penghasilan Ayah</t>
  </si>
  <si>
    <t>Probabilitas Pekerjaan Ibu</t>
  </si>
  <si>
    <t>Probabilitas Penghasilan Ibu</t>
  </si>
  <si>
    <t>P(X | CI)</t>
  </si>
  <si>
    <t>Perkalian</t>
  </si>
  <si>
    <t>(P(X|H) * P(H)) / P(X)</t>
  </si>
  <si>
    <t>NEW KELAS</t>
  </si>
  <si>
    <t>2Juta - 5Juta</t>
  </si>
  <si>
    <t>500rb - 1Juta</t>
  </si>
  <si>
    <t>kost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</si>
</sst>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0" fillId="0" borderId="6" xfId="0" applyBorder="1"/>
    <xf numFmtId="0" fontId="0" fillId="0" borderId="8" xfId="0" applyBorder="1"/>
    <xf numFmtId="0" fontId="2" fillId="0" borderId="5" xfId="0" applyFont="1" applyBorder="1"/>
    <xf numFmtId="0" fontId="2" fillId="0" borderId="11" xfId="0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B1426-44AC-48A8-81F4-A123EBB9D5D1}">
  <sheetPr codeName="Sheet1"/>
  <dimension ref="A1:J37"/>
  <sheetViews>
    <sheetView tabSelected="1" topLeftCell="A12" zoomScaleNormal="100" workbookViewId="0">
      <selection activeCell="D24" sqref="D24"/>
    </sheetView>
  </sheetViews>
  <sheetFormatPr defaultRowHeight="14.4" x14ac:dyDescent="0.3"/>
  <cols>
    <col min="1" max="1" width="6" customWidth="1"/>
    <col min="2" max="2" width="26.109375" style="1" customWidth="1"/>
    <col min="3" max="3" width="20.33203125" customWidth="1"/>
    <col min="4" max="4" width="18.44140625" customWidth="1"/>
    <col min="5" max="5" width="21.109375" customWidth="1"/>
    <col min="6" max="6" width="16.44140625" customWidth="1"/>
    <col min="7" max="7" width="15.33203125" bestFit="1" customWidth="1"/>
    <col min="8" max="8" width="21" customWidth="1"/>
    <col min="9" max="9" width="16.109375" style="1" customWidth="1"/>
    <col min="10" max="10" width="10.6640625" customWidth="1"/>
  </cols>
  <sheetData>
    <row r="1" spans="1:9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3">
      <c r="A2" s="3">
        <v>1</v>
      </c>
      <c r="B2" s="4" t="s">
        <v>12</v>
      </c>
      <c r="C2" s="3" t="s">
        <v>9</v>
      </c>
      <c r="D2" s="3" t="s">
        <v>36</v>
      </c>
      <c r="E2" s="3" t="s">
        <v>40</v>
      </c>
      <c r="F2" s="3" t="s">
        <v>45</v>
      </c>
      <c r="G2" s="3" t="s">
        <v>49</v>
      </c>
      <c r="H2" s="3" t="s">
        <v>51</v>
      </c>
      <c r="I2" s="4" t="s">
        <v>53</v>
      </c>
    </row>
    <row r="3" spans="1:9" x14ac:dyDescent="0.3">
      <c r="A3" s="3">
        <v>2</v>
      </c>
      <c r="B3" s="4" t="s">
        <v>13</v>
      </c>
      <c r="C3" s="3" t="s">
        <v>10</v>
      </c>
      <c r="D3" s="3" t="s">
        <v>37</v>
      </c>
      <c r="E3" s="3" t="s">
        <v>41</v>
      </c>
      <c r="F3" s="3" t="s">
        <v>46</v>
      </c>
      <c r="G3" s="3" t="s">
        <v>49</v>
      </c>
      <c r="H3" s="3" t="s">
        <v>51</v>
      </c>
      <c r="I3" s="4" t="s">
        <v>53</v>
      </c>
    </row>
    <row r="4" spans="1:9" x14ac:dyDescent="0.3">
      <c r="A4" s="3">
        <v>3</v>
      </c>
      <c r="B4" s="4" t="s">
        <v>14</v>
      </c>
      <c r="C4" s="3" t="s">
        <v>11</v>
      </c>
      <c r="D4" s="3" t="s">
        <v>38</v>
      </c>
      <c r="E4" s="3" t="s">
        <v>42</v>
      </c>
      <c r="F4" s="3" t="s">
        <v>46</v>
      </c>
      <c r="G4" s="3" t="s">
        <v>49</v>
      </c>
      <c r="H4" s="3" t="s">
        <v>51</v>
      </c>
      <c r="I4" s="4" t="s">
        <v>35</v>
      </c>
    </row>
    <row r="5" spans="1:9" x14ac:dyDescent="0.3">
      <c r="A5" s="3">
        <v>4</v>
      </c>
      <c r="B5" s="4" t="s">
        <v>15</v>
      </c>
      <c r="C5" s="3" t="s">
        <v>10</v>
      </c>
      <c r="D5" s="3" t="s">
        <v>36</v>
      </c>
      <c r="E5" s="3" t="s">
        <v>43</v>
      </c>
      <c r="F5" s="3" t="s">
        <v>45</v>
      </c>
      <c r="G5" s="3" t="s">
        <v>49</v>
      </c>
      <c r="H5" s="3" t="s">
        <v>51</v>
      </c>
      <c r="I5" s="4" t="s">
        <v>35</v>
      </c>
    </row>
    <row r="6" spans="1:9" x14ac:dyDescent="0.3">
      <c r="A6" s="3">
        <v>5</v>
      </c>
      <c r="B6" s="4" t="s">
        <v>16</v>
      </c>
      <c r="C6" s="3" t="s">
        <v>10</v>
      </c>
      <c r="D6" s="3" t="s">
        <v>36</v>
      </c>
      <c r="E6" s="3" t="s">
        <v>40</v>
      </c>
      <c r="F6" s="3" t="s">
        <v>45</v>
      </c>
      <c r="G6" s="3" t="s">
        <v>41</v>
      </c>
      <c r="H6" s="3" t="s">
        <v>45</v>
      </c>
      <c r="I6" s="4" t="s">
        <v>53</v>
      </c>
    </row>
    <row r="7" spans="1:9" x14ac:dyDescent="0.3">
      <c r="A7" s="3">
        <v>6</v>
      </c>
      <c r="B7" s="4" t="s">
        <v>17</v>
      </c>
      <c r="C7" s="3" t="s">
        <v>9</v>
      </c>
      <c r="D7" s="3" t="s">
        <v>37</v>
      </c>
      <c r="E7" s="3" t="s">
        <v>42</v>
      </c>
      <c r="F7" s="3" t="s">
        <v>46</v>
      </c>
      <c r="G7" s="3" t="s">
        <v>49</v>
      </c>
      <c r="H7" s="3" t="s">
        <v>51</v>
      </c>
      <c r="I7" s="4" t="s">
        <v>35</v>
      </c>
    </row>
    <row r="8" spans="1:9" x14ac:dyDescent="0.3">
      <c r="A8" s="3">
        <v>7</v>
      </c>
      <c r="B8" s="4" t="s">
        <v>18</v>
      </c>
      <c r="C8" s="3" t="s">
        <v>10</v>
      </c>
      <c r="D8" s="3" t="s">
        <v>36</v>
      </c>
      <c r="E8" s="3" t="s">
        <v>41</v>
      </c>
      <c r="F8" s="3" t="s">
        <v>46</v>
      </c>
      <c r="G8" s="3" t="s">
        <v>49</v>
      </c>
      <c r="H8" s="3" t="s">
        <v>51</v>
      </c>
      <c r="I8" s="4" t="s">
        <v>53</v>
      </c>
    </row>
    <row r="9" spans="1:9" x14ac:dyDescent="0.3">
      <c r="A9" s="3">
        <v>8</v>
      </c>
      <c r="B9" s="4" t="s">
        <v>19</v>
      </c>
      <c r="C9" s="3" t="s">
        <v>10</v>
      </c>
      <c r="D9" s="3" t="s">
        <v>39</v>
      </c>
      <c r="E9" s="3" t="s">
        <v>33</v>
      </c>
      <c r="F9" s="3" t="s">
        <v>45</v>
      </c>
      <c r="G9" s="3" t="s">
        <v>49</v>
      </c>
      <c r="H9" s="3" t="s">
        <v>51</v>
      </c>
      <c r="I9" s="4" t="s">
        <v>53</v>
      </c>
    </row>
    <row r="10" spans="1:9" x14ac:dyDescent="0.3">
      <c r="A10" s="3">
        <v>9</v>
      </c>
      <c r="B10" s="4" t="s">
        <v>20</v>
      </c>
      <c r="C10" s="3" t="s">
        <v>9</v>
      </c>
      <c r="D10" s="3" t="s">
        <v>32</v>
      </c>
      <c r="E10" s="3" t="s">
        <v>43</v>
      </c>
      <c r="F10" s="3" t="s">
        <v>47</v>
      </c>
      <c r="G10" s="3" t="s">
        <v>49</v>
      </c>
      <c r="H10" s="3" t="s">
        <v>51</v>
      </c>
      <c r="I10" s="4" t="s">
        <v>35</v>
      </c>
    </row>
    <row r="11" spans="1:9" x14ac:dyDescent="0.3">
      <c r="A11" s="3">
        <v>10</v>
      </c>
      <c r="B11" s="4" t="s">
        <v>21</v>
      </c>
      <c r="C11" s="3" t="s">
        <v>10</v>
      </c>
      <c r="D11" s="3" t="s">
        <v>36</v>
      </c>
      <c r="E11" s="3" t="s">
        <v>43</v>
      </c>
      <c r="F11" s="3" t="s">
        <v>46</v>
      </c>
      <c r="G11" s="3" t="s">
        <v>49</v>
      </c>
      <c r="H11" s="3" t="s">
        <v>51</v>
      </c>
      <c r="I11" s="4" t="s">
        <v>35</v>
      </c>
    </row>
    <row r="12" spans="1:9" x14ac:dyDescent="0.3">
      <c r="A12" s="3">
        <v>11</v>
      </c>
      <c r="B12" s="4" t="s">
        <v>22</v>
      </c>
      <c r="C12" s="3" t="s">
        <v>11</v>
      </c>
      <c r="D12" s="3" t="s">
        <v>36</v>
      </c>
      <c r="E12" s="3" t="s">
        <v>40</v>
      </c>
      <c r="F12" s="3" t="s">
        <v>46</v>
      </c>
      <c r="G12" s="3" t="s">
        <v>49</v>
      </c>
      <c r="H12" s="3" t="s">
        <v>51</v>
      </c>
      <c r="I12" s="4" t="s">
        <v>35</v>
      </c>
    </row>
    <row r="13" spans="1:9" x14ac:dyDescent="0.3">
      <c r="A13" s="3">
        <v>12</v>
      </c>
      <c r="B13" s="4" t="s">
        <v>23</v>
      </c>
      <c r="C13" s="3" t="s">
        <v>10</v>
      </c>
      <c r="D13" s="3" t="s">
        <v>36</v>
      </c>
      <c r="E13" s="3" t="s">
        <v>33</v>
      </c>
      <c r="F13" s="3" t="s">
        <v>48</v>
      </c>
      <c r="G13" s="3" t="s">
        <v>49</v>
      </c>
      <c r="H13" s="3" t="s">
        <v>51</v>
      </c>
      <c r="I13" s="4" t="s">
        <v>35</v>
      </c>
    </row>
    <row r="14" spans="1:9" x14ac:dyDescent="0.3">
      <c r="A14" s="3">
        <v>13</v>
      </c>
      <c r="B14" s="4" t="s">
        <v>24</v>
      </c>
      <c r="C14" s="3" t="s">
        <v>10</v>
      </c>
      <c r="D14" s="3" t="s">
        <v>32</v>
      </c>
      <c r="E14" s="3" t="s">
        <v>42</v>
      </c>
      <c r="F14" s="3" t="s">
        <v>46</v>
      </c>
      <c r="G14" s="3" t="s">
        <v>43</v>
      </c>
      <c r="H14" s="3" t="s">
        <v>52</v>
      </c>
      <c r="I14" s="4" t="s">
        <v>53</v>
      </c>
    </row>
    <row r="15" spans="1:9" x14ac:dyDescent="0.3">
      <c r="A15" s="3">
        <v>14</v>
      </c>
      <c r="B15" s="4" t="s">
        <v>25</v>
      </c>
      <c r="C15" s="3" t="s">
        <v>10</v>
      </c>
      <c r="D15" s="3" t="s">
        <v>36</v>
      </c>
      <c r="E15" s="3" t="s">
        <v>44</v>
      </c>
      <c r="F15" s="3" t="s">
        <v>46</v>
      </c>
      <c r="G15" s="3" t="s">
        <v>40</v>
      </c>
      <c r="H15" s="3" t="s">
        <v>52</v>
      </c>
      <c r="I15" s="4" t="s">
        <v>53</v>
      </c>
    </row>
    <row r="16" spans="1:9" x14ac:dyDescent="0.3">
      <c r="A16" s="3">
        <v>15</v>
      </c>
      <c r="B16" s="4" t="s">
        <v>26</v>
      </c>
      <c r="C16" s="3" t="s">
        <v>11</v>
      </c>
      <c r="D16" s="3" t="s">
        <v>39</v>
      </c>
      <c r="E16" s="3" t="s">
        <v>41</v>
      </c>
      <c r="F16" s="3" t="s">
        <v>45</v>
      </c>
      <c r="G16" s="3" t="s">
        <v>49</v>
      </c>
      <c r="H16" s="3" t="s">
        <v>51</v>
      </c>
      <c r="I16" s="4" t="s">
        <v>53</v>
      </c>
    </row>
    <row r="17" spans="1:10" x14ac:dyDescent="0.3">
      <c r="A17" s="3">
        <v>16</v>
      </c>
      <c r="B17" s="4" t="s">
        <v>27</v>
      </c>
      <c r="C17" s="3" t="s">
        <v>10</v>
      </c>
      <c r="D17" s="3" t="s">
        <v>37</v>
      </c>
      <c r="E17" s="3" t="s">
        <v>43</v>
      </c>
      <c r="F17" s="3" t="s">
        <v>47</v>
      </c>
      <c r="G17" s="3" t="s">
        <v>50</v>
      </c>
      <c r="H17" s="3" t="s">
        <v>51</v>
      </c>
      <c r="I17" s="4" t="s">
        <v>35</v>
      </c>
    </row>
    <row r="18" spans="1:10" x14ac:dyDescent="0.3">
      <c r="A18" s="3">
        <v>17</v>
      </c>
      <c r="B18" s="4" t="s">
        <v>28</v>
      </c>
      <c r="C18" s="3" t="s">
        <v>10</v>
      </c>
      <c r="D18" s="3" t="s">
        <v>32</v>
      </c>
      <c r="E18" s="3" t="s">
        <v>40</v>
      </c>
      <c r="F18" s="3" t="s">
        <v>46</v>
      </c>
      <c r="G18" s="3" t="s">
        <v>49</v>
      </c>
      <c r="H18" s="3" t="s">
        <v>51</v>
      </c>
      <c r="I18" s="4" t="s">
        <v>53</v>
      </c>
    </row>
    <row r="19" spans="1:10" x14ac:dyDescent="0.3">
      <c r="A19" s="3">
        <v>18</v>
      </c>
      <c r="B19" s="4" t="s">
        <v>29</v>
      </c>
      <c r="C19" s="3" t="s">
        <v>9</v>
      </c>
      <c r="D19" s="3" t="s">
        <v>32</v>
      </c>
      <c r="E19" s="3" t="s">
        <v>40</v>
      </c>
      <c r="F19" s="3" t="s">
        <v>46</v>
      </c>
      <c r="G19" s="3" t="s">
        <v>49</v>
      </c>
      <c r="H19" s="3" t="s">
        <v>51</v>
      </c>
      <c r="I19" s="4" t="s">
        <v>35</v>
      </c>
    </row>
    <row r="20" spans="1:10" x14ac:dyDescent="0.3">
      <c r="A20" s="3">
        <v>19</v>
      </c>
      <c r="B20" s="4" t="s">
        <v>30</v>
      </c>
      <c r="C20" s="3" t="s">
        <v>10</v>
      </c>
      <c r="D20" s="3" t="s">
        <v>39</v>
      </c>
      <c r="E20" s="3" t="s">
        <v>43</v>
      </c>
      <c r="F20" s="3" t="s">
        <v>46</v>
      </c>
      <c r="G20" s="3" t="s">
        <v>49</v>
      </c>
      <c r="H20" s="3" t="s">
        <v>51</v>
      </c>
      <c r="I20" s="4" t="s">
        <v>53</v>
      </c>
    </row>
    <row r="21" spans="1:10" x14ac:dyDescent="0.3">
      <c r="A21" s="3">
        <v>20</v>
      </c>
      <c r="B21" s="4" t="s">
        <v>31</v>
      </c>
      <c r="C21" s="3" t="s">
        <v>10</v>
      </c>
      <c r="D21" s="3" t="s">
        <v>32</v>
      </c>
      <c r="E21" s="3" t="s">
        <v>33</v>
      </c>
      <c r="F21" s="3" t="s">
        <v>47</v>
      </c>
      <c r="G21" s="3" t="s">
        <v>33</v>
      </c>
      <c r="H21" s="3" t="s">
        <v>52</v>
      </c>
      <c r="I21" s="4" t="s">
        <v>35</v>
      </c>
    </row>
    <row r="22" spans="1:10" ht="15" thickBot="1" x14ac:dyDescent="0.35"/>
    <row r="23" spans="1:10" ht="26.4" customHeight="1" thickBot="1" x14ac:dyDescent="0.35">
      <c r="B23" s="13" t="s">
        <v>54</v>
      </c>
      <c r="C23" s="14" t="s">
        <v>74</v>
      </c>
      <c r="D23" s="14" t="s">
        <v>37</v>
      </c>
      <c r="E23" s="14" t="s">
        <v>43</v>
      </c>
      <c r="F23" s="14" t="s">
        <v>72</v>
      </c>
      <c r="G23" s="14" t="s">
        <v>33</v>
      </c>
      <c r="H23" s="14" t="s">
        <v>73</v>
      </c>
      <c r="I23" s="15" t="s">
        <v>60</v>
      </c>
    </row>
    <row r="24" spans="1:10" ht="15" thickBot="1" x14ac:dyDescent="0.35"/>
    <row r="25" spans="1:10" x14ac:dyDescent="0.3">
      <c r="B25" s="5" t="s">
        <v>56</v>
      </c>
      <c r="C25" s="6" t="s">
        <v>35</v>
      </c>
      <c r="D25" s="6" t="s">
        <v>53</v>
      </c>
      <c r="E25" s="7" t="s">
        <v>59</v>
      </c>
    </row>
    <row r="26" spans="1:10" x14ac:dyDescent="0.3">
      <c r="B26" s="8" t="s">
        <v>57</v>
      </c>
      <c r="C26" s="4">
        <f>COUNTIFS(I2:I21,"Ya")</f>
        <v>10</v>
      </c>
      <c r="D26" s="4">
        <f>COUNTIFS(I2:I21,"Tidak")</f>
        <v>10</v>
      </c>
      <c r="E26" s="27">
        <f>C26+D26</f>
        <v>20</v>
      </c>
    </row>
    <row r="27" spans="1:10" ht="15" thickBot="1" x14ac:dyDescent="0.35">
      <c r="B27" s="9" t="s">
        <v>58</v>
      </c>
      <c r="C27" s="12">
        <f>C26/E26</f>
        <v>0.5</v>
      </c>
      <c r="D27" s="12">
        <f>D26/E26</f>
        <v>0.5</v>
      </c>
      <c r="E27" s="28"/>
    </row>
    <row r="28" spans="1:10" ht="15" thickBot="1" x14ac:dyDescent="0.35"/>
    <row r="29" spans="1:10" x14ac:dyDescent="0.3">
      <c r="B29" s="29" t="s">
        <v>61</v>
      </c>
      <c r="C29" s="31" t="s">
        <v>35</v>
      </c>
      <c r="D29" s="31" t="s">
        <v>53</v>
      </c>
      <c r="E29" s="33" t="s">
        <v>68</v>
      </c>
      <c r="F29" s="34"/>
      <c r="H29" s="35" t="s">
        <v>70</v>
      </c>
      <c r="I29" s="36"/>
      <c r="J29" s="18" t="s">
        <v>71</v>
      </c>
    </row>
    <row r="30" spans="1:10" x14ac:dyDescent="0.3">
      <c r="B30" s="30"/>
      <c r="C30" s="32"/>
      <c r="D30" s="32"/>
      <c r="E30" s="2" t="s">
        <v>35</v>
      </c>
      <c r="F30" s="19" t="s">
        <v>53</v>
      </c>
      <c r="H30" s="16" t="s">
        <v>35</v>
      </c>
      <c r="I30" s="22">
        <f>E37*C27</f>
        <v>1.2000000000000002E-5</v>
      </c>
      <c r="J30" s="23" t="str">
        <f>IF(I30&gt;I31,"Ya","Tidak")</f>
        <v>Ya</v>
      </c>
    </row>
    <row r="31" spans="1:10" ht="15" thickBot="1" x14ac:dyDescent="0.35">
      <c r="B31" s="10" t="s">
        <v>62</v>
      </c>
      <c r="C31" s="20">
        <f>COUNTIFS(C2:C21,C23,I2:I21,"Ya")</f>
        <v>3</v>
      </c>
      <c r="D31" s="20">
        <f>COUNTIFS(C2:C21,C23,I2:I21,"Tidak")</f>
        <v>1</v>
      </c>
      <c r="E31" s="4">
        <f>C31/$C$26</f>
        <v>0.3</v>
      </c>
      <c r="F31" s="11">
        <f>D31/$D$26</f>
        <v>0.1</v>
      </c>
      <c r="H31" s="17" t="s">
        <v>53</v>
      </c>
      <c r="I31" s="21">
        <f>F37*D27</f>
        <v>0</v>
      </c>
      <c r="J31" s="24"/>
    </row>
    <row r="32" spans="1:10" x14ac:dyDescent="0.3">
      <c r="B32" s="10" t="s">
        <v>63</v>
      </c>
      <c r="C32" s="20">
        <f>COUNTIFS(D2:D21,D23,I2:I21,"Ya")</f>
        <v>2</v>
      </c>
      <c r="D32" s="20">
        <f>COUNTIFS(D2:D21,D23,I2:I21,"Tidak")</f>
        <v>1</v>
      </c>
      <c r="E32" s="4">
        <f t="shared" ref="E32:E36" si="0">C32/$C$26</f>
        <v>0.2</v>
      </c>
      <c r="F32" s="11">
        <f t="shared" ref="F32:F36" si="1">D32/$D$26</f>
        <v>0.1</v>
      </c>
    </row>
    <row r="33" spans="2:6" x14ac:dyDescent="0.3">
      <c r="B33" s="10" t="s">
        <v>64</v>
      </c>
      <c r="C33" s="20">
        <f>COUNTIFS(E2:E21,E23,I2:I21,"Ya")</f>
        <v>4</v>
      </c>
      <c r="D33" s="20">
        <f>COUNTIFS(E2:E21,E23,I2:I21,"Tidak")</f>
        <v>1</v>
      </c>
      <c r="E33" s="4">
        <f t="shared" si="0"/>
        <v>0.4</v>
      </c>
      <c r="F33" s="11">
        <f t="shared" si="1"/>
        <v>0.1</v>
      </c>
    </row>
    <row r="34" spans="2:6" x14ac:dyDescent="0.3">
      <c r="B34" s="10" t="s">
        <v>65</v>
      </c>
      <c r="C34" s="20">
        <f>COUNTIFS(F2:F21,F23,I2:I21,"Ya")</f>
        <v>1</v>
      </c>
      <c r="D34" s="20">
        <f>COUNTIFS(F2:F21,F23,I2:I21,"Tidak")</f>
        <v>4</v>
      </c>
      <c r="E34" s="4">
        <f t="shared" si="0"/>
        <v>0.1</v>
      </c>
      <c r="F34" s="11">
        <f t="shared" si="1"/>
        <v>0.4</v>
      </c>
    </row>
    <row r="35" spans="2:6" x14ac:dyDescent="0.3">
      <c r="B35" s="10" t="s">
        <v>66</v>
      </c>
      <c r="C35" s="20">
        <f>COUNTIFS(G2:G21,G23,I2:I21,"Ya")</f>
        <v>1</v>
      </c>
      <c r="D35" s="20">
        <f>COUNTIFS(G2:G21,G23,I2:I21,"Tidak")</f>
        <v>0</v>
      </c>
      <c r="E35" s="4">
        <f t="shared" si="0"/>
        <v>0.1</v>
      </c>
      <c r="F35" s="11">
        <f t="shared" si="1"/>
        <v>0</v>
      </c>
    </row>
    <row r="36" spans="2:6" x14ac:dyDescent="0.3">
      <c r="B36" s="10" t="s">
        <v>67</v>
      </c>
      <c r="C36" s="20">
        <f>COUNTIFS(H2:H21,H23,I2:I21,"Ya")</f>
        <v>1</v>
      </c>
      <c r="D36" s="20">
        <f>COUNTIFS(H2:H21,H23,I2:I21,"Tidak")</f>
        <v>2</v>
      </c>
      <c r="E36" s="4">
        <f t="shared" si="0"/>
        <v>0.1</v>
      </c>
      <c r="F36" s="11">
        <f t="shared" si="1"/>
        <v>0.2</v>
      </c>
    </row>
    <row r="37" spans="2:6" ht="15" thickBot="1" x14ac:dyDescent="0.35">
      <c r="B37" s="25" t="s">
        <v>69</v>
      </c>
      <c r="C37" s="26"/>
      <c r="D37" s="26"/>
      <c r="E37" s="21">
        <f>E31*E32*E33*E34*E35*E36</f>
        <v>2.4000000000000004E-5</v>
      </c>
      <c r="F37" s="21">
        <f>F31*F32*F33*F34*F35*F36</f>
        <v>0</v>
      </c>
    </row>
  </sheetData>
  <mergeCells count="8">
    <mergeCell ref="J30:J31"/>
    <mergeCell ref="B37:D37"/>
    <mergeCell ref="E26:E27"/>
    <mergeCell ref="B29:B30"/>
    <mergeCell ref="C29:C30"/>
    <mergeCell ref="D29:D30"/>
    <mergeCell ref="E29:F29"/>
    <mergeCell ref="H29:I29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A2932-9678-4BD6-B7EB-87C47B46BBB8}">
  <sheetPr codeName="Sheet2"/>
  <dimension ref="A1:J37"/>
  <sheetViews>
    <sheetView topLeftCell="C27" zoomScaleNormal="100" workbookViewId="0">
      <selection activeCell="J30" sqref="J30:J31"/>
    </sheetView>
  </sheetViews>
  <sheetFormatPr defaultRowHeight="14.4" x14ac:dyDescent="0.3"/>
  <cols>
    <col min="1" max="1" width="6" customWidth="1"/>
    <col min="2" max="2" width="26.109375" style="1" customWidth="1"/>
    <col min="3" max="3" width="20.33203125" customWidth="1"/>
    <col min="4" max="4" width="18.44140625" customWidth="1"/>
    <col min="5" max="5" width="21.109375" customWidth="1"/>
    <col min="6" max="6" width="16.44140625" customWidth="1"/>
    <col min="7" max="7" width="15.33203125" bestFit="1" customWidth="1"/>
    <col min="8" max="8" width="21" customWidth="1"/>
    <col min="9" max="9" width="16.109375" style="1" customWidth="1"/>
    <col min="10" max="10" width="10.6640625" customWidth="1"/>
  </cols>
  <sheetData>
    <row r="1" spans="1:9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3">
      <c r="A2" s="3">
        <v>1</v>
      </c>
      <c r="B2" s="4" t="s">
        <v>12</v>
      </c>
      <c r="C2" s="3" t="s">
        <v>9</v>
      </c>
      <c r="D2" s="3" t="s">
        <v>36</v>
      </c>
      <c r="E2" s="3" t="s">
        <v>40</v>
      </c>
      <c r="F2" s="3" t="s">
        <v>45</v>
      </c>
      <c r="G2" s="3" t="s">
        <v>49</v>
      </c>
      <c r="H2" s="3" t="s">
        <v>51</v>
      </c>
      <c r="I2" s="4" t="s">
        <v>53</v>
      </c>
    </row>
    <row r="3" spans="1:9" x14ac:dyDescent="0.3">
      <c r="A3" s="3">
        <v>2</v>
      </c>
      <c r="B3" s="4" t="s">
        <v>13</v>
      </c>
      <c r="C3" s="3" t="s">
        <v>10</v>
      </c>
      <c r="D3" s="3" t="s">
        <v>37</v>
      </c>
      <c r="E3" s="3" t="s">
        <v>41</v>
      </c>
      <c r="F3" s="3" t="s">
        <v>46</v>
      </c>
      <c r="G3" s="3" t="s">
        <v>49</v>
      </c>
      <c r="H3" s="3" t="s">
        <v>51</v>
      </c>
      <c r="I3" s="4" t="s">
        <v>53</v>
      </c>
    </row>
    <row r="4" spans="1:9" x14ac:dyDescent="0.3">
      <c r="A4" s="3">
        <v>3</v>
      </c>
      <c r="B4" s="4" t="s">
        <v>14</v>
      </c>
      <c r="C4" s="3" t="s">
        <v>11</v>
      </c>
      <c r="D4" s="3" t="s">
        <v>38</v>
      </c>
      <c r="E4" s="3" t="s">
        <v>42</v>
      </c>
      <c r="F4" s="3" t="s">
        <v>46</v>
      </c>
      <c r="G4" s="3" t="s">
        <v>49</v>
      </c>
      <c r="H4" s="3" t="s">
        <v>51</v>
      </c>
      <c r="I4" s="4" t="s">
        <v>35</v>
      </c>
    </row>
    <row r="5" spans="1:9" x14ac:dyDescent="0.3">
      <c r="A5" s="3">
        <v>4</v>
      </c>
      <c r="B5" s="4" t="s">
        <v>15</v>
      </c>
      <c r="C5" s="3" t="s">
        <v>10</v>
      </c>
      <c r="D5" s="3" t="s">
        <v>36</v>
      </c>
      <c r="E5" s="3" t="s">
        <v>43</v>
      </c>
      <c r="F5" s="3" t="s">
        <v>45</v>
      </c>
      <c r="G5" s="3" t="s">
        <v>49</v>
      </c>
      <c r="H5" s="3" t="s">
        <v>51</v>
      </c>
      <c r="I5" s="4" t="s">
        <v>35</v>
      </c>
    </row>
    <row r="6" spans="1:9" x14ac:dyDescent="0.3">
      <c r="A6" s="3">
        <v>5</v>
      </c>
      <c r="B6" s="4" t="s">
        <v>16</v>
      </c>
      <c r="C6" s="3" t="s">
        <v>10</v>
      </c>
      <c r="D6" s="3" t="s">
        <v>36</v>
      </c>
      <c r="E6" s="3" t="s">
        <v>40</v>
      </c>
      <c r="F6" s="3" t="s">
        <v>45</v>
      </c>
      <c r="G6" s="3" t="s">
        <v>41</v>
      </c>
      <c r="H6" s="3" t="s">
        <v>45</v>
      </c>
      <c r="I6" s="4" t="s">
        <v>53</v>
      </c>
    </row>
    <row r="7" spans="1:9" x14ac:dyDescent="0.3">
      <c r="A7" s="3">
        <v>6</v>
      </c>
      <c r="B7" s="4" t="s">
        <v>17</v>
      </c>
      <c r="C7" s="3" t="s">
        <v>9</v>
      </c>
      <c r="D7" s="3" t="s">
        <v>37</v>
      </c>
      <c r="E7" s="3" t="s">
        <v>42</v>
      </c>
      <c r="F7" s="3" t="s">
        <v>46</v>
      </c>
      <c r="G7" s="3" t="s">
        <v>49</v>
      </c>
      <c r="H7" s="3" t="s">
        <v>51</v>
      </c>
      <c r="I7" s="4" t="s">
        <v>35</v>
      </c>
    </row>
    <row r="8" spans="1:9" x14ac:dyDescent="0.3">
      <c r="A8" s="3">
        <v>7</v>
      </c>
      <c r="B8" s="4" t="s">
        <v>18</v>
      </c>
      <c r="C8" s="3" t="s">
        <v>10</v>
      </c>
      <c r="D8" s="3" t="s">
        <v>36</v>
      </c>
      <c r="E8" s="3" t="s">
        <v>41</v>
      </c>
      <c r="F8" s="3" t="s">
        <v>46</v>
      </c>
      <c r="G8" s="3" t="s">
        <v>49</v>
      </c>
      <c r="H8" s="3" t="s">
        <v>51</v>
      </c>
      <c r="I8" s="4" t="s">
        <v>53</v>
      </c>
    </row>
    <row r="9" spans="1:9" x14ac:dyDescent="0.3">
      <c r="A9" s="3">
        <v>8</v>
      </c>
      <c r="B9" s="4" t="s">
        <v>19</v>
      </c>
      <c r="C9" s="3" t="s">
        <v>10</v>
      </c>
      <c r="D9" s="3" t="s">
        <v>39</v>
      </c>
      <c r="E9" s="3" t="s">
        <v>33</v>
      </c>
      <c r="F9" s="3" t="s">
        <v>45</v>
      </c>
      <c r="G9" s="3" t="s">
        <v>49</v>
      </c>
      <c r="H9" s="3" t="s">
        <v>51</v>
      </c>
      <c r="I9" s="4" t="s">
        <v>53</v>
      </c>
    </row>
    <row r="10" spans="1:9" x14ac:dyDescent="0.3">
      <c r="A10" s="3">
        <v>9</v>
      </c>
      <c r="B10" s="4" t="s">
        <v>20</v>
      </c>
      <c r="C10" s="3" t="s">
        <v>9</v>
      </c>
      <c r="D10" s="3" t="s">
        <v>32</v>
      </c>
      <c r="E10" s="3" t="s">
        <v>43</v>
      </c>
      <c r="F10" s="3" t="s">
        <v>47</v>
      </c>
      <c r="G10" s="3" t="s">
        <v>49</v>
      </c>
      <c r="H10" s="3" t="s">
        <v>51</v>
      </c>
      <c r="I10" s="4" t="s">
        <v>35</v>
      </c>
    </row>
    <row r="11" spans="1:9" x14ac:dyDescent="0.3">
      <c r="A11" s="3">
        <v>10</v>
      </c>
      <c r="B11" s="4" t="s">
        <v>21</v>
      </c>
      <c r="C11" s="3" t="s">
        <v>10</v>
      </c>
      <c r="D11" s="3" t="s">
        <v>36</v>
      </c>
      <c r="E11" s="3" t="s">
        <v>43</v>
      </c>
      <c r="F11" s="3" t="s">
        <v>46</v>
      </c>
      <c r="G11" s="3" t="s">
        <v>49</v>
      </c>
      <c r="H11" s="3" t="s">
        <v>51</v>
      </c>
      <c r="I11" s="4" t="s">
        <v>35</v>
      </c>
    </row>
    <row r="12" spans="1:9" x14ac:dyDescent="0.3">
      <c r="A12" s="3">
        <v>11</v>
      </c>
      <c r="B12" s="4" t="s">
        <v>22</v>
      </c>
      <c r="C12" s="3" t="s">
        <v>11</v>
      </c>
      <c r="D12" s="3" t="s">
        <v>36</v>
      </c>
      <c r="E12" s="3" t="s">
        <v>40</v>
      </c>
      <c r="F12" s="3" t="s">
        <v>46</v>
      </c>
      <c r="G12" s="3" t="s">
        <v>49</v>
      </c>
      <c r="H12" s="3" t="s">
        <v>51</v>
      </c>
      <c r="I12" s="4" t="s">
        <v>35</v>
      </c>
    </row>
    <row r="13" spans="1:9" x14ac:dyDescent="0.3">
      <c r="A13" s="3">
        <v>12</v>
      </c>
      <c r="B13" s="4" t="s">
        <v>23</v>
      </c>
      <c r="C13" s="3" t="s">
        <v>10</v>
      </c>
      <c r="D13" s="3" t="s">
        <v>36</v>
      </c>
      <c r="E13" s="3" t="s">
        <v>33</v>
      </c>
      <c r="F13" s="3" t="s">
        <v>48</v>
      </c>
      <c r="G13" s="3" t="s">
        <v>49</v>
      </c>
      <c r="H13" s="3" t="s">
        <v>51</v>
      </c>
      <c r="I13" s="4" t="s">
        <v>35</v>
      </c>
    </row>
    <row r="14" spans="1:9" x14ac:dyDescent="0.3">
      <c r="A14" s="3">
        <v>13</v>
      </c>
      <c r="B14" s="4" t="s">
        <v>24</v>
      </c>
      <c r="C14" s="3" t="s">
        <v>10</v>
      </c>
      <c r="D14" s="3" t="s">
        <v>32</v>
      </c>
      <c r="E14" s="3" t="s">
        <v>42</v>
      </c>
      <c r="F14" s="3" t="s">
        <v>46</v>
      </c>
      <c r="G14" s="3" t="s">
        <v>43</v>
      </c>
      <c r="H14" s="3" t="s">
        <v>52</v>
      </c>
      <c r="I14" s="4" t="s">
        <v>53</v>
      </c>
    </row>
    <row r="15" spans="1:9" x14ac:dyDescent="0.3">
      <c r="A15" s="3">
        <v>14</v>
      </c>
      <c r="B15" s="4" t="s">
        <v>25</v>
      </c>
      <c r="C15" s="3" t="s">
        <v>10</v>
      </c>
      <c r="D15" s="3" t="s">
        <v>36</v>
      </c>
      <c r="E15" s="3" t="s">
        <v>44</v>
      </c>
      <c r="F15" s="3" t="s">
        <v>46</v>
      </c>
      <c r="G15" s="3" t="s">
        <v>40</v>
      </c>
      <c r="H15" s="3" t="s">
        <v>52</v>
      </c>
      <c r="I15" s="4" t="s">
        <v>53</v>
      </c>
    </row>
    <row r="16" spans="1:9" x14ac:dyDescent="0.3">
      <c r="A16" s="3">
        <v>15</v>
      </c>
      <c r="B16" s="4" t="s">
        <v>26</v>
      </c>
      <c r="C16" s="3" t="s">
        <v>11</v>
      </c>
      <c r="D16" s="3" t="s">
        <v>39</v>
      </c>
      <c r="E16" s="3" t="s">
        <v>41</v>
      </c>
      <c r="F16" s="3" t="s">
        <v>45</v>
      </c>
      <c r="G16" s="3" t="s">
        <v>49</v>
      </c>
      <c r="H16" s="3" t="s">
        <v>51</v>
      </c>
      <c r="I16" s="4" t="s">
        <v>53</v>
      </c>
    </row>
    <row r="17" spans="1:10" x14ac:dyDescent="0.3">
      <c r="A17" s="3">
        <v>16</v>
      </c>
      <c r="B17" s="4" t="s">
        <v>27</v>
      </c>
      <c r="C17" s="3" t="s">
        <v>10</v>
      </c>
      <c r="D17" s="3" t="s">
        <v>37</v>
      </c>
      <c r="E17" s="3" t="s">
        <v>43</v>
      </c>
      <c r="F17" s="3" t="s">
        <v>47</v>
      </c>
      <c r="G17" s="3" t="s">
        <v>50</v>
      </c>
      <c r="H17" s="3" t="s">
        <v>51</v>
      </c>
      <c r="I17" s="4" t="s">
        <v>35</v>
      </c>
    </row>
    <row r="18" spans="1:10" x14ac:dyDescent="0.3">
      <c r="A18" s="3">
        <v>17</v>
      </c>
      <c r="B18" s="4" t="s">
        <v>28</v>
      </c>
      <c r="C18" s="3" t="s">
        <v>10</v>
      </c>
      <c r="D18" s="3" t="s">
        <v>32</v>
      </c>
      <c r="E18" s="3" t="s">
        <v>40</v>
      </c>
      <c r="F18" s="3" t="s">
        <v>46</v>
      </c>
      <c r="G18" s="3" t="s">
        <v>49</v>
      </c>
      <c r="H18" s="3" t="s">
        <v>51</v>
      </c>
      <c r="I18" s="4" t="s">
        <v>53</v>
      </c>
    </row>
    <row r="19" spans="1:10" x14ac:dyDescent="0.3">
      <c r="A19" s="3">
        <v>18</v>
      </c>
      <c r="B19" s="4" t="s">
        <v>29</v>
      </c>
      <c r="C19" s="3" t="s">
        <v>9</v>
      </c>
      <c r="D19" s="3" t="s">
        <v>32</v>
      </c>
      <c r="E19" s="3" t="s">
        <v>40</v>
      </c>
      <c r="F19" s="3" t="s">
        <v>46</v>
      </c>
      <c r="G19" s="3" t="s">
        <v>49</v>
      </c>
      <c r="H19" s="3" t="s">
        <v>51</v>
      </c>
      <c r="I19" s="4" t="s">
        <v>35</v>
      </c>
    </row>
    <row r="20" spans="1:10" x14ac:dyDescent="0.3">
      <c r="A20" s="3">
        <v>19</v>
      </c>
      <c r="B20" s="4" t="s">
        <v>30</v>
      </c>
      <c r="C20" s="3" t="s">
        <v>10</v>
      </c>
      <c r="D20" s="3" t="s">
        <v>39</v>
      </c>
      <c r="E20" s="3" t="s">
        <v>43</v>
      </c>
      <c r="F20" s="3" t="s">
        <v>46</v>
      </c>
      <c r="G20" s="3" t="s">
        <v>49</v>
      </c>
      <c r="H20" s="3" t="s">
        <v>51</v>
      </c>
      <c r="I20" s="4" t="s">
        <v>53</v>
      </c>
    </row>
    <row r="21" spans="1:10" x14ac:dyDescent="0.3">
      <c r="A21" s="3">
        <v>20</v>
      </c>
      <c r="B21" s="4" t="s">
        <v>31</v>
      </c>
      <c r="C21" s="3" t="s">
        <v>10</v>
      </c>
      <c r="D21" s="3" t="s">
        <v>32</v>
      </c>
      <c r="E21" s="3" t="s">
        <v>33</v>
      </c>
      <c r="F21" s="3" t="s">
        <v>47</v>
      </c>
      <c r="G21" s="3" t="s">
        <v>33</v>
      </c>
      <c r="H21" s="3" t="s">
        <v>34</v>
      </c>
      <c r="I21" s="4" t="s">
        <v>35</v>
      </c>
    </row>
    <row r="22" spans="1:10" ht="15" thickBot="1" x14ac:dyDescent="0.35"/>
    <row r="23" spans="1:10" ht="26.4" customHeight="1" thickBot="1" x14ac:dyDescent="0.35">
      <c r="B23" s="13" t="s">
        <v>54</v>
      </c>
      <c r="C23" s="14" t="s">
        <v>55</v>
      </c>
      <c r="D23" s="14" t="s">
        <v>36</v>
      </c>
      <c r="E23" s="14" t="s">
        <v>33</v>
      </c>
      <c r="F23" s="14" t="s">
        <v>46</v>
      </c>
      <c r="G23" s="14" t="s">
        <v>49</v>
      </c>
      <c r="H23" s="14" t="s">
        <v>51</v>
      </c>
      <c r="I23" s="15" t="s">
        <v>60</v>
      </c>
    </row>
    <row r="24" spans="1:10" ht="15" thickBot="1" x14ac:dyDescent="0.35"/>
    <row r="25" spans="1:10" x14ac:dyDescent="0.3">
      <c r="B25" s="5" t="s">
        <v>56</v>
      </c>
      <c r="C25" s="6" t="s">
        <v>35</v>
      </c>
      <c r="D25" s="6" t="s">
        <v>53</v>
      </c>
      <c r="E25" s="7" t="s">
        <v>59</v>
      </c>
    </row>
    <row r="26" spans="1:10" x14ac:dyDescent="0.3">
      <c r="B26" s="8" t="s">
        <v>57</v>
      </c>
      <c r="C26" s="4">
        <f>COUNTIFS(I2:I21,"Ya")</f>
        <v>10</v>
      </c>
      <c r="D26" s="4">
        <f>COUNTIFS(I2:I21,"Tidak")</f>
        <v>10</v>
      </c>
      <c r="E26" s="37">
        <f>C26+D26</f>
        <v>20</v>
      </c>
    </row>
    <row r="27" spans="1:10" ht="15" thickBot="1" x14ac:dyDescent="0.35">
      <c r="B27" s="9" t="s">
        <v>58</v>
      </c>
      <c r="C27" s="12">
        <f>C26/E26</f>
        <v>0.5</v>
      </c>
      <c r="D27" s="12">
        <f>D26/E26</f>
        <v>0.5</v>
      </c>
      <c r="E27" s="38"/>
    </row>
    <row r="28" spans="1:10" ht="15" thickBot="1" x14ac:dyDescent="0.35"/>
    <row r="29" spans="1:10" x14ac:dyDescent="0.3">
      <c r="B29" s="29" t="s">
        <v>61</v>
      </c>
      <c r="C29" s="31" t="s">
        <v>35</v>
      </c>
      <c r="D29" s="31" t="s">
        <v>53</v>
      </c>
      <c r="E29" s="33" t="s">
        <v>68</v>
      </c>
      <c r="F29" s="34"/>
      <c r="H29" s="35" t="s">
        <v>70</v>
      </c>
      <c r="I29" s="36"/>
      <c r="J29" s="18" t="s">
        <v>71</v>
      </c>
    </row>
    <row r="30" spans="1:10" x14ac:dyDescent="0.3">
      <c r="B30" s="30"/>
      <c r="C30" s="32"/>
      <c r="D30" s="32"/>
      <c r="E30" s="2" t="s">
        <v>35</v>
      </c>
      <c r="F30" s="19" t="s">
        <v>53</v>
      </c>
      <c r="H30" s="16" t="s">
        <v>35</v>
      </c>
      <c r="I30" s="4">
        <f>E37*C27</f>
        <v>7.2000000000000015E-3</v>
      </c>
      <c r="J30" s="23" t="str">
        <f>IF(I30&gt;I31,"Ya","Tidak")</f>
        <v>Ya</v>
      </c>
    </row>
    <row r="31" spans="1:10" ht="15" thickBot="1" x14ac:dyDescent="0.35">
      <c r="B31" s="10" t="s">
        <v>62</v>
      </c>
      <c r="C31" s="20">
        <f>COUNTIFS(C2:C21,C23,I2:I21,"Ya")</f>
        <v>5</v>
      </c>
      <c r="D31" s="20">
        <f>COUNTIFS(C2:C21,C23,I2:I21,"Tidak")</f>
        <v>8</v>
      </c>
      <c r="E31" s="4">
        <f>C31/$C$26</f>
        <v>0.5</v>
      </c>
      <c r="F31" s="11">
        <f>D31/$D$26</f>
        <v>0.8</v>
      </c>
      <c r="H31" s="17" t="s">
        <v>53</v>
      </c>
      <c r="I31" s="21">
        <f>F37*D27</f>
        <v>4.7040000000000007E-3</v>
      </c>
      <c r="J31" s="24"/>
    </row>
    <row r="32" spans="1:10" x14ac:dyDescent="0.3">
      <c r="B32" s="10" t="s">
        <v>63</v>
      </c>
      <c r="C32" s="20">
        <f>COUNTIFS(D2:D21,D23,I2:I21,"Ya")</f>
        <v>4</v>
      </c>
      <c r="D32" s="20">
        <f>COUNTIFS(D2:D21,D23,I2:I21,"Tidak")</f>
        <v>4</v>
      </c>
      <c r="E32" s="4">
        <f t="shared" ref="E32:E36" si="0">C32/$C$26</f>
        <v>0.4</v>
      </c>
      <c r="F32" s="11">
        <f t="shared" ref="F32:F36" si="1">D32/$D$26</f>
        <v>0.4</v>
      </c>
    </row>
    <row r="33" spans="2:6" x14ac:dyDescent="0.3">
      <c r="B33" s="10" t="s">
        <v>64</v>
      </c>
      <c r="C33" s="20">
        <f>COUNTIFS(E2:E21,E23,I2:I21,"Ya")</f>
        <v>2</v>
      </c>
      <c r="D33" s="20">
        <f>COUNTIFS(E2:E21,E23,I2:I21,"Tidak")</f>
        <v>1</v>
      </c>
      <c r="E33" s="4">
        <f t="shared" si="0"/>
        <v>0.2</v>
      </c>
      <c r="F33" s="11">
        <f t="shared" si="1"/>
        <v>0.1</v>
      </c>
    </row>
    <row r="34" spans="2:6" x14ac:dyDescent="0.3">
      <c r="B34" s="10" t="s">
        <v>65</v>
      </c>
      <c r="C34" s="20">
        <f>COUNTIFS(F2:F21,F23,I2:I21,"Ya")</f>
        <v>5</v>
      </c>
      <c r="D34" s="20">
        <f>COUNTIFS(F2:F21,F23,I2:I21,"Tidak")</f>
        <v>6</v>
      </c>
      <c r="E34" s="4">
        <f t="shared" si="0"/>
        <v>0.5</v>
      </c>
      <c r="F34" s="11">
        <f t="shared" si="1"/>
        <v>0.6</v>
      </c>
    </row>
    <row r="35" spans="2:6" x14ac:dyDescent="0.3">
      <c r="B35" s="10" t="s">
        <v>66</v>
      </c>
      <c r="C35" s="20">
        <f>COUNTIFS(G2:G21,G23,I2:I21,"Ya")</f>
        <v>8</v>
      </c>
      <c r="D35" s="20">
        <f>COUNTIFS(G2:G21,G23,I2:I21,"Tidak")</f>
        <v>7</v>
      </c>
      <c r="E35" s="4">
        <f t="shared" si="0"/>
        <v>0.8</v>
      </c>
      <c r="F35" s="11">
        <f t="shared" si="1"/>
        <v>0.7</v>
      </c>
    </row>
    <row r="36" spans="2:6" x14ac:dyDescent="0.3">
      <c r="B36" s="10" t="s">
        <v>67</v>
      </c>
      <c r="C36" s="20">
        <f>COUNTIFS(H2:H21,H23,I2:I21,"Ya")</f>
        <v>9</v>
      </c>
      <c r="D36" s="20">
        <f>COUNTIFS(H2:H21,H23,I2:I21,"Tidak")</f>
        <v>7</v>
      </c>
      <c r="E36" s="4">
        <f t="shared" si="0"/>
        <v>0.9</v>
      </c>
      <c r="F36" s="11">
        <f t="shared" si="1"/>
        <v>0.7</v>
      </c>
    </row>
    <row r="37" spans="2:6" ht="15" thickBot="1" x14ac:dyDescent="0.35">
      <c r="B37" s="25" t="s">
        <v>69</v>
      </c>
      <c r="C37" s="26"/>
      <c r="D37" s="26"/>
      <c r="E37" s="21">
        <f>E31*E32*E33*E34*E35*E36</f>
        <v>1.4400000000000003E-2</v>
      </c>
      <c r="F37" s="21">
        <f>F31*F32*F33*F34*F35*F36</f>
        <v>9.4080000000000014E-3</v>
      </c>
    </row>
  </sheetData>
  <mergeCells count="8">
    <mergeCell ref="E26:E27"/>
    <mergeCell ref="B37:D37"/>
    <mergeCell ref="H29:I29"/>
    <mergeCell ref="J30:J31"/>
    <mergeCell ref="B29:B30"/>
    <mergeCell ref="C29:C30"/>
    <mergeCell ref="D29:D30"/>
    <mergeCell ref="E29:F29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CTH</vt:lpstr>
      <vt:lpstr>PENJELASAN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2021-12-19T04:56:03Z</dcterms:created>
  <dcterms:modified xsi:type="dcterms:W3CDTF">2022-01-29T04:57:54Z</dcterms:modified>
</cp:coreProperties>
</file>