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hendra\Desktop\"/>
    </mc:Choice>
  </mc:AlternateContent>
  <xr:revisionPtr revIDLastSave="0" documentId="13_ncr:1_{863532B5-D1C5-4624-9673-066E3503194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aryawan" sheetId="2" r:id="rId1"/>
    <sheet name="DaftarTarifEfektif" sheetId="1" r:id="rId2"/>
  </sheets>
  <definedNames>
    <definedName name="TER">DaftarTarifEfektif!$H$2:$I$9</definedName>
    <definedName name="TERA">DaftarTarifEfektif!$B$2:$E$45</definedName>
    <definedName name="TERB">DaftarTarifEfektif!$B$46:$E$85</definedName>
    <definedName name="TERC">DaftarTarifEfektif!$B$86:$E$126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7" i="2" l="1"/>
  <c r="I36" i="2"/>
  <c r="I35" i="2"/>
  <c r="I34" i="2"/>
  <c r="J34" i="2" s="1"/>
  <c r="K34" i="2" s="1"/>
  <c r="I33" i="2"/>
  <c r="I32" i="2"/>
  <c r="I31" i="2"/>
  <c r="J31" i="2" s="1"/>
  <c r="K31" i="2" s="1"/>
  <c r="I30" i="2"/>
  <c r="I29" i="2"/>
  <c r="J29" i="2" s="1"/>
  <c r="I28" i="2"/>
  <c r="I27" i="2"/>
  <c r="J26" i="2"/>
  <c r="K26" i="2" s="1"/>
  <c r="L26" i="2" s="1"/>
  <c r="I26" i="2"/>
  <c r="I25" i="2"/>
  <c r="I24" i="2"/>
  <c r="I23" i="2"/>
  <c r="J23" i="2" s="1"/>
  <c r="K23" i="2" s="1"/>
  <c r="I22" i="2"/>
  <c r="I21" i="2"/>
  <c r="J21" i="2" s="1"/>
  <c r="K21" i="2" s="1"/>
  <c r="L21" i="2" s="1"/>
  <c r="I20" i="2"/>
  <c r="I19" i="2"/>
  <c r="I18" i="2"/>
  <c r="I17" i="2"/>
  <c r="I16" i="2"/>
  <c r="J16" i="2" s="1"/>
  <c r="K16" i="2" s="1"/>
  <c r="I15" i="2"/>
  <c r="J15" i="2" s="1"/>
  <c r="K15" i="2" s="1"/>
  <c r="I14" i="2"/>
  <c r="I13" i="2"/>
  <c r="I12" i="2"/>
  <c r="I11" i="2"/>
  <c r="J11" i="2" s="1"/>
  <c r="K11" i="2" s="1"/>
  <c r="I10" i="2"/>
  <c r="I9" i="2"/>
  <c r="I8" i="2"/>
  <c r="I7" i="2"/>
  <c r="I6" i="2"/>
  <c r="J13" i="2"/>
  <c r="K13" i="2" s="1"/>
  <c r="J12" i="2"/>
  <c r="K12" i="2" s="1"/>
  <c r="J10" i="2"/>
  <c r="K10" i="2" s="1"/>
  <c r="L10" i="2" s="1"/>
  <c r="M14" i="1"/>
  <c r="L12" i="2" l="1"/>
  <c r="L13" i="2"/>
  <c r="L36" i="2"/>
  <c r="J7" i="2"/>
  <c r="K7" i="2" s="1"/>
  <c r="L7" i="2" s="1"/>
  <c r="L15" i="2"/>
  <c r="L23" i="2"/>
  <c r="L31" i="2"/>
  <c r="J8" i="2"/>
  <c r="K8" i="2" s="1"/>
  <c r="L8" i="2" s="1"/>
  <c r="L16" i="2"/>
  <c r="J9" i="2"/>
  <c r="K9" i="2" s="1"/>
  <c r="L9" i="2" s="1"/>
  <c r="L34" i="2"/>
  <c r="L11" i="2"/>
  <c r="J6" i="2"/>
  <c r="K6" i="2" s="1"/>
  <c r="L6" i="2" s="1"/>
  <c r="J24" i="2"/>
  <c r="K24" i="2" s="1"/>
  <c r="L24" i="2" s="1"/>
  <c r="K29" i="2"/>
  <c r="L29" i="2" s="1"/>
  <c r="J32" i="2"/>
  <c r="K32" i="2" s="1"/>
  <c r="L32" i="2" s="1"/>
  <c r="J27" i="2"/>
  <c r="K27" i="2" s="1"/>
  <c r="L27" i="2" s="1"/>
  <c r="J35" i="2"/>
  <c r="K35" i="2" s="1"/>
  <c r="L35" i="2" s="1"/>
  <c r="J22" i="2"/>
  <c r="K22" i="2" s="1"/>
  <c r="L22" i="2" s="1"/>
  <c r="J30" i="2"/>
  <c r="K30" i="2" s="1"/>
  <c r="L30" i="2" s="1"/>
  <c r="J25" i="2"/>
  <c r="K25" i="2" s="1"/>
  <c r="L25" i="2" s="1"/>
  <c r="J33" i="2"/>
  <c r="K33" i="2" s="1"/>
  <c r="L33" i="2" s="1"/>
  <c r="J28" i="2"/>
  <c r="K28" i="2" s="1"/>
  <c r="L28" i="2" s="1"/>
  <c r="J36" i="2"/>
  <c r="K36" i="2" s="1"/>
  <c r="J37" i="2"/>
  <c r="K37" i="2" s="1"/>
  <c r="L37" i="2" s="1"/>
  <c r="J18" i="2"/>
  <c r="K18" i="2" s="1"/>
  <c r="L18" i="2" s="1"/>
  <c r="J19" i="2"/>
  <c r="K19" i="2" s="1"/>
  <c r="L19" i="2" s="1"/>
  <c r="J14" i="2"/>
  <c r="K14" i="2" s="1"/>
  <c r="L14" i="2" s="1"/>
  <c r="J17" i="2"/>
  <c r="K17" i="2" s="1"/>
  <c r="L17" i="2" s="1"/>
  <c r="J20" i="2"/>
  <c r="K20" i="2" s="1"/>
  <c r="L20" i="2" s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" i="1"/>
  <c r="B3" i="1"/>
</calcChain>
</file>

<file path=xl/sharedStrings.xml><?xml version="1.0" encoding="utf-8"?>
<sst xmlns="http://schemas.openxmlformats.org/spreadsheetml/2006/main" count="384" uniqueCount="95">
  <si>
    <t>Jenis TER</t>
  </si>
  <si>
    <t>Penghasilan Bruto</t>
  </si>
  <si>
    <t>TER</t>
  </si>
  <si>
    <t>Deskripsi</t>
  </si>
  <si>
    <t>TER A</t>
  </si>
  <si>
    <t>TK/0</t>
  </si>
  <si>
    <t>TK/1</t>
  </si>
  <si>
    <t>K/0</t>
  </si>
  <si>
    <t>TER B</t>
  </si>
  <si>
    <t>TER C</t>
  </si>
  <si>
    <t>TK/2</t>
  </si>
  <si>
    <t>TK/3</t>
  </si>
  <si>
    <t>K/1</t>
  </si>
  <si>
    <t>K/2</t>
  </si>
  <si>
    <t>K/3</t>
  </si>
  <si>
    <t>s.d</t>
  </si>
  <si>
    <t>NIK</t>
  </si>
  <si>
    <t>Nama</t>
  </si>
  <si>
    <t>PTKP</t>
  </si>
  <si>
    <t>Index</t>
  </si>
  <si>
    <t>TarifEfektif</t>
  </si>
  <si>
    <t>PPh</t>
  </si>
  <si>
    <t>001</t>
  </si>
  <si>
    <t>002</t>
  </si>
  <si>
    <t>003</t>
  </si>
  <si>
    <t>004</t>
  </si>
  <si>
    <t>005</t>
  </si>
  <si>
    <t>006</t>
  </si>
  <si>
    <t>007</t>
  </si>
  <si>
    <t>008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</si>
  <si>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</si>
  <si>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</si>
  <si>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</si>
  <si>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</si>
  <si>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</si>
  <si>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</si>
  <si>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</si>
  <si>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</si>
  <si>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Gaji Pokok</t>
  </si>
  <si>
    <t>Tunjangan A</t>
  </si>
  <si>
    <t>Tunjangan B</t>
  </si>
  <si>
    <t>Insentif A</t>
  </si>
  <si>
    <t>Insentif B</t>
  </si>
  <si>
    <t>009</t>
  </si>
  <si>
    <t>Test9</t>
  </si>
  <si>
    <t>010</t>
  </si>
  <si>
    <t>Test10</t>
  </si>
  <si>
    <t>011</t>
  </si>
  <si>
    <t>Test11</t>
  </si>
  <si>
    <t>012</t>
  </si>
  <si>
    <t>Test12</t>
  </si>
  <si>
    <t>013</t>
  </si>
  <si>
    <t>Test13</t>
  </si>
  <si>
    <t>014</t>
  </si>
  <si>
    <t>Test14</t>
  </si>
  <si>
    <t>015</t>
  </si>
  <si>
    <t>Test15</t>
  </si>
  <si>
    <t>016</t>
  </si>
  <si>
    <t>Test16</t>
  </si>
  <si>
    <t>017</t>
  </si>
  <si>
    <t>Test17</t>
  </si>
  <si>
    <t>018</t>
  </si>
  <si>
    <t>Test18</t>
  </si>
  <si>
    <t>019</t>
  </si>
  <si>
    <t>Test19</t>
  </si>
  <si>
    <t>020</t>
  </si>
  <si>
    <t>Test20</t>
  </si>
  <si>
    <t>021</t>
  </si>
  <si>
    <t>Test21</t>
  </si>
  <si>
    <t>022</t>
  </si>
  <si>
    <t>Test22</t>
  </si>
  <si>
    <t>023</t>
  </si>
  <si>
    <t>Test23</t>
  </si>
  <si>
    <t>024</t>
  </si>
  <si>
    <t>Test24</t>
  </si>
  <si>
    <t>025</t>
  </si>
  <si>
    <t>Test25</t>
  </si>
  <si>
    <t>026</t>
  </si>
  <si>
    <t>Test26</t>
  </si>
  <si>
    <t>027</t>
  </si>
  <si>
    <t>Test27</t>
  </si>
  <si>
    <t>028</t>
  </si>
  <si>
    <t>Test28</t>
  </si>
  <si>
    <t>029</t>
  </si>
  <si>
    <t>Test29</t>
  </si>
  <si>
    <t>030</t>
  </si>
  <si>
    <t>Test30</t>
  </si>
  <si>
    <t>031</t>
  </si>
  <si>
    <t>Test31</t>
  </si>
  <si>
    <t>032</t>
  </si>
  <si>
    <t>Test32</t>
  </si>
  <si>
    <t>Take Home Pay</t>
  </si>
  <si>
    <t>Contoh Perhitungan Take Home Pay Metode Gross dan PPh Januari 2024 menurut PP Nomor 58 Tahun 2023</t>
  </si>
  <si>
    <t>Mahasiswa Universitas Pelita Harapan Medan</t>
  </si>
  <si>
    <t>By: Felicia Fortuna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</si>
</sst>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Border="1" applyAlignment="1">
      <alignment horizontal="center"/>
    </xf>
    <xf numFmtId="9" fontId="0" fillId="0" borderId="3" xfId="0" applyNumberFormat="1" applyBorder="1"/>
    <xf numFmtId="10" fontId="0" fillId="0" borderId="3" xfId="0" applyNumberFormat="1" applyBorder="1"/>
    <xf numFmtId="9" fontId="0" fillId="0" borderId="4" xfId="0" applyNumberFormat="1" applyBorder="1"/>
    <xf numFmtId="0" fontId="2" fillId="2" borderId="7" xfId="0" applyFont="1" applyFill="1" applyBorder="1"/>
    <xf numFmtId="0" fontId="2" fillId="2" borderId="1" xfId="0" applyFont="1" applyFill="1" applyBorder="1"/>
    <xf numFmtId="0" fontId="0" fillId="0" borderId="8" xfId="0" applyBorder="1"/>
    <xf numFmtId="0" fontId="0" fillId="0" borderId="9" xfId="0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0" fillId="0" borderId="3" xfId="0" applyBorder="1"/>
    <xf numFmtId="0" fontId="0" fillId="0" borderId="4" xfId="0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164" fontId="0" fillId="0" borderId="2" xfId="1" applyNumberFormat="1" applyFont="1" applyBorder="1" applyAlignment="1"/>
    <xf numFmtId="164" fontId="0" fillId="0" borderId="3" xfId="1" applyNumberFormat="1" applyFont="1" applyBorder="1" applyAlignment="1"/>
    <xf numFmtId="0" fontId="2" fillId="2" borderId="3" xfId="0" applyFont="1" applyFill="1" applyBorder="1"/>
    <xf numFmtId="10" fontId="0" fillId="0" borderId="0" xfId="2" applyNumberFormat="1" applyFont="1"/>
    <xf numFmtId="0" fontId="0" fillId="0" borderId="0" xfId="0" quotePrefix="1"/>
    <xf numFmtId="0" fontId="0" fillId="3" borderId="0" xfId="0" applyFill="1"/>
    <xf numFmtId="0" fontId="2" fillId="0" borderId="0" xfId="0" applyFont="1"/>
    <xf numFmtId="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715A7-E6C3-44EF-9FF8-3ED308E11119}">
  <dimension ref="A1:L37"/>
  <sheetViews>
    <sheetView tabSelected="1" workbookViewId="0">
      <selection activeCell="N16" sqref="N16"/>
    </sheetView>
  </sheetViews>
  <sheetFormatPr defaultRowHeight="15" x14ac:dyDescent="0.25"/>
  <cols>
    <col min="2" max="2" width="12.42578125" customWidth="1"/>
    <col min="3" max="4" width="11" customWidth="1"/>
    <col min="5" max="5" width="11.85546875" bestFit="1" customWidth="1"/>
    <col min="6" max="6" width="11.7109375" bestFit="1" customWidth="1"/>
    <col min="7" max="8" width="11.7109375" customWidth="1"/>
    <col min="9" max="9" width="17.28515625" bestFit="1" customWidth="1"/>
    <col min="10" max="10" width="11.85546875" customWidth="1"/>
    <col min="11" max="11" width="12" customWidth="1"/>
    <col min="12" max="12" width="14.5703125" bestFit="1" customWidth="1"/>
  </cols>
  <sheetData>
    <row r="1" spans="1:12" x14ac:dyDescent="0.25">
      <c r="A1" s="24" t="s">
        <v>92</v>
      </c>
    </row>
    <row r="2" spans="1:12" x14ac:dyDescent="0.25">
      <c r="A2" s="24" t="s">
        <v>94</v>
      </c>
    </row>
    <row r="3" spans="1:12" x14ac:dyDescent="0.25">
      <c r="A3" s="24" t="s">
        <v>93</v>
      </c>
    </row>
    <row r="4" spans="1:12" x14ac:dyDescent="0.25">
      <c r="A4" s="24"/>
    </row>
    <row r="5" spans="1:12" x14ac:dyDescent="0.25">
      <c r="A5" s="23" t="s">
        <v>16</v>
      </c>
      <c r="B5" s="23" t="s">
        <v>17</v>
      </c>
      <c r="C5" s="23" t="s">
        <v>18</v>
      </c>
      <c r="D5" s="23" t="s">
        <v>38</v>
      </c>
      <c r="E5" s="23" t="s">
        <v>39</v>
      </c>
      <c r="F5" s="23" t="s">
        <v>40</v>
      </c>
      <c r="G5" s="23" t="s">
        <v>41</v>
      </c>
      <c r="H5" s="23" t="s">
        <v>42</v>
      </c>
      <c r="I5" s="23" t="s">
        <v>1</v>
      </c>
      <c r="J5" s="23" t="s">
        <v>20</v>
      </c>
      <c r="K5" s="23" t="s">
        <v>21</v>
      </c>
      <c r="L5" s="23" t="s">
        <v>91</v>
      </c>
    </row>
    <row r="6" spans="1:12" x14ac:dyDescent="0.25">
      <c r="A6" s="22" t="s">
        <v>22</v>
      </c>
      <c r="B6" t="s">
        <v>30</v>
      </c>
      <c r="C6" t="s">
        <v>5</v>
      </c>
      <c r="D6" s="25">
        <v>10000000</v>
      </c>
      <c r="E6" s="25">
        <v>0</v>
      </c>
      <c r="F6" s="25">
        <v>0</v>
      </c>
      <c r="G6" s="25">
        <v>0</v>
      </c>
      <c r="H6" s="25">
        <v>0</v>
      </c>
      <c r="I6" s="25">
        <f>D6+E6+F6+G6+H6</f>
        <v>10000000</v>
      </c>
      <c r="J6" s="21">
        <f>VLOOKUP(I6,CHOOSE(VLOOKUP(C6,TER,2,FALSE),TERA,TERB,TERC),4,TRUE)</f>
        <v>0.02</v>
      </c>
      <c r="K6" s="25">
        <f>I6*J6</f>
        <v>200000</v>
      </c>
      <c r="L6" s="25">
        <f>I6-K6</f>
        <v>9800000</v>
      </c>
    </row>
    <row r="7" spans="1:12" x14ac:dyDescent="0.25">
      <c r="A7" s="22" t="s">
        <v>23</v>
      </c>
      <c r="B7" t="s">
        <v>31</v>
      </c>
      <c r="C7" t="s">
        <v>6</v>
      </c>
      <c r="D7" s="25">
        <v>10000000</v>
      </c>
      <c r="E7" s="25">
        <v>0</v>
      </c>
      <c r="F7" s="25">
        <v>0</v>
      </c>
      <c r="G7" s="25">
        <v>0</v>
      </c>
      <c r="H7" s="25">
        <v>0</v>
      </c>
      <c r="I7" s="25">
        <f t="shared" ref="I7:I13" si="0">D7+E7+F7+G7+H7</f>
        <v>10000000</v>
      </c>
      <c r="J7" s="21">
        <f>VLOOKUP(I7,CHOOSE(VLOOKUP(C7,TER,2,FALSE),TERA,TERB,TERC),4,TRUE)</f>
        <v>0.02</v>
      </c>
      <c r="K7" s="25">
        <f t="shared" ref="K7:K13" si="1">I7*J7</f>
        <v>200000</v>
      </c>
      <c r="L7" s="25">
        <f t="shared" ref="L7:L37" si="2">I7-K7</f>
        <v>9800000</v>
      </c>
    </row>
    <row r="8" spans="1:12" x14ac:dyDescent="0.25">
      <c r="A8" s="22" t="s">
        <v>24</v>
      </c>
      <c r="B8" t="s">
        <v>32</v>
      </c>
      <c r="C8" t="s">
        <v>10</v>
      </c>
      <c r="D8" s="25">
        <v>10000000</v>
      </c>
      <c r="E8" s="25">
        <v>0</v>
      </c>
      <c r="F8" s="25">
        <v>0</v>
      </c>
      <c r="G8" s="25">
        <v>0</v>
      </c>
      <c r="H8" s="25">
        <v>0</v>
      </c>
      <c r="I8" s="25">
        <f t="shared" si="0"/>
        <v>10000000</v>
      </c>
      <c r="J8" s="21">
        <f>VLOOKUP(I8,CHOOSE(VLOOKUP(C8,TER,2,FALSE),TERA,TERB,TERC),4,TRUE)</f>
        <v>1.4999999999999999E-2</v>
      </c>
      <c r="K8" s="25">
        <f t="shared" si="1"/>
        <v>150000</v>
      </c>
      <c r="L8" s="25">
        <f t="shared" si="2"/>
        <v>9850000</v>
      </c>
    </row>
    <row r="9" spans="1:12" x14ac:dyDescent="0.25">
      <c r="A9" s="22" t="s">
        <v>25</v>
      </c>
      <c r="B9" t="s">
        <v>33</v>
      </c>
      <c r="C9" t="s">
        <v>11</v>
      </c>
      <c r="D9" s="25">
        <v>10000000</v>
      </c>
      <c r="E9" s="25">
        <v>0</v>
      </c>
      <c r="F9" s="25">
        <v>0</v>
      </c>
      <c r="G9" s="25">
        <v>0</v>
      </c>
      <c r="H9" s="25">
        <v>0</v>
      </c>
      <c r="I9" s="25">
        <f t="shared" si="0"/>
        <v>10000000</v>
      </c>
      <c r="J9" s="21">
        <f>VLOOKUP(I9,CHOOSE(VLOOKUP(C9,TER,2,FALSE),TERA,TERB,TERC),4,TRUE)</f>
        <v>1.4999999999999999E-2</v>
      </c>
      <c r="K9" s="25">
        <f t="shared" si="1"/>
        <v>150000</v>
      </c>
      <c r="L9" s="25">
        <f t="shared" si="2"/>
        <v>9850000</v>
      </c>
    </row>
    <row r="10" spans="1:12" x14ac:dyDescent="0.25">
      <c r="A10" s="22" t="s">
        <v>26</v>
      </c>
      <c r="B10" t="s">
        <v>34</v>
      </c>
      <c r="C10" t="s">
        <v>7</v>
      </c>
      <c r="D10" s="25">
        <v>10000000</v>
      </c>
      <c r="E10" s="25">
        <v>0</v>
      </c>
      <c r="F10" s="25">
        <v>0</v>
      </c>
      <c r="G10" s="25">
        <v>0</v>
      </c>
      <c r="H10" s="25">
        <v>0</v>
      </c>
      <c r="I10" s="25">
        <f t="shared" si="0"/>
        <v>10000000</v>
      </c>
      <c r="J10" s="21">
        <f>VLOOKUP(I10,CHOOSE(VLOOKUP(C10,TER,2,FALSE),TERA,TERB,TERC),4,TRUE)</f>
        <v>0.02</v>
      </c>
      <c r="K10" s="25">
        <f t="shared" si="1"/>
        <v>200000</v>
      </c>
      <c r="L10" s="25">
        <f t="shared" si="2"/>
        <v>9800000</v>
      </c>
    </row>
    <row r="11" spans="1:12" x14ac:dyDescent="0.25">
      <c r="A11" s="22" t="s">
        <v>27</v>
      </c>
      <c r="B11" t="s">
        <v>35</v>
      </c>
      <c r="C11" t="s">
        <v>12</v>
      </c>
      <c r="D11" s="25">
        <v>10000000</v>
      </c>
      <c r="E11" s="25">
        <v>0</v>
      </c>
      <c r="F11" s="25">
        <v>0</v>
      </c>
      <c r="G11" s="25">
        <v>0</v>
      </c>
      <c r="H11" s="25">
        <v>0</v>
      </c>
      <c r="I11" s="25">
        <f t="shared" si="0"/>
        <v>10000000</v>
      </c>
      <c r="J11" s="21">
        <f>VLOOKUP(I11,CHOOSE(VLOOKUP(C11,TER,2,FALSE),TERA,TERB,TERC),4,TRUE)</f>
        <v>1.4999999999999999E-2</v>
      </c>
      <c r="K11" s="25">
        <f t="shared" si="1"/>
        <v>150000</v>
      </c>
      <c r="L11" s="25">
        <f t="shared" si="2"/>
        <v>9850000</v>
      </c>
    </row>
    <row r="12" spans="1:12" x14ac:dyDescent="0.25">
      <c r="A12" s="22" t="s">
        <v>28</v>
      </c>
      <c r="B12" t="s">
        <v>36</v>
      </c>
      <c r="C12" t="s">
        <v>13</v>
      </c>
      <c r="D12" s="25">
        <v>10000000</v>
      </c>
      <c r="E12" s="25">
        <v>0</v>
      </c>
      <c r="F12" s="25">
        <v>0</v>
      </c>
      <c r="G12" s="25">
        <v>0</v>
      </c>
      <c r="H12" s="25">
        <v>0</v>
      </c>
      <c r="I12" s="25">
        <f t="shared" si="0"/>
        <v>10000000</v>
      </c>
      <c r="J12" s="21">
        <f>VLOOKUP(I12,CHOOSE(VLOOKUP(C12,TER,2,FALSE),TERA,TERB,TERC),4,TRUE)</f>
        <v>1.4999999999999999E-2</v>
      </c>
      <c r="K12" s="25">
        <f t="shared" si="1"/>
        <v>150000</v>
      </c>
      <c r="L12" s="25">
        <f t="shared" si="2"/>
        <v>9850000</v>
      </c>
    </row>
    <row r="13" spans="1:12" x14ac:dyDescent="0.25">
      <c r="A13" s="22" t="s">
        <v>29</v>
      </c>
      <c r="B13" t="s">
        <v>37</v>
      </c>
      <c r="C13" t="s">
        <v>14</v>
      </c>
      <c r="D13" s="25">
        <v>10000000</v>
      </c>
      <c r="E13" s="25">
        <v>0</v>
      </c>
      <c r="F13" s="25">
        <v>0</v>
      </c>
      <c r="G13" s="25">
        <v>0</v>
      </c>
      <c r="H13" s="25">
        <v>0</v>
      </c>
      <c r="I13" s="25">
        <f t="shared" si="0"/>
        <v>10000000</v>
      </c>
      <c r="J13" s="21">
        <f>VLOOKUP(I13,CHOOSE(VLOOKUP(C13,TER,2,FALSE),TERA,TERB,TERC),4,TRUE)</f>
        <v>1.4999999999999999E-2</v>
      </c>
      <c r="K13" s="25">
        <f t="shared" si="1"/>
        <v>150000</v>
      </c>
      <c r="L13" s="25">
        <f t="shared" si="2"/>
        <v>9850000</v>
      </c>
    </row>
    <row r="14" spans="1:12" x14ac:dyDescent="0.25">
      <c r="A14" s="22" t="s">
        <v>43</v>
      </c>
      <c r="B14" t="s">
        <v>44</v>
      </c>
      <c r="C14" t="s">
        <v>5</v>
      </c>
      <c r="D14" s="25">
        <v>20000000</v>
      </c>
      <c r="E14" s="25">
        <v>0</v>
      </c>
      <c r="F14" s="25">
        <v>0</v>
      </c>
      <c r="G14" s="25">
        <v>0</v>
      </c>
      <c r="H14" s="25">
        <v>0</v>
      </c>
      <c r="I14" s="25">
        <f>D14+E14+F14+G14+H14</f>
        <v>20000000</v>
      </c>
      <c r="J14" s="21">
        <f>VLOOKUP(I14,CHOOSE(VLOOKUP(C14,TER,2,FALSE),TERA,TERB,TERC),4,TRUE)</f>
        <v>0.09</v>
      </c>
      <c r="K14" s="25">
        <f>I14*J14</f>
        <v>1800000</v>
      </c>
      <c r="L14" s="25">
        <f t="shared" si="2"/>
        <v>18200000</v>
      </c>
    </row>
    <row r="15" spans="1:12" x14ac:dyDescent="0.25">
      <c r="A15" s="22" t="s">
        <v>45</v>
      </c>
      <c r="B15" t="s">
        <v>46</v>
      </c>
      <c r="C15" t="s">
        <v>6</v>
      </c>
      <c r="D15" s="25">
        <v>20000000</v>
      </c>
      <c r="E15" s="25">
        <v>0</v>
      </c>
      <c r="F15" s="25">
        <v>0</v>
      </c>
      <c r="G15" s="25">
        <v>0</v>
      </c>
      <c r="H15" s="25">
        <v>0</v>
      </c>
      <c r="I15" s="25">
        <f t="shared" ref="I15:I21" si="3">D15+E15+F15+G15+H15</f>
        <v>20000000</v>
      </c>
      <c r="J15" s="21">
        <f>VLOOKUP(I15,CHOOSE(VLOOKUP(C15,TER,2,FALSE),TERA,TERB,TERC),4,TRUE)</f>
        <v>0.09</v>
      </c>
      <c r="K15" s="25">
        <f t="shared" ref="K15:K21" si="4">I15*J15</f>
        <v>1800000</v>
      </c>
      <c r="L15" s="25">
        <f t="shared" si="2"/>
        <v>18200000</v>
      </c>
    </row>
    <row r="16" spans="1:12" x14ac:dyDescent="0.25">
      <c r="A16" s="22" t="s">
        <v>47</v>
      </c>
      <c r="B16" t="s">
        <v>48</v>
      </c>
      <c r="C16" t="s">
        <v>10</v>
      </c>
      <c r="D16" s="25">
        <v>20000000</v>
      </c>
      <c r="E16" s="25">
        <v>0</v>
      </c>
      <c r="F16" s="25">
        <v>0</v>
      </c>
      <c r="G16" s="25">
        <v>0</v>
      </c>
      <c r="H16" s="25">
        <v>0</v>
      </c>
      <c r="I16" s="25">
        <f t="shared" si="3"/>
        <v>20000000</v>
      </c>
      <c r="J16" s="21">
        <f>VLOOKUP(I16,CHOOSE(VLOOKUP(C16,TER,2,FALSE),TERA,TERB,TERC),4,TRUE)</f>
        <v>0.08</v>
      </c>
      <c r="K16" s="25">
        <f t="shared" si="4"/>
        <v>1600000</v>
      </c>
      <c r="L16" s="25">
        <f t="shared" si="2"/>
        <v>18400000</v>
      </c>
    </row>
    <row r="17" spans="1:12" x14ac:dyDescent="0.25">
      <c r="A17" s="22" t="s">
        <v>49</v>
      </c>
      <c r="B17" t="s">
        <v>50</v>
      </c>
      <c r="C17" t="s">
        <v>11</v>
      </c>
      <c r="D17" s="25">
        <v>20000000</v>
      </c>
      <c r="E17" s="25">
        <v>0</v>
      </c>
      <c r="F17" s="25">
        <v>0</v>
      </c>
      <c r="G17" s="25">
        <v>0</v>
      </c>
      <c r="H17" s="25">
        <v>0</v>
      </c>
      <c r="I17" s="25">
        <f t="shared" si="3"/>
        <v>20000000</v>
      </c>
      <c r="J17" s="21">
        <f>VLOOKUP(I17,CHOOSE(VLOOKUP(C17,TER,2,FALSE),TERA,TERB,TERC),4,TRUE)</f>
        <v>0.08</v>
      </c>
      <c r="K17" s="25">
        <f t="shared" si="4"/>
        <v>1600000</v>
      </c>
      <c r="L17" s="25">
        <f t="shared" si="2"/>
        <v>18400000</v>
      </c>
    </row>
    <row r="18" spans="1:12" x14ac:dyDescent="0.25">
      <c r="A18" s="22" t="s">
        <v>51</v>
      </c>
      <c r="B18" t="s">
        <v>52</v>
      </c>
      <c r="C18" t="s">
        <v>7</v>
      </c>
      <c r="D18" s="25">
        <v>20000000</v>
      </c>
      <c r="E18" s="25">
        <v>0</v>
      </c>
      <c r="F18" s="25">
        <v>0</v>
      </c>
      <c r="G18" s="25">
        <v>0</v>
      </c>
      <c r="H18" s="25">
        <v>0</v>
      </c>
      <c r="I18" s="25">
        <f t="shared" si="3"/>
        <v>20000000</v>
      </c>
      <c r="J18" s="21">
        <f>VLOOKUP(I18,CHOOSE(VLOOKUP(C18,TER,2,FALSE),TERA,TERB,TERC),4,TRUE)</f>
        <v>0.09</v>
      </c>
      <c r="K18" s="25">
        <f t="shared" si="4"/>
        <v>1800000</v>
      </c>
      <c r="L18" s="25">
        <f t="shared" si="2"/>
        <v>18200000</v>
      </c>
    </row>
    <row r="19" spans="1:12" x14ac:dyDescent="0.25">
      <c r="A19" s="22" t="s">
        <v>53</v>
      </c>
      <c r="B19" t="s">
        <v>54</v>
      </c>
      <c r="C19" t="s">
        <v>12</v>
      </c>
      <c r="D19" s="25">
        <v>20000000</v>
      </c>
      <c r="E19" s="25">
        <v>0</v>
      </c>
      <c r="F19" s="25">
        <v>0</v>
      </c>
      <c r="G19" s="25">
        <v>0</v>
      </c>
      <c r="H19" s="25">
        <v>0</v>
      </c>
      <c r="I19" s="25">
        <f t="shared" si="3"/>
        <v>20000000</v>
      </c>
      <c r="J19" s="21">
        <f>VLOOKUP(I19,CHOOSE(VLOOKUP(C19,TER,2,FALSE),TERA,TERB,TERC),4,TRUE)</f>
        <v>0.08</v>
      </c>
      <c r="K19" s="25">
        <f t="shared" si="4"/>
        <v>1600000</v>
      </c>
      <c r="L19" s="25">
        <f t="shared" si="2"/>
        <v>18400000</v>
      </c>
    </row>
    <row r="20" spans="1:12" x14ac:dyDescent="0.25">
      <c r="A20" s="22" t="s">
        <v>55</v>
      </c>
      <c r="B20" t="s">
        <v>56</v>
      </c>
      <c r="C20" t="s">
        <v>13</v>
      </c>
      <c r="D20" s="25">
        <v>20000000</v>
      </c>
      <c r="E20" s="25">
        <v>0</v>
      </c>
      <c r="F20" s="25">
        <v>0</v>
      </c>
      <c r="G20" s="25">
        <v>0</v>
      </c>
      <c r="H20" s="25">
        <v>0</v>
      </c>
      <c r="I20" s="25">
        <f t="shared" si="3"/>
        <v>20000000</v>
      </c>
      <c r="J20" s="21">
        <f>VLOOKUP(I20,CHOOSE(VLOOKUP(C20,TER,2,FALSE),TERA,TERB,TERC),4,TRUE)</f>
        <v>0.08</v>
      </c>
      <c r="K20" s="25">
        <f t="shared" si="4"/>
        <v>1600000</v>
      </c>
      <c r="L20" s="25">
        <f t="shared" si="2"/>
        <v>18400000</v>
      </c>
    </row>
    <row r="21" spans="1:12" x14ac:dyDescent="0.25">
      <c r="A21" s="22" t="s">
        <v>57</v>
      </c>
      <c r="B21" t="s">
        <v>58</v>
      </c>
      <c r="C21" t="s">
        <v>14</v>
      </c>
      <c r="D21" s="25">
        <v>20000000</v>
      </c>
      <c r="E21" s="25">
        <v>0</v>
      </c>
      <c r="F21" s="25">
        <v>0</v>
      </c>
      <c r="G21" s="25">
        <v>0</v>
      </c>
      <c r="H21" s="25">
        <v>0</v>
      </c>
      <c r="I21" s="25">
        <f t="shared" si="3"/>
        <v>20000000</v>
      </c>
      <c r="J21" s="21">
        <f>VLOOKUP(I21,CHOOSE(VLOOKUP(C21,TER,2,FALSE),TERA,TERB,TERC),4,TRUE)</f>
        <v>0.08</v>
      </c>
      <c r="K21" s="25">
        <f t="shared" si="4"/>
        <v>1600000</v>
      </c>
      <c r="L21" s="25">
        <f t="shared" si="2"/>
        <v>18400000</v>
      </c>
    </row>
    <row r="22" spans="1:12" x14ac:dyDescent="0.25">
      <c r="A22" s="22" t="s">
        <v>59</v>
      </c>
      <c r="B22" t="s">
        <v>60</v>
      </c>
      <c r="C22" t="s">
        <v>5</v>
      </c>
      <c r="D22" s="25">
        <v>30000000</v>
      </c>
      <c r="E22" s="25">
        <v>0</v>
      </c>
      <c r="F22" s="25">
        <v>0</v>
      </c>
      <c r="G22" s="25">
        <v>0</v>
      </c>
      <c r="H22" s="25">
        <v>0</v>
      </c>
      <c r="I22" s="25">
        <f t="shared" ref="I22:I37" si="5">D22+E22+F22+G22+H22</f>
        <v>30000000</v>
      </c>
      <c r="J22" s="21">
        <f>VLOOKUP(I22,CHOOSE(VLOOKUP(C22,TER,2,FALSE),TERA,TERB,TERC),4,TRUE)</f>
        <v>0.12</v>
      </c>
      <c r="K22" s="25">
        <f t="shared" ref="K22:K37" si="6">I22*J22</f>
        <v>3600000</v>
      </c>
      <c r="L22" s="25">
        <f t="shared" si="2"/>
        <v>26400000</v>
      </c>
    </row>
    <row r="23" spans="1:12" x14ac:dyDescent="0.25">
      <c r="A23" s="22" t="s">
        <v>61</v>
      </c>
      <c r="B23" t="s">
        <v>62</v>
      </c>
      <c r="C23" t="s">
        <v>6</v>
      </c>
      <c r="D23" s="25">
        <v>30000000</v>
      </c>
      <c r="E23" s="25">
        <v>0</v>
      </c>
      <c r="F23" s="25">
        <v>0</v>
      </c>
      <c r="G23" s="25">
        <v>0</v>
      </c>
      <c r="H23" s="25">
        <v>0</v>
      </c>
      <c r="I23" s="25">
        <f t="shared" si="5"/>
        <v>30000000</v>
      </c>
      <c r="J23" s="21">
        <f>VLOOKUP(I23,CHOOSE(VLOOKUP(C23,TER,2,FALSE),TERA,TERB,TERC),4,TRUE)</f>
        <v>0.12</v>
      </c>
      <c r="K23" s="25">
        <f t="shared" si="6"/>
        <v>3600000</v>
      </c>
      <c r="L23" s="25">
        <f t="shared" si="2"/>
        <v>26400000</v>
      </c>
    </row>
    <row r="24" spans="1:12" x14ac:dyDescent="0.25">
      <c r="A24" s="22" t="s">
        <v>63</v>
      </c>
      <c r="B24" t="s">
        <v>64</v>
      </c>
      <c r="C24" t="s">
        <v>10</v>
      </c>
      <c r="D24" s="25">
        <v>30000000</v>
      </c>
      <c r="E24" s="25">
        <v>0</v>
      </c>
      <c r="F24" s="25">
        <v>0</v>
      </c>
      <c r="G24" s="25">
        <v>0</v>
      </c>
      <c r="H24" s="25">
        <v>0</v>
      </c>
      <c r="I24" s="25">
        <f t="shared" si="5"/>
        <v>30000000</v>
      </c>
      <c r="J24" s="21">
        <f>VLOOKUP(I24,CHOOSE(VLOOKUP(C24,TER,2,FALSE),TERA,TERB,TERC),4,TRUE)</f>
        <v>0.12</v>
      </c>
      <c r="K24" s="25">
        <f t="shared" si="6"/>
        <v>3600000</v>
      </c>
      <c r="L24" s="25">
        <f t="shared" si="2"/>
        <v>26400000</v>
      </c>
    </row>
    <row r="25" spans="1:12" x14ac:dyDescent="0.25">
      <c r="A25" s="22" t="s">
        <v>65</v>
      </c>
      <c r="B25" t="s">
        <v>66</v>
      </c>
      <c r="C25" t="s">
        <v>11</v>
      </c>
      <c r="D25" s="25">
        <v>30000000</v>
      </c>
      <c r="E25" s="25">
        <v>0</v>
      </c>
      <c r="F25" s="25">
        <v>0</v>
      </c>
      <c r="G25" s="25">
        <v>0</v>
      </c>
      <c r="H25" s="25">
        <v>0</v>
      </c>
      <c r="I25" s="25">
        <f t="shared" si="5"/>
        <v>30000000</v>
      </c>
      <c r="J25" s="21">
        <f>VLOOKUP(I25,CHOOSE(VLOOKUP(C25,TER,2,FALSE),TERA,TERB,TERC),4,TRUE)</f>
        <v>0.12</v>
      </c>
      <c r="K25" s="25">
        <f t="shared" si="6"/>
        <v>3600000</v>
      </c>
      <c r="L25" s="25">
        <f t="shared" si="2"/>
        <v>26400000</v>
      </c>
    </row>
    <row r="26" spans="1:12" x14ac:dyDescent="0.25">
      <c r="A26" s="22" t="s">
        <v>67</v>
      </c>
      <c r="B26" t="s">
        <v>68</v>
      </c>
      <c r="C26" t="s">
        <v>7</v>
      </c>
      <c r="D26" s="25">
        <v>30000000</v>
      </c>
      <c r="E26" s="25">
        <v>0</v>
      </c>
      <c r="F26" s="25">
        <v>0</v>
      </c>
      <c r="G26" s="25">
        <v>0</v>
      </c>
      <c r="H26" s="25">
        <v>0</v>
      </c>
      <c r="I26" s="25">
        <f t="shared" si="5"/>
        <v>30000000</v>
      </c>
      <c r="J26" s="21">
        <f>VLOOKUP(I26,CHOOSE(VLOOKUP(C26,TER,2,FALSE),TERA,TERB,TERC),4,TRUE)</f>
        <v>0.12</v>
      </c>
      <c r="K26" s="25">
        <f t="shared" si="6"/>
        <v>3600000</v>
      </c>
      <c r="L26" s="25">
        <f t="shared" si="2"/>
        <v>26400000</v>
      </c>
    </row>
    <row r="27" spans="1:12" x14ac:dyDescent="0.25">
      <c r="A27" s="22" t="s">
        <v>69</v>
      </c>
      <c r="B27" t="s">
        <v>70</v>
      </c>
      <c r="C27" t="s">
        <v>12</v>
      </c>
      <c r="D27" s="25">
        <v>30000000</v>
      </c>
      <c r="E27" s="25">
        <v>0</v>
      </c>
      <c r="F27" s="25">
        <v>0</v>
      </c>
      <c r="G27" s="25">
        <v>0</v>
      </c>
      <c r="H27" s="25">
        <v>0</v>
      </c>
      <c r="I27" s="25">
        <f t="shared" si="5"/>
        <v>30000000</v>
      </c>
      <c r="J27" s="21">
        <f>VLOOKUP(I27,CHOOSE(VLOOKUP(C27,TER,2,FALSE),TERA,TERB,TERC),4,TRUE)</f>
        <v>0.12</v>
      </c>
      <c r="K27" s="25">
        <f t="shared" si="6"/>
        <v>3600000</v>
      </c>
      <c r="L27" s="25">
        <f t="shared" si="2"/>
        <v>26400000</v>
      </c>
    </row>
    <row r="28" spans="1:12" x14ac:dyDescent="0.25">
      <c r="A28" s="22" t="s">
        <v>71</v>
      </c>
      <c r="B28" t="s">
        <v>72</v>
      </c>
      <c r="C28" t="s">
        <v>13</v>
      </c>
      <c r="D28" s="25">
        <v>30000000</v>
      </c>
      <c r="E28" s="25">
        <v>0</v>
      </c>
      <c r="F28" s="25">
        <v>0</v>
      </c>
      <c r="G28" s="25">
        <v>0</v>
      </c>
      <c r="H28" s="25">
        <v>0</v>
      </c>
      <c r="I28" s="25">
        <f t="shared" si="5"/>
        <v>30000000</v>
      </c>
      <c r="J28" s="21">
        <f>VLOOKUP(I28,CHOOSE(VLOOKUP(C28,TER,2,FALSE),TERA,TERB,TERC),4,TRUE)</f>
        <v>0.12</v>
      </c>
      <c r="K28" s="25">
        <f t="shared" si="6"/>
        <v>3600000</v>
      </c>
      <c r="L28" s="25">
        <f t="shared" si="2"/>
        <v>26400000</v>
      </c>
    </row>
    <row r="29" spans="1:12" x14ac:dyDescent="0.25">
      <c r="A29" s="22" t="s">
        <v>73</v>
      </c>
      <c r="B29" t="s">
        <v>74</v>
      </c>
      <c r="C29" t="s">
        <v>14</v>
      </c>
      <c r="D29" s="25">
        <v>30000000</v>
      </c>
      <c r="E29" s="25">
        <v>0</v>
      </c>
      <c r="F29" s="25">
        <v>0</v>
      </c>
      <c r="G29" s="25">
        <v>0</v>
      </c>
      <c r="H29" s="25">
        <v>0</v>
      </c>
      <c r="I29" s="25">
        <f t="shared" si="5"/>
        <v>30000000</v>
      </c>
      <c r="J29" s="21">
        <f>VLOOKUP(I29,CHOOSE(VLOOKUP(C29,TER,2,FALSE),TERA,TERB,TERC),4,TRUE)</f>
        <v>0.11</v>
      </c>
      <c r="K29" s="25">
        <f t="shared" si="6"/>
        <v>3300000</v>
      </c>
      <c r="L29" s="25">
        <f t="shared" si="2"/>
        <v>26700000</v>
      </c>
    </row>
    <row r="30" spans="1:12" x14ac:dyDescent="0.25">
      <c r="A30" s="22" t="s">
        <v>75</v>
      </c>
      <c r="B30" t="s">
        <v>76</v>
      </c>
      <c r="C30" t="s">
        <v>5</v>
      </c>
      <c r="D30" s="25">
        <v>100000000</v>
      </c>
      <c r="E30" s="25">
        <v>0</v>
      </c>
      <c r="F30" s="25">
        <v>0</v>
      </c>
      <c r="G30" s="25">
        <v>0</v>
      </c>
      <c r="H30" s="25">
        <v>0</v>
      </c>
      <c r="I30" s="25">
        <f t="shared" si="5"/>
        <v>100000000</v>
      </c>
      <c r="J30" s="21">
        <f>VLOOKUP(I30,CHOOSE(VLOOKUP(C30,TER,2,FALSE),TERA,TERB,TERC),4,TRUE)</f>
        <v>0.24</v>
      </c>
      <c r="K30" s="25">
        <f t="shared" si="6"/>
        <v>24000000</v>
      </c>
      <c r="L30" s="25">
        <f t="shared" si="2"/>
        <v>76000000</v>
      </c>
    </row>
    <row r="31" spans="1:12" x14ac:dyDescent="0.25">
      <c r="A31" s="22" t="s">
        <v>77</v>
      </c>
      <c r="B31" t="s">
        <v>78</v>
      </c>
      <c r="C31" t="s">
        <v>6</v>
      </c>
      <c r="D31" s="25">
        <v>100000000</v>
      </c>
      <c r="E31" s="25">
        <v>0</v>
      </c>
      <c r="F31" s="25">
        <v>0</v>
      </c>
      <c r="G31" s="25">
        <v>0</v>
      </c>
      <c r="H31" s="25">
        <v>0</v>
      </c>
      <c r="I31" s="25">
        <f t="shared" si="5"/>
        <v>100000000</v>
      </c>
      <c r="J31" s="21">
        <f>VLOOKUP(I31,CHOOSE(VLOOKUP(C31,TER,2,FALSE),TERA,TERB,TERC),4,TRUE)</f>
        <v>0.24</v>
      </c>
      <c r="K31" s="25">
        <f t="shared" si="6"/>
        <v>24000000</v>
      </c>
      <c r="L31" s="25">
        <f t="shared" si="2"/>
        <v>76000000</v>
      </c>
    </row>
    <row r="32" spans="1:12" x14ac:dyDescent="0.25">
      <c r="A32" s="22" t="s">
        <v>79</v>
      </c>
      <c r="B32" t="s">
        <v>80</v>
      </c>
      <c r="C32" t="s">
        <v>10</v>
      </c>
      <c r="D32" s="25">
        <v>100000000</v>
      </c>
      <c r="E32" s="25">
        <v>0</v>
      </c>
      <c r="F32" s="25">
        <v>0</v>
      </c>
      <c r="G32" s="25">
        <v>0</v>
      </c>
      <c r="H32" s="25">
        <v>0</v>
      </c>
      <c r="I32" s="25">
        <f t="shared" si="5"/>
        <v>100000000</v>
      </c>
      <c r="J32" s="21">
        <f>VLOOKUP(I32,CHOOSE(VLOOKUP(C32,TER,2,FALSE),TERA,TERB,TERC),4,TRUE)</f>
        <v>0.24</v>
      </c>
      <c r="K32" s="25">
        <f t="shared" si="6"/>
        <v>24000000</v>
      </c>
      <c r="L32" s="25">
        <f t="shared" si="2"/>
        <v>76000000</v>
      </c>
    </row>
    <row r="33" spans="1:12" x14ac:dyDescent="0.25">
      <c r="A33" s="22" t="s">
        <v>81</v>
      </c>
      <c r="B33" t="s">
        <v>82</v>
      </c>
      <c r="C33" t="s">
        <v>11</v>
      </c>
      <c r="D33" s="25">
        <v>100000000</v>
      </c>
      <c r="E33" s="25">
        <v>0</v>
      </c>
      <c r="F33" s="25">
        <v>0</v>
      </c>
      <c r="G33" s="25">
        <v>0</v>
      </c>
      <c r="H33" s="25">
        <v>0</v>
      </c>
      <c r="I33" s="25">
        <f t="shared" si="5"/>
        <v>100000000</v>
      </c>
      <c r="J33" s="21">
        <f>VLOOKUP(I33,CHOOSE(VLOOKUP(C33,TER,2,FALSE),TERA,TERB,TERC),4,TRUE)</f>
        <v>0.24</v>
      </c>
      <c r="K33" s="25">
        <f t="shared" si="6"/>
        <v>24000000</v>
      </c>
      <c r="L33" s="25">
        <f t="shared" si="2"/>
        <v>76000000</v>
      </c>
    </row>
    <row r="34" spans="1:12" x14ac:dyDescent="0.25">
      <c r="A34" s="22" t="s">
        <v>83</v>
      </c>
      <c r="B34" t="s">
        <v>84</v>
      </c>
      <c r="C34" t="s">
        <v>7</v>
      </c>
      <c r="D34" s="25">
        <v>100000000</v>
      </c>
      <c r="E34" s="25">
        <v>0</v>
      </c>
      <c r="F34" s="25">
        <v>0</v>
      </c>
      <c r="G34" s="25">
        <v>0</v>
      </c>
      <c r="H34" s="25">
        <v>0</v>
      </c>
      <c r="I34" s="25">
        <f t="shared" si="5"/>
        <v>100000000</v>
      </c>
      <c r="J34" s="21">
        <f>VLOOKUP(I34,CHOOSE(VLOOKUP(C34,TER,2,FALSE),TERA,TERB,TERC),4,TRUE)</f>
        <v>0.24</v>
      </c>
      <c r="K34" s="25">
        <f t="shared" si="6"/>
        <v>24000000</v>
      </c>
      <c r="L34" s="25">
        <f t="shared" si="2"/>
        <v>76000000</v>
      </c>
    </row>
    <row r="35" spans="1:12" x14ac:dyDescent="0.25">
      <c r="A35" s="22" t="s">
        <v>85</v>
      </c>
      <c r="B35" t="s">
        <v>86</v>
      </c>
      <c r="C35" t="s">
        <v>12</v>
      </c>
      <c r="D35" s="25">
        <v>100000000</v>
      </c>
      <c r="E35" s="25">
        <v>0</v>
      </c>
      <c r="F35" s="25">
        <v>0</v>
      </c>
      <c r="G35" s="25">
        <v>0</v>
      </c>
      <c r="H35" s="25">
        <v>0</v>
      </c>
      <c r="I35" s="25">
        <f t="shared" si="5"/>
        <v>100000000</v>
      </c>
      <c r="J35" s="21">
        <f>VLOOKUP(I35,CHOOSE(VLOOKUP(C35,TER,2,FALSE),TERA,TERB,TERC),4,TRUE)</f>
        <v>0.24</v>
      </c>
      <c r="K35" s="25">
        <f t="shared" si="6"/>
        <v>24000000</v>
      </c>
      <c r="L35" s="25">
        <f t="shared" si="2"/>
        <v>76000000</v>
      </c>
    </row>
    <row r="36" spans="1:12" x14ac:dyDescent="0.25">
      <c r="A36" s="22" t="s">
        <v>87</v>
      </c>
      <c r="B36" t="s">
        <v>88</v>
      </c>
      <c r="C36" t="s">
        <v>13</v>
      </c>
      <c r="D36" s="25">
        <v>100000000</v>
      </c>
      <c r="E36" s="25">
        <v>0</v>
      </c>
      <c r="F36" s="25">
        <v>0</v>
      </c>
      <c r="G36" s="25">
        <v>0</v>
      </c>
      <c r="H36" s="25">
        <v>0</v>
      </c>
      <c r="I36" s="25">
        <f t="shared" si="5"/>
        <v>100000000</v>
      </c>
      <c r="J36" s="21">
        <f>VLOOKUP(I36,CHOOSE(VLOOKUP(C36,TER,2,FALSE),TERA,TERB,TERC),4,TRUE)</f>
        <v>0.24</v>
      </c>
      <c r="K36" s="25">
        <f t="shared" si="6"/>
        <v>24000000</v>
      </c>
      <c r="L36" s="25">
        <f t="shared" si="2"/>
        <v>76000000</v>
      </c>
    </row>
    <row r="37" spans="1:12" x14ac:dyDescent="0.25">
      <c r="A37" s="22" t="s">
        <v>89</v>
      </c>
      <c r="B37" t="s">
        <v>90</v>
      </c>
      <c r="C37" t="s">
        <v>14</v>
      </c>
      <c r="D37" s="25">
        <v>100000000</v>
      </c>
      <c r="E37" s="25">
        <v>0</v>
      </c>
      <c r="F37" s="25">
        <v>0</v>
      </c>
      <c r="G37" s="25">
        <v>0</v>
      </c>
      <c r="H37" s="25">
        <v>0</v>
      </c>
      <c r="I37" s="25">
        <f t="shared" si="5"/>
        <v>100000000</v>
      </c>
      <c r="J37" s="21">
        <f>VLOOKUP(I37,CHOOSE(VLOOKUP(C37,TER,2,FALSE),TERA,TERB,TERC),4,TRUE)</f>
        <v>0.24</v>
      </c>
      <c r="K37" s="25">
        <f t="shared" si="6"/>
        <v>24000000</v>
      </c>
      <c r="L37" s="25">
        <f t="shared" si="2"/>
        <v>76000000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showGridLines="0" zoomScale="85" zoomScaleNormal="85" workbookViewId="0">
      <pane ySplit="1" topLeftCell="A2" activePane="bottomLeft" state="frozen"/>
      <selection pane="bottomLeft" activeCell="B35" sqref="B35"/>
    </sheetView>
  </sheetViews>
  <sheetFormatPr defaultRowHeight="15" x14ac:dyDescent="0.25"/>
  <cols>
    <col min="1" max="1" width="11.28515625" customWidth="1"/>
    <col min="2" max="2" width="17.28515625" bestFit="1" customWidth="1"/>
    <col min="3" max="3" width="15.85546875" customWidth="1"/>
    <col min="4" max="4" width="18" bestFit="1" customWidth="1"/>
    <col min="7" max="7" width="10.42578125" customWidth="1"/>
    <col min="8" max="8" width="10.5703125" customWidth="1"/>
    <col min="12" max="12" width="11.28515625" bestFit="1" customWidth="1"/>
  </cols>
  <sheetData>
    <row r="1" spans="1:13" ht="15.75" thickBot="1" x14ac:dyDescent="0.3">
      <c r="A1" s="8" t="s">
        <v>0</v>
      </c>
      <c r="B1" s="15" t="s">
        <v>1</v>
      </c>
      <c r="C1" s="16"/>
      <c r="D1" s="17"/>
      <c r="E1" s="7" t="s">
        <v>2</v>
      </c>
      <c r="G1" s="8" t="s">
        <v>0</v>
      </c>
      <c r="H1" s="7" t="s">
        <v>3</v>
      </c>
      <c r="I1" s="20" t="s">
        <v>19</v>
      </c>
    </row>
    <row r="2" spans="1:13" x14ac:dyDescent="0.25">
      <c r="A2" s="9" t="s">
        <v>4</v>
      </c>
      <c r="B2" s="11">
        <v>0</v>
      </c>
      <c r="C2" s="3" t="s">
        <v>15</v>
      </c>
      <c r="D2" s="12">
        <v>5400000</v>
      </c>
      <c r="E2" s="4">
        <v>0</v>
      </c>
      <c r="F2" s="2"/>
      <c r="G2" s="9" t="s">
        <v>4</v>
      </c>
      <c r="H2" s="13" t="s">
        <v>5</v>
      </c>
      <c r="I2" s="13">
        <v>1</v>
      </c>
    </row>
    <row r="3" spans="1:13" x14ac:dyDescent="0.25">
      <c r="A3" s="9" t="s">
        <v>4</v>
      </c>
      <c r="B3" s="11">
        <f>D2</f>
        <v>5400000</v>
      </c>
      <c r="C3" s="3" t="s">
        <v>15</v>
      </c>
      <c r="D3" s="12">
        <v>5650000</v>
      </c>
      <c r="E3" s="5">
        <v>2.5000000000000001E-3</v>
      </c>
      <c r="F3" s="1"/>
      <c r="G3" s="9" t="s">
        <v>4</v>
      </c>
      <c r="H3" s="13" t="s">
        <v>6</v>
      </c>
      <c r="I3" s="13">
        <v>1</v>
      </c>
    </row>
    <row r="4" spans="1:13" x14ac:dyDescent="0.25">
      <c r="A4" s="9" t="s">
        <v>4</v>
      </c>
      <c r="B4" s="11">
        <f>D3</f>
        <v>5650000</v>
      </c>
      <c r="C4" s="3" t="s">
        <v>15</v>
      </c>
      <c r="D4" s="12">
        <v>5950000</v>
      </c>
      <c r="E4" s="5">
        <v>5.0000000000000001E-3</v>
      </c>
      <c r="F4" s="1"/>
      <c r="G4" s="9" t="s">
        <v>4</v>
      </c>
      <c r="H4" s="13" t="s">
        <v>7</v>
      </c>
      <c r="I4" s="13">
        <v>1</v>
      </c>
    </row>
    <row r="5" spans="1:13" x14ac:dyDescent="0.25">
      <c r="A5" s="9" t="s">
        <v>4</v>
      </c>
      <c r="B5" s="11">
        <f t="shared" ref="B5:B68" si="0">D4</f>
        <v>5950000</v>
      </c>
      <c r="C5" s="3" t="s">
        <v>15</v>
      </c>
      <c r="D5" s="12">
        <v>6300000</v>
      </c>
      <c r="E5" s="5">
        <v>7.4999999999999997E-3</v>
      </c>
      <c r="F5" s="1"/>
      <c r="G5" s="9" t="s">
        <v>8</v>
      </c>
      <c r="H5" s="13" t="s">
        <v>10</v>
      </c>
      <c r="I5" s="13">
        <v>2</v>
      </c>
    </row>
    <row r="6" spans="1:13" x14ac:dyDescent="0.25">
      <c r="A6" s="9" t="s">
        <v>4</v>
      </c>
      <c r="B6" s="11">
        <f t="shared" si="0"/>
        <v>6300000</v>
      </c>
      <c r="C6" s="3" t="s">
        <v>15</v>
      </c>
      <c r="D6" s="12">
        <v>6750000</v>
      </c>
      <c r="E6" s="4">
        <v>0.01</v>
      </c>
      <c r="F6" s="2"/>
      <c r="G6" s="9" t="s">
        <v>8</v>
      </c>
      <c r="H6" s="13" t="s">
        <v>11</v>
      </c>
      <c r="I6" s="13">
        <v>2</v>
      </c>
    </row>
    <row r="7" spans="1:13" x14ac:dyDescent="0.25">
      <c r="A7" s="9" t="s">
        <v>4</v>
      </c>
      <c r="B7" s="11">
        <f t="shared" si="0"/>
        <v>6750000</v>
      </c>
      <c r="C7" s="3" t="s">
        <v>15</v>
      </c>
      <c r="D7" s="12">
        <v>7500000</v>
      </c>
      <c r="E7" s="5">
        <v>1.2500000000000001E-2</v>
      </c>
      <c r="F7" s="1"/>
      <c r="G7" s="9" t="s">
        <v>8</v>
      </c>
      <c r="H7" s="13" t="s">
        <v>12</v>
      </c>
      <c r="I7" s="13">
        <v>2</v>
      </c>
    </row>
    <row r="8" spans="1:13" x14ac:dyDescent="0.25">
      <c r="A8" s="9" t="s">
        <v>4</v>
      </c>
      <c r="B8" s="11">
        <f t="shared" si="0"/>
        <v>7500000</v>
      </c>
      <c r="C8" s="3" t="s">
        <v>15</v>
      </c>
      <c r="D8" s="12">
        <v>8550000</v>
      </c>
      <c r="E8" s="5">
        <v>1.4999999999999999E-2</v>
      </c>
      <c r="F8" s="1"/>
      <c r="G8" s="9" t="s">
        <v>8</v>
      </c>
      <c r="H8" s="13" t="s">
        <v>13</v>
      </c>
      <c r="I8" s="13">
        <v>2</v>
      </c>
    </row>
    <row r="9" spans="1:13" ht="15.75" thickBot="1" x14ac:dyDescent="0.3">
      <c r="A9" s="9" t="s">
        <v>4</v>
      </c>
      <c r="B9" s="11">
        <f t="shared" si="0"/>
        <v>8550000</v>
      </c>
      <c r="C9" s="3" t="s">
        <v>15</v>
      </c>
      <c r="D9" s="12">
        <v>9650000</v>
      </c>
      <c r="E9" s="5">
        <v>1.7500000000000002E-2</v>
      </c>
      <c r="F9" s="1"/>
      <c r="G9" s="10" t="s">
        <v>9</v>
      </c>
      <c r="H9" s="14" t="s">
        <v>14</v>
      </c>
      <c r="I9" s="14">
        <v>3</v>
      </c>
    </row>
    <row r="10" spans="1:13" x14ac:dyDescent="0.25">
      <c r="A10" s="9" t="s">
        <v>4</v>
      </c>
      <c r="B10" s="11">
        <f t="shared" si="0"/>
        <v>9650000</v>
      </c>
      <c r="C10" s="3" t="s">
        <v>15</v>
      </c>
      <c r="D10" s="12">
        <v>10050000</v>
      </c>
      <c r="E10" s="4">
        <v>0.02</v>
      </c>
      <c r="F10" s="2"/>
    </row>
    <row r="11" spans="1:13" x14ac:dyDescent="0.25">
      <c r="A11" s="9" t="s">
        <v>4</v>
      </c>
      <c r="B11" s="11">
        <f t="shared" si="0"/>
        <v>10050000</v>
      </c>
      <c r="C11" s="3" t="s">
        <v>15</v>
      </c>
      <c r="D11" s="12">
        <v>10350000</v>
      </c>
      <c r="E11" s="5">
        <v>2.2499999999999999E-2</v>
      </c>
      <c r="F11" s="1"/>
    </row>
    <row r="12" spans="1:13" x14ac:dyDescent="0.25">
      <c r="A12" s="9" t="s">
        <v>4</v>
      </c>
      <c r="B12" s="11">
        <f t="shared" si="0"/>
        <v>10350000</v>
      </c>
      <c r="C12" s="3" t="s">
        <v>15</v>
      </c>
      <c r="D12" s="12">
        <v>10700000</v>
      </c>
      <c r="E12" s="5">
        <v>2.5000000000000001E-2</v>
      </c>
      <c r="F12" s="1"/>
    </row>
    <row r="13" spans="1:13" x14ac:dyDescent="0.25">
      <c r="A13" s="9" t="s">
        <v>4</v>
      </c>
      <c r="B13" s="11">
        <f t="shared" si="0"/>
        <v>10700000</v>
      </c>
      <c r="C13" s="3" t="s">
        <v>15</v>
      </c>
      <c r="D13" s="12">
        <v>11050000</v>
      </c>
      <c r="E13" s="4">
        <v>0.03</v>
      </c>
      <c r="F13" s="2"/>
    </row>
    <row r="14" spans="1:13" x14ac:dyDescent="0.25">
      <c r="A14" s="9" t="s">
        <v>4</v>
      </c>
      <c r="B14" s="11">
        <f t="shared" si="0"/>
        <v>11050000</v>
      </c>
      <c r="C14" s="3" t="s">
        <v>15</v>
      </c>
      <c r="D14" s="12">
        <v>11600000</v>
      </c>
      <c r="E14" s="5">
        <v>3.5000000000000003E-2</v>
      </c>
      <c r="F14" s="1"/>
      <c r="L14" t="s">
        <v>12</v>
      </c>
      <c r="M14">
        <f>VLOOKUP(L14,H2:I9,2,FALSE)</f>
        <v>2</v>
      </c>
    </row>
    <row r="15" spans="1:13" x14ac:dyDescent="0.25">
      <c r="A15" s="9" t="s">
        <v>4</v>
      </c>
      <c r="B15" s="11">
        <f t="shared" si="0"/>
        <v>11600000</v>
      </c>
      <c r="C15" s="3" t="s">
        <v>15</v>
      </c>
      <c r="D15" s="12">
        <v>12500000</v>
      </c>
      <c r="E15" s="4">
        <v>0.04</v>
      </c>
      <c r="F15" s="2"/>
    </row>
    <row r="16" spans="1:13" x14ac:dyDescent="0.25">
      <c r="A16" s="9" t="s">
        <v>4</v>
      </c>
      <c r="B16" s="11">
        <f t="shared" si="0"/>
        <v>12500000</v>
      </c>
      <c r="C16" s="3" t="s">
        <v>15</v>
      </c>
      <c r="D16" s="12">
        <v>13750000</v>
      </c>
      <c r="E16" s="4">
        <v>0.05</v>
      </c>
      <c r="F16" s="2"/>
    </row>
    <row r="17" spans="1:6" x14ac:dyDescent="0.25">
      <c r="A17" s="9" t="s">
        <v>4</v>
      </c>
      <c r="B17" s="11">
        <f t="shared" si="0"/>
        <v>13750000</v>
      </c>
      <c r="C17" s="3" t="s">
        <v>15</v>
      </c>
      <c r="D17" s="12">
        <v>15100000</v>
      </c>
      <c r="E17" s="4">
        <v>0.06</v>
      </c>
      <c r="F17" s="2"/>
    </row>
    <row r="18" spans="1:6" x14ac:dyDescent="0.25">
      <c r="A18" s="9" t="s">
        <v>4</v>
      </c>
      <c r="B18" s="11">
        <f t="shared" si="0"/>
        <v>15100000</v>
      </c>
      <c r="C18" s="3" t="s">
        <v>15</v>
      </c>
      <c r="D18" s="12">
        <v>16950000</v>
      </c>
      <c r="E18" s="4">
        <v>7.0000000000000007E-2</v>
      </c>
      <c r="F18" s="2"/>
    </row>
    <row r="19" spans="1:6" x14ac:dyDescent="0.25">
      <c r="A19" s="9" t="s">
        <v>4</v>
      </c>
      <c r="B19" s="11">
        <f t="shared" si="0"/>
        <v>16950000</v>
      </c>
      <c r="C19" s="3" t="s">
        <v>15</v>
      </c>
      <c r="D19" s="12">
        <v>19750000</v>
      </c>
      <c r="E19" s="4">
        <v>0.08</v>
      </c>
      <c r="F19" s="2"/>
    </row>
    <row r="20" spans="1:6" x14ac:dyDescent="0.25">
      <c r="A20" s="9" t="s">
        <v>4</v>
      </c>
      <c r="B20" s="11">
        <f t="shared" si="0"/>
        <v>19750000</v>
      </c>
      <c r="C20" s="3" t="s">
        <v>15</v>
      </c>
      <c r="D20" s="12">
        <v>24150000</v>
      </c>
      <c r="E20" s="4">
        <v>0.09</v>
      </c>
      <c r="F20" s="2"/>
    </row>
    <row r="21" spans="1:6" x14ac:dyDescent="0.25">
      <c r="A21" s="9" t="s">
        <v>4</v>
      </c>
      <c r="B21" s="11">
        <f t="shared" si="0"/>
        <v>24150000</v>
      </c>
      <c r="C21" s="3" t="s">
        <v>15</v>
      </c>
      <c r="D21" s="12">
        <v>26450000</v>
      </c>
      <c r="E21" s="4">
        <v>0.1</v>
      </c>
      <c r="F21" s="2"/>
    </row>
    <row r="22" spans="1:6" x14ac:dyDescent="0.25">
      <c r="A22" s="9" t="s">
        <v>4</v>
      </c>
      <c r="B22" s="11">
        <f t="shared" si="0"/>
        <v>26450000</v>
      </c>
      <c r="C22" s="3" t="s">
        <v>15</v>
      </c>
      <c r="D22" s="12">
        <v>28000000</v>
      </c>
      <c r="E22" s="4">
        <v>0.11</v>
      </c>
      <c r="F22" s="2"/>
    </row>
    <row r="23" spans="1:6" x14ac:dyDescent="0.25">
      <c r="A23" s="9" t="s">
        <v>4</v>
      </c>
      <c r="B23" s="11">
        <f t="shared" si="0"/>
        <v>28000000</v>
      </c>
      <c r="C23" s="3" t="s">
        <v>15</v>
      </c>
      <c r="D23" s="12">
        <v>30050000</v>
      </c>
      <c r="E23" s="4">
        <v>0.12</v>
      </c>
      <c r="F23" s="2"/>
    </row>
    <row r="24" spans="1:6" x14ac:dyDescent="0.25">
      <c r="A24" s="9" t="s">
        <v>4</v>
      </c>
      <c r="B24" s="11">
        <f t="shared" si="0"/>
        <v>30050000</v>
      </c>
      <c r="C24" s="3" t="s">
        <v>15</v>
      </c>
      <c r="D24" s="12">
        <v>32400000</v>
      </c>
      <c r="E24" s="4">
        <v>0.13</v>
      </c>
      <c r="F24" s="2"/>
    </row>
    <row r="25" spans="1:6" x14ac:dyDescent="0.25">
      <c r="A25" s="9" t="s">
        <v>4</v>
      </c>
      <c r="B25" s="11">
        <f t="shared" si="0"/>
        <v>32400000</v>
      </c>
      <c r="C25" s="3" t="s">
        <v>15</v>
      </c>
      <c r="D25" s="12">
        <v>35400000</v>
      </c>
      <c r="E25" s="4">
        <v>0.14000000000000001</v>
      </c>
      <c r="F25" s="2"/>
    </row>
    <row r="26" spans="1:6" x14ac:dyDescent="0.25">
      <c r="A26" s="9" t="s">
        <v>4</v>
      </c>
      <c r="B26" s="11">
        <f t="shared" si="0"/>
        <v>35400000</v>
      </c>
      <c r="C26" s="3" t="s">
        <v>15</v>
      </c>
      <c r="D26" s="12">
        <v>39100000</v>
      </c>
      <c r="E26" s="4">
        <v>0.15</v>
      </c>
      <c r="F26" s="2"/>
    </row>
    <row r="27" spans="1:6" x14ac:dyDescent="0.25">
      <c r="A27" s="9" t="s">
        <v>4</v>
      </c>
      <c r="B27" s="11">
        <f t="shared" si="0"/>
        <v>39100000</v>
      </c>
      <c r="C27" s="3" t="s">
        <v>15</v>
      </c>
      <c r="D27" s="12">
        <v>43850000</v>
      </c>
      <c r="E27" s="4">
        <v>0.16</v>
      </c>
      <c r="F27" s="2"/>
    </row>
    <row r="28" spans="1:6" x14ac:dyDescent="0.25">
      <c r="A28" s="9" t="s">
        <v>4</v>
      </c>
      <c r="B28" s="11">
        <f t="shared" si="0"/>
        <v>43850000</v>
      </c>
      <c r="C28" s="3" t="s">
        <v>15</v>
      </c>
      <c r="D28" s="12">
        <v>47800000</v>
      </c>
      <c r="E28" s="4">
        <v>0.17</v>
      </c>
      <c r="F28" s="2"/>
    </row>
    <row r="29" spans="1:6" x14ac:dyDescent="0.25">
      <c r="A29" s="9" t="s">
        <v>4</v>
      </c>
      <c r="B29" s="11">
        <f t="shared" si="0"/>
        <v>47800000</v>
      </c>
      <c r="C29" s="3" t="s">
        <v>15</v>
      </c>
      <c r="D29" s="12">
        <v>51400000</v>
      </c>
      <c r="E29" s="4">
        <v>0.18</v>
      </c>
      <c r="F29" s="2"/>
    </row>
    <row r="30" spans="1:6" x14ac:dyDescent="0.25">
      <c r="A30" s="9" t="s">
        <v>4</v>
      </c>
      <c r="B30" s="11">
        <f t="shared" si="0"/>
        <v>51400000</v>
      </c>
      <c r="C30" s="3" t="s">
        <v>15</v>
      </c>
      <c r="D30" s="12">
        <v>56300000</v>
      </c>
      <c r="E30" s="4">
        <v>0.19</v>
      </c>
      <c r="F30" s="2"/>
    </row>
    <row r="31" spans="1:6" x14ac:dyDescent="0.25">
      <c r="A31" s="9" t="s">
        <v>4</v>
      </c>
      <c r="B31" s="11">
        <f t="shared" si="0"/>
        <v>56300000</v>
      </c>
      <c r="C31" s="3" t="s">
        <v>15</v>
      </c>
      <c r="D31" s="12">
        <v>62200000</v>
      </c>
      <c r="E31" s="4">
        <v>0.2</v>
      </c>
      <c r="F31" s="2"/>
    </row>
    <row r="32" spans="1:6" x14ac:dyDescent="0.25">
      <c r="A32" s="9" t="s">
        <v>4</v>
      </c>
      <c r="B32" s="11">
        <f t="shared" si="0"/>
        <v>62200000</v>
      </c>
      <c r="C32" s="3" t="s">
        <v>15</v>
      </c>
      <c r="D32" s="12">
        <v>68600000</v>
      </c>
      <c r="E32" s="4">
        <v>0.21</v>
      </c>
      <c r="F32" s="2"/>
    </row>
    <row r="33" spans="1:6" x14ac:dyDescent="0.25">
      <c r="A33" s="9" t="s">
        <v>4</v>
      </c>
      <c r="B33" s="11">
        <f t="shared" si="0"/>
        <v>68600000</v>
      </c>
      <c r="C33" s="3" t="s">
        <v>15</v>
      </c>
      <c r="D33" s="12">
        <v>77500000</v>
      </c>
      <c r="E33" s="4">
        <v>0.22</v>
      </c>
      <c r="F33" s="2"/>
    </row>
    <row r="34" spans="1:6" x14ac:dyDescent="0.25">
      <c r="A34" s="9" t="s">
        <v>4</v>
      </c>
      <c r="B34" s="11">
        <f t="shared" si="0"/>
        <v>77500000</v>
      </c>
      <c r="C34" s="3" t="s">
        <v>15</v>
      </c>
      <c r="D34" s="12">
        <v>89000000</v>
      </c>
      <c r="E34" s="4">
        <v>0.23</v>
      </c>
      <c r="F34" s="2"/>
    </row>
    <row r="35" spans="1:6" x14ac:dyDescent="0.25">
      <c r="A35" s="9" t="s">
        <v>4</v>
      </c>
      <c r="B35" s="11">
        <f t="shared" si="0"/>
        <v>89000000</v>
      </c>
      <c r="C35" s="3" t="s">
        <v>15</v>
      </c>
      <c r="D35" s="12">
        <v>103000000</v>
      </c>
      <c r="E35" s="4">
        <v>0.24</v>
      </c>
      <c r="F35" s="2"/>
    </row>
    <row r="36" spans="1:6" x14ac:dyDescent="0.25">
      <c r="A36" s="9" t="s">
        <v>4</v>
      </c>
      <c r="B36" s="11">
        <f t="shared" si="0"/>
        <v>103000000</v>
      </c>
      <c r="C36" s="3" t="s">
        <v>15</v>
      </c>
      <c r="D36" s="12">
        <v>125000000</v>
      </c>
      <c r="E36" s="4">
        <v>0.25</v>
      </c>
      <c r="F36" s="2"/>
    </row>
    <row r="37" spans="1:6" x14ac:dyDescent="0.25">
      <c r="A37" s="9" t="s">
        <v>4</v>
      </c>
      <c r="B37" s="11">
        <f t="shared" si="0"/>
        <v>125000000</v>
      </c>
      <c r="C37" s="3" t="s">
        <v>15</v>
      </c>
      <c r="D37" s="12">
        <v>157000000</v>
      </c>
      <c r="E37" s="4">
        <v>0.26</v>
      </c>
      <c r="F37" s="2"/>
    </row>
    <row r="38" spans="1:6" x14ac:dyDescent="0.25">
      <c r="A38" s="9" t="s">
        <v>4</v>
      </c>
      <c r="B38" s="11">
        <f t="shared" si="0"/>
        <v>157000000</v>
      </c>
      <c r="C38" s="3" t="s">
        <v>15</v>
      </c>
      <c r="D38" s="12">
        <v>206000000</v>
      </c>
      <c r="E38" s="4">
        <v>0.27</v>
      </c>
      <c r="F38" s="2"/>
    </row>
    <row r="39" spans="1:6" x14ac:dyDescent="0.25">
      <c r="A39" s="9" t="s">
        <v>4</v>
      </c>
      <c r="B39" s="11">
        <f t="shared" si="0"/>
        <v>206000000</v>
      </c>
      <c r="C39" s="3" t="s">
        <v>15</v>
      </c>
      <c r="D39" s="12">
        <v>337000000</v>
      </c>
      <c r="E39" s="4">
        <v>0.28000000000000003</v>
      </c>
      <c r="F39" s="2"/>
    </row>
    <row r="40" spans="1:6" x14ac:dyDescent="0.25">
      <c r="A40" s="9" t="s">
        <v>4</v>
      </c>
      <c r="B40" s="11">
        <f t="shared" si="0"/>
        <v>337000000</v>
      </c>
      <c r="C40" s="3" t="s">
        <v>15</v>
      </c>
      <c r="D40" s="12">
        <v>454000000</v>
      </c>
      <c r="E40" s="4">
        <v>0.28999999999999998</v>
      </c>
      <c r="F40" s="2"/>
    </row>
    <row r="41" spans="1:6" x14ac:dyDescent="0.25">
      <c r="A41" s="9" t="s">
        <v>4</v>
      </c>
      <c r="B41" s="11">
        <f t="shared" si="0"/>
        <v>454000000</v>
      </c>
      <c r="C41" s="3" t="s">
        <v>15</v>
      </c>
      <c r="D41" s="12">
        <v>550000000</v>
      </c>
      <c r="E41" s="4">
        <v>0.3</v>
      </c>
      <c r="F41" s="2"/>
    </row>
    <row r="42" spans="1:6" x14ac:dyDescent="0.25">
      <c r="A42" s="9" t="s">
        <v>4</v>
      </c>
      <c r="B42" s="11">
        <f t="shared" si="0"/>
        <v>550000000</v>
      </c>
      <c r="C42" s="3" t="s">
        <v>15</v>
      </c>
      <c r="D42" s="12">
        <v>695000000</v>
      </c>
      <c r="E42" s="4">
        <v>0.31</v>
      </c>
      <c r="F42" s="2"/>
    </row>
    <row r="43" spans="1:6" x14ac:dyDescent="0.25">
      <c r="A43" s="9" t="s">
        <v>4</v>
      </c>
      <c r="B43" s="11">
        <f t="shared" si="0"/>
        <v>695000000</v>
      </c>
      <c r="C43" s="3" t="s">
        <v>15</v>
      </c>
      <c r="D43" s="12">
        <v>910000000</v>
      </c>
      <c r="E43" s="4">
        <v>0.32</v>
      </c>
      <c r="F43" s="2"/>
    </row>
    <row r="44" spans="1:6" x14ac:dyDescent="0.25">
      <c r="A44" s="9" t="s">
        <v>4</v>
      </c>
      <c r="B44" s="11">
        <f t="shared" si="0"/>
        <v>910000000</v>
      </c>
      <c r="C44" s="3" t="s">
        <v>15</v>
      </c>
      <c r="D44" s="12">
        <v>1400000000</v>
      </c>
      <c r="E44" s="4">
        <v>0.33</v>
      </c>
      <c r="F44" s="2"/>
    </row>
    <row r="45" spans="1:6" x14ac:dyDescent="0.25">
      <c r="A45" s="9" t="s">
        <v>4</v>
      </c>
      <c r="B45" s="18">
        <v>1400000000</v>
      </c>
      <c r="C45" s="3" t="s">
        <v>15</v>
      </c>
      <c r="D45" s="19">
        <v>1000000000000</v>
      </c>
      <c r="E45" s="4">
        <v>0.34</v>
      </c>
      <c r="F45" s="2"/>
    </row>
    <row r="46" spans="1:6" x14ac:dyDescent="0.25">
      <c r="A46" s="9" t="s">
        <v>8</v>
      </c>
      <c r="B46" s="11">
        <v>0</v>
      </c>
      <c r="C46" s="3" t="s">
        <v>15</v>
      </c>
      <c r="D46" s="12">
        <v>6200000</v>
      </c>
      <c r="E46" s="4">
        <v>0</v>
      </c>
      <c r="F46" s="2"/>
    </row>
    <row r="47" spans="1:6" x14ac:dyDescent="0.25">
      <c r="A47" s="9" t="s">
        <v>8</v>
      </c>
      <c r="B47" s="11">
        <f t="shared" si="0"/>
        <v>6200000</v>
      </c>
      <c r="C47" s="3" t="s">
        <v>15</v>
      </c>
      <c r="D47" s="12">
        <v>6500000</v>
      </c>
      <c r="E47" s="5">
        <v>2.5000000000000001E-3</v>
      </c>
      <c r="F47" s="1"/>
    </row>
    <row r="48" spans="1:6" x14ac:dyDescent="0.25">
      <c r="A48" s="9" t="s">
        <v>8</v>
      </c>
      <c r="B48" s="11">
        <f t="shared" si="0"/>
        <v>6500000</v>
      </c>
      <c r="C48" s="3" t="s">
        <v>15</v>
      </c>
      <c r="D48" s="12">
        <v>6850000</v>
      </c>
      <c r="E48" s="5">
        <v>5.0000000000000001E-3</v>
      </c>
      <c r="F48" s="1"/>
    </row>
    <row r="49" spans="1:6" x14ac:dyDescent="0.25">
      <c r="A49" s="9" t="s">
        <v>8</v>
      </c>
      <c r="B49" s="11">
        <f t="shared" si="0"/>
        <v>6850000</v>
      </c>
      <c r="C49" s="3" t="s">
        <v>15</v>
      </c>
      <c r="D49" s="12">
        <v>7300000</v>
      </c>
      <c r="E49" s="5">
        <v>7.4999999999999997E-3</v>
      </c>
      <c r="F49" s="1"/>
    </row>
    <row r="50" spans="1:6" x14ac:dyDescent="0.25">
      <c r="A50" s="9" t="s">
        <v>8</v>
      </c>
      <c r="B50" s="11">
        <f t="shared" si="0"/>
        <v>7300000</v>
      </c>
      <c r="C50" s="3" t="s">
        <v>15</v>
      </c>
      <c r="D50" s="12">
        <v>9200000</v>
      </c>
      <c r="E50" s="4">
        <v>0.01</v>
      </c>
      <c r="F50" s="2"/>
    </row>
    <row r="51" spans="1:6" x14ac:dyDescent="0.25">
      <c r="A51" s="9" t="s">
        <v>8</v>
      </c>
      <c r="B51" s="11">
        <f t="shared" si="0"/>
        <v>9200000</v>
      </c>
      <c r="C51" s="3" t="s">
        <v>15</v>
      </c>
      <c r="D51" s="12">
        <v>10750000</v>
      </c>
      <c r="E51" s="5">
        <v>1.4999999999999999E-2</v>
      </c>
      <c r="F51" s="1"/>
    </row>
    <row r="52" spans="1:6" x14ac:dyDescent="0.25">
      <c r="A52" s="9" t="s">
        <v>8</v>
      </c>
      <c r="B52" s="11">
        <f t="shared" si="0"/>
        <v>10750000</v>
      </c>
      <c r="C52" s="3" t="s">
        <v>15</v>
      </c>
      <c r="D52" s="12">
        <v>11250000</v>
      </c>
      <c r="E52" s="4">
        <v>0.02</v>
      </c>
      <c r="F52" s="2"/>
    </row>
    <row r="53" spans="1:6" x14ac:dyDescent="0.25">
      <c r="A53" s="9" t="s">
        <v>8</v>
      </c>
      <c r="B53" s="11">
        <f t="shared" si="0"/>
        <v>11250000</v>
      </c>
      <c r="C53" s="3" t="s">
        <v>15</v>
      </c>
      <c r="D53" s="12">
        <v>11600000</v>
      </c>
      <c r="E53" s="5">
        <v>2.5000000000000001E-2</v>
      </c>
      <c r="F53" s="1"/>
    </row>
    <row r="54" spans="1:6" x14ac:dyDescent="0.25">
      <c r="A54" s="9" t="s">
        <v>8</v>
      </c>
      <c r="B54" s="11">
        <f t="shared" si="0"/>
        <v>11600000</v>
      </c>
      <c r="C54" s="3" t="s">
        <v>15</v>
      </c>
      <c r="D54" s="12">
        <v>12600000</v>
      </c>
      <c r="E54" s="4">
        <v>0.03</v>
      </c>
      <c r="F54" s="2"/>
    </row>
    <row r="55" spans="1:6" x14ac:dyDescent="0.25">
      <c r="A55" s="9" t="s">
        <v>8</v>
      </c>
      <c r="B55" s="11">
        <f t="shared" si="0"/>
        <v>12600000</v>
      </c>
      <c r="C55" s="3" t="s">
        <v>15</v>
      </c>
      <c r="D55" s="12">
        <v>13600000</v>
      </c>
      <c r="E55" s="4">
        <v>0.04</v>
      </c>
      <c r="F55" s="2"/>
    </row>
    <row r="56" spans="1:6" x14ac:dyDescent="0.25">
      <c r="A56" s="9" t="s">
        <v>8</v>
      </c>
      <c r="B56" s="11">
        <f t="shared" si="0"/>
        <v>13600000</v>
      </c>
      <c r="C56" s="3" t="s">
        <v>15</v>
      </c>
      <c r="D56" s="12">
        <v>14950000</v>
      </c>
      <c r="E56" s="4">
        <v>0.05</v>
      </c>
      <c r="F56" s="2"/>
    </row>
    <row r="57" spans="1:6" x14ac:dyDescent="0.25">
      <c r="A57" s="9" t="s">
        <v>8</v>
      </c>
      <c r="B57" s="11">
        <f t="shared" si="0"/>
        <v>14950000</v>
      </c>
      <c r="C57" s="3" t="s">
        <v>15</v>
      </c>
      <c r="D57" s="12">
        <v>16400000</v>
      </c>
      <c r="E57" s="4">
        <v>0.06</v>
      </c>
      <c r="F57" s="2"/>
    </row>
    <row r="58" spans="1:6" x14ac:dyDescent="0.25">
      <c r="A58" s="9" t="s">
        <v>8</v>
      </c>
      <c r="B58" s="11">
        <f t="shared" si="0"/>
        <v>16400000</v>
      </c>
      <c r="C58" s="3" t="s">
        <v>15</v>
      </c>
      <c r="D58" s="12">
        <v>18450000</v>
      </c>
      <c r="E58" s="4">
        <v>7.0000000000000007E-2</v>
      </c>
      <c r="F58" s="2"/>
    </row>
    <row r="59" spans="1:6" x14ac:dyDescent="0.25">
      <c r="A59" s="9" t="s">
        <v>8</v>
      </c>
      <c r="B59" s="11">
        <f t="shared" si="0"/>
        <v>18450000</v>
      </c>
      <c r="C59" s="3" t="s">
        <v>15</v>
      </c>
      <c r="D59" s="12">
        <v>21850000</v>
      </c>
      <c r="E59" s="4">
        <v>0.08</v>
      </c>
      <c r="F59" s="2"/>
    </row>
    <row r="60" spans="1:6" x14ac:dyDescent="0.25">
      <c r="A60" s="9" t="s">
        <v>8</v>
      </c>
      <c r="B60" s="11">
        <f t="shared" si="0"/>
        <v>21850000</v>
      </c>
      <c r="C60" s="3" t="s">
        <v>15</v>
      </c>
      <c r="D60" s="12">
        <v>26000000</v>
      </c>
      <c r="E60" s="4">
        <v>0.09</v>
      </c>
      <c r="F60" s="2"/>
    </row>
    <row r="61" spans="1:6" x14ac:dyDescent="0.25">
      <c r="A61" s="9" t="s">
        <v>8</v>
      </c>
      <c r="B61" s="11">
        <f t="shared" si="0"/>
        <v>26000000</v>
      </c>
      <c r="C61" s="3" t="s">
        <v>15</v>
      </c>
      <c r="D61" s="12">
        <v>27700000</v>
      </c>
      <c r="E61" s="4">
        <v>0.1</v>
      </c>
      <c r="F61" s="2"/>
    </row>
    <row r="62" spans="1:6" x14ac:dyDescent="0.25">
      <c r="A62" s="9" t="s">
        <v>8</v>
      </c>
      <c r="B62" s="11">
        <f t="shared" si="0"/>
        <v>27700000</v>
      </c>
      <c r="C62" s="3" t="s">
        <v>15</v>
      </c>
      <c r="D62" s="12">
        <v>29350000</v>
      </c>
      <c r="E62" s="4">
        <v>0.11</v>
      </c>
      <c r="F62" s="2"/>
    </row>
    <row r="63" spans="1:6" x14ac:dyDescent="0.25">
      <c r="A63" s="9" t="s">
        <v>8</v>
      </c>
      <c r="B63" s="11">
        <f t="shared" si="0"/>
        <v>29350000</v>
      </c>
      <c r="C63" s="3" t="s">
        <v>15</v>
      </c>
      <c r="D63" s="12">
        <v>31450000</v>
      </c>
      <c r="E63" s="4">
        <v>0.12</v>
      </c>
      <c r="F63" s="2"/>
    </row>
    <row r="64" spans="1:6" x14ac:dyDescent="0.25">
      <c r="A64" s="9" t="s">
        <v>8</v>
      </c>
      <c r="B64" s="11">
        <f t="shared" si="0"/>
        <v>31450000</v>
      </c>
      <c r="C64" s="3" t="s">
        <v>15</v>
      </c>
      <c r="D64" s="12">
        <v>33950000</v>
      </c>
      <c r="E64" s="4">
        <v>0.13</v>
      </c>
      <c r="F64" s="2"/>
    </row>
    <row r="65" spans="1:6" x14ac:dyDescent="0.25">
      <c r="A65" s="9" t="s">
        <v>8</v>
      </c>
      <c r="B65" s="11">
        <f t="shared" si="0"/>
        <v>33950000</v>
      </c>
      <c r="C65" s="3" t="s">
        <v>15</v>
      </c>
      <c r="D65" s="12">
        <v>37100000</v>
      </c>
      <c r="E65" s="4">
        <v>0.14000000000000001</v>
      </c>
      <c r="F65" s="2"/>
    </row>
    <row r="66" spans="1:6" x14ac:dyDescent="0.25">
      <c r="A66" s="9" t="s">
        <v>8</v>
      </c>
      <c r="B66" s="11">
        <f t="shared" si="0"/>
        <v>37100000</v>
      </c>
      <c r="C66" s="3" t="s">
        <v>15</v>
      </c>
      <c r="D66" s="12">
        <v>41100000</v>
      </c>
      <c r="E66" s="4">
        <v>0.15</v>
      </c>
      <c r="F66" s="2"/>
    </row>
    <row r="67" spans="1:6" x14ac:dyDescent="0.25">
      <c r="A67" s="9" t="s">
        <v>8</v>
      </c>
      <c r="B67" s="11">
        <f t="shared" si="0"/>
        <v>41100000</v>
      </c>
      <c r="C67" s="3" t="s">
        <v>15</v>
      </c>
      <c r="D67" s="12">
        <v>45800000</v>
      </c>
      <c r="E67" s="4">
        <v>0.16</v>
      </c>
      <c r="F67" s="2"/>
    </row>
    <row r="68" spans="1:6" x14ac:dyDescent="0.25">
      <c r="A68" s="9" t="s">
        <v>8</v>
      </c>
      <c r="B68" s="11">
        <f t="shared" si="0"/>
        <v>45800000</v>
      </c>
      <c r="C68" s="3" t="s">
        <v>15</v>
      </c>
      <c r="D68" s="12">
        <v>49500000</v>
      </c>
      <c r="E68" s="4">
        <v>0.17</v>
      </c>
      <c r="F68" s="2"/>
    </row>
    <row r="69" spans="1:6" x14ac:dyDescent="0.25">
      <c r="A69" s="9" t="s">
        <v>8</v>
      </c>
      <c r="B69" s="11">
        <f t="shared" ref="B69:B125" si="1">D68</f>
        <v>49500000</v>
      </c>
      <c r="C69" s="3" t="s">
        <v>15</v>
      </c>
      <c r="D69" s="12">
        <v>53800000</v>
      </c>
      <c r="E69" s="4">
        <v>0.18</v>
      </c>
      <c r="F69" s="2"/>
    </row>
    <row r="70" spans="1:6" x14ac:dyDescent="0.25">
      <c r="A70" s="9" t="s">
        <v>8</v>
      </c>
      <c r="B70" s="11">
        <f t="shared" si="1"/>
        <v>53800000</v>
      </c>
      <c r="C70" s="3" t="s">
        <v>15</v>
      </c>
      <c r="D70" s="12">
        <v>58500000</v>
      </c>
      <c r="E70" s="4">
        <v>0.19</v>
      </c>
      <c r="F70" s="2"/>
    </row>
    <row r="71" spans="1:6" x14ac:dyDescent="0.25">
      <c r="A71" s="9" t="s">
        <v>8</v>
      </c>
      <c r="B71" s="11">
        <f t="shared" si="1"/>
        <v>58500000</v>
      </c>
      <c r="C71" s="3" t="s">
        <v>15</v>
      </c>
      <c r="D71" s="12">
        <v>64000000</v>
      </c>
      <c r="E71" s="4">
        <v>0.2</v>
      </c>
      <c r="F71" s="2"/>
    </row>
    <row r="72" spans="1:6" x14ac:dyDescent="0.25">
      <c r="A72" s="9" t="s">
        <v>8</v>
      </c>
      <c r="B72" s="11">
        <f t="shared" si="1"/>
        <v>64000000</v>
      </c>
      <c r="C72" s="3" t="s">
        <v>15</v>
      </c>
      <c r="D72" s="12">
        <v>71000000</v>
      </c>
      <c r="E72" s="4">
        <v>0.21</v>
      </c>
      <c r="F72" s="2"/>
    </row>
    <row r="73" spans="1:6" x14ac:dyDescent="0.25">
      <c r="A73" s="9" t="s">
        <v>8</v>
      </c>
      <c r="B73" s="11">
        <f t="shared" si="1"/>
        <v>71000000</v>
      </c>
      <c r="C73" s="3" t="s">
        <v>15</v>
      </c>
      <c r="D73" s="12">
        <v>80000000</v>
      </c>
      <c r="E73" s="4">
        <v>0.22</v>
      </c>
      <c r="F73" s="2"/>
    </row>
    <row r="74" spans="1:6" x14ac:dyDescent="0.25">
      <c r="A74" s="9" t="s">
        <v>8</v>
      </c>
      <c r="B74" s="11">
        <f t="shared" si="1"/>
        <v>80000000</v>
      </c>
      <c r="C74" s="3" t="s">
        <v>15</v>
      </c>
      <c r="D74" s="12">
        <v>93000000</v>
      </c>
      <c r="E74" s="4">
        <v>0.23</v>
      </c>
      <c r="F74" s="2"/>
    </row>
    <row r="75" spans="1:6" x14ac:dyDescent="0.25">
      <c r="A75" s="9" t="s">
        <v>8</v>
      </c>
      <c r="B75" s="11">
        <f t="shared" si="1"/>
        <v>93000000</v>
      </c>
      <c r="C75" s="3" t="s">
        <v>15</v>
      </c>
      <c r="D75" s="12">
        <v>109000000</v>
      </c>
      <c r="E75" s="4">
        <v>0.24</v>
      </c>
      <c r="F75" s="2"/>
    </row>
    <row r="76" spans="1:6" x14ac:dyDescent="0.25">
      <c r="A76" s="9" t="s">
        <v>8</v>
      </c>
      <c r="B76" s="11">
        <f t="shared" si="1"/>
        <v>109000000</v>
      </c>
      <c r="C76" s="3" t="s">
        <v>15</v>
      </c>
      <c r="D76" s="12">
        <v>129000000</v>
      </c>
      <c r="E76" s="4">
        <v>0.25</v>
      </c>
      <c r="F76" s="2"/>
    </row>
    <row r="77" spans="1:6" x14ac:dyDescent="0.25">
      <c r="A77" s="9" t="s">
        <v>8</v>
      </c>
      <c r="B77" s="11">
        <f t="shared" si="1"/>
        <v>129000000</v>
      </c>
      <c r="C77" s="3" t="s">
        <v>15</v>
      </c>
      <c r="D77" s="12">
        <v>163000000</v>
      </c>
      <c r="E77" s="4">
        <v>0.26</v>
      </c>
      <c r="F77" s="2"/>
    </row>
    <row r="78" spans="1:6" x14ac:dyDescent="0.25">
      <c r="A78" s="9" t="s">
        <v>8</v>
      </c>
      <c r="B78" s="11">
        <f t="shared" si="1"/>
        <v>163000000</v>
      </c>
      <c r="C78" s="3" t="s">
        <v>15</v>
      </c>
      <c r="D78" s="12">
        <v>211000000</v>
      </c>
      <c r="E78" s="4">
        <v>0.27</v>
      </c>
      <c r="F78" s="2"/>
    </row>
    <row r="79" spans="1:6" x14ac:dyDescent="0.25">
      <c r="A79" s="9" t="s">
        <v>8</v>
      </c>
      <c r="B79" s="11">
        <f t="shared" si="1"/>
        <v>211000000</v>
      </c>
      <c r="C79" s="3" t="s">
        <v>15</v>
      </c>
      <c r="D79" s="12">
        <v>374000000</v>
      </c>
      <c r="E79" s="4">
        <v>0.28000000000000003</v>
      </c>
      <c r="F79" s="2"/>
    </row>
    <row r="80" spans="1:6" x14ac:dyDescent="0.25">
      <c r="A80" s="9" t="s">
        <v>8</v>
      </c>
      <c r="B80" s="11">
        <f t="shared" si="1"/>
        <v>374000000</v>
      </c>
      <c r="C80" s="3" t="s">
        <v>15</v>
      </c>
      <c r="D80" s="12">
        <v>459000000</v>
      </c>
      <c r="E80" s="4">
        <v>0.28999999999999998</v>
      </c>
      <c r="F80" s="2"/>
    </row>
    <row r="81" spans="1:6" x14ac:dyDescent="0.25">
      <c r="A81" s="9" t="s">
        <v>8</v>
      </c>
      <c r="B81" s="11">
        <f t="shared" si="1"/>
        <v>459000000</v>
      </c>
      <c r="C81" s="3" t="s">
        <v>15</v>
      </c>
      <c r="D81" s="12">
        <v>555000000</v>
      </c>
      <c r="E81" s="4">
        <v>0.3</v>
      </c>
      <c r="F81" s="2"/>
    </row>
    <row r="82" spans="1:6" x14ac:dyDescent="0.25">
      <c r="A82" s="9" t="s">
        <v>8</v>
      </c>
      <c r="B82" s="11">
        <f t="shared" si="1"/>
        <v>555000000</v>
      </c>
      <c r="C82" s="3" t="s">
        <v>15</v>
      </c>
      <c r="D82" s="12">
        <v>704000000</v>
      </c>
      <c r="E82" s="4">
        <v>0.31</v>
      </c>
      <c r="F82" s="2"/>
    </row>
    <row r="83" spans="1:6" x14ac:dyDescent="0.25">
      <c r="A83" s="9" t="s">
        <v>8</v>
      </c>
      <c r="B83" s="11">
        <f t="shared" si="1"/>
        <v>704000000</v>
      </c>
      <c r="C83" s="3" t="s">
        <v>15</v>
      </c>
      <c r="D83" s="12">
        <v>957000000</v>
      </c>
      <c r="E83" s="4">
        <v>0.32</v>
      </c>
      <c r="F83" s="2"/>
    </row>
    <row r="84" spans="1:6" x14ac:dyDescent="0.25">
      <c r="A84" s="9" t="s">
        <v>8</v>
      </c>
      <c r="B84" s="11">
        <f t="shared" si="1"/>
        <v>957000000</v>
      </c>
      <c r="C84" s="3" t="s">
        <v>15</v>
      </c>
      <c r="D84" s="12">
        <v>1405000000</v>
      </c>
      <c r="E84" s="4">
        <v>0.33</v>
      </c>
      <c r="F84" s="2"/>
    </row>
    <row r="85" spans="1:6" x14ac:dyDescent="0.25">
      <c r="A85" s="9" t="s">
        <v>8</v>
      </c>
      <c r="B85" s="18">
        <v>1400000000</v>
      </c>
      <c r="C85" s="3" t="s">
        <v>15</v>
      </c>
      <c r="D85" s="19">
        <v>1000000000000</v>
      </c>
      <c r="E85" s="4">
        <v>0.34</v>
      </c>
      <c r="F85" s="2"/>
    </row>
    <row r="86" spans="1:6" x14ac:dyDescent="0.25">
      <c r="A86" s="9" t="s">
        <v>9</v>
      </c>
      <c r="B86" s="11">
        <v>0</v>
      </c>
      <c r="C86" s="3" t="s">
        <v>15</v>
      </c>
      <c r="D86" s="12">
        <v>6600000</v>
      </c>
      <c r="E86" s="4">
        <v>0</v>
      </c>
      <c r="F86" s="2"/>
    </row>
    <row r="87" spans="1:6" x14ac:dyDescent="0.25">
      <c r="A87" s="9" t="s">
        <v>9</v>
      </c>
      <c r="B87" s="11">
        <f t="shared" si="1"/>
        <v>6600000</v>
      </c>
      <c r="C87" s="3" t="s">
        <v>15</v>
      </c>
      <c r="D87" s="12">
        <v>6950000</v>
      </c>
      <c r="E87" s="5">
        <v>2.5000000000000001E-3</v>
      </c>
      <c r="F87" s="1"/>
    </row>
    <row r="88" spans="1:6" x14ac:dyDescent="0.25">
      <c r="A88" s="9" t="s">
        <v>9</v>
      </c>
      <c r="B88" s="11">
        <f t="shared" si="1"/>
        <v>6950000</v>
      </c>
      <c r="C88" s="3" t="s">
        <v>15</v>
      </c>
      <c r="D88" s="12">
        <v>7350000</v>
      </c>
      <c r="E88" s="5">
        <v>5.0000000000000001E-3</v>
      </c>
      <c r="F88" s="1"/>
    </row>
    <row r="89" spans="1:6" x14ac:dyDescent="0.25">
      <c r="A89" s="9" t="s">
        <v>9</v>
      </c>
      <c r="B89" s="11">
        <f t="shared" si="1"/>
        <v>7350000</v>
      </c>
      <c r="C89" s="3" t="s">
        <v>15</v>
      </c>
      <c r="D89" s="12">
        <v>7800000</v>
      </c>
      <c r="E89" s="5">
        <v>7.4999999999999997E-3</v>
      </c>
      <c r="F89" s="1"/>
    </row>
    <row r="90" spans="1:6" x14ac:dyDescent="0.25">
      <c r="A90" s="9" t="s">
        <v>9</v>
      </c>
      <c r="B90" s="11">
        <f t="shared" si="1"/>
        <v>7800000</v>
      </c>
      <c r="C90" s="3" t="s">
        <v>15</v>
      </c>
      <c r="D90" s="12">
        <v>8850000</v>
      </c>
      <c r="E90" s="4">
        <v>0.01</v>
      </c>
      <c r="F90" s="2"/>
    </row>
    <row r="91" spans="1:6" x14ac:dyDescent="0.25">
      <c r="A91" s="9" t="s">
        <v>9</v>
      </c>
      <c r="B91" s="11">
        <f t="shared" si="1"/>
        <v>8850000</v>
      </c>
      <c r="C91" s="3" t="s">
        <v>15</v>
      </c>
      <c r="D91" s="12">
        <v>9800000</v>
      </c>
      <c r="E91" s="5">
        <v>1.2500000000000001E-2</v>
      </c>
      <c r="F91" s="1"/>
    </row>
    <row r="92" spans="1:6" x14ac:dyDescent="0.25">
      <c r="A92" s="9" t="s">
        <v>9</v>
      </c>
      <c r="B92" s="11">
        <f t="shared" si="1"/>
        <v>9800000</v>
      </c>
      <c r="C92" s="3" t="s">
        <v>15</v>
      </c>
      <c r="D92" s="12">
        <v>10950000</v>
      </c>
      <c r="E92" s="5">
        <v>1.4999999999999999E-2</v>
      </c>
      <c r="F92" s="1"/>
    </row>
    <row r="93" spans="1:6" x14ac:dyDescent="0.25">
      <c r="A93" s="9" t="s">
        <v>9</v>
      </c>
      <c r="B93" s="11">
        <f t="shared" si="1"/>
        <v>10950000</v>
      </c>
      <c r="C93" s="3" t="s">
        <v>15</v>
      </c>
      <c r="D93" s="12">
        <v>11200000</v>
      </c>
      <c r="E93" s="5">
        <v>1.7500000000000002E-2</v>
      </c>
      <c r="F93" s="1"/>
    </row>
    <row r="94" spans="1:6" x14ac:dyDescent="0.25">
      <c r="A94" s="9" t="s">
        <v>9</v>
      </c>
      <c r="B94" s="11">
        <f t="shared" si="1"/>
        <v>11200000</v>
      </c>
      <c r="C94" s="3" t="s">
        <v>15</v>
      </c>
      <c r="D94" s="12">
        <v>12050000</v>
      </c>
      <c r="E94" s="4">
        <v>0.02</v>
      </c>
      <c r="F94" s="2"/>
    </row>
    <row r="95" spans="1:6" x14ac:dyDescent="0.25">
      <c r="A95" s="9" t="s">
        <v>9</v>
      </c>
      <c r="B95" s="11">
        <f t="shared" si="1"/>
        <v>12050000</v>
      </c>
      <c r="C95" s="3" t="s">
        <v>15</v>
      </c>
      <c r="D95" s="12">
        <v>12950000</v>
      </c>
      <c r="E95" s="4">
        <v>0.03</v>
      </c>
      <c r="F95" s="2"/>
    </row>
    <row r="96" spans="1:6" x14ac:dyDescent="0.25">
      <c r="A96" s="9" t="s">
        <v>9</v>
      </c>
      <c r="B96" s="11">
        <f t="shared" si="1"/>
        <v>12950000</v>
      </c>
      <c r="C96" s="3" t="s">
        <v>15</v>
      </c>
      <c r="D96" s="12">
        <v>14150000</v>
      </c>
      <c r="E96" s="4">
        <v>0.04</v>
      </c>
      <c r="F96" s="2"/>
    </row>
    <row r="97" spans="1:6" x14ac:dyDescent="0.25">
      <c r="A97" s="9" t="s">
        <v>9</v>
      </c>
      <c r="B97" s="11">
        <f t="shared" si="1"/>
        <v>14150000</v>
      </c>
      <c r="C97" s="3" t="s">
        <v>15</v>
      </c>
      <c r="D97" s="12">
        <v>15550000</v>
      </c>
      <c r="E97" s="4">
        <v>0.05</v>
      </c>
      <c r="F97" s="2"/>
    </row>
    <row r="98" spans="1:6" x14ac:dyDescent="0.25">
      <c r="A98" s="9" t="s">
        <v>9</v>
      </c>
      <c r="B98" s="11">
        <f t="shared" si="1"/>
        <v>15550000</v>
      </c>
      <c r="C98" s="3" t="s">
        <v>15</v>
      </c>
      <c r="D98" s="12">
        <v>17050000</v>
      </c>
      <c r="E98" s="4">
        <v>0.06</v>
      </c>
      <c r="F98" s="2"/>
    </row>
    <row r="99" spans="1:6" x14ac:dyDescent="0.25">
      <c r="A99" s="9" t="s">
        <v>9</v>
      </c>
      <c r="B99" s="11">
        <f t="shared" si="1"/>
        <v>17050000</v>
      </c>
      <c r="C99" s="3" t="s">
        <v>15</v>
      </c>
      <c r="D99" s="12">
        <v>19500000</v>
      </c>
      <c r="E99" s="4">
        <v>7.0000000000000007E-2</v>
      </c>
      <c r="F99" s="2"/>
    </row>
    <row r="100" spans="1:6" x14ac:dyDescent="0.25">
      <c r="A100" s="9" t="s">
        <v>9</v>
      </c>
      <c r="B100" s="11">
        <f t="shared" si="1"/>
        <v>19500000</v>
      </c>
      <c r="C100" s="3" t="s">
        <v>15</v>
      </c>
      <c r="D100" s="12">
        <v>22700000</v>
      </c>
      <c r="E100" s="4">
        <v>0.08</v>
      </c>
      <c r="F100" s="2"/>
    </row>
    <row r="101" spans="1:6" x14ac:dyDescent="0.25">
      <c r="A101" s="9" t="s">
        <v>9</v>
      </c>
      <c r="B101" s="11">
        <f t="shared" si="1"/>
        <v>22700000</v>
      </c>
      <c r="C101" s="3" t="s">
        <v>15</v>
      </c>
      <c r="D101" s="12">
        <v>26600000</v>
      </c>
      <c r="E101" s="4">
        <v>0.09</v>
      </c>
      <c r="F101" s="2"/>
    </row>
    <row r="102" spans="1:6" x14ac:dyDescent="0.25">
      <c r="A102" s="9" t="s">
        <v>9</v>
      </c>
      <c r="B102" s="11">
        <f t="shared" si="1"/>
        <v>26600000</v>
      </c>
      <c r="C102" s="3" t="s">
        <v>15</v>
      </c>
      <c r="D102" s="12">
        <v>28100000</v>
      </c>
      <c r="E102" s="4">
        <v>0.1</v>
      </c>
      <c r="F102" s="2"/>
    </row>
    <row r="103" spans="1:6" x14ac:dyDescent="0.25">
      <c r="A103" s="9" t="s">
        <v>9</v>
      </c>
      <c r="B103" s="11">
        <f t="shared" si="1"/>
        <v>28100000</v>
      </c>
      <c r="C103" s="3" t="s">
        <v>15</v>
      </c>
      <c r="D103" s="12">
        <v>30100000</v>
      </c>
      <c r="E103" s="4">
        <v>0.11</v>
      </c>
      <c r="F103" s="2"/>
    </row>
    <row r="104" spans="1:6" x14ac:dyDescent="0.25">
      <c r="A104" s="9" t="s">
        <v>9</v>
      </c>
      <c r="B104" s="11">
        <f t="shared" si="1"/>
        <v>30100000</v>
      </c>
      <c r="C104" s="3" t="s">
        <v>15</v>
      </c>
      <c r="D104" s="12">
        <v>32600000</v>
      </c>
      <c r="E104" s="4">
        <v>0.12</v>
      </c>
      <c r="F104" s="2"/>
    </row>
    <row r="105" spans="1:6" x14ac:dyDescent="0.25">
      <c r="A105" s="9" t="s">
        <v>9</v>
      </c>
      <c r="B105" s="11">
        <f t="shared" si="1"/>
        <v>32600000</v>
      </c>
      <c r="C105" s="3" t="s">
        <v>15</v>
      </c>
      <c r="D105" s="12">
        <v>35400000</v>
      </c>
      <c r="E105" s="4">
        <v>0.13</v>
      </c>
      <c r="F105" s="2"/>
    </row>
    <row r="106" spans="1:6" x14ac:dyDescent="0.25">
      <c r="A106" s="9" t="s">
        <v>9</v>
      </c>
      <c r="B106" s="11">
        <f t="shared" si="1"/>
        <v>35400000</v>
      </c>
      <c r="C106" s="3" t="s">
        <v>15</v>
      </c>
      <c r="D106" s="12">
        <v>38900000</v>
      </c>
      <c r="E106" s="4">
        <v>0.14000000000000001</v>
      </c>
      <c r="F106" s="2"/>
    </row>
    <row r="107" spans="1:6" x14ac:dyDescent="0.25">
      <c r="A107" s="9" t="s">
        <v>9</v>
      </c>
      <c r="B107" s="11">
        <f t="shared" si="1"/>
        <v>38900000</v>
      </c>
      <c r="C107" s="3" t="s">
        <v>15</v>
      </c>
      <c r="D107" s="12">
        <v>43000000</v>
      </c>
      <c r="E107" s="4">
        <v>0.15</v>
      </c>
      <c r="F107" s="2"/>
    </row>
    <row r="108" spans="1:6" x14ac:dyDescent="0.25">
      <c r="A108" s="9" t="s">
        <v>9</v>
      </c>
      <c r="B108" s="11">
        <f t="shared" si="1"/>
        <v>43000000</v>
      </c>
      <c r="C108" s="3" t="s">
        <v>15</v>
      </c>
      <c r="D108" s="12">
        <v>47400000</v>
      </c>
      <c r="E108" s="4">
        <v>0.16</v>
      </c>
      <c r="F108" s="2"/>
    </row>
    <row r="109" spans="1:6" x14ac:dyDescent="0.25">
      <c r="A109" s="9" t="s">
        <v>9</v>
      </c>
      <c r="B109" s="11">
        <f t="shared" si="1"/>
        <v>47400000</v>
      </c>
      <c r="C109" s="3" t="s">
        <v>15</v>
      </c>
      <c r="D109" s="12">
        <v>51200000</v>
      </c>
      <c r="E109" s="4">
        <v>0.17</v>
      </c>
      <c r="F109" s="2"/>
    </row>
    <row r="110" spans="1:6" x14ac:dyDescent="0.25">
      <c r="A110" s="9" t="s">
        <v>9</v>
      </c>
      <c r="B110" s="11">
        <f t="shared" si="1"/>
        <v>51200000</v>
      </c>
      <c r="C110" s="3" t="s">
        <v>15</v>
      </c>
      <c r="D110" s="12">
        <v>55800000</v>
      </c>
      <c r="E110" s="4">
        <v>0.18</v>
      </c>
      <c r="F110" s="2"/>
    </row>
    <row r="111" spans="1:6" x14ac:dyDescent="0.25">
      <c r="A111" s="9" t="s">
        <v>9</v>
      </c>
      <c r="B111" s="11">
        <f t="shared" si="1"/>
        <v>55800000</v>
      </c>
      <c r="C111" s="3" t="s">
        <v>15</v>
      </c>
      <c r="D111" s="12">
        <v>60400000</v>
      </c>
      <c r="E111" s="4">
        <v>0.19</v>
      </c>
      <c r="F111" s="2"/>
    </row>
    <row r="112" spans="1:6" x14ac:dyDescent="0.25">
      <c r="A112" s="9" t="s">
        <v>9</v>
      </c>
      <c r="B112" s="11">
        <f t="shared" si="1"/>
        <v>60400000</v>
      </c>
      <c r="C112" s="3" t="s">
        <v>15</v>
      </c>
      <c r="D112" s="12">
        <v>66700000</v>
      </c>
      <c r="E112" s="4">
        <v>0.2</v>
      </c>
      <c r="F112" s="2"/>
    </row>
    <row r="113" spans="1:6" x14ac:dyDescent="0.25">
      <c r="A113" s="9" t="s">
        <v>9</v>
      </c>
      <c r="B113" s="11">
        <f t="shared" si="1"/>
        <v>66700000</v>
      </c>
      <c r="C113" s="3" t="s">
        <v>15</v>
      </c>
      <c r="D113" s="12">
        <v>74500000</v>
      </c>
      <c r="E113" s="4">
        <v>0.21</v>
      </c>
      <c r="F113" s="2"/>
    </row>
    <row r="114" spans="1:6" x14ac:dyDescent="0.25">
      <c r="A114" s="9" t="s">
        <v>9</v>
      </c>
      <c r="B114" s="11">
        <f t="shared" si="1"/>
        <v>74500000</v>
      </c>
      <c r="C114" s="3" t="s">
        <v>15</v>
      </c>
      <c r="D114" s="12">
        <v>83200000</v>
      </c>
      <c r="E114" s="4">
        <v>0.22</v>
      </c>
      <c r="F114" s="2"/>
    </row>
    <row r="115" spans="1:6" x14ac:dyDescent="0.25">
      <c r="A115" s="9" t="s">
        <v>9</v>
      </c>
      <c r="B115" s="11">
        <f t="shared" si="1"/>
        <v>83200000</v>
      </c>
      <c r="C115" s="3" t="s">
        <v>15</v>
      </c>
      <c r="D115" s="12">
        <v>95600000</v>
      </c>
      <c r="E115" s="4">
        <v>0.23</v>
      </c>
      <c r="F115" s="2"/>
    </row>
    <row r="116" spans="1:6" x14ac:dyDescent="0.25">
      <c r="A116" s="9" t="s">
        <v>9</v>
      </c>
      <c r="B116" s="11">
        <f t="shared" si="1"/>
        <v>95600000</v>
      </c>
      <c r="C116" s="3" t="s">
        <v>15</v>
      </c>
      <c r="D116" s="12">
        <v>110000000</v>
      </c>
      <c r="E116" s="4">
        <v>0.24</v>
      </c>
      <c r="F116" s="2"/>
    </row>
    <row r="117" spans="1:6" x14ac:dyDescent="0.25">
      <c r="A117" s="9" t="s">
        <v>9</v>
      </c>
      <c r="B117" s="11">
        <f t="shared" si="1"/>
        <v>110000000</v>
      </c>
      <c r="C117" s="3" t="s">
        <v>15</v>
      </c>
      <c r="D117" s="12">
        <v>134000000</v>
      </c>
      <c r="E117" s="4">
        <v>0.25</v>
      </c>
      <c r="F117" s="2"/>
    </row>
    <row r="118" spans="1:6" x14ac:dyDescent="0.25">
      <c r="A118" s="9" t="s">
        <v>9</v>
      </c>
      <c r="B118" s="11">
        <f t="shared" si="1"/>
        <v>134000000</v>
      </c>
      <c r="C118" s="3" t="s">
        <v>15</v>
      </c>
      <c r="D118" s="12">
        <v>169000000</v>
      </c>
      <c r="E118" s="4">
        <v>0.26</v>
      </c>
      <c r="F118" s="2"/>
    </row>
    <row r="119" spans="1:6" x14ac:dyDescent="0.25">
      <c r="A119" s="9" t="s">
        <v>9</v>
      </c>
      <c r="B119" s="11">
        <f t="shared" si="1"/>
        <v>169000000</v>
      </c>
      <c r="C119" s="3" t="s">
        <v>15</v>
      </c>
      <c r="D119" s="12">
        <v>221000000</v>
      </c>
      <c r="E119" s="4">
        <v>0.27</v>
      </c>
      <c r="F119" s="2"/>
    </row>
    <row r="120" spans="1:6" x14ac:dyDescent="0.25">
      <c r="A120" s="9" t="s">
        <v>9</v>
      </c>
      <c r="B120" s="11">
        <f t="shared" si="1"/>
        <v>221000000</v>
      </c>
      <c r="C120" s="3" t="s">
        <v>15</v>
      </c>
      <c r="D120" s="12">
        <v>390000000</v>
      </c>
      <c r="E120" s="4">
        <v>0.28000000000000003</v>
      </c>
      <c r="F120" s="2"/>
    </row>
    <row r="121" spans="1:6" x14ac:dyDescent="0.25">
      <c r="A121" s="9" t="s">
        <v>9</v>
      </c>
      <c r="B121" s="11">
        <f t="shared" si="1"/>
        <v>390000000</v>
      </c>
      <c r="C121" s="3" t="s">
        <v>15</v>
      </c>
      <c r="D121" s="12">
        <v>463000000</v>
      </c>
      <c r="E121" s="4">
        <v>0.28999999999999998</v>
      </c>
      <c r="F121" s="2"/>
    </row>
    <row r="122" spans="1:6" x14ac:dyDescent="0.25">
      <c r="A122" s="9" t="s">
        <v>9</v>
      </c>
      <c r="B122" s="11">
        <f t="shared" si="1"/>
        <v>463000000</v>
      </c>
      <c r="C122" s="3" t="s">
        <v>15</v>
      </c>
      <c r="D122" s="12">
        <v>561000000</v>
      </c>
      <c r="E122" s="4">
        <v>0.3</v>
      </c>
      <c r="F122" s="2"/>
    </row>
    <row r="123" spans="1:6" x14ac:dyDescent="0.25">
      <c r="A123" s="9" t="s">
        <v>9</v>
      </c>
      <c r="B123" s="11">
        <f t="shared" si="1"/>
        <v>561000000</v>
      </c>
      <c r="C123" s="3" t="s">
        <v>15</v>
      </c>
      <c r="D123" s="12">
        <v>709000000</v>
      </c>
      <c r="E123" s="4">
        <v>0.31</v>
      </c>
      <c r="F123" s="2"/>
    </row>
    <row r="124" spans="1:6" x14ac:dyDescent="0.25">
      <c r="A124" s="9" t="s">
        <v>9</v>
      </c>
      <c r="B124" s="11">
        <f t="shared" si="1"/>
        <v>709000000</v>
      </c>
      <c r="C124" s="3" t="s">
        <v>15</v>
      </c>
      <c r="D124" s="12">
        <v>965000000</v>
      </c>
      <c r="E124" s="4">
        <v>0.32</v>
      </c>
      <c r="F124" s="2"/>
    </row>
    <row r="125" spans="1:6" x14ac:dyDescent="0.25">
      <c r="A125" s="9" t="s">
        <v>9</v>
      </c>
      <c r="B125" s="11">
        <f t="shared" si="1"/>
        <v>965000000</v>
      </c>
      <c r="C125" s="3" t="s">
        <v>15</v>
      </c>
      <c r="D125" s="12">
        <v>1419000000</v>
      </c>
      <c r="E125" s="4">
        <v>0.33</v>
      </c>
      <c r="F125" s="2"/>
    </row>
    <row r="126" spans="1:6" ht="15.75" thickBot="1" x14ac:dyDescent="0.3">
      <c r="A126" s="10" t="s">
        <v>9</v>
      </c>
      <c r="B126" s="18">
        <v>1400000000</v>
      </c>
      <c r="C126" s="3" t="s">
        <v>15</v>
      </c>
      <c r="D126" s="19">
        <v>1000000000000</v>
      </c>
      <c r="E126" s="6">
        <v>0.34</v>
      </c>
      <c r="F126" s="2"/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G K s k W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Y q y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K s k W C i K R 7 g O A A A A E Q A A A B M A H A B G b 3 J t d W x h c y 9 T Z W N 0 a W 9 u M S 5 t I K I Y A C i g F A A A A A A A A A A A A A A A A A A A A A A A A A A A A C t O T S 7 J z M 9 T C I b Q h t Y A U E s B A i 0 A F A A C A A g A G K s k W O n 8 W i q m A A A A + A A A A B I A A A A A A A A A A A A A A A A A A A A A A E N v b m Z p Z y 9 Q Y W N r Y W d l L n h t b F B L A Q I t A B Q A A g A I A B i r J F g P y u m r p A A A A O k A A A A T A A A A A A A A A A A A A A A A A P I A A A B b Q 2 9 u d G V u d F 9 U e X B l c 1 0 u e G 1 s U E s B A i 0 A F A A C A A g A G K s k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L z 8 l y L I H 5 N i R N m t L R F Q j Y A A A A A A g A A A A A A E G Y A A A A B A A A g A A A A I c O + y X T r o M V w v 8 X p C b W q 0 B j M C 9 u R i e V Z u x t 0 S O 1 X O V g A A A A A D o A A A A A C A A A g A A A A T x U 6 t e i S 1 Y j u K + n K A + f o X q X Y Q I o t l X 1 e e O E t T y F o G s d Q A A A A J O X C N l 7 E W g + 5 s J / M T e z 6 x z c v t 6 l H I E 3 i l c 3 l 9 S k h + G r q L A 5 Q g 7 t j c o u m V r v d A M P 0 q c r + g o e F C w u W 4 v O 7 f 8 V u 8 1 c 5 u v l n M z C J k J L Q 5 w d 6 J a B A A A A A Q d 5 2 K / D 5 Q C 3 / n e j 5 3 h 6 U V 0 3 H 7 4 g Y T W a X d 8 L O / Q 8 / E x r h 9 C i P 6 z 1 o s r a u r 0 J w y G C T T c J I 2 e C 5 Y / F j E Z B 4 n w 3 q a w = = < / D a t a M a s h u p > 
</file>

<file path=customXml/itemProps1.xml><?xml version="1.0" encoding="utf-8"?>
<ds:datastoreItem xmlns:ds="http://schemas.openxmlformats.org/officeDocument/2006/customXml" ds:itemID="{311EEC09-EAA6-4508-A431-2C8A7A81C7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Karyawan</vt:lpstr>
      <vt:lpstr>DaftarTarifEfektif</vt:lpstr>
      <vt:lpstr>TER</vt:lpstr>
      <vt:lpstr>TERA</vt:lpstr>
      <vt:lpstr>TERB</vt:lpstr>
      <vt:lpstr>TERC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10051065</dc:creator>
  <cp:lastModifiedBy>hendra</cp:lastModifiedBy>
  <dcterms:created xsi:type="dcterms:W3CDTF">2023-12-29T02:10:28Z</dcterms:created>
  <dcterms:modified xsi:type="dcterms:W3CDTF">2024-01-04T15:31:52Z</dcterms:modified>
</cp:coreProperties>
</file>