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509650A-AAB4-46CF-9933-3CA1AF1E0108}" xr6:coauthVersionLast="45" xr6:coauthVersionMax="45" xr10:uidLastSave="{00000000-0000-0000-0000-000000000000}"/>
  <bookViews>
    <workbookView xWindow="-104" yWindow="-104" windowWidth="20098" windowHeight="107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8" i="1"/>
  <c r="C8" i="1"/>
  <c r="B8" i="1"/>
  <c r="D7" i="1" l="1"/>
  <c r="C4" i="1" l="1"/>
  <c r="C5" i="1" s="1"/>
  <c r="B7" i="1"/>
  <c r="C7" i="1" s="1"/>
  <c r="D5" i="1"/>
  <c r="B5" i="1"/>
  <c r="D2" i="1"/>
  <c r="B2" i="1"/>
  <c r="C2" i="1" l="1"/>
</calcChain>
</file>

<file path=xl/sharedStrings.xml><?xml version="1.0" encoding="utf-8"?>
<sst xmlns="http://schemas.openxmlformats.org/spreadsheetml/2006/main" count="15" uniqueCount="15">
  <si>
    <t>12t</t>
    <phoneticPr fontId="1" type="noConversion"/>
  </si>
  <si>
    <t>40t</t>
    <phoneticPr fontId="1" type="noConversion"/>
  </si>
  <si>
    <t>20t</t>
    <phoneticPr fontId="1" type="noConversion"/>
  </si>
  <si>
    <t>每公里折旧费x1（元）</t>
    <phoneticPr fontId="1" type="noConversion"/>
  </si>
  <si>
    <t>每公里路桥费x2（元）</t>
    <phoneticPr fontId="1" type="noConversion"/>
  </si>
  <si>
    <t>每公里油耗费x3（元）</t>
    <phoneticPr fontId="1" type="noConversion"/>
  </si>
  <si>
    <t>每公里空车油耗费x4（元）</t>
    <phoneticPr fontId="1" type="noConversion"/>
  </si>
  <si>
    <t>每小时司机人工费x6（元）</t>
    <phoneticPr fontId="1" type="noConversion"/>
  </si>
  <si>
    <t>每辆车装载邮件量x7（件）</t>
    <phoneticPr fontId="1" type="noConversion"/>
  </si>
  <si>
    <t>每公里其他费用x5（元）</t>
    <phoneticPr fontId="1" type="noConversion"/>
  </si>
  <si>
    <t>每辆车载重量（公斤）</t>
    <phoneticPr fontId="1" type="noConversion"/>
  </si>
  <si>
    <t>c1=l*(x1+x2+x5)+l1*x3+l2*x4+t*n*x6</t>
    <phoneticPr fontId="1" type="noConversion"/>
  </si>
  <si>
    <t>单程委办邮路成本系数（倍）</t>
    <phoneticPr fontId="1" type="noConversion"/>
  </si>
  <si>
    <t>假设自办邮路的行驶里程为l，其中负载里程为l1，空载里程为l2，司机人数为n，运输时间为t，则总运输成本为：</t>
    <phoneticPr fontId="1" type="noConversion"/>
  </si>
  <si>
    <t>单程委办邮路总运输成本c2=1.5*c1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</si>
</sst>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176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A16" sqref="A16"/>
    </sheetView>
  </sheetViews>
  <sheetFormatPr defaultRowHeight="14" x14ac:dyDescent="0.3"/>
  <cols>
    <col min="1" max="1" width="28.08984375" customWidth="1"/>
  </cols>
  <sheetData>
    <row r="1" spans="1:4" x14ac:dyDescent="0.3">
      <c r="A1" s="4"/>
      <c r="B1" s="5" t="s">
        <v>0</v>
      </c>
      <c r="C1" s="5" t="s">
        <v>2</v>
      </c>
      <c r="D1" s="5" t="s">
        <v>1</v>
      </c>
    </row>
    <row r="2" spans="1:4" x14ac:dyDescent="0.3">
      <c r="A2" s="1" t="s">
        <v>3</v>
      </c>
      <c r="B2" s="2">
        <f>28/30</f>
        <v>0.93333333333333335</v>
      </c>
      <c r="C2" s="2">
        <f>(D2-B2)*8/28+B2</f>
        <v>1.1714285714285715</v>
      </c>
      <c r="D2" s="2">
        <f>53/30</f>
        <v>1.7666666666666666</v>
      </c>
    </row>
    <row r="3" spans="1:4" x14ac:dyDescent="0.3">
      <c r="A3" s="1" t="s">
        <v>4</v>
      </c>
      <c r="B3" s="1">
        <v>1.6</v>
      </c>
      <c r="C3" s="1">
        <v>1.6</v>
      </c>
      <c r="D3" s="1">
        <v>2</v>
      </c>
    </row>
    <row r="4" spans="1:4" x14ac:dyDescent="0.3">
      <c r="A4" s="1" t="s">
        <v>5</v>
      </c>
      <c r="B4" s="1">
        <v>1.59</v>
      </c>
      <c r="C4" s="2">
        <f>30*0.0637</f>
        <v>1.9110000000000003</v>
      </c>
      <c r="D4" s="1">
        <v>2.54</v>
      </c>
    </row>
    <row r="5" spans="1:4" x14ac:dyDescent="0.3">
      <c r="A5" s="1" t="s">
        <v>6</v>
      </c>
      <c r="B5" s="2">
        <f>B4-6.27/20</f>
        <v>1.2765</v>
      </c>
      <c r="C5" s="2">
        <f>C4-6.27/20</f>
        <v>1.5975000000000001</v>
      </c>
      <c r="D5" s="2">
        <f>D4-6.27/20</f>
        <v>2.2265000000000001</v>
      </c>
    </row>
    <row r="6" spans="1:4" x14ac:dyDescent="0.3">
      <c r="A6" s="1" t="s">
        <v>9</v>
      </c>
      <c r="B6" s="1">
        <f>20000/100000</f>
        <v>0.2</v>
      </c>
      <c r="C6" s="1">
        <f>23000/100000</f>
        <v>0.23</v>
      </c>
      <c r="D6" s="1">
        <f>30000/100000</f>
        <v>0.3</v>
      </c>
    </row>
    <row r="7" spans="1:4" x14ac:dyDescent="0.3">
      <c r="A7" s="1" t="s">
        <v>7</v>
      </c>
      <c r="B7" s="2">
        <f>15000/(26*8*0.85)</f>
        <v>84.841628959276022</v>
      </c>
      <c r="C7" s="2">
        <f>B7</f>
        <v>84.841628959276022</v>
      </c>
      <c r="D7" s="2">
        <f>15000/(26*8*0.85)</f>
        <v>84.841628959276022</v>
      </c>
    </row>
    <row r="8" spans="1:4" x14ac:dyDescent="0.3">
      <c r="A8" s="1" t="s">
        <v>8</v>
      </c>
      <c r="B8" s="3">
        <f>ROUND(B10/1.24,0)</f>
        <v>3629</v>
      </c>
      <c r="C8" s="3">
        <f t="shared" ref="C8:D8" si="0">ROUND(C10/1.24,0)</f>
        <v>4839</v>
      </c>
      <c r="D8" s="3">
        <f t="shared" si="0"/>
        <v>6452</v>
      </c>
    </row>
    <row r="9" spans="1:4" x14ac:dyDescent="0.3">
      <c r="A9" s="1" t="s">
        <v>12</v>
      </c>
      <c r="B9" s="1">
        <v>1.5</v>
      </c>
      <c r="C9" s="1">
        <v>1.5</v>
      </c>
      <c r="D9" s="1">
        <v>1.5</v>
      </c>
    </row>
    <row r="10" spans="1:4" x14ac:dyDescent="0.3">
      <c r="A10" s="1" t="s">
        <v>10</v>
      </c>
      <c r="B10" s="1">
        <v>4500</v>
      </c>
      <c r="C10" s="1">
        <v>6000</v>
      </c>
      <c r="D10" s="1">
        <v>8000</v>
      </c>
    </row>
    <row r="13" spans="1:4" x14ac:dyDescent="0.3">
      <c r="A13" t="s">
        <v>13</v>
      </c>
    </row>
    <row r="14" spans="1:4" x14ac:dyDescent="0.3">
      <c r="A14" t="s">
        <v>11</v>
      </c>
    </row>
    <row r="15" spans="1:4" x14ac:dyDescent="0.3">
      <c r="A15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张勃</dc:creator>
  <cp:lastModifiedBy>彭浪</cp:lastModifiedBy>
  <cp:lastPrinted>2019-11-11T02:09:46Z</cp:lastPrinted>
  <dcterms:created xsi:type="dcterms:W3CDTF">2015-06-05T18:17:20Z</dcterms:created>
  <dcterms:modified xsi:type="dcterms:W3CDTF">2019-11-12T06:26:00Z</dcterms:modified>
</cp:coreProperties>
</file>