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o\CPST2019年工作\省际串行\"/>
    </mc:Choice>
  </mc:AlternateContent>
  <xr:revisionPtr revIDLastSave="0" documentId="8_{030A2C6B-7D9C-4C9E-85F9-6D8F7825A0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C4" i="1" l="1"/>
  <c r="C5" i="1" s="1"/>
  <c r="B7" i="1"/>
  <c r="C7" i="1" s="1"/>
  <c r="D5" i="1"/>
  <c r="B5" i="1"/>
  <c r="D2" i="1"/>
  <c r="B2" i="1"/>
  <c r="C2" i="1" l="1"/>
</calcChain>
</file>

<file path=xl/sharedStrings.xml><?xml version="1.0" encoding="utf-8"?>
<sst xmlns="http://schemas.openxmlformats.org/spreadsheetml/2006/main" count="15" uniqueCount="15">
  <si>
    <t>12t</t>
    <phoneticPr fontId="1" type="noConversion"/>
  </si>
  <si>
    <t>40t</t>
    <phoneticPr fontId="1" type="noConversion"/>
  </si>
  <si>
    <t>20t</t>
    <phoneticPr fontId="1" type="noConversion"/>
  </si>
  <si>
    <t>假设行驶里程为l，其中满载里程为l1，空载里程为l2，全年运行里程为L，司机人数为n，运输时间为t，则单次运输成本为：</t>
    <phoneticPr fontId="1" type="noConversion"/>
  </si>
  <si>
    <t>x5*l/L项较小，可以考虑忽略。</t>
    <phoneticPr fontId="1" type="noConversion"/>
  </si>
  <si>
    <t>C=L*(x1+x2)+L1*x3+L2*x4+x5*V/365+8*N*x6</t>
    <phoneticPr fontId="1" type="noConversion"/>
  </si>
  <si>
    <t>假设单日全网行驶里程为L，其中满载里程为L1，空载里程为L2，司机人数为n，汽车数量为V，则全网运输成本为：</t>
    <phoneticPr fontId="1" type="noConversion"/>
  </si>
  <si>
    <t>c=l*(x1+x2)+l1*x3+l2*x4+x5*l/365+t*n*x6</t>
    <phoneticPr fontId="1" type="noConversion"/>
  </si>
  <si>
    <t>车辆价格/每公里折旧（x1）</t>
    <phoneticPr fontId="1" type="noConversion"/>
  </si>
  <si>
    <t>路桥费用/公里（x2）</t>
    <phoneticPr fontId="1" type="noConversion"/>
  </si>
  <si>
    <t>油耗/每公里价格（x3）</t>
    <phoneticPr fontId="1" type="noConversion"/>
  </si>
  <si>
    <t>空车油耗/每公里价格（x4）</t>
    <phoneticPr fontId="1" type="noConversion"/>
  </si>
  <si>
    <t>其他费用/年（x5)</t>
    <phoneticPr fontId="1" type="noConversion"/>
  </si>
  <si>
    <t>司机费用/小时(x6)</t>
    <phoneticPr fontId="1" type="noConversion"/>
  </si>
  <si>
    <t>容量/件(x7)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</si>
</sst>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E17" sqref="E17"/>
    </sheetView>
  </sheetViews>
  <sheetFormatPr defaultRowHeight="14.25" x14ac:dyDescent="0.2"/>
  <cols>
    <col min="1" max="1" width="28.125" customWidth="1"/>
  </cols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 t="s">
        <v>8</v>
      </c>
      <c r="B2" s="1">
        <f>28/30</f>
        <v>0.93333333333333335</v>
      </c>
      <c r="C2" s="1">
        <f>(D2-B2)*8/28+B2</f>
        <v>1.1714285714285715</v>
      </c>
      <c r="D2" s="1">
        <f>53/30</f>
        <v>1.7666666666666666</v>
      </c>
    </row>
    <row r="3" spans="1:4" x14ac:dyDescent="0.2">
      <c r="A3" t="s">
        <v>9</v>
      </c>
      <c r="B3">
        <v>1.6</v>
      </c>
      <c r="C3">
        <v>1.6</v>
      </c>
      <c r="D3">
        <v>2</v>
      </c>
    </row>
    <row r="4" spans="1:4" x14ac:dyDescent="0.2">
      <c r="A4" t="s">
        <v>10</v>
      </c>
      <c r="B4">
        <v>1.59</v>
      </c>
      <c r="C4">
        <f>30*0.0637</f>
        <v>1.9110000000000003</v>
      </c>
      <c r="D4">
        <v>2.54</v>
      </c>
    </row>
    <row r="5" spans="1:4" x14ac:dyDescent="0.2">
      <c r="A5" t="s">
        <v>11</v>
      </c>
      <c r="B5" s="1">
        <f>B4-6.27/20</f>
        <v>1.2765</v>
      </c>
      <c r="C5" s="1">
        <f>C4-6.27/20</f>
        <v>1.5975000000000001</v>
      </c>
      <c r="D5" s="1">
        <f>D4-6.27/20</f>
        <v>2.2265000000000001</v>
      </c>
    </row>
    <row r="6" spans="1:4" x14ac:dyDescent="0.2">
      <c r="A6" t="s">
        <v>12</v>
      </c>
      <c r="B6">
        <v>20000</v>
      </c>
      <c r="C6">
        <v>23000</v>
      </c>
      <c r="D6">
        <v>30000</v>
      </c>
    </row>
    <row r="7" spans="1:4" x14ac:dyDescent="0.2">
      <c r="A7" t="s">
        <v>13</v>
      </c>
      <c r="B7" s="1">
        <f>15000/(26*8*0.85)</f>
        <v>84.841628959276022</v>
      </c>
      <c r="C7" s="1">
        <f>B7</f>
        <v>84.841628959276022</v>
      </c>
      <c r="D7" s="1">
        <f>15000/(26*8*0.85)</f>
        <v>84.841628959276022</v>
      </c>
    </row>
    <row r="8" spans="1:4" x14ac:dyDescent="0.2">
      <c r="A8" t="s">
        <v>14</v>
      </c>
      <c r="B8">
        <v>4500</v>
      </c>
      <c r="C8">
        <v>6000</v>
      </c>
      <c r="D8">
        <v>8000</v>
      </c>
    </row>
    <row r="10" spans="1:4" x14ac:dyDescent="0.2">
      <c r="A10" t="s">
        <v>3</v>
      </c>
    </row>
    <row r="11" spans="1:4" x14ac:dyDescent="0.2">
      <c r="A11" t="s">
        <v>7</v>
      </c>
    </row>
    <row r="12" spans="1:4" x14ac:dyDescent="0.2">
      <c r="A12" t="s">
        <v>4</v>
      </c>
    </row>
    <row r="14" spans="1:4" x14ac:dyDescent="0.2">
      <c r="A14" t="s">
        <v>6</v>
      </c>
    </row>
    <row r="15" spans="1:4" x14ac:dyDescent="0.2">
      <c r="A15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张勃</dc:creator>
  <cp:lastModifiedBy>张勃</cp:lastModifiedBy>
  <cp:lastPrinted>2019-11-11T02:09:46Z</cp:lastPrinted>
  <dcterms:created xsi:type="dcterms:W3CDTF">2015-06-05T18:17:20Z</dcterms:created>
  <dcterms:modified xsi:type="dcterms:W3CDTF">2019-11-11T09:54:49Z</dcterms:modified>
</cp:coreProperties>
</file>