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mshen/Documents/GovHack/"/>
    </mc:Choice>
  </mc:AlternateContent>
  <xr:revisionPtr revIDLastSave="0" documentId="13_ncr:40009_{45E8D5BC-26C7-9A49-AF67-08F54B7ECDE1}" xr6:coauthVersionLast="45" xr6:coauthVersionMax="45" xr10:uidLastSave="{00000000-0000-0000-0000-000000000000}"/>
  <bookViews>
    <workbookView xWindow="380" yWindow="460" windowWidth="28040" windowHeight="16260" activeTab="2"/>
  </bookViews>
  <sheets>
    <sheet name="GovHack_CoH_Street_Lighting_Cha" sheetId="1" r:id="rId1"/>
    <sheet name="Costs &amp; Budget" sheetId="3" r:id="rId2"/>
    <sheet name="Budgeting Analysis" sheetId="4" r:id="rId3"/>
  </sheets>
  <definedNames>
    <definedName name="_xlnm._FilterDatabase" localSheetId="2" hidden="1">'Budgeting Analysis'!$B$3:$L$3</definedName>
  </definedNames>
  <calcPr calcId="0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4" i="4"/>
  <c r="K193" i="4" l="1"/>
  <c r="K185" i="4"/>
  <c r="K165" i="4"/>
  <c r="K157" i="4"/>
  <c r="K149" i="4"/>
  <c r="K141" i="4"/>
  <c r="K133" i="4"/>
  <c r="K125" i="4"/>
  <c r="K117" i="4"/>
  <c r="K109" i="4"/>
  <c r="K101" i="4"/>
  <c r="K93" i="4"/>
  <c r="K85" i="4"/>
  <c r="K73" i="4"/>
  <c r="K65" i="4"/>
  <c r="K57" i="4"/>
  <c r="K49" i="4"/>
  <c r="K41" i="4"/>
  <c r="K33" i="4"/>
  <c r="K25" i="4"/>
  <c r="K17" i="4"/>
  <c r="K9" i="4"/>
  <c r="K189" i="4"/>
  <c r="K181" i="4"/>
  <c r="K161" i="4"/>
  <c r="K153" i="4"/>
  <c r="K145" i="4"/>
  <c r="K137" i="4"/>
  <c r="K129" i="4"/>
  <c r="K121" i="4"/>
  <c r="K113" i="4"/>
  <c r="K105" i="4"/>
  <c r="K97" i="4"/>
  <c r="K89" i="4"/>
  <c r="K81" i="4"/>
  <c r="K77" i="4"/>
  <c r="K69" i="4"/>
  <c r="K61" i="4"/>
  <c r="K53" i="4"/>
  <c r="K45" i="4"/>
  <c r="K37" i="4"/>
  <c r="K29" i="4"/>
  <c r="K21" i="4"/>
  <c r="K13" i="4"/>
  <c r="K5" i="4"/>
  <c r="K172" i="4"/>
  <c r="K156" i="4"/>
  <c r="K92" i="4"/>
  <c r="K176" i="4"/>
  <c r="K164" i="4"/>
  <c r="K152" i="4"/>
  <c r="K136" i="4"/>
  <c r="K116" i="4"/>
  <c r="K108" i="4"/>
  <c r="K96" i="4"/>
  <c r="K84" i="4"/>
  <c r="K80" i="4"/>
  <c r="K72" i="4"/>
  <c r="K64" i="4"/>
  <c r="K56" i="4"/>
  <c r="K48" i="4"/>
  <c r="K44" i="4"/>
  <c r="K36" i="4"/>
  <c r="K28" i="4"/>
  <c r="K24" i="4"/>
  <c r="K16" i="4"/>
  <c r="K8" i="4"/>
  <c r="K135" i="4"/>
  <c r="K123" i="4"/>
  <c r="K63" i="4"/>
  <c r="K51" i="4"/>
  <c r="K39" i="4"/>
  <c r="K31" i="4"/>
  <c r="K23" i="4"/>
  <c r="K11" i="4"/>
  <c r="K168" i="4"/>
  <c r="K160" i="4"/>
  <c r="K148" i="4"/>
  <c r="K144" i="4"/>
  <c r="K140" i="4"/>
  <c r="K132" i="4"/>
  <c r="K128" i="4"/>
  <c r="K124" i="4"/>
  <c r="K120" i="4"/>
  <c r="K112" i="4"/>
  <c r="K104" i="4"/>
  <c r="K100" i="4"/>
  <c r="K88" i="4"/>
  <c r="K76" i="4"/>
  <c r="K68" i="4"/>
  <c r="K60" i="4"/>
  <c r="K52" i="4"/>
  <c r="K40" i="4"/>
  <c r="K32" i="4"/>
  <c r="K20" i="4"/>
  <c r="K12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1" i="4"/>
  <c r="K127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55" i="4"/>
  <c r="K47" i="4"/>
  <c r="K43" i="4"/>
  <c r="K35" i="4"/>
  <c r="K27" i="4"/>
  <c r="K19" i="4"/>
  <c r="K15" i="4"/>
  <c r="K7" i="4"/>
  <c r="K194" i="4"/>
  <c r="K190" i="4"/>
  <c r="K186" i="4"/>
  <c r="K182" i="4"/>
  <c r="K178" i="4"/>
  <c r="K174" i="4"/>
  <c r="K170" i="4"/>
  <c r="K192" i="4"/>
  <c r="K188" i="4"/>
  <c r="K184" i="4"/>
  <c r="K180" i="4"/>
  <c r="K177" i="4"/>
  <c r="K173" i="4"/>
  <c r="K169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59" i="4"/>
  <c r="K4" i="4"/>
  <c r="D9" i="1"/>
</calcChain>
</file>

<file path=xl/sharedStrings.xml><?xml version="1.0" encoding="utf-8"?>
<sst xmlns="http://schemas.openxmlformats.org/spreadsheetml/2006/main" count="826" uniqueCount="73">
  <si>
    <t>Lighting_energy_costs_and_Lighting_network_charges</t>
  </si>
  <si>
    <t>Lighting_replacement_costs</t>
  </si>
  <si>
    <t>Lighting_maintenance_costs</t>
  </si>
  <si>
    <t>Pole_installation_costs</t>
  </si>
  <si>
    <t>Solar_pole_costs</t>
  </si>
  <si>
    <t>FID</t>
  </si>
  <si>
    <t>Street lighting generally costs the City $1.5 to $2 million per annum</t>
  </si>
  <si>
    <t>Lighting replacement is about $700 per light</t>
  </si>
  <si>
    <t>Council budgets about $50,000 p/a for pole and light maintenance</t>
  </si>
  <si>
    <t>Standard wooden pole is about $1000</t>
  </si>
  <si>
    <t>A typical solar pole is around $5000</t>
  </si>
  <si>
    <t>Energy plus network fees costs us about $1,000,000 per year.</t>
  </si>
  <si>
    <t>Council budgets about $500,000 p/a for pole and light upgrades</t>
  </si>
  <si>
    <t>Standard wooden pole installation is about $1800</t>
  </si>
  <si>
    <t>Delivery to Hobart an extra $500</t>
  </si>
  <si>
    <t>Contracted energy cost is about $0.08 per kWh</t>
  </si>
  <si>
    <t>Metal pole is about $2500</t>
  </si>
  <si>
    <t>Installation around $2500</t>
  </si>
  <si>
    <t>Levelised cost of energy (i.e. energy plus network charges) is about $0.40 per kWh</t>
  </si>
  <si>
    <t>Metal pole shipping is about $500</t>
  </si>
  <si>
    <t>Therefore network costs are around $0.32 per kWh</t>
  </si>
  <si>
    <t>Metal pole installation is about $2500</t>
  </si>
  <si>
    <t>connection to grid is about $800</t>
  </si>
  <si>
    <t>BUDGET</t>
  </si>
  <si>
    <t>light upgrades</t>
  </si>
  <si>
    <t>light maintenance</t>
  </si>
  <si>
    <t>COST</t>
  </si>
  <si>
    <t>energy + network cost per kWh</t>
  </si>
  <si>
    <t>LED</t>
  </si>
  <si>
    <t>HPS</t>
  </si>
  <si>
    <t>MV</t>
  </si>
  <si>
    <t>wattage</t>
  </si>
  <si>
    <r>
      <t>E</t>
    </r>
    <r>
      <rPr>
        <vertAlign val="subscript"/>
        <sz val="12"/>
        <color rgb="FF222222"/>
        <rFont val="Times New Roman"/>
        <family val="1"/>
      </rPr>
      <t>(kWh)</t>
    </r>
    <r>
      <rPr>
        <sz val="26"/>
        <color rgb="FF222222"/>
        <rFont val="Times New Roman"/>
        <family val="1"/>
      </rPr>
      <t> = </t>
    </r>
    <r>
      <rPr>
        <i/>
        <sz val="26"/>
        <color rgb="FF222222"/>
        <rFont val="Times New Roman"/>
        <family val="1"/>
      </rPr>
      <t>P</t>
    </r>
    <r>
      <rPr>
        <vertAlign val="subscript"/>
        <sz val="12"/>
        <color rgb="FF222222"/>
        <rFont val="Times New Roman"/>
        <family val="1"/>
      </rPr>
      <t>(W)</t>
    </r>
    <r>
      <rPr>
        <i/>
        <sz val="26"/>
        <color rgb="FF222222"/>
        <rFont val="Times New Roman"/>
        <family val="1"/>
      </rPr>
      <t> </t>
    </r>
    <r>
      <rPr>
        <sz val="26"/>
        <color rgb="FF222222"/>
        <rFont val="Times New Roman"/>
        <family val="1"/>
      </rPr>
      <t>×</t>
    </r>
    <r>
      <rPr>
        <i/>
        <sz val="26"/>
        <color rgb="FF222222"/>
        <rFont val="Times New Roman"/>
        <family val="1"/>
      </rPr>
      <t> t</t>
    </r>
    <r>
      <rPr>
        <vertAlign val="subscript"/>
        <sz val="12"/>
        <color rgb="FF222222"/>
        <rFont val="Times New Roman"/>
        <family val="1"/>
      </rPr>
      <t>(hr)</t>
    </r>
    <r>
      <rPr>
        <sz val="26"/>
        <color rgb="FF222222"/>
        <rFont val="Times New Roman"/>
        <family val="1"/>
      </rPr>
      <t> / 1000</t>
    </r>
  </si>
  <si>
    <t>Campbell Street</t>
  </si>
  <si>
    <t>Brooker Avenue</t>
  </si>
  <si>
    <t>Liverpool Street</t>
  </si>
  <si>
    <t>Elizabeth street Mall</t>
  </si>
  <si>
    <t>Elizabeth Street Bus Mall</t>
  </si>
  <si>
    <t>Salamanca Place</t>
  </si>
  <si>
    <t>Davey Street</t>
  </si>
  <si>
    <t>Franklin Warf</t>
  </si>
  <si>
    <t>Morrison Street</t>
  </si>
  <si>
    <t>Murray Street</t>
  </si>
  <si>
    <t>replace bulb</t>
  </si>
  <si>
    <t>street_name</t>
  </si>
  <si>
    <t>street_type</t>
  </si>
  <si>
    <t>lamp_type</t>
  </si>
  <si>
    <t>longitude</t>
  </si>
  <si>
    <t>latitude</t>
  </si>
  <si>
    <t>lamp_type_concise</t>
  </si>
  <si>
    <t>Morrison</t>
  </si>
  <si>
    <t>Street</t>
  </si>
  <si>
    <t>Salamanca</t>
  </si>
  <si>
    <t>Place</t>
  </si>
  <si>
    <t>Elizabeth</t>
  </si>
  <si>
    <t>Liverpool</t>
  </si>
  <si>
    <t>Campbell</t>
  </si>
  <si>
    <t>Franklin</t>
  </si>
  <si>
    <t>Savings per annum</t>
  </si>
  <si>
    <t>Solar pole cost</t>
  </si>
  <si>
    <t>TIME</t>
  </si>
  <si>
    <t>Charged hours per light per day (unmetered)</t>
  </si>
  <si>
    <t xml:space="preserve">install a new solar pole </t>
  </si>
  <si>
    <t>Payback Period (years)</t>
  </si>
  <si>
    <t>Street lights that will be replaced by solar poles (4 Year project)</t>
  </si>
  <si>
    <t>Implementation year</t>
  </si>
  <si>
    <t>Legend:</t>
  </si>
  <si>
    <t>Payback period less than 20 years</t>
  </si>
  <si>
    <t>Green</t>
  </si>
  <si>
    <t xml:space="preserve">Solar poles have an expected life of 20 years. </t>
  </si>
  <si>
    <t>ADDITIONAL INFORMATION</t>
  </si>
  <si>
    <t>FORMULA for converting Watts (W) to Energy (kWh)</t>
  </si>
  <si>
    <t>STREETS with high foot traffic after 6pm (in order from highest to lowest)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</si>
</sst>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i/>
      <sz val="26"/>
      <color rgb="FF222222"/>
      <name val="Times New Roman"/>
      <family val="1"/>
    </font>
    <font>
      <vertAlign val="subscript"/>
      <sz val="12"/>
      <color rgb="FF222222"/>
      <name val="Times New Roman"/>
      <family val="1"/>
    </font>
    <font>
      <sz val="26"/>
      <color rgb="FF222222"/>
      <name val="Times New Roman"/>
      <family val="1"/>
    </font>
    <font>
      <b/>
      <sz val="22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1" applyNumberFormat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5</xdr:row>
      <xdr:rowOff>88900</xdr:rowOff>
    </xdr:from>
    <xdr:to>
      <xdr:col>5</xdr:col>
      <xdr:colOff>596900</xdr:colOff>
      <xdr:row>32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E2108-1C50-2C4C-A11A-0A1135A1A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" y="1104900"/>
          <a:ext cx="5676900" cy="56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4" sqref="D14"/>
    </sheetView>
  </sheetViews>
  <sheetFormatPr baseColWidth="10" defaultRowHeight="16"/>
  <cols>
    <col min="1" max="1" width="70" bestFit="1" customWidth="1"/>
    <col min="2" max="2" width="54.33203125" bestFit="1" customWidth="1"/>
    <col min="3" max="3" width="56.5" bestFit="1" customWidth="1"/>
    <col min="4" max="4" width="42.6640625" bestFit="1" customWidth="1"/>
    <col min="5" max="5" width="30.66406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</row>
    <row r="3" spans="1:6">
      <c r="A3" t="s">
        <v>11</v>
      </c>
      <c r="B3" t="s">
        <v>12</v>
      </c>
      <c r="D3" t="s">
        <v>13</v>
      </c>
      <c r="E3" t="s">
        <v>14</v>
      </c>
      <c r="F3">
        <v>2</v>
      </c>
    </row>
    <row r="4" spans="1:6">
      <c r="A4" t="s">
        <v>15</v>
      </c>
      <c r="D4" t="s">
        <v>16</v>
      </c>
      <c r="E4" t="s">
        <v>17</v>
      </c>
      <c r="F4">
        <v>3</v>
      </c>
    </row>
    <row r="5" spans="1:6">
      <c r="A5" t="s">
        <v>18</v>
      </c>
      <c r="D5" t="s">
        <v>19</v>
      </c>
      <c r="F5">
        <v>4</v>
      </c>
    </row>
    <row r="6" spans="1:6">
      <c r="A6" t="s">
        <v>20</v>
      </c>
      <c r="D6" t="s">
        <v>21</v>
      </c>
      <c r="F6">
        <v>5</v>
      </c>
    </row>
    <row r="7" spans="1:6">
      <c r="D7" t="s">
        <v>22</v>
      </c>
      <c r="F7">
        <v>6</v>
      </c>
    </row>
    <row r="9" spans="1:6">
      <c r="D9" s="1">
        <f>1000+1800+2500+500+2500+800</f>
        <v>9100</v>
      </c>
      <c r="E9" s="1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F3" sqref="F3"/>
    </sheetView>
  </sheetViews>
  <sheetFormatPr baseColWidth="10" defaultRowHeight="16"/>
  <cols>
    <col min="2" max="2" width="33.83203125" bestFit="1" customWidth="1"/>
    <col min="3" max="3" width="12.5" bestFit="1" customWidth="1"/>
    <col min="4" max="4" width="3.33203125" customWidth="1"/>
    <col min="5" max="5" width="27" bestFit="1" customWidth="1"/>
    <col min="7" max="7" width="3.83203125" customWidth="1"/>
    <col min="8" max="8" width="38.33203125" bestFit="1" customWidth="1"/>
  </cols>
  <sheetData>
    <row r="2" spans="2:9">
      <c r="B2" s="3" t="s">
        <v>23</v>
      </c>
      <c r="E2" s="3" t="s">
        <v>26</v>
      </c>
      <c r="H2" s="3" t="s">
        <v>60</v>
      </c>
      <c r="I2" s="3"/>
    </row>
    <row r="3" spans="2:9">
      <c r="B3" t="s">
        <v>24</v>
      </c>
      <c r="C3" s="1">
        <v>500000</v>
      </c>
      <c r="E3" t="s">
        <v>27</v>
      </c>
      <c r="F3" s="1">
        <v>0.4</v>
      </c>
      <c r="H3" t="s">
        <v>61</v>
      </c>
      <c r="I3">
        <v>10</v>
      </c>
    </row>
    <row r="4" spans="2:9">
      <c r="B4" t="s">
        <v>25</v>
      </c>
      <c r="C4" s="1">
        <v>50000</v>
      </c>
      <c r="E4" t="s">
        <v>62</v>
      </c>
      <c r="F4" s="1">
        <v>8000</v>
      </c>
    </row>
    <row r="5" spans="2:9">
      <c r="E5" t="s">
        <v>43</v>
      </c>
      <c r="F5" s="1">
        <v>700</v>
      </c>
    </row>
    <row r="6" spans="2:9">
      <c r="H6" s="3" t="s">
        <v>71</v>
      </c>
    </row>
    <row r="7" spans="2:9" ht="33">
      <c r="H7" s="6" t="s">
        <v>32</v>
      </c>
    </row>
    <row r="10" spans="2:9">
      <c r="H10" s="3" t="s">
        <v>72</v>
      </c>
    </row>
    <row r="11" spans="2:9">
      <c r="H11" t="s">
        <v>41</v>
      </c>
    </row>
    <row r="12" spans="2:9">
      <c r="H12" t="s">
        <v>38</v>
      </c>
    </row>
    <row r="13" spans="2:9">
      <c r="H13" t="s">
        <v>37</v>
      </c>
    </row>
    <row r="14" spans="2:9">
      <c r="H14" t="s">
        <v>36</v>
      </c>
    </row>
    <row r="15" spans="2:9">
      <c r="H15" t="s">
        <v>35</v>
      </c>
    </row>
    <row r="16" spans="2:9">
      <c r="H16" t="s">
        <v>33</v>
      </c>
    </row>
    <row r="17" spans="8:8">
      <c r="H17" t="s">
        <v>40</v>
      </c>
    </row>
    <row r="18" spans="8:8">
      <c r="H18" t="s">
        <v>39</v>
      </c>
    </row>
    <row r="19" spans="8:8">
      <c r="H19" t="s">
        <v>42</v>
      </c>
    </row>
    <row r="20" spans="8:8">
      <c r="H20" t="s">
        <v>34</v>
      </c>
    </row>
    <row r="23" spans="8:8">
      <c r="H23" s="3" t="s">
        <v>70</v>
      </c>
    </row>
    <row r="24" spans="8:8">
      <c r="H24" t="s">
        <v>69</v>
      </c>
    </row>
  </sheetData>
  <conditionalFormatting sqref="H24">
    <cfRule type="cellIs" dxfId="2" priority="1" operator="between">
      <formula>1</formula>
      <formula>20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workbookViewId="0">
      <selection activeCell="E15" sqref="E15"/>
    </sheetView>
  </sheetViews>
  <sheetFormatPr baseColWidth="10" defaultRowHeight="16"/>
  <cols>
    <col min="1" max="1" width="4.1640625" bestFit="1" customWidth="1"/>
    <col min="2" max="2" width="15.5" bestFit="1" customWidth="1"/>
    <col min="3" max="3" width="14.1640625" bestFit="1" customWidth="1"/>
    <col min="4" max="4" width="13.33203125" bestFit="1" customWidth="1"/>
    <col min="5" max="6" width="12.5" customWidth="1"/>
    <col min="7" max="7" width="11.33203125" bestFit="1" customWidth="1"/>
    <col min="8" max="9" width="21.83203125" bestFit="1" customWidth="1"/>
    <col min="10" max="10" width="17.6640625" bestFit="1" customWidth="1"/>
    <col min="11" max="11" width="25.83203125" bestFit="1" customWidth="1"/>
    <col min="12" max="12" width="23.33203125" bestFit="1" customWidth="1"/>
    <col min="14" max="14" width="9.6640625" customWidth="1"/>
    <col min="15" max="15" width="23.5" bestFit="1" customWidth="1"/>
    <col min="16" max="16" width="15.5" bestFit="1" customWidth="1"/>
    <col min="17" max="17" width="8.1640625" bestFit="1" customWidth="1"/>
    <col min="18" max="18" width="9.1640625" bestFit="1" customWidth="1"/>
    <col min="19" max="19" width="8.1640625" bestFit="1" customWidth="1"/>
    <col min="20" max="20" width="10.83203125" bestFit="1" customWidth="1"/>
    <col min="21" max="22" width="26.1640625" bestFit="1" customWidth="1"/>
    <col min="23" max="23" width="31" bestFit="1" customWidth="1"/>
    <col min="24" max="24" width="28.33203125" bestFit="1" customWidth="1"/>
    <col min="25" max="25" width="5.1640625" bestFit="1" customWidth="1"/>
  </cols>
  <sheetData>
    <row r="1" spans="1:15" ht="49" customHeight="1">
      <c r="D1" s="7" t="s">
        <v>64</v>
      </c>
      <c r="H1" s="3"/>
    </row>
    <row r="3" spans="1:15">
      <c r="B3" s="4" t="s">
        <v>44</v>
      </c>
      <c r="C3" s="4" t="s">
        <v>45</v>
      </c>
      <c r="D3" s="4" t="s">
        <v>46</v>
      </c>
      <c r="E3" s="4" t="s">
        <v>47</v>
      </c>
      <c r="F3" s="4" t="s">
        <v>48</v>
      </c>
      <c r="G3" s="4" t="s">
        <v>31</v>
      </c>
      <c r="H3" s="4" t="s">
        <v>49</v>
      </c>
      <c r="I3" s="4" t="s">
        <v>58</v>
      </c>
      <c r="J3" s="4" t="s">
        <v>59</v>
      </c>
      <c r="K3" s="4" t="s">
        <v>63</v>
      </c>
      <c r="L3" s="4" t="s">
        <v>65</v>
      </c>
    </row>
    <row r="4" spans="1:15">
      <c r="A4">
        <v>1</v>
      </c>
      <c r="B4" s="5" t="s">
        <v>50</v>
      </c>
      <c r="C4" s="5" t="s">
        <v>51</v>
      </c>
      <c r="D4" s="5" t="s">
        <v>29</v>
      </c>
      <c r="E4" s="5">
        <v>147.33175199999999</v>
      </c>
      <c r="F4" s="5">
        <v>-42.884407000000003</v>
      </c>
      <c r="G4" s="5">
        <v>150</v>
      </c>
      <c r="H4" s="5" t="s">
        <v>29</v>
      </c>
      <c r="I4" s="2">
        <f>G4*'Costs &amp; Budget'!$I$3*'Costs &amp; Budget'!$F$3*365/1000</f>
        <v>219</v>
      </c>
      <c r="J4" s="2">
        <f>'Costs &amp; Budget'!$F$4</f>
        <v>8000</v>
      </c>
      <c r="K4">
        <f>IFERROR(SUM(J4)/I4,"N/A")</f>
        <v>36.529680365296805</v>
      </c>
      <c r="L4">
        <f>IF(A4&lt;50,1,IF(A4&lt;100,2,IF(A4&lt;150,3,4)))</f>
        <v>1</v>
      </c>
    </row>
    <row r="5" spans="1:15">
      <c r="A5">
        <v>2</v>
      </c>
      <c r="B5" s="5" t="s">
        <v>50</v>
      </c>
      <c r="C5" s="5" t="s">
        <v>51</v>
      </c>
      <c r="D5" s="5" t="s">
        <v>30</v>
      </c>
      <c r="E5" s="5">
        <v>147.33175199999999</v>
      </c>
      <c r="F5" s="5">
        <v>-42.884407000000003</v>
      </c>
      <c r="G5" s="5">
        <v>400</v>
      </c>
      <c r="H5" s="5" t="s">
        <v>30</v>
      </c>
      <c r="I5" s="2">
        <f>G5*'Costs &amp; Budget'!$I$3*'Costs &amp; Budget'!$F$3*365/1000</f>
        <v>584</v>
      </c>
      <c r="J5" s="2">
        <f>'Costs &amp; Budget'!$F$4</f>
        <v>8000</v>
      </c>
      <c r="K5">
        <f>IFERROR(SUM(J5)/I5,"N/A")</f>
        <v>13.698630136986301</v>
      </c>
      <c r="L5">
        <f>IF(A5&lt;50,1,IF(A5&lt;100,2,IF(A5&lt;150,3,4)))</f>
        <v>1</v>
      </c>
    </row>
    <row r="6" spans="1:15">
      <c r="A6">
        <v>3</v>
      </c>
      <c r="B6" s="5" t="s">
        <v>50</v>
      </c>
      <c r="C6" s="5" t="s">
        <v>51</v>
      </c>
      <c r="D6" s="5" t="s">
        <v>29</v>
      </c>
      <c r="E6" s="5">
        <v>147.332233</v>
      </c>
      <c r="F6" s="5">
        <v>-42.883755000000001</v>
      </c>
      <c r="G6" s="5">
        <v>250</v>
      </c>
      <c r="H6" s="5" t="s">
        <v>29</v>
      </c>
      <c r="I6" s="2">
        <f>G6*'Costs &amp; Budget'!$I$3*'Costs &amp; Budget'!$F$3*365/1000</f>
        <v>365</v>
      </c>
      <c r="J6" s="2">
        <f>'Costs &amp; Budget'!$F$4</f>
        <v>8000</v>
      </c>
      <c r="K6">
        <f>IFERROR(SUM(J6)/I6,"N/A")</f>
        <v>21.917808219178081</v>
      </c>
      <c r="L6">
        <f>IF(A6&lt;50,1,IF(A6&lt;100,2,IF(A6&lt;150,3,4)))</f>
        <v>1</v>
      </c>
    </row>
    <row r="7" spans="1:15">
      <c r="A7">
        <v>4</v>
      </c>
      <c r="B7" s="5" t="s">
        <v>50</v>
      </c>
      <c r="C7" s="5" t="s">
        <v>51</v>
      </c>
      <c r="D7" s="5" t="s">
        <v>28</v>
      </c>
      <c r="E7" s="5">
        <v>147.332606</v>
      </c>
      <c r="F7" s="5">
        <v>-42.883240000000001</v>
      </c>
      <c r="G7" s="5">
        <v>175</v>
      </c>
      <c r="H7" s="5" t="s">
        <v>28</v>
      </c>
      <c r="I7" s="2">
        <f>G7*'Costs &amp; Budget'!$I$3*'Costs &amp; Budget'!$F$3*365/1000</f>
        <v>255.5</v>
      </c>
      <c r="J7" s="2">
        <f>'Costs &amp; Budget'!$F$4</f>
        <v>8000</v>
      </c>
      <c r="K7">
        <f>IFERROR(SUM(J7)/I7,"N/A")</f>
        <v>31.31115459882583</v>
      </c>
      <c r="L7">
        <f>IF(A7&lt;50,1,IF(A7&lt;100,2,IF(A7&lt;150,3,4)))</f>
        <v>1</v>
      </c>
    </row>
    <row r="8" spans="1:15">
      <c r="A8">
        <v>5</v>
      </c>
      <c r="B8" s="5" t="s">
        <v>50</v>
      </c>
      <c r="C8" s="5" t="s">
        <v>51</v>
      </c>
      <c r="D8" s="5" t="s">
        <v>29</v>
      </c>
      <c r="E8" s="5">
        <v>147.33159800000001</v>
      </c>
      <c r="F8" s="5">
        <v>-42.884261000000002</v>
      </c>
      <c r="G8" s="5">
        <v>250</v>
      </c>
      <c r="H8" s="5" t="s">
        <v>29</v>
      </c>
      <c r="I8" s="2">
        <f>G8*'Costs &amp; Budget'!$I$3*'Costs &amp; Budget'!$F$3*365/1000</f>
        <v>365</v>
      </c>
      <c r="J8" s="2">
        <f>'Costs &amp; Budget'!$F$4</f>
        <v>8000</v>
      </c>
      <c r="K8">
        <f>IFERROR(SUM(J8)/I8,"N/A")</f>
        <v>21.917808219178081</v>
      </c>
      <c r="L8">
        <f>IF(A8&lt;50,1,IF(A8&lt;100,2,IF(A8&lt;150,3,4)))</f>
        <v>1</v>
      </c>
      <c r="N8" s="3" t="s">
        <v>66</v>
      </c>
    </row>
    <row r="9" spans="1:15">
      <c r="A9">
        <v>6</v>
      </c>
      <c r="B9" s="5" t="s">
        <v>50</v>
      </c>
      <c r="C9" s="5" t="s">
        <v>51</v>
      </c>
      <c r="D9" s="5" t="s">
        <v>29</v>
      </c>
      <c r="E9" s="5">
        <v>147.33206000000001</v>
      </c>
      <c r="F9" s="5">
        <v>-42.883961999999997</v>
      </c>
      <c r="G9" s="5">
        <v>250</v>
      </c>
      <c r="H9" s="5" t="s">
        <v>29</v>
      </c>
      <c r="I9" s="2">
        <f>G9*'Costs &amp; Budget'!$I$3*'Costs &amp; Budget'!$F$3*365/1000</f>
        <v>365</v>
      </c>
      <c r="J9" s="2">
        <f>'Costs &amp; Budget'!$F$4</f>
        <v>8000</v>
      </c>
      <c r="K9">
        <f>IFERROR(SUM(J9)/I9,"N/A")</f>
        <v>21.917808219178081</v>
      </c>
      <c r="L9">
        <f>IF(A9&lt;50,1,IF(A9&lt;100,2,IF(A9&lt;150,3,4)))</f>
        <v>1</v>
      </c>
      <c r="N9" t="s">
        <v>68</v>
      </c>
      <c r="O9" t="s">
        <v>67</v>
      </c>
    </row>
    <row r="10" spans="1:15">
      <c r="A10">
        <v>7</v>
      </c>
      <c r="B10" s="5" t="s">
        <v>50</v>
      </c>
      <c r="C10" s="5" t="s">
        <v>51</v>
      </c>
      <c r="D10" s="5" t="s">
        <v>30</v>
      </c>
      <c r="E10" s="5">
        <v>147.33191299999999</v>
      </c>
      <c r="F10" s="5">
        <v>-42.884157999999999</v>
      </c>
      <c r="G10" s="5">
        <v>400</v>
      </c>
      <c r="H10" s="5" t="s">
        <v>30</v>
      </c>
      <c r="I10" s="2">
        <f>G10*'Costs &amp; Budget'!$I$3*'Costs &amp; Budget'!$F$3*365/1000</f>
        <v>584</v>
      </c>
      <c r="J10" s="2">
        <f>'Costs &amp; Budget'!$F$4</f>
        <v>8000</v>
      </c>
      <c r="K10">
        <f>IFERROR(SUM(J10)/I10,"N/A")</f>
        <v>13.698630136986301</v>
      </c>
      <c r="L10">
        <f>IF(A10&lt;50,1,IF(A10&lt;100,2,IF(A10&lt;150,3,4)))</f>
        <v>1</v>
      </c>
    </row>
    <row r="11" spans="1:15">
      <c r="A11">
        <v>8</v>
      </c>
      <c r="B11" s="5" t="s">
        <v>50</v>
      </c>
      <c r="C11" s="5" t="s">
        <v>51</v>
      </c>
      <c r="D11" s="5" t="s">
        <v>29</v>
      </c>
      <c r="E11" s="5">
        <v>147.33191299999999</v>
      </c>
      <c r="F11" s="5">
        <v>-42.884157999999999</v>
      </c>
      <c r="G11" s="5">
        <v>250</v>
      </c>
      <c r="H11" s="5" t="s">
        <v>29</v>
      </c>
      <c r="I11" s="2">
        <f>G11*'Costs &amp; Budget'!$I$3*'Costs &amp; Budget'!$F$3*365/1000</f>
        <v>365</v>
      </c>
      <c r="J11" s="2">
        <f>'Costs &amp; Budget'!$F$4</f>
        <v>8000</v>
      </c>
      <c r="K11">
        <f>IFERROR(SUM(J11)/I11,"N/A")</f>
        <v>21.917808219178081</v>
      </c>
      <c r="L11">
        <f>IF(A11&lt;50,1,IF(A11&lt;100,2,IF(A11&lt;150,3,4)))</f>
        <v>1</v>
      </c>
    </row>
    <row r="12" spans="1:15">
      <c r="A12">
        <v>9</v>
      </c>
      <c r="B12" s="5" t="s">
        <v>52</v>
      </c>
      <c r="C12" s="5" t="s">
        <v>53</v>
      </c>
      <c r="D12" s="5" t="s">
        <v>28</v>
      </c>
      <c r="E12" s="5">
        <v>147.33667399999999</v>
      </c>
      <c r="F12" s="5">
        <v>-42.887039000000001</v>
      </c>
      <c r="G12" s="5">
        <v>14</v>
      </c>
      <c r="H12" s="5" t="s">
        <v>28</v>
      </c>
      <c r="I12" s="2">
        <f>G12*'Costs &amp; Budget'!$I$3*'Costs &amp; Budget'!$F$3*365/1000</f>
        <v>20.440000000000001</v>
      </c>
      <c r="J12" s="2">
        <f>'Costs &amp; Budget'!$F$4</f>
        <v>8000</v>
      </c>
      <c r="K12">
        <f>IFERROR(SUM(J12)/I12,"N/A")</f>
        <v>391.38943248532286</v>
      </c>
      <c r="L12">
        <f>IF(A12&lt;50,1,IF(A12&lt;100,2,IF(A12&lt;150,3,4)))</f>
        <v>1</v>
      </c>
    </row>
    <row r="13" spans="1:15">
      <c r="A13">
        <v>10</v>
      </c>
      <c r="B13" s="5" t="s">
        <v>52</v>
      </c>
      <c r="C13" s="5" t="s">
        <v>53</v>
      </c>
      <c r="D13" s="5" t="s">
        <v>30</v>
      </c>
      <c r="E13" s="5">
        <v>147.33604099999999</v>
      </c>
      <c r="F13" s="5">
        <v>-42.886899999999997</v>
      </c>
      <c r="G13" s="5">
        <v>80</v>
      </c>
      <c r="H13" s="5" t="s">
        <v>30</v>
      </c>
      <c r="I13" s="2">
        <f>G13*'Costs &amp; Budget'!$I$3*'Costs &amp; Budget'!$F$3*365/1000</f>
        <v>116.8</v>
      </c>
      <c r="J13" s="2">
        <f>'Costs &amp; Budget'!$F$4</f>
        <v>8000</v>
      </c>
      <c r="K13">
        <f>IFERROR(SUM(J13)/I13,"N/A")</f>
        <v>68.493150684931507</v>
      </c>
      <c r="L13">
        <f>IF(A13&lt;50,1,IF(A13&lt;100,2,IF(A13&lt;150,3,4)))</f>
        <v>1</v>
      </c>
    </row>
    <row r="14" spans="1:15">
      <c r="A14">
        <v>11</v>
      </c>
      <c r="B14" s="5" t="s">
        <v>52</v>
      </c>
      <c r="C14" s="5" t="s">
        <v>53</v>
      </c>
      <c r="D14" s="5" t="s">
        <v>29</v>
      </c>
      <c r="E14" s="5">
        <v>147.33059900000001</v>
      </c>
      <c r="F14" s="5">
        <v>-42.886332000000003</v>
      </c>
      <c r="G14" s="5">
        <v>400</v>
      </c>
      <c r="H14" s="5" t="s">
        <v>29</v>
      </c>
      <c r="I14" s="2">
        <f>G14*'Costs &amp; Budget'!$I$3*'Costs &amp; Budget'!$F$3*365/1000</f>
        <v>584</v>
      </c>
      <c r="J14" s="2">
        <f>'Costs &amp; Budget'!$F$4</f>
        <v>8000</v>
      </c>
      <c r="K14">
        <f>IFERROR(SUM(J14)/I14,"N/A")</f>
        <v>13.698630136986301</v>
      </c>
      <c r="L14">
        <f>IF(A14&lt;50,1,IF(A14&lt;100,2,IF(A14&lt;150,3,4)))</f>
        <v>1</v>
      </c>
    </row>
    <row r="15" spans="1:15">
      <c r="A15">
        <v>12</v>
      </c>
      <c r="B15" s="5" t="s">
        <v>52</v>
      </c>
      <c r="C15" s="5" t="s">
        <v>53</v>
      </c>
      <c r="D15" s="5" t="s">
        <v>28</v>
      </c>
      <c r="E15" s="5">
        <v>147.33722599999999</v>
      </c>
      <c r="F15" s="5">
        <v>-42.887301000000001</v>
      </c>
      <c r="G15" s="5">
        <v>14</v>
      </c>
      <c r="H15" s="5" t="s">
        <v>28</v>
      </c>
      <c r="I15" s="2">
        <f>G15*'Costs &amp; Budget'!$I$3*'Costs &amp; Budget'!$F$3*365/1000</f>
        <v>20.440000000000001</v>
      </c>
      <c r="J15" s="2">
        <f>'Costs &amp; Budget'!$F$4</f>
        <v>8000</v>
      </c>
      <c r="K15">
        <f>IFERROR(SUM(J15)/I15,"N/A")</f>
        <v>391.38943248532286</v>
      </c>
      <c r="L15">
        <f>IF(A15&lt;50,1,IF(A15&lt;100,2,IF(A15&lt;150,3,4)))</f>
        <v>1</v>
      </c>
    </row>
    <row r="16" spans="1:15">
      <c r="A16">
        <v>13</v>
      </c>
      <c r="B16" s="5" t="s">
        <v>52</v>
      </c>
      <c r="C16" s="5" t="s">
        <v>53</v>
      </c>
      <c r="D16" s="5" t="s">
        <v>29</v>
      </c>
      <c r="E16" s="5">
        <v>147.330186</v>
      </c>
      <c r="F16" s="5">
        <v>-42.885936000000001</v>
      </c>
      <c r="G16" s="5">
        <v>400</v>
      </c>
      <c r="H16" s="5" t="s">
        <v>29</v>
      </c>
      <c r="I16" s="2">
        <f>G16*'Costs &amp; Budget'!$I$3*'Costs &amp; Budget'!$F$3*365/1000</f>
        <v>584</v>
      </c>
      <c r="J16" s="2">
        <f>'Costs &amp; Budget'!$F$4</f>
        <v>8000</v>
      </c>
      <c r="K16">
        <f>IFERROR(SUM(J16)/I16,"N/A")</f>
        <v>13.698630136986301</v>
      </c>
      <c r="L16">
        <f>IF(A16&lt;50,1,IF(A16&lt;100,2,IF(A16&lt;150,3,4)))</f>
        <v>1</v>
      </c>
    </row>
    <row r="17" spans="1:12">
      <c r="A17">
        <v>14</v>
      </c>
      <c r="B17" s="5" t="s">
        <v>52</v>
      </c>
      <c r="C17" s="5" t="s">
        <v>53</v>
      </c>
      <c r="D17" s="5" t="s">
        <v>29</v>
      </c>
      <c r="E17" s="5">
        <v>147.33135999999999</v>
      </c>
      <c r="F17" s="5">
        <v>-42.886310000000002</v>
      </c>
      <c r="G17" s="5">
        <v>250</v>
      </c>
      <c r="H17" s="5" t="s">
        <v>29</v>
      </c>
      <c r="I17" s="2">
        <f>G17*'Costs &amp; Budget'!$I$3*'Costs &amp; Budget'!$F$3*365/1000</f>
        <v>365</v>
      </c>
      <c r="J17" s="2">
        <f>'Costs &amp; Budget'!$F$4</f>
        <v>8000</v>
      </c>
      <c r="K17">
        <f>IFERROR(SUM(J17)/I17,"N/A")</f>
        <v>21.917808219178081</v>
      </c>
      <c r="L17">
        <f>IF(A17&lt;50,1,IF(A17&lt;100,2,IF(A17&lt;150,3,4)))</f>
        <v>1</v>
      </c>
    </row>
    <row r="18" spans="1:12">
      <c r="A18">
        <v>15</v>
      </c>
      <c r="B18" s="5" t="s">
        <v>52</v>
      </c>
      <c r="C18" s="5" t="s">
        <v>53</v>
      </c>
      <c r="D18" s="5" t="s">
        <v>29</v>
      </c>
      <c r="E18" s="5">
        <v>147.33038199999999</v>
      </c>
      <c r="F18" s="5">
        <v>-42.886206999999999</v>
      </c>
      <c r="G18" s="5">
        <v>400</v>
      </c>
      <c r="H18" s="5" t="s">
        <v>29</v>
      </c>
      <c r="I18" s="2">
        <f>G18*'Costs &amp; Budget'!$I$3*'Costs &amp; Budget'!$F$3*365/1000</f>
        <v>584</v>
      </c>
      <c r="J18" s="2">
        <f>'Costs &amp; Budget'!$F$4</f>
        <v>8000</v>
      </c>
      <c r="K18">
        <f>IFERROR(SUM(J18)/I18,"N/A")</f>
        <v>13.698630136986301</v>
      </c>
      <c r="L18">
        <f>IF(A18&lt;50,1,IF(A18&lt;100,2,IF(A18&lt;150,3,4)))</f>
        <v>1</v>
      </c>
    </row>
    <row r="19" spans="1:12">
      <c r="A19">
        <v>16</v>
      </c>
      <c r="B19" s="5" t="s">
        <v>52</v>
      </c>
      <c r="C19" s="5" t="s">
        <v>53</v>
      </c>
      <c r="D19" s="5" t="s">
        <v>29</v>
      </c>
      <c r="E19" s="5">
        <v>147.33038199999999</v>
      </c>
      <c r="F19" s="5">
        <v>-42.886206999999999</v>
      </c>
      <c r="G19" s="5">
        <v>400</v>
      </c>
      <c r="H19" s="5" t="s">
        <v>29</v>
      </c>
      <c r="I19" s="2">
        <f>G19*'Costs &amp; Budget'!$I$3*'Costs &amp; Budget'!$F$3*365/1000</f>
        <v>584</v>
      </c>
      <c r="J19" s="2">
        <f>'Costs &amp; Budget'!$F$4</f>
        <v>8000</v>
      </c>
      <c r="K19">
        <f>IFERROR(SUM(J19)/I19,"N/A")</f>
        <v>13.698630136986301</v>
      </c>
      <c r="L19">
        <f>IF(A19&lt;50,1,IF(A19&lt;100,2,IF(A19&lt;150,3,4)))</f>
        <v>1</v>
      </c>
    </row>
    <row r="20" spans="1:12">
      <c r="A20">
        <v>17</v>
      </c>
      <c r="B20" s="5" t="s">
        <v>52</v>
      </c>
      <c r="C20" s="5" t="s">
        <v>53</v>
      </c>
      <c r="D20" s="5" t="s">
        <v>29</v>
      </c>
      <c r="E20" s="5">
        <v>147.329791</v>
      </c>
      <c r="F20" s="5">
        <v>-42.885882000000002</v>
      </c>
      <c r="G20" s="5">
        <v>400</v>
      </c>
      <c r="H20" s="5" t="s">
        <v>29</v>
      </c>
      <c r="I20" s="2">
        <f>G20*'Costs &amp; Budget'!$I$3*'Costs &amp; Budget'!$F$3*365/1000</f>
        <v>584</v>
      </c>
      <c r="J20" s="2">
        <f>'Costs &amp; Budget'!$F$4</f>
        <v>8000</v>
      </c>
      <c r="K20">
        <f>IFERROR(SUM(J20)/I20,"N/A")</f>
        <v>13.698630136986301</v>
      </c>
      <c r="L20">
        <f>IF(A20&lt;50,1,IF(A20&lt;100,2,IF(A20&lt;150,3,4)))</f>
        <v>1</v>
      </c>
    </row>
    <row r="21" spans="1:12">
      <c r="A21">
        <v>18</v>
      </c>
      <c r="B21" s="5" t="s">
        <v>52</v>
      </c>
      <c r="C21" s="5" t="s">
        <v>53</v>
      </c>
      <c r="D21" s="5" t="s">
        <v>29</v>
      </c>
      <c r="E21" s="5">
        <v>147.32924499999999</v>
      </c>
      <c r="F21" s="5">
        <v>-42.885541000000003</v>
      </c>
      <c r="G21" s="5">
        <v>400</v>
      </c>
      <c r="H21" s="5" t="s">
        <v>29</v>
      </c>
      <c r="I21" s="2">
        <f>G21*'Costs &amp; Budget'!$I$3*'Costs &amp; Budget'!$F$3*365/1000</f>
        <v>584</v>
      </c>
      <c r="J21" s="2">
        <f>'Costs &amp; Budget'!$F$4</f>
        <v>8000</v>
      </c>
      <c r="K21">
        <f>IFERROR(SUM(J21)/I21,"N/A")</f>
        <v>13.698630136986301</v>
      </c>
      <c r="L21">
        <f>IF(A21&lt;50,1,IF(A21&lt;100,2,IF(A21&lt;150,3,4)))</f>
        <v>1</v>
      </c>
    </row>
    <row r="22" spans="1:12">
      <c r="A22">
        <v>19</v>
      </c>
      <c r="B22" s="5" t="s">
        <v>52</v>
      </c>
      <c r="C22" s="5" t="s">
        <v>53</v>
      </c>
      <c r="D22" s="5" t="s">
        <v>29</v>
      </c>
      <c r="E22" s="5">
        <v>147.32901899999999</v>
      </c>
      <c r="F22" s="5">
        <v>-42.885230999999997</v>
      </c>
      <c r="G22" s="5">
        <v>400</v>
      </c>
      <c r="H22" s="5" t="s">
        <v>29</v>
      </c>
      <c r="I22" s="2">
        <f>G22*'Costs &amp; Budget'!$I$3*'Costs &amp; Budget'!$F$3*365/1000</f>
        <v>584</v>
      </c>
      <c r="J22" s="2">
        <f>'Costs &amp; Budget'!$F$4</f>
        <v>8000</v>
      </c>
      <c r="K22">
        <f>IFERROR(SUM(J22)/I22,"N/A")</f>
        <v>13.698630136986301</v>
      </c>
      <c r="L22">
        <f>IF(A22&lt;50,1,IF(A22&lt;100,2,IF(A22&lt;150,3,4)))</f>
        <v>1</v>
      </c>
    </row>
    <row r="23" spans="1:12">
      <c r="A23">
        <v>20</v>
      </c>
      <c r="B23" s="5" t="s">
        <v>52</v>
      </c>
      <c r="C23" s="5" t="s">
        <v>53</v>
      </c>
      <c r="D23" s="5" t="s">
        <v>29</v>
      </c>
      <c r="E23" s="5">
        <v>147.32970800000001</v>
      </c>
      <c r="F23" s="5">
        <v>-42.885651000000003</v>
      </c>
      <c r="G23" s="5">
        <v>400</v>
      </c>
      <c r="H23" s="5" t="s">
        <v>29</v>
      </c>
      <c r="I23" s="2">
        <f>G23*'Costs &amp; Budget'!$I$3*'Costs &amp; Budget'!$F$3*365/1000</f>
        <v>584</v>
      </c>
      <c r="J23" s="2">
        <f>'Costs &amp; Budget'!$F$4</f>
        <v>8000</v>
      </c>
      <c r="K23">
        <f>IFERROR(SUM(J23)/I23,"N/A")</f>
        <v>13.698630136986301</v>
      </c>
      <c r="L23">
        <f>IF(A23&lt;50,1,IF(A23&lt;100,2,IF(A23&lt;150,3,4)))</f>
        <v>1</v>
      </c>
    </row>
    <row r="24" spans="1:12">
      <c r="A24">
        <v>21</v>
      </c>
      <c r="B24" s="5" t="s">
        <v>54</v>
      </c>
      <c r="C24" s="5" t="s">
        <v>51</v>
      </c>
      <c r="D24" s="5" t="s">
        <v>29</v>
      </c>
      <c r="E24" s="5">
        <v>147.318318</v>
      </c>
      <c r="F24" s="5">
        <v>-42.876026000000003</v>
      </c>
      <c r="G24" s="5">
        <v>400</v>
      </c>
      <c r="H24" s="5" t="s">
        <v>29</v>
      </c>
      <c r="I24" s="2">
        <f>G24*'Costs &amp; Budget'!$I$3*'Costs &amp; Budget'!$F$3*365/1000</f>
        <v>584</v>
      </c>
      <c r="J24" s="2">
        <f>'Costs &amp; Budget'!$F$4</f>
        <v>8000</v>
      </c>
      <c r="K24">
        <f>IFERROR(SUM(J24)/I24,"N/A")</f>
        <v>13.698630136986301</v>
      </c>
      <c r="L24">
        <f>IF(A24&lt;50,1,IF(A24&lt;100,2,IF(A24&lt;150,3,4)))</f>
        <v>1</v>
      </c>
    </row>
    <row r="25" spans="1:12">
      <c r="A25">
        <v>22</v>
      </c>
      <c r="B25" s="5" t="s">
        <v>54</v>
      </c>
      <c r="C25" s="5" t="s">
        <v>51</v>
      </c>
      <c r="D25" s="5" t="s">
        <v>29</v>
      </c>
      <c r="E25" s="5">
        <v>147.31591499999999</v>
      </c>
      <c r="F25" s="5">
        <v>-42.873556000000001</v>
      </c>
      <c r="G25" s="5">
        <v>250</v>
      </c>
      <c r="H25" s="5" t="s">
        <v>29</v>
      </c>
      <c r="I25" s="2">
        <f>G25*'Costs &amp; Budget'!$I$3*'Costs &amp; Budget'!$F$3*365/1000</f>
        <v>365</v>
      </c>
      <c r="J25" s="2">
        <f>'Costs &amp; Budget'!$F$4</f>
        <v>8000</v>
      </c>
      <c r="K25">
        <f>IFERROR(SUM(J25)/I25,"N/A")</f>
        <v>21.917808219178081</v>
      </c>
      <c r="L25">
        <f>IF(A25&lt;50,1,IF(A25&lt;100,2,IF(A25&lt;150,3,4)))</f>
        <v>1</v>
      </c>
    </row>
    <row r="26" spans="1:12">
      <c r="A26">
        <v>23</v>
      </c>
      <c r="B26" s="5" t="s">
        <v>54</v>
      </c>
      <c r="C26" s="5" t="s">
        <v>51</v>
      </c>
      <c r="D26" s="5" t="s">
        <v>29</v>
      </c>
      <c r="E26" s="5">
        <v>147.31723299999999</v>
      </c>
      <c r="F26" s="5">
        <v>-42.874690999999999</v>
      </c>
      <c r="G26" s="5">
        <v>250</v>
      </c>
      <c r="H26" s="5" t="s">
        <v>29</v>
      </c>
      <c r="I26" s="2">
        <f>G26*'Costs &amp; Budget'!$I$3*'Costs &amp; Budget'!$F$3*365/1000</f>
        <v>365</v>
      </c>
      <c r="J26" s="2">
        <f>'Costs &amp; Budget'!$F$4</f>
        <v>8000</v>
      </c>
      <c r="K26">
        <f>IFERROR(SUM(J26)/I26,"N/A")</f>
        <v>21.917808219178081</v>
      </c>
      <c r="L26">
        <f>IF(A26&lt;50,1,IF(A26&lt;100,2,IF(A26&lt;150,3,4)))</f>
        <v>1</v>
      </c>
    </row>
    <row r="27" spans="1:12">
      <c r="A27">
        <v>24</v>
      </c>
      <c r="B27" s="5" t="s">
        <v>54</v>
      </c>
      <c r="C27" s="5" t="s">
        <v>51</v>
      </c>
      <c r="D27" s="5" t="s">
        <v>29</v>
      </c>
      <c r="E27" s="5">
        <v>147.319042</v>
      </c>
      <c r="F27" s="5">
        <v>-42.877757000000003</v>
      </c>
      <c r="G27" s="5">
        <v>250</v>
      </c>
      <c r="H27" s="5" t="s">
        <v>29</v>
      </c>
      <c r="I27" s="2">
        <f>G27*'Costs &amp; Budget'!$I$3*'Costs &amp; Budget'!$F$3*365/1000</f>
        <v>365</v>
      </c>
      <c r="J27" s="2">
        <f>'Costs &amp; Budget'!$F$4</f>
        <v>8000</v>
      </c>
      <c r="K27">
        <f>IFERROR(SUM(J27)/I27,"N/A")</f>
        <v>21.917808219178081</v>
      </c>
      <c r="L27">
        <f>IF(A27&lt;50,1,IF(A27&lt;100,2,IF(A27&lt;150,3,4)))</f>
        <v>1</v>
      </c>
    </row>
    <row r="28" spans="1:12">
      <c r="A28">
        <v>25</v>
      </c>
      <c r="B28" s="5" t="s">
        <v>54</v>
      </c>
      <c r="C28" s="5" t="s">
        <v>51</v>
      </c>
      <c r="D28" s="5" t="s">
        <v>29</v>
      </c>
      <c r="E28" s="5">
        <v>147.319042</v>
      </c>
      <c r="F28" s="5">
        <v>-42.877757000000003</v>
      </c>
      <c r="G28" s="5">
        <v>70</v>
      </c>
      <c r="H28" s="5" t="s">
        <v>29</v>
      </c>
      <c r="I28" s="2">
        <f>G28*'Costs &amp; Budget'!$I$3*'Costs &amp; Budget'!$F$3*365/1000</f>
        <v>102.2</v>
      </c>
      <c r="J28" s="2">
        <f>'Costs &amp; Budget'!$F$4</f>
        <v>8000</v>
      </c>
      <c r="K28">
        <f>IFERROR(SUM(J28)/I28,"N/A")</f>
        <v>78.277886497064571</v>
      </c>
      <c r="L28">
        <f>IF(A28&lt;50,1,IF(A28&lt;100,2,IF(A28&lt;150,3,4)))</f>
        <v>1</v>
      </c>
    </row>
    <row r="29" spans="1:12">
      <c r="A29">
        <v>26</v>
      </c>
      <c r="B29" s="5" t="s">
        <v>54</v>
      </c>
      <c r="C29" s="5" t="s">
        <v>51</v>
      </c>
      <c r="D29" s="5" t="s">
        <v>29</v>
      </c>
      <c r="E29" s="5">
        <v>147.31879499999999</v>
      </c>
      <c r="F29" s="5">
        <v>-42.877321000000002</v>
      </c>
      <c r="G29" s="5">
        <v>250</v>
      </c>
      <c r="H29" s="5" t="s">
        <v>29</v>
      </c>
      <c r="I29" s="2">
        <f>G29*'Costs &amp; Budget'!$I$3*'Costs &amp; Budget'!$F$3*365/1000</f>
        <v>365</v>
      </c>
      <c r="J29" s="2">
        <f>'Costs &amp; Budget'!$F$4</f>
        <v>8000</v>
      </c>
      <c r="K29">
        <f>IFERROR(SUM(J29)/I29,"N/A")</f>
        <v>21.917808219178081</v>
      </c>
      <c r="L29">
        <f>IF(A29&lt;50,1,IF(A29&lt;100,2,IF(A29&lt;150,3,4)))</f>
        <v>1</v>
      </c>
    </row>
    <row r="30" spans="1:12">
      <c r="A30">
        <v>27</v>
      </c>
      <c r="B30" s="5" t="s">
        <v>54</v>
      </c>
      <c r="C30" s="5" t="s">
        <v>51</v>
      </c>
      <c r="D30" s="5" t="s">
        <v>29</v>
      </c>
      <c r="E30" s="5">
        <v>147.31196299999999</v>
      </c>
      <c r="F30" s="5">
        <v>-42.868143000000003</v>
      </c>
      <c r="G30" s="5">
        <v>250</v>
      </c>
      <c r="H30" s="5" t="s">
        <v>29</v>
      </c>
      <c r="I30" s="2">
        <f>G30*'Costs &amp; Budget'!$I$3*'Costs &amp; Budget'!$F$3*365/1000</f>
        <v>365</v>
      </c>
      <c r="J30" s="2">
        <f>'Costs &amp; Budget'!$F$4</f>
        <v>8000</v>
      </c>
      <c r="K30">
        <f>IFERROR(SUM(J30)/I30,"N/A")</f>
        <v>21.917808219178081</v>
      </c>
      <c r="L30">
        <f>IF(A30&lt;50,1,IF(A30&lt;100,2,IF(A30&lt;150,3,4)))</f>
        <v>1</v>
      </c>
    </row>
    <row r="31" spans="1:12">
      <c r="A31">
        <v>28</v>
      </c>
      <c r="B31" s="5" t="s">
        <v>54</v>
      </c>
      <c r="C31" s="5" t="s">
        <v>51</v>
      </c>
      <c r="D31" s="5" t="s">
        <v>29</v>
      </c>
      <c r="E31" s="5">
        <v>147.314449</v>
      </c>
      <c r="F31" s="5">
        <v>-42.872107999999997</v>
      </c>
      <c r="G31" s="5">
        <v>250</v>
      </c>
      <c r="H31" s="5" t="s">
        <v>29</v>
      </c>
      <c r="I31" s="2">
        <f>G31*'Costs &amp; Budget'!$I$3*'Costs &amp; Budget'!$F$3*365/1000</f>
        <v>365</v>
      </c>
      <c r="J31" s="2">
        <f>'Costs &amp; Budget'!$F$4</f>
        <v>8000</v>
      </c>
      <c r="K31">
        <f>IFERROR(SUM(J31)/I31,"N/A")</f>
        <v>21.917808219178081</v>
      </c>
      <c r="L31">
        <f>IF(A31&lt;50,1,IF(A31&lt;100,2,IF(A31&lt;150,3,4)))</f>
        <v>1</v>
      </c>
    </row>
    <row r="32" spans="1:12">
      <c r="A32">
        <v>29</v>
      </c>
      <c r="B32" s="5" t="s">
        <v>54</v>
      </c>
      <c r="C32" s="5" t="s">
        <v>51</v>
      </c>
      <c r="D32" s="5" t="s">
        <v>29</v>
      </c>
      <c r="E32" s="5">
        <v>147.315245</v>
      </c>
      <c r="F32" s="5">
        <v>-42.873103999999998</v>
      </c>
      <c r="G32" s="5">
        <v>250</v>
      </c>
      <c r="H32" s="5" t="s">
        <v>29</v>
      </c>
      <c r="I32" s="2">
        <f>G32*'Costs &amp; Budget'!$I$3*'Costs &amp; Budget'!$F$3*365/1000</f>
        <v>365</v>
      </c>
      <c r="J32" s="2">
        <f>'Costs &amp; Budget'!$F$4</f>
        <v>8000</v>
      </c>
      <c r="K32">
        <f>IFERROR(SUM(J32)/I32,"N/A")</f>
        <v>21.917808219178081</v>
      </c>
      <c r="L32">
        <f>IF(A32&lt;50,1,IF(A32&lt;100,2,IF(A32&lt;150,3,4)))</f>
        <v>1</v>
      </c>
    </row>
    <row r="33" spans="1:12">
      <c r="A33">
        <v>30</v>
      </c>
      <c r="B33" s="5" t="s">
        <v>54</v>
      </c>
      <c r="C33" s="5" t="s">
        <v>51</v>
      </c>
      <c r="D33" s="5" t="s">
        <v>29</v>
      </c>
      <c r="E33" s="5">
        <v>147.317632</v>
      </c>
      <c r="F33" s="5">
        <v>-42.87538</v>
      </c>
      <c r="G33" s="5">
        <v>250</v>
      </c>
      <c r="H33" s="5" t="s">
        <v>29</v>
      </c>
      <c r="I33" s="2">
        <f>G33*'Costs &amp; Budget'!$I$3*'Costs &amp; Budget'!$F$3*365/1000</f>
        <v>365</v>
      </c>
      <c r="J33" s="2">
        <f>'Costs &amp; Budget'!$F$4</f>
        <v>8000</v>
      </c>
      <c r="K33">
        <f>IFERROR(SUM(J33)/I33,"N/A")</f>
        <v>21.917808219178081</v>
      </c>
      <c r="L33">
        <f>IF(A33&lt;50,1,IF(A33&lt;100,2,IF(A33&lt;150,3,4)))</f>
        <v>1</v>
      </c>
    </row>
    <row r="34" spans="1:12">
      <c r="A34">
        <v>31</v>
      </c>
      <c r="B34" s="5" t="s">
        <v>54</v>
      </c>
      <c r="C34" s="5" t="s">
        <v>51</v>
      </c>
      <c r="D34" s="5" t="s">
        <v>29</v>
      </c>
      <c r="E34" s="5">
        <v>147.31684899999999</v>
      </c>
      <c r="F34" s="5">
        <v>-42.874305999999997</v>
      </c>
      <c r="G34" s="5">
        <v>250</v>
      </c>
      <c r="H34" s="5" t="s">
        <v>29</v>
      </c>
      <c r="I34" s="2">
        <f>G34*'Costs &amp; Budget'!$I$3*'Costs &amp; Budget'!$F$3*365/1000</f>
        <v>365</v>
      </c>
      <c r="J34" s="2">
        <f>'Costs &amp; Budget'!$F$4</f>
        <v>8000</v>
      </c>
      <c r="K34">
        <f>IFERROR(SUM(J34)/I34,"N/A")</f>
        <v>21.917808219178081</v>
      </c>
      <c r="L34">
        <f>IF(A34&lt;50,1,IF(A34&lt;100,2,IF(A34&lt;150,3,4)))</f>
        <v>1</v>
      </c>
    </row>
    <row r="35" spans="1:12">
      <c r="A35">
        <v>32</v>
      </c>
      <c r="B35" s="5" t="s">
        <v>54</v>
      </c>
      <c r="C35" s="5" t="s">
        <v>51</v>
      </c>
      <c r="D35" s="5" t="s">
        <v>29</v>
      </c>
      <c r="E35" s="5">
        <v>147.31685999999999</v>
      </c>
      <c r="F35" s="5">
        <v>-42.874557000000003</v>
      </c>
      <c r="G35" s="5">
        <v>250</v>
      </c>
      <c r="H35" s="5" t="s">
        <v>29</v>
      </c>
      <c r="I35" s="2">
        <f>G35*'Costs &amp; Budget'!$I$3*'Costs &amp; Budget'!$F$3*365/1000</f>
        <v>365</v>
      </c>
      <c r="J35" s="2">
        <f>'Costs &amp; Budget'!$F$4</f>
        <v>8000</v>
      </c>
      <c r="K35">
        <f>IFERROR(SUM(J35)/I35,"N/A")</f>
        <v>21.917808219178081</v>
      </c>
      <c r="L35">
        <f>IF(A35&lt;50,1,IF(A35&lt;100,2,IF(A35&lt;150,3,4)))</f>
        <v>1</v>
      </c>
    </row>
    <row r="36" spans="1:12">
      <c r="A36">
        <v>33</v>
      </c>
      <c r="B36" s="5" t="s">
        <v>54</v>
      </c>
      <c r="C36" s="5" t="s">
        <v>51</v>
      </c>
      <c r="D36" s="5" t="s">
        <v>29</v>
      </c>
      <c r="E36" s="5">
        <v>147.319548</v>
      </c>
      <c r="F36" s="5">
        <v>-42.877845999999998</v>
      </c>
      <c r="G36" s="5">
        <v>250</v>
      </c>
      <c r="H36" s="5" t="s">
        <v>29</v>
      </c>
      <c r="I36" s="2">
        <f>G36*'Costs &amp; Budget'!$I$3*'Costs &amp; Budget'!$F$3*365/1000</f>
        <v>365</v>
      </c>
      <c r="J36" s="2">
        <f>'Costs &amp; Budget'!$F$4</f>
        <v>8000</v>
      </c>
      <c r="K36">
        <f>IFERROR(SUM(J36)/I36,"N/A")</f>
        <v>21.917808219178081</v>
      </c>
      <c r="L36">
        <f>IF(A36&lt;50,1,IF(A36&lt;100,2,IF(A36&lt;150,3,4)))</f>
        <v>1</v>
      </c>
    </row>
    <row r="37" spans="1:12">
      <c r="A37">
        <v>34</v>
      </c>
      <c r="B37" s="5" t="s">
        <v>54</v>
      </c>
      <c r="C37" s="5" t="s">
        <v>51</v>
      </c>
      <c r="D37" s="5" t="s">
        <v>29</v>
      </c>
      <c r="E37" s="5">
        <v>147.33244400000001</v>
      </c>
      <c r="F37" s="5">
        <v>-42.883592</v>
      </c>
      <c r="G37" s="5">
        <v>250</v>
      </c>
      <c r="H37" s="5" t="s">
        <v>29</v>
      </c>
      <c r="I37" s="2">
        <f>G37*'Costs &amp; Budget'!$I$3*'Costs &amp; Budget'!$F$3*365/1000</f>
        <v>365</v>
      </c>
      <c r="J37" s="2">
        <f>'Costs &amp; Budget'!$F$4</f>
        <v>8000</v>
      </c>
      <c r="K37">
        <f>IFERROR(SUM(J37)/I37,"N/A")</f>
        <v>21.917808219178081</v>
      </c>
      <c r="L37">
        <f>IF(A37&lt;50,1,IF(A37&lt;100,2,IF(A37&lt;150,3,4)))</f>
        <v>1</v>
      </c>
    </row>
    <row r="38" spans="1:12">
      <c r="A38">
        <v>35</v>
      </c>
      <c r="B38" s="5" t="s">
        <v>54</v>
      </c>
      <c r="C38" s="5" t="s">
        <v>51</v>
      </c>
      <c r="D38" s="5" t="s">
        <v>29</v>
      </c>
      <c r="E38" s="5">
        <v>147.311644</v>
      </c>
      <c r="F38" s="5">
        <v>-42.870356999999998</v>
      </c>
      <c r="G38" s="5">
        <v>250</v>
      </c>
      <c r="H38" s="5" t="s">
        <v>29</v>
      </c>
      <c r="I38" s="2">
        <f>G38*'Costs &amp; Budget'!$I$3*'Costs &amp; Budget'!$F$3*365/1000</f>
        <v>365</v>
      </c>
      <c r="J38" s="2">
        <f>'Costs &amp; Budget'!$F$4</f>
        <v>8000</v>
      </c>
      <c r="K38">
        <f>IFERROR(SUM(J38)/I38,"N/A")</f>
        <v>21.917808219178081</v>
      </c>
      <c r="L38">
        <f>IF(A38&lt;50,1,IF(A38&lt;100,2,IF(A38&lt;150,3,4)))</f>
        <v>1</v>
      </c>
    </row>
    <row r="39" spans="1:12">
      <c r="A39">
        <v>36</v>
      </c>
      <c r="B39" s="5" t="s">
        <v>54</v>
      </c>
      <c r="C39" s="5" t="s">
        <v>51</v>
      </c>
      <c r="D39" s="5" t="s">
        <v>29</v>
      </c>
      <c r="E39" s="5">
        <v>147.31520800000001</v>
      </c>
      <c r="F39" s="5">
        <v>-42.872909</v>
      </c>
      <c r="G39" s="5">
        <v>250</v>
      </c>
      <c r="H39" s="5" t="s">
        <v>29</v>
      </c>
      <c r="I39" s="2">
        <f>G39*'Costs &amp; Budget'!$I$3*'Costs &amp; Budget'!$F$3*365/1000</f>
        <v>365</v>
      </c>
      <c r="J39" s="2">
        <f>'Costs &amp; Budget'!$F$4</f>
        <v>8000</v>
      </c>
      <c r="K39">
        <f>IFERROR(SUM(J39)/I39,"N/A")</f>
        <v>21.917808219178081</v>
      </c>
      <c r="L39">
        <f>IF(A39&lt;50,1,IF(A39&lt;100,2,IF(A39&lt;150,3,4)))</f>
        <v>1</v>
      </c>
    </row>
    <row r="40" spans="1:12">
      <c r="A40">
        <v>37</v>
      </c>
      <c r="B40" s="5" t="s">
        <v>54</v>
      </c>
      <c r="C40" s="5" t="s">
        <v>51</v>
      </c>
      <c r="D40" s="5" t="s">
        <v>29</v>
      </c>
      <c r="E40" s="5">
        <v>147.321573</v>
      </c>
      <c r="F40" s="5">
        <v>-42.878703000000002</v>
      </c>
      <c r="G40" s="5">
        <v>250</v>
      </c>
      <c r="H40" s="5" t="s">
        <v>29</v>
      </c>
      <c r="I40" s="2">
        <f>G40*'Costs &amp; Budget'!$I$3*'Costs &amp; Budget'!$F$3*365/1000</f>
        <v>365</v>
      </c>
      <c r="J40" s="2">
        <f>'Costs &amp; Budget'!$F$4</f>
        <v>8000</v>
      </c>
      <c r="K40">
        <f>IFERROR(SUM(J40)/I40,"N/A")</f>
        <v>21.917808219178081</v>
      </c>
      <c r="L40">
        <f>IF(A40&lt;50,1,IF(A40&lt;100,2,IF(A40&lt;150,3,4)))</f>
        <v>1</v>
      </c>
    </row>
    <row r="41" spans="1:12">
      <c r="A41">
        <v>38</v>
      </c>
      <c r="B41" s="5" t="s">
        <v>54</v>
      </c>
      <c r="C41" s="5" t="s">
        <v>51</v>
      </c>
      <c r="D41" s="5" t="s">
        <v>29</v>
      </c>
      <c r="E41" s="5">
        <v>147.31182899999999</v>
      </c>
      <c r="F41" s="5">
        <v>-42.868749000000001</v>
      </c>
      <c r="G41" s="5">
        <v>250</v>
      </c>
      <c r="H41" s="5" t="s">
        <v>29</v>
      </c>
      <c r="I41" s="2">
        <f>G41*'Costs &amp; Budget'!$I$3*'Costs &amp; Budget'!$F$3*365/1000</f>
        <v>365</v>
      </c>
      <c r="J41" s="2">
        <f>'Costs &amp; Budget'!$F$4</f>
        <v>8000</v>
      </c>
      <c r="K41">
        <f>IFERROR(SUM(J41)/I41,"N/A")</f>
        <v>21.917808219178081</v>
      </c>
      <c r="L41">
        <f>IF(A41&lt;50,1,IF(A41&lt;100,2,IF(A41&lt;150,3,4)))</f>
        <v>1</v>
      </c>
    </row>
    <row r="42" spans="1:12">
      <c r="A42">
        <v>39</v>
      </c>
      <c r="B42" s="5" t="s">
        <v>54</v>
      </c>
      <c r="C42" s="5" t="s">
        <v>51</v>
      </c>
      <c r="D42" s="5" t="s">
        <v>29</v>
      </c>
      <c r="E42" s="5">
        <v>147.33109300000001</v>
      </c>
      <c r="F42" s="5">
        <v>-42.88308</v>
      </c>
      <c r="G42" s="5">
        <v>250</v>
      </c>
      <c r="H42" s="5" t="s">
        <v>29</v>
      </c>
      <c r="I42" s="2">
        <f>G42*'Costs &amp; Budget'!$I$3*'Costs &amp; Budget'!$F$3*365/1000</f>
        <v>365</v>
      </c>
      <c r="J42" s="2">
        <f>'Costs &amp; Budget'!$F$4</f>
        <v>8000</v>
      </c>
      <c r="K42">
        <f>IFERROR(SUM(J42)/I42,"N/A")</f>
        <v>21.917808219178081</v>
      </c>
      <c r="L42">
        <f>IF(A42&lt;50,1,IF(A42&lt;100,2,IF(A42&lt;150,3,4)))</f>
        <v>1</v>
      </c>
    </row>
    <row r="43" spans="1:12">
      <c r="A43">
        <v>40</v>
      </c>
      <c r="B43" s="5" t="s">
        <v>54</v>
      </c>
      <c r="C43" s="5" t="s">
        <v>51</v>
      </c>
      <c r="D43" s="5" t="s">
        <v>29</v>
      </c>
      <c r="E43" s="5">
        <v>147.33109300000001</v>
      </c>
      <c r="F43" s="5">
        <v>-42.88308</v>
      </c>
      <c r="G43" s="5">
        <v>250</v>
      </c>
      <c r="H43" s="5" t="s">
        <v>29</v>
      </c>
      <c r="I43" s="2">
        <f>G43*'Costs &amp; Budget'!$I$3*'Costs &amp; Budget'!$F$3*365/1000</f>
        <v>365</v>
      </c>
      <c r="J43" s="2">
        <f>'Costs &amp; Budget'!$F$4</f>
        <v>8000</v>
      </c>
      <c r="K43">
        <f>IFERROR(SUM(J43)/I43,"N/A")</f>
        <v>21.917808219178081</v>
      </c>
      <c r="L43">
        <f>IF(A43&lt;50,1,IF(A43&lt;100,2,IF(A43&lt;150,3,4)))</f>
        <v>1</v>
      </c>
    </row>
    <row r="44" spans="1:12">
      <c r="A44">
        <v>41</v>
      </c>
      <c r="B44" s="5" t="s">
        <v>54</v>
      </c>
      <c r="C44" s="5" t="s">
        <v>51</v>
      </c>
      <c r="D44" s="5" t="s">
        <v>29</v>
      </c>
      <c r="E44" s="5">
        <v>147.319298</v>
      </c>
      <c r="F44" s="5">
        <v>-42.877690000000001</v>
      </c>
      <c r="G44" s="5">
        <v>250</v>
      </c>
      <c r="H44" s="5" t="s">
        <v>29</v>
      </c>
      <c r="I44" s="2">
        <f>G44*'Costs &amp; Budget'!$I$3*'Costs &amp; Budget'!$F$3*365/1000</f>
        <v>365</v>
      </c>
      <c r="J44" s="2">
        <f>'Costs &amp; Budget'!$F$4</f>
        <v>8000</v>
      </c>
      <c r="K44">
        <f>IFERROR(SUM(J44)/I44,"N/A")</f>
        <v>21.917808219178081</v>
      </c>
      <c r="L44">
        <f>IF(A44&lt;50,1,IF(A44&lt;100,2,IF(A44&lt;150,3,4)))</f>
        <v>1</v>
      </c>
    </row>
    <row r="45" spans="1:12">
      <c r="A45">
        <v>42</v>
      </c>
      <c r="B45" s="5" t="s">
        <v>54</v>
      </c>
      <c r="C45" s="5" t="s">
        <v>51</v>
      </c>
      <c r="D45" s="5" t="s">
        <v>29</v>
      </c>
      <c r="E45" s="5">
        <v>147.319298</v>
      </c>
      <c r="F45" s="5">
        <v>-42.877690000000001</v>
      </c>
      <c r="G45" s="5">
        <v>400</v>
      </c>
      <c r="H45" s="5" t="s">
        <v>29</v>
      </c>
      <c r="I45" s="2">
        <f>G45*'Costs &amp; Budget'!$I$3*'Costs &amp; Budget'!$F$3*365/1000</f>
        <v>584</v>
      </c>
      <c r="J45" s="2">
        <f>'Costs &amp; Budget'!$F$4</f>
        <v>8000</v>
      </c>
      <c r="K45">
        <f>IFERROR(SUM(J45)/I45,"N/A")</f>
        <v>13.698630136986301</v>
      </c>
      <c r="L45">
        <f>IF(A45&lt;50,1,IF(A45&lt;100,2,IF(A45&lt;150,3,4)))</f>
        <v>1</v>
      </c>
    </row>
    <row r="46" spans="1:12">
      <c r="A46">
        <v>43</v>
      </c>
      <c r="B46" s="5" t="s">
        <v>54</v>
      </c>
      <c r="C46" s="5" t="s">
        <v>51</v>
      </c>
      <c r="D46" s="5" t="s">
        <v>29</v>
      </c>
      <c r="E46" s="5">
        <v>147.32903300000001</v>
      </c>
      <c r="F46" s="5">
        <v>-42.882240000000003</v>
      </c>
      <c r="G46" s="5">
        <v>250</v>
      </c>
      <c r="H46" s="5" t="s">
        <v>29</v>
      </c>
      <c r="I46" s="2">
        <f>G46*'Costs &amp; Budget'!$I$3*'Costs &amp; Budget'!$F$3*365/1000</f>
        <v>365</v>
      </c>
      <c r="J46" s="2">
        <f>'Costs &amp; Budget'!$F$4</f>
        <v>8000</v>
      </c>
      <c r="K46">
        <f>IFERROR(SUM(J46)/I46,"N/A")</f>
        <v>21.917808219178081</v>
      </c>
      <c r="L46">
        <f>IF(A46&lt;50,1,IF(A46&lt;100,2,IF(A46&lt;150,3,4)))</f>
        <v>1</v>
      </c>
    </row>
    <row r="47" spans="1:12">
      <c r="A47">
        <v>44</v>
      </c>
      <c r="B47" s="5" t="s">
        <v>54</v>
      </c>
      <c r="C47" s="5" t="s">
        <v>51</v>
      </c>
      <c r="D47" s="5" t="s">
        <v>29</v>
      </c>
      <c r="E47" s="5">
        <v>147.319299</v>
      </c>
      <c r="F47" s="5">
        <v>-42.877957000000002</v>
      </c>
      <c r="G47" s="5">
        <v>250</v>
      </c>
      <c r="H47" s="5" t="s">
        <v>29</v>
      </c>
      <c r="I47" s="2">
        <f>G47*'Costs &amp; Budget'!$I$3*'Costs &amp; Budget'!$F$3*365/1000</f>
        <v>365</v>
      </c>
      <c r="J47" s="2">
        <f>'Costs &amp; Budget'!$F$4</f>
        <v>8000</v>
      </c>
      <c r="K47">
        <f>IFERROR(SUM(J47)/I47,"N/A")</f>
        <v>21.917808219178081</v>
      </c>
      <c r="L47">
        <f>IF(A47&lt;50,1,IF(A47&lt;100,2,IF(A47&lt;150,3,4)))</f>
        <v>1</v>
      </c>
    </row>
    <row r="48" spans="1:12">
      <c r="A48">
        <v>45</v>
      </c>
      <c r="B48" s="5" t="s">
        <v>54</v>
      </c>
      <c r="C48" s="5" t="s">
        <v>51</v>
      </c>
      <c r="D48" s="5" t="s">
        <v>29</v>
      </c>
      <c r="E48" s="5">
        <v>147.32409100000001</v>
      </c>
      <c r="F48" s="5">
        <v>-42.879865000000002</v>
      </c>
      <c r="G48" s="5">
        <v>250</v>
      </c>
      <c r="H48" s="5" t="s">
        <v>29</v>
      </c>
      <c r="I48" s="2">
        <f>G48*'Costs &amp; Budget'!$I$3*'Costs &amp; Budget'!$F$3*365/1000</f>
        <v>365</v>
      </c>
      <c r="J48" s="2">
        <f>'Costs &amp; Budget'!$F$4</f>
        <v>8000</v>
      </c>
      <c r="K48">
        <f>IFERROR(SUM(J48)/I48,"N/A")</f>
        <v>21.917808219178081</v>
      </c>
      <c r="L48">
        <f>IF(A48&lt;50,1,IF(A48&lt;100,2,IF(A48&lt;150,3,4)))</f>
        <v>1</v>
      </c>
    </row>
    <row r="49" spans="1:12">
      <c r="A49">
        <v>46</v>
      </c>
      <c r="B49" s="5" t="s">
        <v>54</v>
      </c>
      <c r="C49" s="5" t="s">
        <v>51</v>
      </c>
      <c r="D49" s="5" t="s">
        <v>29</v>
      </c>
      <c r="E49" s="5">
        <v>147.32471699999999</v>
      </c>
      <c r="F49" s="5">
        <v>-42.880170999999997</v>
      </c>
      <c r="G49" s="5">
        <v>250</v>
      </c>
      <c r="H49" s="5" t="s">
        <v>29</v>
      </c>
      <c r="I49" s="2">
        <f>G49*'Costs &amp; Budget'!$I$3*'Costs &amp; Budget'!$F$3*365/1000</f>
        <v>365</v>
      </c>
      <c r="J49" s="2">
        <f>'Costs &amp; Budget'!$F$4</f>
        <v>8000</v>
      </c>
      <c r="K49">
        <f>IFERROR(SUM(J49)/I49,"N/A")</f>
        <v>21.917808219178081</v>
      </c>
      <c r="L49">
        <f>IF(A49&lt;50,1,IF(A49&lt;100,2,IF(A49&lt;150,3,4)))</f>
        <v>1</v>
      </c>
    </row>
    <row r="50" spans="1:12">
      <c r="A50">
        <v>47</v>
      </c>
      <c r="B50" s="5" t="s">
        <v>54</v>
      </c>
      <c r="C50" s="5" t="s">
        <v>51</v>
      </c>
      <c r="D50" s="5" t="s">
        <v>29</v>
      </c>
      <c r="E50" s="5">
        <v>147.31479999999999</v>
      </c>
      <c r="F50" s="5">
        <v>-42.872467999999998</v>
      </c>
      <c r="G50" s="5">
        <v>250</v>
      </c>
      <c r="H50" s="5" t="s">
        <v>29</v>
      </c>
      <c r="I50" s="2">
        <f>G50*'Costs &amp; Budget'!$I$3*'Costs &amp; Budget'!$F$3*365/1000</f>
        <v>365</v>
      </c>
      <c r="J50" s="2">
        <f>'Costs &amp; Budget'!$F$4</f>
        <v>8000</v>
      </c>
      <c r="K50">
        <f>IFERROR(SUM(J50)/I50,"N/A")</f>
        <v>21.917808219178081</v>
      </c>
      <c r="L50">
        <f>IF(A50&lt;50,1,IF(A50&lt;100,2,IF(A50&lt;150,3,4)))</f>
        <v>1</v>
      </c>
    </row>
    <row r="51" spans="1:12">
      <c r="A51">
        <v>48</v>
      </c>
      <c r="B51" s="5" t="s">
        <v>54</v>
      </c>
      <c r="C51" s="5" t="s">
        <v>51</v>
      </c>
      <c r="D51" s="5" t="s">
        <v>29</v>
      </c>
      <c r="E51" s="5">
        <v>147.31723199999999</v>
      </c>
      <c r="F51" s="5">
        <v>-42.874932000000001</v>
      </c>
      <c r="G51" s="5">
        <v>250</v>
      </c>
      <c r="H51" s="5" t="s">
        <v>29</v>
      </c>
      <c r="I51" s="2">
        <f>G51*'Costs &amp; Budget'!$I$3*'Costs &amp; Budget'!$F$3*365/1000</f>
        <v>365</v>
      </c>
      <c r="J51" s="2">
        <f>'Costs &amp; Budget'!$F$4</f>
        <v>8000</v>
      </c>
      <c r="K51">
        <f>IFERROR(SUM(J51)/I51,"N/A")</f>
        <v>21.917808219178081</v>
      </c>
      <c r="L51">
        <f>IF(A51&lt;50,1,IF(A51&lt;100,2,IF(A51&lt;150,3,4)))</f>
        <v>1</v>
      </c>
    </row>
    <row r="52" spans="1:12">
      <c r="A52">
        <v>49</v>
      </c>
      <c r="B52" s="5" t="s">
        <v>54</v>
      </c>
      <c r="C52" s="5" t="s">
        <v>51</v>
      </c>
      <c r="D52" s="5" t="s">
        <v>29</v>
      </c>
      <c r="E52" s="5">
        <v>147.31851499999999</v>
      </c>
      <c r="F52" s="5">
        <v>-42.876761999999999</v>
      </c>
      <c r="G52" s="5">
        <v>250</v>
      </c>
      <c r="H52" s="5" t="s">
        <v>29</v>
      </c>
      <c r="I52" s="2">
        <f>G52*'Costs &amp; Budget'!$I$3*'Costs &amp; Budget'!$F$3*365/1000</f>
        <v>365</v>
      </c>
      <c r="J52" s="2">
        <f>'Costs &amp; Budget'!$F$4</f>
        <v>8000</v>
      </c>
      <c r="K52">
        <f>IFERROR(SUM(J52)/I52,"N/A")</f>
        <v>21.917808219178081</v>
      </c>
      <c r="L52">
        <f>IF(A52&lt;50,1,IF(A52&lt;100,2,IF(A52&lt;150,3,4)))</f>
        <v>1</v>
      </c>
    </row>
    <row r="53" spans="1:12">
      <c r="A53">
        <v>50</v>
      </c>
      <c r="B53" s="5" t="s">
        <v>54</v>
      </c>
      <c r="C53" s="5" t="s">
        <v>51</v>
      </c>
      <c r="D53" s="5" t="s">
        <v>29</v>
      </c>
      <c r="E53" s="5">
        <v>147.313613</v>
      </c>
      <c r="F53" s="5">
        <v>-42.871298000000003</v>
      </c>
      <c r="G53" s="5">
        <v>250</v>
      </c>
      <c r="H53" s="5" t="s">
        <v>29</v>
      </c>
      <c r="I53" s="2">
        <f>G53*'Costs &amp; Budget'!$I$3*'Costs &amp; Budget'!$F$3*365/1000</f>
        <v>365</v>
      </c>
      <c r="J53" s="2">
        <f>'Costs &amp; Budget'!$F$4</f>
        <v>8000</v>
      </c>
      <c r="K53">
        <f>IFERROR(SUM(J53)/I53,"N/A")</f>
        <v>21.917808219178081</v>
      </c>
      <c r="L53">
        <f>IF(A53&lt;50,1,IF(A53&lt;100,2,IF(A53&lt;150,3,4)))</f>
        <v>2</v>
      </c>
    </row>
    <row r="54" spans="1:12">
      <c r="A54">
        <v>51</v>
      </c>
      <c r="B54" s="5" t="s">
        <v>54</v>
      </c>
      <c r="C54" s="5" t="s">
        <v>51</v>
      </c>
      <c r="D54" s="5" t="s">
        <v>29</v>
      </c>
      <c r="E54" s="5">
        <v>147.32549399999999</v>
      </c>
      <c r="F54" s="5">
        <v>-42.880628000000002</v>
      </c>
      <c r="G54" s="5">
        <v>250</v>
      </c>
      <c r="H54" s="5" t="s">
        <v>29</v>
      </c>
      <c r="I54" s="2">
        <f>G54*'Costs &amp; Budget'!$I$3*'Costs &amp; Budget'!$F$3*365/1000</f>
        <v>365</v>
      </c>
      <c r="J54" s="2">
        <f>'Costs &amp; Budget'!$F$4</f>
        <v>8000</v>
      </c>
      <c r="K54">
        <f>IFERROR(SUM(J54)/I54,"N/A")</f>
        <v>21.917808219178081</v>
      </c>
      <c r="L54">
        <f>IF(A54&lt;50,1,IF(A54&lt;100,2,IF(A54&lt;150,3,4)))</f>
        <v>2</v>
      </c>
    </row>
    <row r="55" spans="1:12">
      <c r="A55">
        <v>52</v>
      </c>
      <c r="B55" s="5" t="s">
        <v>54</v>
      </c>
      <c r="C55" s="5" t="s">
        <v>51</v>
      </c>
      <c r="D55" s="5" t="s">
        <v>29</v>
      </c>
      <c r="E55" s="5">
        <v>147.32970299999999</v>
      </c>
      <c r="F55" s="5">
        <v>-42.882392000000003</v>
      </c>
      <c r="G55" s="5">
        <v>250</v>
      </c>
      <c r="H55" s="5" t="s">
        <v>29</v>
      </c>
      <c r="I55" s="2">
        <f>G55*'Costs &amp; Budget'!$I$3*'Costs &amp; Budget'!$F$3*365/1000</f>
        <v>365</v>
      </c>
      <c r="J55" s="2">
        <f>'Costs &amp; Budget'!$F$4</f>
        <v>8000</v>
      </c>
      <c r="K55">
        <f>IFERROR(SUM(J55)/I55,"N/A")</f>
        <v>21.917808219178081</v>
      </c>
      <c r="L55">
        <f>IF(A55&lt;50,1,IF(A55&lt;100,2,IF(A55&lt;150,3,4)))</f>
        <v>2</v>
      </c>
    </row>
    <row r="56" spans="1:12">
      <c r="A56">
        <v>53</v>
      </c>
      <c r="B56" s="5" t="s">
        <v>54</v>
      </c>
      <c r="C56" s="5" t="s">
        <v>51</v>
      </c>
      <c r="D56" s="5" t="s">
        <v>29</v>
      </c>
      <c r="E56" s="5">
        <v>147.31820300000001</v>
      </c>
      <c r="F56" s="5">
        <v>-42.876237000000003</v>
      </c>
      <c r="G56" s="5">
        <v>250</v>
      </c>
      <c r="H56" s="5" t="s">
        <v>29</v>
      </c>
      <c r="I56" s="2">
        <f>G56*'Costs &amp; Budget'!$I$3*'Costs &amp; Budget'!$F$3*365/1000</f>
        <v>365</v>
      </c>
      <c r="J56" s="2">
        <f>'Costs &amp; Budget'!$F$4</f>
        <v>8000</v>
      </c>
      <c r="K56">
        <f>IFERROR(SUM(J56)/I56,"N/A")</f>
        <v>21.917808219178081</v>
      </c>
      <c r="L56">
        <f>IF(A56&lt;50,1,IF(A56&lt;100,2,IF(A56&lt;150,3,4)))</f>
        <v>2</v>
      </c>
    </row>
    <row r="57" spans="1:12">
      <c r="A57">
        <v>54</v>
      </c>
      <c r="B57" s="5" t="s">
        <v>54</v>
      </c>
      <c r="C57" s="5" t="s">
        <v>51</v>
      </c>
      <c r="D57" s="5" t="s">
        <v>29</v>
      </c>
      <c r="E57" s="5">
        <v>147.31225800000001</v>
      </c>
      <c r="F57" s="5">
        <v>-42.870724000000003</v>
      </c>
      <c r="G57" s="5">
        <v>250</v>
      </c>
      <c r="H57" s="5" t="s">
        <v>29</v>
      </c>
      <c r="I57" s="2">
        <f>G57*'Costs &amp; Budget'!$I$3*'Costs &amp; Budget'!$F$3*365/1000</f>
        <v>365</v>
      </c>
      <c r="J57" s="2">
        <f>'Costs &amp; Budget'!$F$4</f>
        <v>8000</v>
      </c>
      <c r="K57">
        <f>IFERROR(SUM(J57)/I57,"N/A")</f>
        <v>21.917808219178081</v>
      </c>
      <c r="L57">
        <f>IF(A57&lt;50,1,IF(A57&lt;100,2,IF(A57&lt;150,3,4)))</f>
        <v>2</v>
      </c>
    </row>
    <row r="58" spans="1:12">
      <c r="A58">
        <v>55</v>
      </c>
      <c r="B58" s="5" t="s">
        <v>54</v>
      </c>
      <c r="C58" s="5" t="s">
        <v>51</v>
      </c>
      <c r="D58" s="5" t="s">
        <v>29</v>
      </c>
      <c r="E58" s="5">
        <v>147.31172900000001</v>
      </c>
      <c r="F58" s="5">
        <v>-42.869396999999999</v>
      </c>
      <c r="G58" s="5">
        <v>250</v>
      </c>
      <c r="H58" s="5" t="s">
        <v>29</v>
      </c>
      <c r="I58" s="2">
        <f>G58*'Costs &amp; Budget'!$I$3*'Costs &amp; Budget'!$F$3*365/1000</f>
        <v>365</v>
      </c>
      <c r="J58" s="2">
        <f>'Costs &amp; Budget'!$F$4</f>
        <v>8000</v>
      </c>
      <c r="K58">
        <f>IFERROR(SUM(J58)/I58,"N/A")</f>
        <v>21.917808219178081</v>
      </c>
      <c r="L58">
        <f>IF(A58&lt;50,1,IF(A58&lt;100,2,IF(A58&lt;150,3,4)))</f>
        <v>2</v>
      </c>
    </row>
    <row r="59" spans="1:12">
      <c r="A59">
        <v>56</v>
      </c>
      <c r="B59" s="5" t="s">
        <v>54</v>
      </c>
      <c r="C59" s="5" t="s">
        <v>51</v>
      </c>
      <c r="D59" s="5" t="s">
        <v>29</v>
      </c>
      <c r="E59" s="5">
        <v>147.31549699999999</v>
      </c>
      <c r="F59" s="5">
        <v>-42.873339000000001</v>
      </c>
      <c r="G59" s="5">
        <v>250</v>
      </c>
      <c r="H59" s="5" t="s">
        <v>29</v>
      </c>
      <c r="I59" s="2">
        <f>G59*'Costs &amp; Budget'!$I$3*'Costs &amp; Budget'!$F$3*365/1000</f>
        <v>365</v>
      </c>
      <c r="J59" s="2">
        <f>'Costs &amp; Budget'!$F$4</f>
        <v>8000</v>
      </c>
      <c r="K59">
        <f>IFERROR(SUM(J59)/I59,"N/A")</f>
        <v>21.917808219178081</v>
      </c>
      <c r="L59">
        <f>IF(A59&lt;50,1,IF(A59&lt;100,2,IF(A59&lt;150,3,4)))</f>
        <v>2</v>
      </c>
    </row>
    <row r="60" spans="1:12">
      <c r="A60">
        <v>57</v>
      </c>
      <c r="B60" s="5" t="s">
        <v>54</v>
      </c>
      <c r="C60" s="5" t="s">
        <v>51</v>
      </c>
      <c r="D60" s="5" t="s">
        <v>29</v>
      </c>
      <c r="E60" s="5">
        <v>147.31637900000001</v>
      </c>
      <c r="F60" s="5">
        <v>-42.873930000000001</v>
      </c>
      <c r="G60" s="5">
        <v>250</v>
      </c>
      <c r="H60" s="5" t="s">
        <v>29</v>
      </c>
      <c r="I60" s="2">
        <f>G60*'Costs &amp; Budget'!$I$3*'Costs &amp; Budget'!$F$3*365/1000</f>
        <v>365</v>
      </c>
      <c r="J60" s="2">
        <f>'Costs &amp; Budget'!$F$4</f>
        <v>8000</v>
      </c>
      <c r="K60">
        <f>IFERROR(SUM(J60)/I60,"N/A")</f>
        <v>21.917808219178081</v>
      </c>
      <c r="L60">
        <f>IF(A60&lt;50,1,IF(A60&lt;100,2,IF(A60&lt;150,3,4)))</f>
        <v>2</v>
      </c>
    </row>
    <row r="61" spans="1:12">
      <c r="A61">
        <v>58</v>
      </c>
      <c r="B61" s="5" t="s">
        <v>54</v>
      </c>
      <c r="C61" s="5" t="s">
        <v>51</v>
      </c>
      <c r="D61" s="5" t="s">
        <v>29</v>
      </c>
      <c r="E61" s="5">
        <v>147.320425</v>
      </c>
      <c r="F61" s="5">
        <v>-42.878326999999999</v>
      </c>
      <c r="G61" s="5">
        <v>250</v>
      </c>
      <c r="H61" s="5" t="s">
        <v>29</v>
      </c>
      <c r="I61" s="2">
        <f>G61*'Costs &amp; Budget'!$I$3*'Costs &amp; Budget'!$F$3*365/1000</f>
        <v>365</v>
      </c>
      <c r="J61" s="2">
        <f>'Costs &amp; Budget'!$F$4</f>
        <v>8000</v>
      </c>
      <c r="K61">
        <f>IFERROR(SUM(J61)/I61,"N/A")</f>
        <v>21.917808219178081</v>
      </c>
      <c r="L61">
        <f>IF(A61&lt;50,1,IF(A61&lt;100,2,IF(A61&lt;150,3,4)))</f>
        <v>2</v>
      </c>
    </row>
    <row r="62" spans="1:12">
      <c r="A62">
        <v>59</v>
      </c>
      <c r="B62" s="5" t="s">
        <v>54</v>
      </c>
      <c r="C62" s="5" t="s">
        <v>51</v>
      </c>
      <c r="D62" s="5" t="s">
        <v>29</v>
      </c>
      <c r="E62" s="5">
        <v>147.32116400000001</v>
      </c>
      <c r="F62" s="5">
        <v>-42.878650999999998</v>
      </c>
      <c r="G62" s="5">
        <v>250</v>
      </c>
      <c r="H62" s="5" t="s">
        <v>29</v>
      </c>
      <c r="I62" s="2">
        <f>G62*'Costs &amp; Budget'!$I$3*'Costs &amp; Budget'!$F$3*365/1000</f>
        <v>365</v>
      </c>
      <c r="J62" s="2">
        <f>'Costs &amp; Budget'!$F$4</f>
        <v>8000</v>
      </c>
      <c r="K62">
        <f>IFERROR(SUM(J62)/I62,"N/A")</f>
        <v>21.917808219178081</v>
      </c>
      <c r="L62">
        <f>IF(A62&lt;50,1,IF(A62&lt;100,2,IF(A62&lt;150,3,4)))</f>
        <v>2</v>
      </c>
    </row>
    <row r="63" spans="1:12">
      <c r="A63">
        <v>60</v>
      </c>
      <c r="B63" s="5" t="s">
        <v>54</v>
      </c>
      <c r="C63" s="5" t="s">
        <v>51</v>
      </c>
      <c r="D63" s="5" t="s">
        <v>29</v>
      </c>
      <c r="E63" s="5">
        <v>147.322205</v>
      </c>
      <c r="F63" s="5">
        <v>-42.878982000000001</v>
      </c>
      <c r="G63" s="5">
        <v>250</v>
      </c>
      <c r="H63" s="5" t="s">
        <v>29</v>
      </c>
      <c r="I63" s="2">
        <f>G63*'Costs &amp; Budget'!$I$3*'Costs &amp; Budget'!$F$3*365/1000</f>
        <v>365</v>
      </c>
      <c r="J63" s="2">
        <f>'Costs &amp; Budget'!$F$4</f>
        <v>8000</v>
      </c>
      <c r="K63">
        <f>IFERROR(SUM(J63)/I63,"N/A")</f>
        <v>21.917808219178081</v>
      </c>
      <c r="L63">
        <f>IF(A63&lt;50,1,IF(A63&lt;100,2,IF(A63&lt;150,3,4)))</f>
        <v>2</v>
      </c>
    </row>
    <row r="64" spans="1:12">
      <c r="A64">
        <v>61</v>
      </c>
      <c r="B64" s="5" t="s">
        <v>54</v>
      </c>
      <c r="C64" s="5" t="s">
        <v>51</v>
      </c>
      <c r="D64" s="5" t="s">
        <v>29</v>
      </c>
      <c r="E64" s="5">
        <v>147.322439</v>
      </c>
      <c r="F64" s="5">
        <v>-42.879243000000002</v>
      </c>
      <c r="G64" s="5">
        <v>250</v>
      </c>
      <c r="H64" s="5" t="s">
        <v>29</v>
      </c>
      <c r="I64" s="2">
        <f>G64*'Costs &amp; Budget'!$I$3*'Costs &amp; Budget'!$F$3*365/1000</f>
        <v>365</v>
      </c>
      <c r="J64" s="2">
        <f>'Costs &amp; Budget'!$F$4</f>
        <v>8000</v>
      </c>
      <c r="K64">
        <f>IFERROR(SUM(J64)/I64,"N/A")</f>
        <v>21.917808219178081</v>
      </c>
      <c r="L64">
        <f>IF(A64&lt;50,1,IF(A64&lt;100,2,IF(A64&lt;150,3,4)))</f>
        <v>2</v>
      </c>
    </row>
    <row r="65" spans="1:12">
      <c r="A65">
        <v>62</v>
      </c>
      <c r="B65" s="5" t="s">
        <v>54</v>
      </c>
      <c r="C65" s="5" t="s">
        <v>51</v>
      </c>
      <c r="D65" s="5" t="s">
        <v>29</v>
      </c>
      <c r="E65" s="5">
        <v>147.33249599999999</v>
      </c>
      <c r="F65" s="5">
        <v>-42.883802000000003</v>
      </c>
      <c r="G65" s="5">
        <v>250</v>
      </c>
      <c r="H65" s="5" t="s">
        <v>29</v>
      </c>
      <c r="I65" s="2">
        <f>G65*'Costs &amp; Budget'!$I$3*'Costs &amp; Budget'!$F$3*365/1000</f>
        <v>365</v>
      </c>
      <c r="J65" s="2">
        <f>'Costs &amp; Budget'!$F$4</f>
        <v>8000</v>
      </c>
      <c r="K65">
        <f>IFERROR(SUM(J65)/I65,"N/A")</f>
        <v>21.917808219178081</v>
      </c>
      <c r="L65">
        <f>IF(A65&lt;50,1,IF(A65&lt;100,2,IF(A65&lt;150,3,4)))</f>
        <v>2</v>
      </c>
    </row>
    <row r="66" spans="1:12">
      <c r="A66">
        <v>63</v>
      </c>
      <c r="B66" s="5" t="s">
        <v>54</v>
      </c>
      <c r="C66" s="5" t="s">
        <v>51</v>
      </c>
      <c r="D66" s="5" t="s">
        <v>29</v>
      </c>
      <c r="E66" s="5">
        <v>147.31134299999999</v>
      </c>
      <c r="F66" s="5">
        <v>-42.869951999999998</v>
      </c>
      <c r="G66" s="5">
        <v>250</v>
      </c>
      <c r="H66" s="5" t="s">
        <v>29</v>
      </c>
      <c r="I66" s="2">
        <f>G66*'Costs &amp; Budget'!$I$3*'Costs &amp; Budget'!$F$3*365/1000</f>
        <v>365</v>
      </c>
      <c r="J66" s="2">
        <f>'Costs &amp; Budget'!$F$4</f>
        <v>8000</v>
      </c>
      <c r="K66">
        <f>IFERROR(SUM(J66)/I66,"N/A")</f>
        <v>21.917808219178081</v>
      </c>
      <c r="L66">
        <f>IF(A66&lt;50,1,IF(A66&lt;100,2,IF(A66&lt;150,3,4)))</f>
        <v>2</v>
      </c>
    </row>
    <row r="67" spans="1:12">
      <c r="A67">
        <v>64</v>
      </c>
      <c r="B67" s="5" t="s">
        <v>54</v>
      </c>
      <c r="C67" s="5" t="s">
        <v>51</v>
      </c>
      <c r="D67" s="5" t="s">
        <v>29</v>
      </c>
      <c r="E67" s="5">
        <v>147.315946</v>
      </c>
      <c r="F67" s="5">
        <v>-42.873676000000003</v>
      </c>
      <c r="G67" s="5">
        <v>250</v>
      </c>
      <c r="H67" s="5" t="s">
        <v>29</v>
      </c>
      <c r="I67" s="2">
        <f>G67*'Costs &amp; Budget'!$I$3*'Costs &amp; Budget'!$F$3*365/1000</f>
        <v>365</v>
      </c>
      <c r="J67" s="2">
        <f>'Costs &amp; Budget'!$F$4</f>
        <v>8000</v>
      </c>
      <c r="K67">
        <f>IFERROR(SUM(J67)/I67,"N/A")</f>
        <v>21.917808219178081</v>
      </c>
      <c r="L67">
        <f>IF(A67&lt;50,1,IF(A67&lt;100,2,IF(A67&lt;150,3,4)))</f>
        <v>2</v>
      </c>
    </row>
    <row r="68" spans="1:12">
      <c r="A68">
        <v>65</v>
      </c>
      <c r="B68" s="5" t="s">
        <v>54</v>
      </c>
      <c r="C68" s="5" t="s">
        <v>51</v>
      </c>
      <c r="D68" s="5" t="s">
        <v>29</v>
      </c>
      <c r="E68" s="5">
        <v>147.314066</v>
      </c>
      <c r="F68" s="5">
        <v>-42.871853999999999</v>
      </c>
      <c r="G68" s="5">
        <v>250</v>
      </c>
      <c r="H68" s="5" t="s">
        <v>29</v>
      </c>
      <c r="I68" s="2">
        <f>G68*'Costs &amp; Budget'!$I$3*'Costs &amp; Budget'!$F$3*365/1000</f>
        <v>365</v>
      </c>
      <c r="J68" s="2">
        <f>'Costs &amp; Budget'!$F$4</f>
        <v>8000</v>
      </c>
      <c r="K68">
        <f>IFERROR(SUM(J68)/I68,"N/A")</f>
        <v>21.917808219178081</v>
      </c>
      <c r="L68">
        <f>IF(A68&lt;50,1,IF(A68&lt;100,2,IF(A68&lt;150,3,4)))</f>
        <v>2</v>
      </c>
    </row>
    <row r="69" spans="1:12">
      <c r="A69">
        <v>66</v>
      </c>
      <c r="B69" s="5" t="s">
        <v>54</v>
      </c>
      <c r="C69" s="5" t="s">
        <v>51</v>
      </c>
      <c r="D69" s="5" t="s">
        <v>29</v>
      </c>
      <c r="E69" s="5">
        <v>147.31796700000001</v>
      </c>
      <c r="F69" s="5">
        <v>-42.875565999999999</v>
      </c>
      <c r="G69" s="5">
        <v>250</v>
      </c>
      <c r="H69" s="5" t="s">
        <v>29</v>
      </c>
      <c r="I69" s="2">
        <f>G69*'Costs &amp; Budget'!$I$3*'Costs &amp; Budget'!$F$3*365/1000</f>
        <v>365</v>
      </c>
      <c r="J69" s="2">
        <f>'Costs &amp; Budget'!$F$4</f>
        <v>8000</v>
      </c>
      <c r="K69">
        <f>IFERROR(SUM(J69)/I69,"N/A")</f>
        <v>21.917808219178081</v>
      </c>
      <c r="L69">
        <f>IF(A69&lt;50,1,IF(A69&lt;100,2,IF(A69&lt;150,3,4)))</f>
        <v>2</v>
      </c>
    </row>
    <row r="70" spans="1:12">
      <c r="A70">
        <v>67</v>
      </c>
      <c r="B70" s="5" t="s">
        <v>54</v>
      </c>
      <c r="C70" s="5" t="s">
        <v>51</v>
      </c>
      <c r="D70" s="5" t="s">
        <v>29</v>
      </c>
      <c r="E70" s="5">
        <v>147.318558</v>
      </c>
      <c r="F70" s="5">
        <v>-42.876458999999997</v>
      </c>
      <c r="G70" s="5">
        <v>250</v>
      </c>
      <c r="H70" s="5" t="s">
        <v>29</v>
      </c>
      <c r="I70" s="2">
        <f>G70*'Costs &amp; Budget'!$I$3*'Costs &amp; Budget'!$F$3*365/1000</f>
        <v>365</v>
      </c>
      <c r="J70" s="2">
        <f>'Costs &amp; Budget'!$F$4</f>
        <v>8000</v>
      </c>
      <c r="K70">
        <f>IFERROR(SUM(J70)/I70,"N/A")</f>
        <v>21.917808219178081</v>
      </c>
      <c r="L70">
        <f>IF(A70&lt;50,1,IF(A70&lt;100,2,IF(A70&lt;150,3,4)))</f>
        <v>2</v>
      </c>
    </row>
    <row r="71" spans="1:12">
      <c r="A71">
        <v>68</v>
      </c>
      <c r="B71" s="5" t="s">
        <v>54</v>
      </c>
      <c r="C71" s="5" t="s">
        <v>51</v>
      </c>
      <c r="D71" s="5" t="s">
        <v>29</v>
      </c>
      <c r="E71" s="5">
        <v>147.31198900000001</v>
      </c>
      <c r="F71" s="5">
        <v>-42.868940000000002</v>
      </c>
      <c r="G71" s="5">
        <v>250</v>
      </c>
      <c r="H71" s="5" t="s">
        <v>29</v>
      </c>
      <c r="I71" s="2">
        <f>G71*'Costs &amp; Budget'!$I$3*'Costs &amp; Budget'!$F$3*365/1000</f>
        <v>365</v>
      </c>
      <c r="J71" s="2">
        <f>'Costs &amp; Budget'!$F$4</f>
        <v>8000</v>
      </c>
      <c r="K71">
        <f>IFERROR(SUM(J71)/I71,"N/A")</f>
        <v>21.917808219178081</v>
      </c>
      <c r="L71">
        <f>IF(A71&lt;50,1,IF(A71&lt;100,2,IF(A71&lt;150,3,4)))</f>
        <v>2</v>
      </c>
    </row>
    <row r="72" spans="1:12">
      <c r="A72">
        <v>69</v>
      </c>
      <c r="B72" s="5" t="s">
        <v>54</v>
      </c>
      <c r="C72" s="5" t="s">
        <v>51</v>
      </c>
      <c r="D72" s="5" t="s">
        <v>28</v>
      </c>
      <c r="E72" s="5">
        <v>147.329936</v>
      </c>
      <c r="F72" s="5">
        <v>-42.882708999999998</v>
      </c>
      <c r="G72" s="5">
        <v>240</v>
      </c>
      <c r="H72" s="5" t="s">
        <v>28</v>
      </c>
      <c r="I72" s="2">
        <f>G72*'Costs &amp; Budget'!$I$3*'Costs &amp; Budget'!$F$3*365/1000</f>
        <v>350.4</v>
      </c>
      <c r="J72" s="2">
        <f>'Costs &amp; Budget'!$F$4</f>
        <v>8000</v>
      </c>
      <c r="K72">
        <f>IFERROR(SUM(J72)/I72,"N/A")</f>
        <v>22.831050228310502</v>
      </c>
      <c r="L72">
        <f>IF(A72&lt;50,1,IF(A72&lt;100,2,IF(A72&lt;150,3,4)))</f>
        <v>2</v>
      </c>
    </row>
    <row r="73" spans="1:12">
      <c r="A73">
        <v>70</v>
      </c>
      <c r="B73" s="5" t="s">
        <v>54</v>
      </c>
      <c r="C73" s="5" t="s">
        <v>51</v>
      </c>
      <c r="D73" s="5" t="s">
        <v>29</v>
      </c>
      <c r="E73" s="5">
        <v>147.329936</v>
      </c>
      <c r="F73" s="5">
        <v>-42.882708999999998</v>
      </c>
      <c r="G73" s="5">
        <v>250</v>
      </c>
      <c r="H73" s="5" t="s">
        <v>29</v>
      </c>
      <c r="I73" s="2">
        <f>G73*'Costs &amp; Budget'!$I$3*'Costs &amp; Budget'!$F$3*365/1000</f>
        <v>365</v>
      </c>
      <c r="J73" s="2">
        <f>'Costs &amp; Budget'!$F$4</f>
        <v>8000</v>
      </c>
      <c r="K73">
        <f>IFERROR(SUM(J73)/I73,"N/A")</f>
        <v>21.917808219178081</v>
      </c>
      <c r="L73">
        <f>IF(A73&lt;50,1,IF(A73&lt;100,2,IF(A73&lt;150,3,4)))</f>
        <v>2</v>
      </c>
    </row>
    <row r="74" spans="1:12">
      <c r="A74">
        <v>71</v>
      </c>
      <c r="B74" s="5" t="s">
        <v>54</v>
      </c>
      <c r="C74" s="5" t="s">
        <v>51</v>
      </c>
      <c r="D74" s="5" t="s">
        <v>29</v>
      </c>
      <c r="E74" s="5">
        <v>147.31899200000001</v>
      </c>
      <c r="F74" s="5">
        <v>-42.877265000000001</v>
      </c>
      <c r="G74" s="5">
        <v>250</v>
      </c>
      <c r="H74" s="5" t="s">
        <v>29</v>
      </c>
      <c r="I74" s="2">
        <f>G74*'Costs &amp; Budget'!$I$3*'Costs &amp; Budget'!$F$3*365/1000</f>
        <v>365</v>
      </c>
      <c r="J74" s="2">
        <f>'Costs &amp; Budget'!$F$4</f>
        <v>8000</v>
      </c>
      <c r="K74">
        <f>IFERROR(SUM(J74)/I74,"N/A")</f>
        <v>21.917808219178081</v>
      </c>
      <c r="L74">
        <f>IF(A74&lt;50,1,IF(A74&lt;100,2,IF(A74&lt;150,3,4)))</f>
        <v>2</v>
      </c>
    </row>
    <row r="75" spans="1:12">
      <c r="A75">
        <v>72</v>
      </c>
      <c r="B75" s="5" t="s">
        <v>54</v>
      </c>
      <c r="C75" s="5" t="s">
        <v>51</v>
      </c>
      <c r="D75" s="5" t="s">
        <v>29</v>
      </c>
      <c r="E75" s="5">
        <v>147.31646799999999</v>
      </c>
      <c r="F75" s="5">
        <v>-42.874177000000003</v>
      </c>
      <c r="G75" s="5">
        <v>250</v>
      </c>
      <c r="H75" s="5" t="s">
        <v>29</v>
      </c>
      <c r="I75" s="2">
        <f>G75*'Costs &amp; Budget'!$I$3*'Costs &amp; Budget'!$F$3*365/1000</f>
        <v>365</v>
      </c>
      <c r="J75" s="2">
        <f>'Costs &amp; Budget'!$F$4</f>
        <v>8000</v>
      </c>
      <c r="K75">
        <f>IFERROR(SUM(J75)/I75,"N/A")</f>
        <v>21.917808219178081</v>
      </c>
      <c r="L75">
        <f>IF(A75&lt;50,1,IF(A75&lt;100,2,IF(A75&lt;150,3,4)))</f>
        <v>2</v>
      </c>
    </row>
    <row r="76" spans="1:12">
      <c r="A76">
        <v>73</v>
      </c>
      <c r="B76" s="5" t="s">
        <v>54</v>
      </c>
      <c r="C76" s="5" t="s">
        <v>51</v>
      </c>
      <c r="D76" s="5" t="s">
        <v>29</v>
      </c>
      <c r="E76" s="5">
        <v>147.31213600000001</v>
      </c>
      <c r="F76" s="5">
        <v>-42.868628999999999</v>
      </c>
      <c r="G76" s="5">
        <v>250</v>
      </c>
      <c r="H76" s="5" t="s">
        <v>29</v>
      </c>
      <c r="I76" s="2">
        <f>G76*'Costs &amp; Budget'!$I$3*'Costs &amp; Budget'!$F$3*365/1000</f>
        <v>365</v>
      </c>
      <c r="J76" s="2">
        <f>'Costs &amp; Budget'!$F$4</f>
        <v>8000</v>
      </c>
      <c r="K76">
        <f>IFERROR(SUM(J76)/I76,"N/A")</f>
        <v>21.917808219178081</v>
      </c>
      <c r="L76">
        <f>IF(A76&lt;50,1,IF(A76&lt;100,2,IF(A76&lt;150,3,4)))</f>
        <v>2</v>
      </c>
    </row>
    <row r="77" spans="1:12">
      <c r="A77">
        <v>74</v>
      </c>
      <c r="B77" s="5" t="s">
        <v>54</v>
      </c>
      <c r="C77" s="5" t="s">
        <v>51</v>
      </c>
      <c r="D77" s="5" t="s">
        <v>29</v>
      </c>
      <c r="E77" s="5">
        <v>147.31281200000001</v>
      </c>
      <c r="F77" s="5">
        <v>-42.870854999999999</v>
      </c>
      <c r="G77" s="5">
        <v>250</v>
      </c>
      <c r="H77" s="5" t="s">
        <v>29</v>
      </c>
      <c r="I77" s="2">
        <f>G77*'Costs &amp; Budget'!$I$3*'Costs &amp; Budget'!$F$3*365/1000</f>
        <v>365</v>
      </c>
      <c r="J77" s="2">
        <f>'Costs &amp; Budget'!$F$4</f>
        <v>8000</v>
      </c>
      <c r="K77">
        <f>IFERROR(SUM(J77)/I77,"N/A")</f>
        <v>21.917808219178081</v>
      </c>
      <c r="L77">
        <f>IF(A77&lt;50,1,IF(A77&lt;100,2,IF(A77&lt;150,3,4)))</f>
        <v>2</v>
      </c>
    </row>
    <row r="78" spans="1:12">
      <c r="A78">
        <v>75</v>
      </c>
      <c r="B78" s="5" t="s">
        <v>54</v>
      </c>
      <c r="C78" s="5" t="s">
        <v>51</v>
      </c>
      <c r="D78" s="5" t="s">
        <v>29</v>
      </c>
      <c r="E78" s="5">
        <v>147.31239299999999</v>
      </c>
      <c r="F78" s="5">
        <v>-42.870620000000002</v>
      </c>
      <c r="G78" s="5">
        <v>250</v>
      </c>
      <c r="H78" s="5" t="s">
        <v>29</v>
      </c>
      <c r="I78" s="2">
        <f>G78*'Costs &amp; Budget'!$I$3*'Costs &amp; Budget'!$F$3*365/1000</f>
        <v>365</v>
      </c>
      <c r="J78" s="2">
        <f>'Costs &amp; Budget'!$F$4</f>
        <v>8000</v>
      </c>
      <c r="K78">
        <f>IFERROR(SUM(J78)/I78,"N/A")</f>
        <v>21.917808219178081</v>
      </c>
      <c r="L78">
        <f>IF(A78&lt;50,1,IF(A78&lt;100,2,IF(A78&lt;150,3,4)))</f>
        <v>2</v>
      </c>
    </row>
    <row r="79" spans="1:12">
      <c r="A79">
        <v>76</v>
      </c>
      <c r="B79" s="5" t="s">
        <v>54</v>
      </c>
      <c r="C79" s="5" t="s">
        <v>51</v>
      </c>
      <c r="D79" s="5" t="s">
        <v>29</v>
      </c>
      <c r="E79" s="5">
        <v>147.31891100000001</v>
      </c>
      <c r="F79" s="5">
        <v>-42.877552999999999</v>
      </c>
      <c r="G79" s="5">
        <v>250</v>
      </c>
      <c r="H79" s="5" t="s">
        <v>29</v>
      </c>
      <c r="I79" s="2">
        <f>G79*'Costs &amp; Budget'!$I$3*'Costs &amp; Budget'!$F$3*365/1000</f>
        <v>365</v>
      </c>
      <c r="J79" s="2">
        <f>'Costs &amp; Budget'!$F$4</f>
        <v>8000</v>
      </c>
      <c r="K79">
        <f>IFERROR(SUM(J79)/I79,"N/A")</f>
        <v>21.917808219178081</v>
      </c>
      <c r="L79">
        <f>IF(A79&lt;50,1,IF(A79&lt;100,2,IF(A79&lt;150,3,4)))</f>
        <v>2</v>
      </c>
    </row>
    <row r="80" spans="1:12">
      <c r="A80">
        <v>77</v>
      </c>
      <c r="B80" s="5" t="s">
        <v>54</v>
      </c>
      <c r="C80" s="5" t="s">
        <v>51</v>
      </c>
      <c r="D80" s="5" t="s">
        <v>29</v>
      </c>
      <c r="E80" s="5">
        <v>147.33173600000001</v>
      </c>
      <c r="F80" s="5">
        <v>-42.883459999999999</v>
      </c>
      <c r="G80" s="5">
        <v>250</v>
      </c>
      <c r="H80" s="5" t="s">
        <v>29</v>
      </c>
      <c r="I80" s="2">
        <f>G80*'Costs &amp; Budget'!$I$3*'Costs &amp; Budget'!$F$3*365/1000</f>
        <v>365</v>
      </c>
      <c r="J80" s="2">
        <f>'Costs &amp; Budget'!$F$4</f>
        <v>8000</v>
      </c>
      <c r="K80">
        <f>IFERROR(SUM(J80)/I80,"N/A")</f>
        <v>21.917808219178081</v>
      </c>
      <c r="L80">
        <f>IF(A80&lt;50,1,IF(A80&lt;100,2,IF(A80&lt;150,3,4)))</f>
        <v>2</v>
      </c>
    </row>
    <row r="81" spans="1:12">
      <c r="A81">
        <v>78</v>
      </c>
      <c r="B81" s="5" t="s">
        <v>54</v>
      </c>
      <c r="C81" s="5" t="s">
        <v>51</v>
      </c>
      <c r="D81" s="5" t="s">
        <v>29</v>
      </c>
      <c r="E81" s="5">
        <v>147.32083600000001</v>
      </c>
      <c r="F81" s="5">
        <v>-42.87838</v>
      </c>
      <c r="G81" s="5">
        <v>250</v>
      </c>
      <c r="H81" s="5" t="s">
        <v>29</v>
      </c>
      <c r="I81" s="2">
        <f>G81*'Costs &amp; Budget'!$I$3*'Costs &amp; Budget'!$F$3*365/1000</f>
        <v>365</v>
      </c>
      <c r="J81" s="2">
        <f>'Costs &amp; Budget'!$F$4</f>
        <v>8000</v>
      </c>
      <c r="K81">
        <f>IFERROR(SUM(J81)/I81,"N/A")</f>
        <v>21.917808219178081</v>
      </c>
      <c r="L81">
        <f>IF(A81&lt;50,1,IF(A81&lt;100,2,IF(A81&lt;150,3,4)))</f>
        <v>2</v>
      </c>
    </row>
    <row r="82" spans="1:12">
      <c r="A82">
        <v>79</v>
      </c>
      <c r="B82" s="5" t="s">
        <v>54</v>
      </c>
      <c r="C82" s="5" t="s">
        <v>51</v>
      </c>
      <c r="D82" s="5" t="s">
        <v>29</v>
      </c>
      <c r="E82" s="5">
        <v>147.31197299999999</v>
      </c>
      <c r="F82" s="5">
        <v>-42.870373999999998</v>
      </c>
      <c r="G82" s="5">
        <v>250</v>
      </c>
      <c r="H82" s="5" t="s">
        <v>29</v>
      </c>
      <c r="I82" s="2">
        <f>G82*'Costs &amp; Budget'!$I$3*'Costs &amp; Budget'!$F$3*365/1000</f>
        <v>365</v>
      </c>
      <c r="J82" s="2">
        <f>'Costs &amp; Budget'!$F$4</f>
        <v>8000</v>
      </c>
      <c r="K82">
        <f>IFERROR(SUM(J82)/I82,"N/A")</f>
        <v>21.917808219178081</v>
      </c>
      <c r="L82">
        <f>IF(A82&lt;50,1,IF(A82&lt;100,2,IF(A82&lt;150,3,4)))</f>
        <v>2</v>
      </c>
    </row>
    <row r="83" spans="1:12">
      <c r="A83">
        <v>80</v>
      </c>
      <c r="B83" s="5" t="s">
        <v>54</v>
      </c>
      <c r="C83" s="5" t="s">
        <v>51</v>
      </c>
      <c r="D83" s="5" t="s">
        <v>29</v>
      </c>
      <c r="E83" s="5">
        <v>147.32490000000001</v>
      </c>
      <c r="F83" s="5">
        <v>-42.880383000000002</v>
      </c>
      <c r="G83" s="5">
        <v>250</v>
      </c>
      <c r="H83" s="5" t="s">
        <v>29</v>
      </c>
      <c r="I83" s="2">
        <f>G83*'Costs &amp; Budget'!$I$3*'Costs &amp; Budget'!$F$3*365/1000</f>
        <v>365</v>
      </c>
      <c r="J83" s="2">
        <f>'Costs &amp; Budget'!$F$4</f>
        <v>8000</v>
      </c>
      <c r="K83">
        <f>IFERROR(SUM(J83)/I83,"N/A")</f>
        <v>21.917808219178081</v>
      </c>
      <c r="L83">
        <f>IF(A83&lt;50,1,IF(A83&lt;100,2,IF(A83&lt;150,3,4)))</f>
        <v>2</v>
      </c>
    </row>
    <row r="84" spans="1:12">
      <c r="A84">
        <v>81</v>
      </c>
      <c r="B84" s="5" t="s">
        <v>54</v>
      </c>
      <c r="C84" s="5" t="s">
        <v>51</v>
      </c>
      <c r="D84" s="5" t="s">
        <v>29</v>
      </c>
      <c r="E84" s="5">
        <v>147.330184</v>
      </c>
      <c r="F84" s="5">
        <v>-42.882620000000003</v>
      </c>
      <c r="G84" s="5">
        <v>250</v>
      </c>
      <c r="H84" s="5" t="s">
        <v>29</v>
      </c>
      <c r="I84" s="2">
        <f>G84*'Costs &amp; Budget'!$I$3*'Costs &amp; Budget'!$F$3*365/1000</f>
        <v>365</v>
      </c>
      <c r="J84" s="2">
        <f>'Costs &amp; Budget'!$F$4</f>
        <v>8000</v>
      </c>
      <c r="K84">
        <f>IFERROR(SUM(J84)/I84,"N/A")</f>
        <v>21.917808219178081</v>
      </c>
      <c r="L84">
        <f>IF(A84&lt;50,1,IF(A84&lt;100,2,IF(A84&lt;150,3,4)))</f>
        <v>2</v>
      </c>
    </row>
    <row r="85" spans="1:12">
      <c r="A85">
        <v>82</v>
      </c>
      <c r="B85" s="5" t="s">
        <v>54</v>
      </c>
      <c r="C85" s="5" t="s">
        <v>51</v>
      </c>
      <c r="D85" s="5" t="s">
        <v>29</v>
      </c>
      <c r="E85" s="5">
        <v>147.33150800000001</v>
      </c>
      <c r="F85" s="5">
        <v>-42.883237999999999</v>
      </c>
      <c r="G85" s="5">
        <v>250</v>
      </c>
      <c r="H85" s="5" t="s">
        <v>29</v>
      </c>
      <c r="I85" s="2">
        <f>G85*'Costs &amp; Budget'!$I$3*'Costs &amp; Budget'!$F$3*365/1000</f>
        <v>365</v>
      </c>
      <c r="J85" s="2">
        <f>'Costs &amp; Budget'!$F$4</f>
        <v>8000</v>
      </c>
      <c r="K85">
        <f>IFERROR(SUM(J85)/I85,"N/A")</f>
        <v>21.917808219178081</v>
      </c>
      <c r="L85">
        <f>IF(A85&lt;50,1,IF(A85&lt;100,2,IF(A85&lt;150,3,4)))</f>
        <v>2</v>
      </c>
    </row>
    <row r="86" spans="1:12">
      <c r="A86">
        <v>83</v>
      </c>
      <c r="B86" s="5" t="s">
        <v>54</v>
      </c>
      <c r="C86" s="5" t="s">
        <v>51</v>
      </c>
      <c r="D86" s="5" t="s">
        <v>29</v>
      </c>
      <c r="E86" s="5">
        <v>147.331929</v>
      </c>
      <c r="F86" s="5">
        <v>-42.883358000000001</v>
      </c>
      <c r="G86" s="5">
        <v>250</v>
      </c>
      <c r="H86" s="5" t="s">
        <v>29</v>
      </c>
      <c r="I86" s="2">
        <f>G86*'Costs &amp; Budget'!$I$3*'Costs &amp; Budget'!$F$3*365/1000</f>
        <v>365</v>
      </c>
      <c r="J86" s="2">
        <f>'Costs &amp; Budget'!$F$4</f>
        <v>8000</v>
      </c>
      <c r="K86">
        <f>IFERROR(SUM(J86)/I86,"N/A")</f>
        <v>21.917808219178081</v>
      </c>
      <c r="L86">
        <f>IF(A86&lt;50,1,IF(A86&lt;100,2,IF(A86&lt;150,3,4)))</f>
        <v>2</v>
      </c>
    </row>
    <row r="87" spans="1:12">
      <c r="A87">
        <v>84</v>
      </c>
      <c r="B87" s="5" t="s">
        <v>54</v>
      </c>
      <c r="C87" s="5" t="s">
        <v>51</v>
      </c>
      <c r="D87" s="5" t="s">
        <v>29</v>
      </c>
      <c r="E87" s="5">
        <v>147.32536899999999</v>
      </c>
      <c r="F87" s="5">
        <v>-42.880519</v>
      </c>
      <c r="G87" s="5">
        <v>250</v>
      </c>
      <c r="H87" s="5" t="s">
        <v>29</v>
      </c>
      <c r="I87" s="2">
        <f>G87*'Costs &amp; Budget'!$I$3*'Costs &amp; Budget'!$F$3*365/1000</f>
        <v>365</v>
      </c>
      <c r="J87" s="2">
        <f>'Costs &amp; Budget'!$F$4</f>
        <v>8000</v>
      </c>
      <c r="K87">
        <f>IFERROR(SUM(J87)/I87,"N/A")</f>
        <v>21.917808219178081</v>
      </c>
      <c r="L87">
        <f>IF(A87&lt;50,1,IF(A87&lt;100,2,IF(A87&lt;150,3,4)))</f>
        <v>2</v>
      </c>
    </row>
    <row r="88" spans="1:12">
      <c r="A88">
        <v>85</v>
      </c>
      <c r="B88" s="5" t="s">
        <v>54</v>
      </c>
      <c r="C88" s="5" t="s">
        <v>51</v>
      </c>
      <c r="D88" s="5" t="s">
        <v>29</v>
      </c>
      <c r="E88" s="5">
        <v>147.3115</v>
      </c>
      <c r="F88" s="5">
        <v>-42.869436999999998</v>
      </c>
      <c r="G88" s="5">
        <v>250</v>
      </c>
      <c r="H88" s="5" t="s">
        <v>29</v>
      </c>
      <c r="I88" s="2">
        <f>G88*'Costs &amp; Budget'!$I$3*'Costs &amp; Budget'!$F$3*365/1000</f>
        <v>365</v>
      </c>
      <c r="J88" s="2">
        <f>'Costs &amp; Budget'!$F$4</f>
        <v>8000</v>
      </c>
      <c r="K88">
        <f>IFERROR(SUM(J88)/I88,"N/A")</f>
        <v>21.917808219178081</v>
      </c>
      <c r="L88">
        <f>IF(A88&lt;50,1,IF(A88&lt;100,2,IF(A88&lt;150,3,4)))</f>
        <v>2</v>
      </c>
    </row>
    <row r="89" spans="1:12">
      <c r="A89">
        <v>86</v>
      </c>
      <c r="B89" s="5" t="s">
        <v>54</v>
      </c>
      <c r="C89" s="5" t="s">
        <v>51</v>
      </c>
      <c r="D89" s="5" t="s">
        <v>29</v>
      </c>
      <c r="E89" s="5">
        <v>147.31494599999999</v>
      </c>
      <c r="F89" s="5">
        <v>-42.872909999999997</v>
      </c>
      <c r="G89" s="5">
        <v>250</v>
      </c>
      <c r="H89" s="5" t="s">
        <v>29</v>
      </c>
      <c r="I89" s="2">
        <f>G89*'Costs &amp; Budget'!$I$3*'Costs &amp; Budget'!$F$3*365/1000</f>
        <v>365</v>
      </c>
      <c r="J89" s="2">
        <f>'Costs &amp; Budget'!$F$4</f>
        <v>8000</v>
      </c>
      <c r="K89">
        <f>IFERROR(SUM(J89)/I89,"N/A")</f>
        <v>21.917808219178081</v>
      </c>
      <c r="L89">
        <f>IF(A89&lt;50,1,IF(A89&lt;100,2,IF(A89&lt;150,3,4)))</f>
        <v>2</v>
      </c>
    </row>
    <row r="90" spans="1:12">
      <c r="A90">
        <v>87</v>
      </c>
      <c r="B90" s="5" t="s">
        <v>54</v>
      </c>
      <c r="C90" s="5" t="s">
        <v>51</v>
      </c>
      <c r="D90" s="5" t="s">
        <v>29</v>
      </c>
      <c r="E90" s="5">
        <v>147.31186500000001</v>
      </c>
      <c r="F90" s="5">
        <v>-42.870500999999997</v>
      </c>
      <c r="G90" s="5">
        <v>250</v>
      </c>
      <c r="H90" s="5" t="s">
        <v>29</v>
      </c>
      <c r="I90" s="2">
        <f>G90*'Costs &amp; Budget'!$I$3*'Costs &amp; Budget'!$F$3*365/1000</f>
        <v>365</v>
      </c>
      <c r="J90" s="2">
        <f>'Costs &amp; Budget'!$F$4</f>
        <v>8000</v>
      </c>
      <c r="K90">
        <f>IFERROR(SUM(J90)/I90,"N/A")</f>
        <v>21.917808219178081</v>
      </c>
      <c r="L90">
        <f>IF(A90&lt;50,1,IF(A90&lt;100,2,IF(A90&lt;150,3,4)))</f>
        <v>2</v>
      </c>
    </row>
    <row r="91" spans="1:12">
      <c r="A91">
        <v>88</v>
      </c>
      <c r="B91" s="5" t="s">
        <v>54</v>
      </c>
      <c r="C91" s="5" t="s">
        <v>51</v>
      </c>
      <c r="D91" s="5" t="s">
        <v>29</v>
      </c>
      <c r="E91" s="5">
        <v>147.31390400000001</v>
      </c>
      <c r="F91" s="5">
        <v>-42.871485</v>
      </c>
      <c r="G91" s="5">
        <v>250</v>
      </c>
      <c r="H91" s="5" t="s">
        <v>29</v>
      </c>
      <c r="I91" s="2">
        <f>G91*'Costs &amp; Budget'!$I$3*'Costs &amp; Budget'!$F$3*365/1000</f>
        <v>365</v>
      </c>
      <c r="J91" s="2">
        <f>'Costs &amp; Budget'!$F$4</f>
        <v>8000</v>
      </c>
      <c r="K91">
        <f>IFERROR(SUM(J91)/I91,"N/A")</f>
        <v>21.917808219178081</v>
      </c>
      <c r="L91">
        <f>IF(A91&lt;50,1,IF(A91&lt;100,2,IF(A91&lt;150,3,4)))</f>
        <v>2</v>
      </c>
    </row>
    <row r="92" spans="1:12">
      <c r="A92">
        <v>89</v>
      </c>
      <c r="B92" s="5" t="s">
        <v>54</v>
      </c>
      <c r="C92" s="5" t="s">
        <v>51</v>
      </c>
      <c r="D92" s="5" t="s">
        <v>29</v>
      </c>
      <c r="E92" s="5">
        <v>147.311645</v>
      </c>
      <c r="F92" s="5">
        <v>-42.870092</v>
      </c>
      <c r="G92" s="5">
        <v>250</v>
      </c>
      <c r="H92" s="5" t="s">
        <v>29</v>
      </c>
      <c r="I92" s="2">
        <f>G92*'Costs &amp; Budget'!$I$3*'Costs &amp; Budget'!$F$3*365/1000</f>
        <v>365</v>
      </c>
      <c r="J92" s="2">
        <f>'Costs &amp; Budget'!$F$4</f>
        <v>8000</v>
      </c>
      <c r="K92">
        <f>IFERROR(SUM(J92)/I92,"N/A")</f>
        <v>21.917808219178081</v>
      </c>
      <c r="L92">
        <f>IF(A92&lt;50,1,IF(A92&lt;100,2,IF(A92&lt;150,3,4)))</f>
        <v>2</v>
      </c>
    </row>
    <row r="93" spans="1:12">
      <c r="A93">
        <v>90</v>
      </c>
      <c r="B93" s="5" t="s">
        <v>54</v>
      </c>
      <c r="C93" s="5" t="s">
        <v>51</v>
      </c>
      <c r="D93" s="5" t="s">
        <v>29</v>
      </c>
      <c r="E93" s="5">
        <v>147.32960499999999</v>
      </c>
      <c r="F93" s="5">
        <v>-42.882530000000003</v>
      </c>
      <c r="G93" s="5">
        <v>250</v>
      </c>
      <c r="H93" s="5" t="s">
        <v>29</v>
      </c>
      <c r="I93" s="2">
        <f>G93*'Costs &amp; Budget'!$I$3*'Costs &amp; Budget'!$F$3*365/1000</f>
        <v>365</v>
      </c>
      <c r="J93" s="2">
        <f>'Costs &amp; Budget'!$F$4</f>
        <v>8000</v>
      </c>
      <c r="K93">
        <f>IFERROR(SUM(J93)/I93,"N/A")</f>
        <v>21.917808219178081</v>
      </c>
      <c r="L93">
        <f>IF(A93&lt;50,1,IF(A93&lt;100,2,IF(A93&lt;150,3,4)))</f>
        <v>2</v>
      </c>
    </row>
    <row r="94" spans="1:12">
      <c r="A94">
        <v>91</v>
      </c>
      <c r="B94" s="5" t="s">
        <v>54</v>
      </c>
      <c r="C94" s="5" t="s">
        <v>51</v>
      </c>
      <c r="D94" s="5" t="s">
        <v>29</v>
      </c>
      <c r="E94" s="5">
        <v>147.32960499999999</v>
      </c>
      <c r="F94" s="5">
        <v>-42.882530000000003</v>
      </c>
      <c r="G94" s="5">
        <v>400</v>
      </c>
      <c r="H94" s="5" t="s">
        <v>29</v>
      </c>
      <c r="I94" s="2">
        <f>G94*'Costs &amp; Budget'!$I$3*'Costs &amp; Budget'!$F$3*365/1000</f>
        <v>584</v>
      </c>
      <c r="J94" s="2">
        <f>'Costs &amp; Budget'!$F$4</f>
        <v>8000</v>
      </c>
      <c r="K94">
        <f>IFERROR(SUM(J94)/I94,"N/A")</f>
        <v>13.698630136986301</v>
      </c>
      <c r="L94">
        <f>IF(A94&lt;50,1,IF(A94&lt;100,2,IF(A94&lt;150,3,4)))</f>
        <v>2</v>
      </c>
    </row>
    <row r="95" spans="1:12">
      <c r="A95">
        <v>92</v>
      </c>
      <c r="B95" s="5" t="s">
        <v>54</v>
      </c>
      <c r="C95" s="5" t="s">
        <v>51</v>
      </c>
      <c r="D95" s="5" t="s">
        <v>29</v>
      </c>
      <c r="E95" s="5">
        <v>147.31763000000001</v>
      </c>
      <c r="F95" s="5">
        <v>-42.875093</v>
      </c>
      <c r="G95" s="5">
        <v>250</v>
      </c>
      <c r="H95" s="5" t="s">
        <v>29</v>
      </c>
      <c r="I95" s="2">
        <f>G95*'Costs &amp; Budget'!$I$3*'Costs &amp; Budget'!$F$3*365/1000</f>
        <v>365</v>
      </c>
      <c r="J95" s="2">
        <f>'Costs &amp; Budget'!$F$4</f>
        <v>8000</v>
      </c>
      <c r="K95">
        <f>IFERROR(SUM(J95)/I95,"N/A")</f>
        <v>21.917808219178081</v>
      </c>
      <c r="L95">
        <f>IF(A95&lt;50,1,IF(A95&lt;100,2,IF(A95&lt;150,3,4)))</f>
        <v>2</v>
      </c>
    </row>
    <row r="96" spans="1:12">
      <c r="A96">
        <v>93</v>
      </c>
      <c r="B96" s="5" t="s">
        <v>54</v>
      </c>
      <c r="C96" s="5" t="s">
        <v>51</v>
      </c>
      <c r="D96" s="5" t="s">
        <v>29</v>
      </c>
      <c r="E96" s="5">
        <v>147.31161499999999</v>
      </c>
      <c r="F96" s="5">
        <v>-42.869629000000003</v>
      </c>
      <c r="G96" s="5">
        <v>250</v>
      </c>
      <c r="H96" s="5" t="s">
        <v>29</v>
      </c>
      <c r="I96" s="2">
        <f>G96*'Costs &amp; Budget'!$I$3*'Costs &amp; Budget'!$F$3*365/1000</f>
        <v>365</v>
      </c>
      <c r="J96" s="2">
        <f>'Costs &amp; Budget'!$F$4</f>
        <v>8000</v>
      </c>
      <c r="K96">
        <f>IFERROR(SUM(J96)/I96,"N/A")</f>
        <v>21.917808219178081</v>
      </c>
      <c r="L96">
        <f>IF(A96&lt;50,1,IF(A96&lt;100,2,IF(A96&lt;150,3,4)))</f>
        <v>2</v>
      </c>
    </row>
    <row r="97" spans="1:12">
      <c r="A97">
        <v>94</v>
      </c>
      <c r="B97" s="5" t="s">
        <v>54</v>
      </c>
      <c r="C97" s="5" t="s">
        <v>51</v>
      </c>
      <c r="D97" s="5" t="s">
        <v>29</v>
      </c>
      <c r="E97" s="5">
        <v>147.31797299999999</v>
      </c>
      <c r="F97" s="5">
        <v>-42.875835000000002</v>
      </c>
      <c r="G97" s="5">
        <v>250</v>
      </c>
      <c r="H97" s="5" t="s">
        <v>29</v>
      </c>
      <c r="I97" s="2">
        <f>G97*'Costs &amp; Budget'!$I$3*'Costs &amp; Budget'!$F$3*365/1000</f>
        <v>365</v>
      </c>
      <c r="J97" s="2">
        <f>'Costs &amp; Budget'!$F$4</f>
        <v>8000</v>
      </c>
      <c r="K97">
        <f>IFERROR(SUM(J97)/I97,"N/A")</f>
        <v>21.917808219178081</v>
      </c>
      <c r="L97">
        <f>IF(A97&lt;50,1,IF(A97&lt;100,2,IF(A97&lt;150,3,4)))</f>
        <v>2</v>
      </c>
    </row>
    <row r="98" spans="1:12">
      <c r="A98">
        <v>95</v>
      </c>
      <c r="B98" s="5" t="s">
        <v>54</v>
      </c>
      <c r="C98" s="5" t="s">
        <v>51</v>
      </c>
      <c r="D98" s="5" t="s">
        <v>29</v>
      </c>
      <c r="E98" s="5">
        <v>147.33039299999999</v>
      </c>
      <c r="F98" s="5">
        <v>-42.882804</v>
      </c>
      <c r="G98" s="5">
        <v>400</v>
      </c>
      <c r="H98" s="5" t="s">
        <v>29</v>
      </c>
      <c r="I98" s="2">
        <f>G98*'Costs &amp; Budget'!$I$3*'Costs &amp; Budget'!$F$3*365/1000</f>
        <v>584</v>
      </c>
      <c r="J98" s="2">
        <f>'Costs &amp; Budget'!$F$4</f>
        <v>8000</v>
      </c>
      <c r="K98">
        <f>IFERROR(SUM(J98)/I98,"N/A")</f>
        <v>13.698630136986301</v>
      </c>
      <c r="L98">
        <f>IF(A98&lt;50,1,IF(A98&lt;100,2,IF(A98&lt;150,3,4)))</f>
        <v>2</v>
      </c>
    </row>
    <row r="99" spans="1:12">
      <c r="A99">
        <v>96</v>
      </c>
      <c r="B99" s="5" t="s">
        <v>54</v>
      </c>
      <c r="C99" s="5" t="s">
        <v>51</v>
      </c>
      <c r="D99" s="5" t="s">
        <v>29</v>
      </c>
      <c r="E99" s="5">
        <v>147.33039299999999</v>
      </c>
      <c r="F99" s="5">
        <v>-42.882804</v>
      </c>
      <c r="G99" s="5">
        <v>400</v>
      </c>
      <c r="H99" s="5" t="s">
        <v>29</v>
      </c>
      <c r="I99" s="2">
        <f>G99*'Costs &amp; Budget'!$I$3*'Costs &amp; Budget'!$F$3*365/1000</f>
        <v>584</v>
      </c>
      <c r="J99" s="2">
        <f>'Costs &amp; Budget'!$F$4</f>
        <v>8000</v>
      </c>
      <c r="K99">
        <f>IFERROR(SUM(J99)/I99,"N/A")</f>
        <v>13.698630136986301</v>
      </c>
      <c r="L99">
        <f>IF(A99&lt;50,1,IF(A99&lt;100,2,IF(A99&lt;150,3,4)))</f>
        <v>2</v>
      </c>
    </row>
    <row r="100" spans="1:12">
      <c r="A100">
        <v>97</v>
      </c>
      <c r="B100" s="5" t="s">
        <v>54</v>
      </c>
      <c r="C100" s="5" t="s">
        <v>51</v>
      </c>
      <c r="D100" s="5" t="s">
        <v>29</v>
      </c>
      <c r="E100" s="5">
        <v>147.33039299999999</v>
      </c>
      <c r="F100" s="5">
        <v>-42.882804</v>
      </c>
      <c r="G100" s="5">
        <v>400</v>
      </c>
      <c r="H100" s="5" t="s">
        <v>29</v>
      </c>
      <c r="I100" s="2">
        <f>G100*'Costs &amp; Budget'!$I$3*'Costs &amp; Budget'!$F$3*365/1000</f>
        <v>584</v>
      </c>
      <c r="J100" s="2">
        <f>'Costs &amp; Budget'!$F$4</f>
        <v>8000</v>
      </c>
      <c r="K100">
        <f>IFERROR(SUM(J100)/I100,"N/A")</f>
        <v>13.698630136986301</v>
      </c>
      <c r="L100">
        <f>IF(A100&lt;50,1,IF(A100&lt;100,2,IF(A100&lt;150,3,4)))</f>
        <v>2</v>
      </c>
    </row>
    <row r="101" spans="1:12">
      <c r="A101">
        <v>98</v>
      </c>
      <c r="B101" s="5" t="s">
        <v>54</v>
      </c>
      <c r="C101" s="5" t="s">
        <v>51</v>
      </c>
      <c r="D101" s="5" t="s">
        <v>29</v>
      </c>
      <c r="E101" s="5">
        <v>147.33039299999999</v>
      </c>
      <c r="F101" s="5">
        <v>-42.882804</v>
      </c>
      <c r="G101" s="5">
        <v>400</v>
      </c>
      <c r="H101" s="5" t="s">
        <v>29</v>
      </c>
      <c r="I101" s="2">
        <f>G101*'Costs &amp; Budget'!$I$3*'Costs &amp; Budget'!$F$3*365/1000</f>
        <v>584</v>
      </c>
      <c r="J101" s="2">
        <f>'Costs &amp; Budget'!$F$4</f>
        <v>8000</v>
      </c>
      <c r="K101">
        <f>IFERROR(SUM(J101)/I101,"N/A")</f>
        <v>13.698630136986301</v>
      </c>
      <c r="L101">
        <f>IF(A101&lt;50,1,IF(A101&lt;100,2,IF(A101&lt;150,3,4)))</f>
        <v>2</v>
      </c>
    </row>
    <row r="102" spans="1:12">
      <c r="A102">
        <v>99</v>
      </c>
      <c r="B102" s="5" t="s">
        <v>54</v>
      </c>
      <c r="C102" s="5" t="s">
        <v>51</v>
      </c>
      <c r="D102" s="5" t="s">
        <v>29</v>
      </c>
      <c r="E102" s="5">
        <v>147.33039299999999</v>
      </c>
      <c r="F102" s="5">
        <v>-42.882804</v>
      </c>
      <c r="G102" s="5">
        <v>400</v>
      </c>
      <c r="H102" s="5" t="s">
        <v>29</v>
      </c>
      <c r="I102" s="2">
        <f>G102*'Costs &amp; Budget'!$I$3*'Costs &amp; Budget'!$F$3*365/1000</f>
        <v>584</v>
      </c>
      <c r="J102" s="2">
        <f>'Costs &amp; Budget'!$F$4</f>
        <v>8000</v>
      </c>
      <c r="K102">
        <f>IFERROR(SUM(J102)/I102,"N/A")</f>
        <v>13.698630136986301</v>
      </c>
      <c r="L102">
        <f>IF(A102&lt;50,1,IF(A102&lt;100,2,IF(A102&lt;150,3,4)))</f>
        <v>2</v>
      </c>
    </row>
    <row r="103" spans="1:12">
      <c r="A103">
        <v>100</v>
      </c>
      <c r="B103" s="5" t="s">
        <v>54</v>
      </c>
      <c r="C103" s="5" t="s">
        <v>51</v>
      </c>
      <c r="D103" s="5" t="s">
        <v>29</v>
      </c>
      <c r="E103" s="5">
        <v>147.33074300000001</v>
      </c>
      <c r="F103" s="5">
        <v>-42.882939999999998</v>
      </c>
      <c r="G103" s="5">
        <v>250</v>
      </c>
      <c r="H103" s="5" t="s">
        <v>29</v>
      </c>
      <c r="I103" s="2">
        <f>G103*'Costs &amp; Budget'!$I$3*'Costs &amp; Budget'!$F$3*365/1000</f>
        <v>365</v>
      </c>
      <c r="J103" s="2">
        <f>'Costs &amp; Budget'!$F$4</f>
        <v>8000</v>
      </c>
      <c r="K103">
        <f>IFERROR(SUM(J103)/I103,"N/A")</f>
        <v>21.917808219178081</v>
      </c>
      <c r="L103">
        <f>IF(A103&lt;50,1,IF(A103&lt;100,2,IF(A103&lt;150,3,4)))</f>
        <v>3</v>
      </c>
    </row>
    <row r="104" spans="1:12">
      <c r="A104">
        <v>101</v>
      </c>
      <c r="B104" s="5" t="s">
        <v>54</v>
      </c>
      <c r="C104" s="5" t="s">
        <v>51</v>
      </c>
      <c r="D104" s="5" t="s">
        <v>29</v>
      </c>
      <c r="E104" s="5">
        <v>147.33074300000001</v>
      </c>
      <c r="F104" s="5">
        <v>-42.882939999999998</v>
      </c>
      <c r="G104" s="5">
        <v>250</v>
      </c>
      <c r="H104" s="5" t="s">
        <v>29</v>
      </c>
      <c r="I104" s="2">
        <f>G104*'Costs &amp; Budget'!$I$3*'Costs &amp; Budget'!$F$3*365/1000</f>
        <v>365</v>
      </c>
      <c r="J104" s="2">
        <f>'Costs &amp; Budget'!$F$4</f>
        <v>8000</v>
      </c>
      <c r="K104">
        <f>IFERROR(SUM(J104)/I104,"N/A")</f>
        <v>21.917808219178081</v>
      </c>
      <c r="L104">
        <f>IF(A104&lt;50,1,IF(A104&lt;100,2,IF(A104&lt;150,3,4)))</f>
        <v>3</v>
      </c>
    </row>
    <row r="105" spans="1:12">
      <c r="A105">
        <v>102</v>
      </c>
      <c r="B105" s="5" t="s">
        <v>54</v>
      </c>
      <c r="C105" s="5" t="s">
        <v>51</v>
      </c>
      <c r="D105" s="5" t="s">
        <v>29</v>
      </c>
      <c r="E105" s="5">
        <v>147.31886499999999</v>
      </c>
      <c r="F105" s="5">
        <v>-42.876997000000003</v>
      </c>
      <c r="G105" s="5">
        <v>250</v>
      </c>
      <c r="H105" s="5" t="s">
        <v>29</v>
      </c>
      <c r="I105" s="2">
        <f>G105*'Costs &amp; Budget'!$I$3*'Costs &amp; Budget'!$F$3*365/1000</f>
        <v>365</v>
      </c>
      <c r="J105" s="2">
        <f>'Costs &amp; Budget'!$F$4</f>
        <v>8000</v>
      </c>
      <c r="K105">
        <f>IFERROR(SUM(J105)/I105,"N/A")</f>
        <v>21.917808219178081</v>
      </c>
      <c r="L105">
        <f>IF(A105&lt;50,1,IF(A105&lt;100,2,IF(A105&lt;150,3,4)))</f>
        <v>3</v>
      </c>
    </row>
    <row r="106" spans="1:12">
      <c r="A106">
        <v>103</v>
      </c>
      <c r="B106" s="5" t="s">
        <v>54</v>
      </c>
      <c r="C106" s="5" t="s">
        <v>51</v>
      </c>
      <c r="D106" s="5" t="s">
        <v>29</v>
      </c>
      <c r="E106" s="5">
        <v>147.322833</v>
      </c>
      <c r="F106" s="5">
        <v>-42.879300999999998</v>
      </c>
      <c r="G106" s="5">
        <v>250</v>
      </c>
      <c r="H106" s="5" t="s">
        <v>29</v>
      </c>
      <c r="I106" s="2">
        <f>G106*'Costs &amp; Budget'!$I$3*'Costs &amp; Budget'!$F$3*365/1000</f>
        <v>365</v>
      </c>
      <c r="J106" s="2">
        <f>'Costs &amp; Budget'!$F$4</f>
        <v>8000</v>
      </c>
      <c r="K106">
        <f>IFERROR(SUM(J106)/I106,"N/A")</f>
        <v>21.917808219178081</v>
      </c>
      <c r="L106">
        <f>IF(A106&lt;50,1,IF(A106&lt;100,2,IF(A106&lt;150,3,4)))</f>
        <v>3</v>
      </c>
    </row>
    <row r="107" spans="1:12">
      <c r="A107">
        <v>104</v>
      </c>
      <c r="B107" s="5" t="s">
        <v>54</v>
      </c>
      <c r="C107" s="5" t="s">
        <v>51</v>
      </c>
      <c r="D107" s="5" t="s">
        <v>29</v>
      </c>
      <c r="E107" s="5">
        <v>147.31442899999999</v>
      </c>
      <c r="F107" s="5">
        <v>-42.872244000000002</v>
      </c>
      <c r="G107" s="5">
        <v>250</v>
      </c>
      <c r="H107" s="5" t="s">
        <v>29</v>
      </c>
      <c r="I107" s="2">
        <f>G107*'Costs &amp; Budget'!$I$3*'Costs &amp; Budget'!$F$3*365/1000</f>
        <v>365</v>
      </c>
      <c r="J107" s="2">
        <f>'Costs &amp; Budget'!$F$4</f>
        <v>8000</v>
      </c>
      <c r="K107">
        <f>IFERROR(SUM(J107)/I107,"N/A")</f>
        <v>21.917808219178081</v>
      </c>
      <c r="L107">
        <f>IF(A107&lt;50,1,IF(A107&lt;100,2,IF(A107&lt;150,3,4)))</f>
        <v>3</v>
      </c>
    </row>
    <row r="108" spans="1:12">
      <c r="A108">
        <v>105</v>
      </c>
      <c r="B108" s="5" t="s">
        <v>54</v>
      </c>
      <c r="C108" s="5" t="s">
        <v>51</v>
      </c>
      <c r="D108" s="5" t="s">
        <v>29</v>
      </c>
      <c r="E108" s="5">
        <v>147.319773</v>
      </c>
      <c r="F108" s="5">
        <v>-42.878062</v>
      </c>
      <c r="G108" s="5">
        <v>250</v>
      </c>
      <c r="H108" s="5" t="s">
        <v>29</v>
      </c>
      <c r="I108" s="2">
        <f>G108*'Costs &amp; Budget'!$I$3*'Costs &amp; Budget'!$F$3*365/1000</f>
        <v>365</v>
      </c>
      <c r="J108" s="2">
        <f>'Costs &amp; Budget'!$F$4</f>
        <v>8000</v>
      </c>
      <c r="K108">
        <f>IFERROR(SUM(J108)/I108,"N/A")</f>
        <v>21.917808219178081</v>
      </c>
      <c r="L108">
        <f>IF(A108&lt;50,1,IF(A108&lt;100,2,IF(A108&lt;150,3,4)))</f>
        <v>3</v>
      </c>
    </row>
    <row r="109" spans="1:12">
      <c r="A109">
        <v>106</v>
      </c>
      <c r="B109" s="5" t="s">
        <v>54</v>
      </c>
      <c r="C109" s="5" t="s">
        <v>51</v>
      </c>
      <c r="D109" s="5" t="s">
        <v>29</v>
      </c>
      <c r="E109" s="5">
        <v>147.323083</v>
      </c>
      <c r="F109" s="5">
        <v>-42.879555000000003</v>
      </c>
      <c r="G109" s="5">
        <v>250</v>
      </c>
      <c r="H109" s="5" t="s">
        <v>29</v>
      </c>
      <c r="I109" s="2">
        <f>G109*'Costs &amp; Budget'!$I$3*'Costs &amp; Budget'!$F$3*365/1000</f>
        <v>365</v>
      </c>
      <c r="J109" s="2">
        <f>'Costs &amp; Budget'!$F$4</f>
        <v>8000</v>
      </c>
      <c r="K109">
        <f>IFERROR(SUM(J109)/I109,"N/A")</f>
        <v>21.917808219178081</v>
      </c>
      <c r="L109">
        <f>IF(A109&lt;50,1,IF(A109&lt;100,2,IF(A109&lt;150,3,4)))</f>
        <v>3</v>
      </c>
    </row>
    <row r="110" spans="1:12">
      <c r="A110">
        <v>107</v>
      </c>
      <c r="B110" s="5" t="s">
        <v>54</v>
      </c>
      <c r="C110" s="5" t="s">
        <v>51</v>
      </c>
      <c r="D110" s="5" t="s">
        <v>29</v>
      </c>
      <c r="E110" s="5">
        <v>147.32181299999999</v>
      </c>
      <c r="F110" s="5">
        <v>-42.878965000000001</v>
      </c>
      <c r="G110" s="5">
        <v>250</v>
      </c>
      <c r="H110" s="5" t="s">
        <v>29</v>
      </c>
      <c r="I110" s="2">
        <f>G110*'Costs &amp; Budget'!$I$3*'Costs &amp; Budget'!$F$3*365/1000</f>
        <v>365</v>
      </c>
      <c r="J110" s="2">
        <f>'Costs &amp; Budget'!$F$4</f>
        <v>8000</v>
      </c>
      <c r="K110">
        <f>IFERROR(SUM(J110)/I110,"N/A")</f>
        <v>21.917808219178081</v>
      </c>
      <c r="L110">
        <f>IF(A110&lt;50,1,IF(A110&lt;100,2,IF(A110&lt;150,3,4)))</f>
        <v>3</v>
      </c>
    </row>
    <row r="111" spans="1:12">
      <c r="A111">
        <v>108</v>
      </c>
      <c r="B111" s="5" t="s">
        <v>54</v>
      </c>
      <c r="C111" s="5" t="s">
        <v>51</v>
      </c>
      <c r="D111" s="5" t="s">
        <v>29</v>
      </c>
      <c r="E111" s="5">
        <v>147.32015100000001</v>
      </c>
      <c r="F111" s="5">
        <v>-42.878079999999997</v>
      </c>
      <c r="G111" s="5">
        <v>250</v>
      </c>
      <c r="H111" s="5" t="s">
        <v>29</v>
      </c>
      <c r="I111" s="2">
        <f>G111*'Costs &amp; Budget'!$I$3*'Costs &amp; Budget'!$F$3*365/1000</f>
        <v>365</v>
      </c>
      <c r="J111" s="2">
        <f>'Costs &amp; Budget'!$F$4</f>
        <v>8000</v>
      </c>
      <c r="K111">
        <f>IFERROR(SUM(J111)/I111,"N/A")</f>
        <v>21.917808219178081</v>
      </c>
      <c r="L111">
        <f>IF(A111&lt;50,1,IF(A111&lt;100,2,IF(A111&lt;150,3,4)))</f>
        <v>3</v>
      </c>
    </row>
    <row r="112" spans="1:12">
      <c r="A112">
        <v>109</v>
      </c>
      <c r="B112" s="5" t="s">
        <v>54</v>
      </c>
      <c r="C112" s="5" t="s">
        <v>51</v>
      </c>
      <c r="D112" s="5" t="s">
        <v>29</v>
      </c>
      <c r="E112" s="5">
        <v>147.311396</v>
      </c>
      <c r="F112" s="5">
        <v>-42.86974</v>
      </c>
      <c r="G112" s="5">
        <v>250</v>
      </c>
      <c r="H112" s="5" t="s">
        <v>29</v>
      </c>
      <c r="I112" s="2">
        <f>G112*'Costs &amp; Budget'!$I$3*'Costs &amp; Budget'!$F$3*365/1000</f>
        <v>365</v>
      </c>
      <c r="J112" s="2">
        <f>'Costs &amp; Budget'!$F$4</f>
        <v>8000</v>
      </c>
      <c r="K112">
        <f>IFERROR(SUM(J112)/I112,"N/A")</f>
        <v>21.917808219178081</v>
      </c>
      <c r="L112">
        <f>IF(A112&lt;50,1,IF(A112&lt;100,2,IF(A112&lt;150,3,4)))</f>
        <v>3</v>
      </c>
    </row>
    <row r="113" spans="1:12">
      <c r="A113">
        <v>110</v>
      </c>
      <c r="B113" s="5" t="s">
        <v>54</v>
      </c>
      <c r="C113" s="5" t="s">
        <v>51</v>
      </c>
      <c r="D113" s="5" t="s">
        <v>29</v>
      </c>
      <c r="E113" s="5">
        <v>147.313241</v>
      </c>
      <c r="F113" s="5">
        <v>-42.871079999999999</v>
      </c>
      <c r="G113" s="5">
        <v>250</v>
      </c>
      <c r="H113" s="5" t="s">
        <v>29</v>
      </c>
      <c r="I113" s="2">
        <f>G113*'Costs &amp; Budget'!$I$3*'Costs &amp; Budget'!$F$3*365/1000</f>
        <v>365</v>
      </c>
      <c r="J113" s="2">
        <f>'Costs &amp; Budget'!$F$4</f>
        <v>8000</v>
      </c>
      <c r="K113">
        <f>IFERROR(SUM(J113)/I113,"N/A")</f>
        <v>21.917808219178081</v>
      </c>
      <c r="L113">
        <f>IF(A113&lt;50,1,IF(A113&lt;100,2,IF(A113&lt;150,3,4)))</f>
        <v>3</v>
      </c>
    </row>
    <row r="114" spans="1:12">
      <c r="A114">
        <v>111</v>
      </c>
      <c r="B114" s="5" t="s">
        <v>54</v>
      </c>
      <c r="C114" s="5" t="s">
        <v>51</v>
      </c>
      <c r="D114" s="5" t="s">
        <v>29</v>
      </c>
      <c r="E114" s="5">
        <v>147.33218199999999</v>
      </c>
      <c r="F114" s="5">
        <v>-42.883470000000003</v>
      </c>
      <c r="G114" s="5">
        <v>250</v>
      </c>
      <c r="H114" s="5" t="s">
        <v>29</v>
      </c>
      <c r="I114" s="2">
        <f>G114*'Costs &amp; Budget'!$I$3*'Costs &amp; Budget'!$F$3*365/1000</f>
        <v>365</v>
      </c>
      <c r="J114" s="2">
        <f>'Costs &amp; Budget'!$F$4</f>
        <v>8000</v>
      </c>
      <c r="K114">
        <f>IFERROR(SUM(J114)/I114,"N/A")</f>
        <v>21.917808219178081</v>
      </c>
      <c r="L114">
        <f>IF(A114&lt;50,1,IF(A114&lt;100,2,IF(A114&lt;150,3,4)))</f>
        <v>3</v>
      </c>
    </row>
    <row r="115" spans="1:12">
      <c r="A115">
        <v>112</v>
      </c>
      <c r="B115" s="5" t="s">
        <v>54</v>
      </c>
      <c r="C115" s="5" t="s">
        <v>51</v>
      </c>
      <c r="D115" s="5" t="s">
        <v>29</v>
      </c>
      <c r="E115" s="5">
        <v>147.324309</v>
      </c>
      <c r="F115" s="5">
        <v>-42.880105999999998</v>
      </c>
      <c r="G115" s="5">
        <v>250</v>
      </c>
      <c r="H115" s="5" t="s">
        <v>29</v>
      </c>
      <c r="I115" s="2">
        <f>G115*'Costs &amp; Budget'!$I$3*'Costs &amp; Budget'!$F$3*365/1000</f>
        <v>365</v>
      </c>
      <c r="J115" s="2">
        <f>'Costs &amp; Budget'!$F$4</f>
        <v>8000</v>
      </c>
      <c r="K115">
        <f>IFERROR(SUM(J115)/I115,"N/A")</f>
        <v>21.917808219178081</v>
      </c>
      <c r="L115">
        <f>IF(A115&lt;50,1,IF(A115&lt;100,2,IF(A115&lt;150,3,4)))</f>
        <v>3</v>
      </c>
    </row>
    <row r="116" spans="1:12">
      <c r="A116">
        <v>113</v>
      </c>
      <c r="B116" s="5" t="s">
        <v>54</v>
      </c>
      <c r="C116" s="5" t="s">
        <v>51</v>
      </c>
      <c r="D116" s="5" t="s">
        <v>29</v>
      </c>
      <c r="E116" s="5">
        <v>147.323407</v>
      </c>
      <c r="F116" s="5">
        <v>-42.879553000000001</v>
      </c>
      <c r="G116" s="5">
        <v>250</v>
      </c>
      <c r="H116" s="5" t="s">
        <v>29</v>
      </c>
      <c r="I116" s="2">
        <f>G116*'Costs &amp; Budget'!$I$3*'Costs &amp; Budget'!$F$3*365/1000</f>
        <v>365</v>
      </c>
      <c r="J116" s="2">
        <f>'Costs &amp; Budget'!$F$4</f>
        <v>8000</v>
      </c>
      <c r="K116">
        <f>IFERROR(SUM(J116)/I116,"N/A")</f>
        <v>21.917808219178081</v>
      </c>
      <c r="L116">
        <f>IF(A116&lt;50,1,IF(A116&lt;100,2,IF(A116&lt;150,3,4)))</f>
        <v>3</v>
      </c>
    </row>
    <row r="117" spans="1:12">
      <c r="A117">
        <v>114</v>
      </c>
      <c r="B117" s="5" t="s">
        <v>54</v>
      </c>
      <c r="C117" s="5" t="s">
        <v>51</v>
      </c>
      <c r="D117" s="5" t="s">
        <v>29</v>
      </c>
      <c r="E117" s="5">
        <v>147.31144</v>
      </c>
      <c r="F117" s="5">
        <v>-42.870181000000002</v>
      </c>
      <c r="G117" s="5">
        <v>250</v>
      </c>
      <c r="H117" s="5" t="s">
        <v>29</v>
      </c>
      <c r="I117" s="2">
        <f>G117*'Costs &amp; Budget'!$I$3*'Costs &amp; Budget'!$F$3*365/1000</f>
        <v>365</v>
      </c>
      <c r="J117" s="2">
        <f>'Costs &amp; Budget'!$F$4</f>
        <v>8000</v>
      </c>
      <c r="K117">
        <f>IFERROR(SUM(J117)/I117,"N/A")</f>
        <v>21.917808219178081</v>
      </c>
      <c r="L117">
        <f>IF(A117&lt;50,1,IF(A117&lt;100,2,IF(A117&lt;150,3,4)))</f>
        <v>3</v>
      </c>
    </row>
    <row r="118" spans="1:12">
      <c r="A118">
        <v>115</v>
      </c>
      <c r="B118" s="5" t="s">
        <v>54</v>
      </c>
      <c r="C118" s="5" t="s">
        <v>51</v>
      </c>
      <c r="D118" s="5" t="s">
        <v>29</v>
      </c>
      <c r="E118" s="5">
        <v>147.33274399999999</v>
      </c>
      <c r="F118" s="5">
        <v>-42.883684000000002</v>
      </c>
      <c r="G118" s="5">
        <v>250</v>
      </c>
      <c r="H118" s="5" t="s">
        <v>29</v>
      </c>
      <c r="I118" s="2">
        <f>G118*'Costs &amp; Budget'!$I$3*'Costs &amp; Budget'!$F$3*365/1000</f>
        <v>365</v>
      </c>
      <c r="J118" s="2">
        <f>'Costs &amp; Budget'!$F$4</f>
        <v>8000</v>
      </c>
      <c r="K118">
        <f>IFERROR(SUM(J118)/I118,"N/A")</f>
        <v>21.917808219178081</v>
      </c>
      <c r="L118">
        <f>IF(A118&lt;50,1,IF(A118&lt;100,2,IF(A118&lt;150,3,4)))</f>
        <v>3</v>
      </c>
    </row>
    <row r="119" spans="1:12">
      <c r="A119">
        <v>116</v>
      </c>
      <c r="B119" s="5" t="s">
        <v>55</v>
      </c>
      <c r="C119" s="5" t="s">
        <v>51</v>
      </c>
      <c r="D119" s="5" t="s">
        <v>28</v>
      </c>
      <c r="E119" s="5">
        <v>147.31507999999999</v>
      </c>
      <c r="F119" s="5">
        <v>-42.890132000000001</v>
      </c>
      <c r="G119" s="5">
        <v>18</v>
      </c>
      <c r="H119" s="5" t="s">
        <v>28</v>
      </c>
      <c r="I119" s="2">
        <f>G119*'Costs &amp; Budget'!$I$3*'Costs &amp; Budget'!$F$3*365/1000</f>
        <v>26.28</v>
      </c>
      <c r="J119" s="2">
        <f>'Costs &amp; Budget'!$F$4</f>
        <v>8000</v>
      </c>
      <c r="K119">
        <f>IFERROR(SUM(J119)/I119,"N/A")</f>
        <v>304.41400304414003</v>
      </c>
      <c r="L119">
        <f>IF(A119&lt;50,1,IF(A119&lt;100,2,IF(A119&lt;150,3,4)))</f>
        <v>3</v>
      </c>
    </row>
    <row r="120" spans="1:12">
      <c r="A120">
        <v>117</v>
      </c>
      <c r="B120" s="5" t="s">
        <v>55</v>
      </c>
      <c r="C120" s="5" t="s">
        <v>51</v>
      </c>
      <c r="D120" s="5" t="s">
        <v>29</v>
      </c>
      <c r="E120" s="5">
        <v>147.32331600000001</v>
      </c>
      <c r="F120" s="5">
        <v>-42.884915999999997</v>
      </c>
      <c r="G120" s="5">
        <v>150</v>
      </c>
      <c r="H120" s="5" t="s">
        <v>29</v>
      </c>
      <c r="I120" s="2">
        <f>G120*'Costs &amp; Budget'!$I$3*'Costs &amp; Budget'!$F$3*365/1000</f>
        <v>219</v>
      </c>
      <c r="J120" s="2">
        <f>'Costs &amp; Budget'!$F$4</f>
        <v>8000</v>
      </c>
      <c r="K120">
        <f>IFERROR(SUM(J120)/I120,"N/A")</f>
        <v>36.529680365296805</v>
      </c>
      <c r="L120">
        <f>IF(A120&lt;50,1,IF(A120&lt;100,2,IF(A120&lt;150,3,4)))</f>
        <v>3</v>
      </c>
    </row>
    <row r="121" spans="1:12">
      <c r="A121">
        <v>118</v>
      </c>
      <c r="B121" s="5" t="s">
        <v>55</v>
      </c>
      <c r="C121" s="5" t="s">
        <v>51</v>
      </c>
      <c r="D121" s="5" t="s">
        <v>29</v>
      </c>
      <c r="E121" s="5">
        <v>147.32145499999999</v>
      </c>
      <c r="F121" s="5">
        <v>-42.886595</v>
      </c>
      <c r="G121" s="5">
        <v>250</v>
      </c>
      <c r="H121" s="5" t="s">
        <v>29</v>
      </c>
      <c r="I121" s="2">
        <f>G121*'Costs &amp; Budget'!$I$3*'Costs &amp; Budget'!$F$3*365/1000</f>
        <v>365</v>
      </c>
      <c r="J121" s="2">
        <f>'Costs &amp; Budget'!$F$4</f>
        <v>8000</v>
      </c>
      <c r="K121">
        <f>IFERROR(SUM(J121)/I121,"N/A")</f>
        <v>21.917808219178081</v>
      </c>
      <c r="L121">
        <f>IF(A121&lt;50,1,IF(A121&lt;100,2,IF(A121&lt;150,3,4)))</f>
        <v>3</v>
      </c>
    </row>
    <row r="122" spans="1:12">
      <c r="A122">
        <v>119</v>
      </c>
      <c r="B122" s="5" t="s">
        <v>55</v>
      </c>
      <c r="C122" s="5" t="s">
        <v>51</v>
      </c>
      <c r="D122" s="5" t="s">
        <v>29</v>
      </c>
      <c r="E122" s="5">
        <v>147.32094900000001</v>
      </c>
      <c r="F122" s="5">
        <v>-42.886870999999999</v>
      </c>
      <c r="G122" s="5">
        <v>250</v>
      </c>
      <c r="H122" s="5" t="s">
        <v>29</v>
      </c>
      <c r="I122" s="2">
        <f>G122*'Costs &amp; Budget'!$I$3*'Costs &amp; Budget'!$F$3*365/1000</f>
        <v>365</v>
      </c>
      <c r="J122" s="2">
        <f>'Costs &amp; Budget'!$F$4</f>
        <v>8000</v>
      </c>
      <c r="K122">
        <f>IFERROR(SUM(J122)/I122,"N/A")</f>
        <v>21.917808219178081</v>
      </c>
      <c r="L122">
        <f>IF(A122&lt;50,1,IF(A122&lt;100,2,IF(A122&lt;150,3,4)))</f>
        <v>3</v>
      </c>
    </row>
    <row r="123" spans="1:12">
      <c r="A123">
        <v>120</v>
      </c>
      <c r="B123" s="5" t="s">
        <v>55</v>
      </c>
      <c r="C123" s="5" t="s">
        <v>51</v>
      </c>
      <c r="D123" s="5" t="s">
        <v>29</v>
      </c>
      <c r="E123" s="5">
        <v>147.33208099999999</v>
      </c>
      <c r="F123" s="5">
        <v>-42.877020999999999</v>
      </c>
      <c r="G123" s="5">
        <v>400</v>
      </c>
      <c r="H123" s="5" t="s">
        <v>29</v>
      </c>
      <c r="I123" s="2">
        <f>G123*'Costs &amp; Budget'!$I$3*'Costs &amp; Budget'!$F$3*365/1000</f>
        <v>584</v>
      </c>
      <c r="J123" s="2">
        <f>'Costs &amp; Budget'!$F$4</f>
        <v>8000</v>
      </c>
      <c r="K123">
        <f>IFERROR(SUM(J123)/I123,"N/A")</f>
        <v>13.698630136986301</v>
      </c>
      <c r="L123">
        <f>IF(A123&lt;50,1,IF(A123&lt;100,2,IF(A123&lt;150,3,4)))</f>
        <v>3</v>
      </c>
    </row>
    <row r="124" spans="1:12">
      <c r="A124">
        <v>121</v>
      </c>
      <c r="B124" s="5" t="s">
        <v>55</v>
      </c>
      <c r="C124" s="5" t="s">
        <v>51</v>
      </c>
      <c r="D124" s="5" t="s">
        <v>28</v>
      </c>
      <c r="E124" s="5">
        <v>147.32017500000001</v>
      </c>
      <c r="F124" s="5">
        <v>-42.887794999999997</v>
      </c>
      <c r="G124" s="5">
        <v>18</v>
      </c>
      <c r="H124" s="5" t="s">
        <v>28</v>
      </c>
      <c r="I124" s="2">
        <f>G124*'Costs &amp; Budget'!$I$3*'Costs &amp; Budget'!$F$3*365/1000</f>
        <v>26.28</v>
      </c>
      <c r="J124" s="2">
        <f>'Costs &amp; Budget'!$F$4</f>
        <v>8000</v>
      </c>
      <c r="K124">
        <f>IFERROR(SUM(J124)/I124,"N/A")</f>
        <v>304.41400304414003</v>
      </c>
      <c r="L124">
        <f>IF(A124&lt;50,1,IF(A124&lt;100,2,IF(A124&lt;150,3,4)))</f>
        <v>3</v>
      </c>
    </row>
    <row r="125" spans="1:12">
      <c r="A125">
        <v>122</v>
      </c>
      <c r="B125" s="5" t="s">
        <v>55</v>
      </c>
      <c r="C125" s="5" t="s">
        <v>51</v>
      </c>
      <c r="D125" s="5" t="s">
        <v>30</v>
      </c>
      <c r="E125" s="5">
        <v>147.323836</v>
      </c>
      <c r="F125" s="5">
        <v>-42.884439999999998</v>
      </c>
      <c r="G125" s="5">
        <v>250</v>
      </c>
      <c r="H125" s="5" t="s">
        <v>30</v>
      </c>
      <c r="I125" s="2">
        <f>G125*'Costs &amp; Budget'!$I$3*'Costs &amp; Budget'!$F$3*365/1000</f>
        <v>365</v>
      </c>
      <c r="J125" s="2">
        <f>'Costs &amp; Budget'!$F$4</f>
        <v>8000</v>
      </c>
      <c r="K125">
        <f>IFERROR(SUM(J125)/I125,"N/A")</f>
        <v>21.917808219178081</v>
      </c>
      <c r="L125">
        <f>IF(A125&lt;50,1,IF(A125&lt;100,2,IF(A125&lt;150,3,4)))</f>
        <v>3</v>
      </c>
    </row>
    <row r="126" spans="1:12">
      <c r="A126">
        <v>123</v>
      </c>
      <c r="B126" s="5" t="s">
        <v>55</v>
      </c>
      <c r="C126" s="5" t="s">
        <v>51</v>
      </c>
      <c r="D126" s="5" t="s">
        <v>30</v>
      </c>
      <c r="E126" s="5">
        <v>147.33048500000001</v>
      </c>
      <c r="F126" s="5">
        <v>-42.878656999999997</v>
      </c>
      <c r="G126" s="5">
        <v>400</v>
      </c>
      <c r="H126" s="5" t="s">
        <v>30</v>
      </c>
      <c r="I126" s="2">
        <f>G126*'Costs &amp; Budget'!$I$3*'Costs &amp; Budget'!$F$3*365/1000</f>
        <v>584</v>
      </c>
      <c r="J126" s="2">
        <f>'Costs &amp; Budget'!$F$4</f>
        <v>8000</v>
      </c>
      <c r="K126">
        <f>IFERROR(SUM(J126)/I126,"N/A")</f>
        <v>13.698630136986301</v>
      </c>
      <c r="L126">
        <f>IF(A126&lt;50,1,IF(A126&lt;100,2,IF(A126&lt;150,3,4)))</f>
        <v>3</v>
      </c>
    </row>
    <row r="127" spans="1:12">
      <c r="A127">
        <v>124</v>
      </c>
      <c r="B127" s="5" t="s">
        <v>55</v>
      </c>
      <c r="C127" s="5" t="s">
        <v>51</v>
      </c>
      <c r="D127" s="5" t="s">
        <v>29</v>
      </c>
      <c r="E127" s="5">
        <v>147.33068399999999</v>
      </c>
      <c r="F127" s="5">
        <v>-42.878518</v>
      </c>
      <c r="G127" s="5">
        <v>250</v>
      </c>
      <c r="H127" s="5" t="s">
        <v>29</v>
      </c>
      <c r="I127" s="2">
        <f>G127*'Costs &amp; Budget'!$I$3*'Costs &amp; Budget'!$F$3*365/1000</f>
        <v>365</v>
      </c>
      <c r="J127" s="2">
        <f>'Costs &amp; Budget'!$F$4</f>
        <v>8000</v>
      </c>
      <c r="K127">
        <f>IFERROR(SUM(J127)/I127,"N/A")</f>
        <v>21.917808219178081</v>
      </c>
      <c r="L127">
        <f>IF(A127&lt;50,1,IF(A127&lt;100,2,IF(A127&lt;150,3,4)))</f>
        <v>3</v>
      </c>
    </row>
    <row r="128" spans="1:12">
      <c r="A128">
        <v>125</v>
      </c>
      <c r="B128" s="5" t="s">
        <v>55</v>
      </c>
      <c r="C128" s="5" t="s">
        <v>51</v>
      </c>
      <c r="D128" s="5" t="s">
        <v>30</v>
      </c>
      <c r="E128" s="5">
        <v>147.32967300000001</v>
      </c>
      <c r="F128" s="5">
        <v>-42.879072999999998</v>
      </c>
      <c r="G128" s="5">
        <v>400</v>
      </c>
      <c r="H128" s="5" t="s">
        <v>30</v>
      </c>
      <c r="I128" s="2">
        <f>G128*'Costs &amp; Budget'!$I$3*'Costs &amp; Budget'!$F$3*365/1000</f>
        <v>584</v>
      </c>
      <c r="J128" s="2">
        <f>'Costs &amp; Budget'!$F$4</f>
        <v>8000</v>
      </c>
      <c r="K128">
        <f>IFERROR(SUM(J128)/I128,"N/A")</f>
        <v>13.698630136986301</v>
      </c>
      <c r="L128">
        <f>IF(A128&lt;50,1,IF(A128&lt;100,2,IF(A128&lt;150,3,4)))</f>
        <v>3</v>
      </c>
    </row>
    <row r="129" spans="1:12">
      <c r="A129">
        <v>126</v>
      </c>
      <c r="B129" s="5" t="s">
        <v>55</v>
      </c>
      <c r="C129" s="5" t="s">
        <v>51</v>
      </c>
      <c r="D129" s="5" t="s">
        <v>30</v>
      </c>
      <c r="E129" s="5">
        <v>147.330119</v>
      </c>
      <c r="F129" s="5">
        <v>-42.878700000000002</v>
      </c>
      <c r="G129" s="5">
        <v>400</v>
      </c>
      <c r="H129" s="5" t="s">
        <v>30</v>
      </c>
      <c r="I129" s="2">
        <f>G129*'Costs &amp; Budget'!$I$3*'Costs &amp; Budget'!$F$3*365/1000</f>
        <v>584</v>
      </c>
      <c r="J129" s="2">
        <f>'Costs &amp; Budget'!$F$4</f>
        <v>8000</v>
      </c>
      <c r="K129">
        <f>IFERROR(SUM(J129)/I129,"N/A")</f>
        <v>13.698630136986301</v>
      </c>
      <c r="L129">
        <f>IF(A129&lt;50,1,IF(A129&lt;100,2,IF(A129&lt;150,3,4)))</f>
        <v>3</v>
      </c>
    </row>
    <row r="130" spans="1:12">
      <c r="A130">
        <v>127</v>
      </c>
      <c r="B130" s="5" t="s">
        <v>55</v>
      </c>
      <c r="C130" s="5" t="s">
        <v>51</v>
      </c>
      <c r="D130" s="5" t="s">
        <v>28</v>
      </c>
      <c r="E130" s="5">
        <v>147.31555399999999</v>
      </c>
      <c r="F130" s="5">
        <v>-42.890034999999997</v>
      </c>
      <c r="G130" s="5">
        <v>18</v>
      </c>
      <c r="H130" s="5" t="s">
        <v>28</v>
      </c>
      <c r="I130" s="2">
        <f>G130*'Costs &amp; Budget'!$I$3*'Costs &amp; Budget'!$F$3*365/1000</f>
        <v>26.28</v>
      </c>
      <c r="J130" s="2">
        <f>'Costs &amp; Budget'!$F$4</f>
        <v>8000</v>
      </c>
      <c r="K130">
        <f>IFERROR(SUM(J130)/I130,"N/A")</f>
        <v>304.41400304414003</v>
      </c>
      <c r="L130">
        <f>IF(A130&lt;50,1,IF(A130&lt;100,2,IF(A130&lt;150,3,4)))</f>
        <v>3</v>
      </c>
    </row>
    <row r="131" spans="1:12">
      <c r="A131">
        <v>128</v>
      </c>
      <c r="B131" s="5" t="s">
        <v>55</v>
      </c>
      <c r="C131" s="5" t="s">
        <v>51</v>
      </c>
      <c r="D131" s="5" t="s">
        <v>28</v>
      </c>
      <c r="E131" s="5">
        <v>147.31459699999999</v>
      </c>
      <c r="F131" s="5">
        <v>-42.890383999999997</v>
      </c>
      <c r="G131" s="5">
        <v>18</v>
      </c>
      <c r="H131" s="5" t="s">
        <v>28</v>
      </c>
      <c r="I131" s="2">
        <f>G131*'Costs &amp; Budget'!$I$3*'Costs &amp; Budget'!$F$3*365/1000</f>
        <v>26.28</v>
      </c>
      <c r="J131" s="2">
        <f>'Costs &amp; Budget'!$F$4</f>
        <v>8000</v>
      </c>
      <c r="K131">
        <f>IFERROR(SUM(J131)/I131,"N/A")</f>
        <v>304.41400304414003</v>
      </c>
      <c r="L131">
        <f>IF(A131&lt;50,1,IF(A131&lt;100,2,IF(A131&lt;150,3,4)))</f>
        <v>3</v>
      </c>
    </row>
    <row r="132" spans="1:12">
      <c r="A132">
        <v>129</v>
      </c>
      <c r="B132" s="5" t="s">
        <v>55</v>
      </c>
      <c r="C132" s="5" t="s">
        <v>51</v>
      </c>
      <c r="D132" s="5" t="s">
        <v>29</v>
      </c>
      <c r="E132" s="5">
        <v>147.32302799999999</v>
      </c>
      <c r="F132" s="5">
        <v>-42.885176000000001</v>
      </c>
      <c r="G132" s="5">
        <v>150</v>
      </c>
      <c r="H132" s="5" t="s">
        <v>29</v>
      </c>
      <c r="I132" s="2">
        <f>G132*'Costs &amp; Budget'!$I$3*'Costs &amp; Budget'!$F$3*365/1000</f>
        <v>219</v>
      </c>
      <c r="J132" s="2">
        <f>'Costs &amp; Budget'!$F$4</f>
        <v>8000</v>
      </c>
      <c r="K132">
        <f>IFERROR(SUM(J132)/I132,"N/A")</f>
        <v>36.529680365296805</v>
      </c>
      <c r="L132">
        <f>IF(A132&lt;50,1,IF(A132&lt;100,2,IF(A132&lt;150,3,4)))</f>
        <v>3</v>
      </c>
    </row>
    <row r="133" spans="1:12">
      <c r="A133">
        <v>130</v>
      </c>
      <c r="B133" s="5" t="s">
        <v>55</v>
      </c>
      <c r="C133" s="5" t="s">
        <v>51</v>
      </c>
      <c r="D133" s="5" t="s">
        <v>30</v>
      </c>
      <c r="E133" s="5">
        <v>147.33005199999999</v>
      </c>
      <c r="F133" s="5">
        <v>-42.878984000000003</v>
      </c>
      <c r="G133" s="5">
        <v>400</v>
      </c>
      <c r="H133" s="5" t="s">
        <v>30</v>
      </c>
      <c r="I133" s="2">
        <f>G133*'Costs &amp; Budget'!$I$3*'Costs &amp; Budget'!$F$3*365/1000</f>
        <v>584</v>
      </c>
      <c r="J133" s="2">
        <f>'Costs &amp; Budget'!$F$4</f>
        <v>8000</v>
      </c>
      <c r="K133">
        <f>IFERROR(SUM(J133)/I133,"N/A")</f>
        <v>13.698630136986301</v>
      </c>
      <c r="L133">
        <f>IF(A133&lt;50,1,IF(A133&lt;100,2,IF(A133&lt;150,3,4)))</f>
        <v>3</v>
      </c>
    </row>
    <row r="134" spans="1:12">
      <c r="A134">
        <v>131</v>
      </c>
      <c r="B134" s="5" t="s">
        <v>55</v>
      </c>
      <c r="C134" s="5" t="s">
        <v>51</v>
      </c>
      <c r="D134" s="5" t="s">
        <v>28</v>
      </c>
      <c r="E134" s="5">
        <v>147.31603200000001</v>
      </c>
      <c r="F134" s="5">
        <v>-42.890009999999997</v>
      </c>
      <c r="G134" s="5">
        <v>18</v>
      </c>
      <c r="H134" s="5" t="s">
        <v>28</v>
      </c>
      <c r="I134" s="2">
        <f>G134*'Costs &amp; Budget'!$I$3*'Costs &amp; Budget'!$F$3*365/1000</f>
        <v>26.28</v>
      </c>
      <c r="J134" s="2">
        <f>'Costs &amp; Budget'!$F$4</f>
        <v>8000</v>
      </c>
      <c r="K134">
        <f>IFERROR(SUM(J134)/I134,"N/A")</f>
        <v>304.41400304414003</v>
      </c>
      <c r="L134">
        <f>IF(A134&lt;50,1,IF(A134&lt;100,2,IF(A134&lt;150,3,4)))</f>
        <v>3</v>
      </c>
    </row>
    <row r="135" spans="1:12">
      <c r="A135">
        <v>132</v>
      </c>
      <c r="B135" s="5" t="s">
        <v>55</v>
      </c>
      <c r="C135" s="5" t="s">
        <v>51</v>
      </c>
      <c r="D135" s="5" t="s">
        <v>29</v>
      </c>
      <c r="E135" s="5">
        <v>147.32278400000001</v>
      </c>
      <c r="F135" s="5">
        <v>-42.885393000000001</v>
      </c>
      <c r="G135" s="5">
        <v>150</v>
      </c>
      <c r="H135" s="5" t="s">
        <v>29</v>
      </c>
      <c r="I135" s="2">
        <f>G135*'Costs &amp; Budget'!$I$3*'Costs &amp; Budget'!$F$3*365/1000</f>
        <v>219</v>
      </c>
      <c r="J135" s="2">
        <f>'Costs &amp; Budget'!$F$4</f>
        <v>8000</v>
      </c>
      <c r="K135">
        <f>IFERROR(SUM(J135)/I135,"N/A")</f>
        <v>36.529680365296805</v>
      </c>
      <c r="L135">
        <f>IF(A135&lt;50,1,IF(A135&lt;100,2,IF(A135&lt;150,3,4)))</f>
        <v>3</v>
      </c>
    </row>
    <row r="136" spans="1:12">
      <c r="A136">
        <v>133</v>
      </c>
      <c r="B136" s="5" t="s">
        <v>55</v>
      </c>
      <c r="C136" s="5" t="s">
        <v>51</v>
      </c>
      <c r="D136" s="5" t="s">
        <v>29</v>
      </c>
      <c r="E136" s="5">
        <v>147.32357099999999</v>
      </c>
      <c r="F136" s="5">
        <v>-42.884681</v>
      </c>
      <c r="G136" s="5">
        <v>150</v>
      </c>
      <c r="H136" s="5" t="s">
        <v>29</v>
      </c>
      <c r="I136" s="2">
        <f>G136*'Costs &amp; Budget'!$I$3*'Costs &amp; Budget'!$F$3*365/1000</f>
        <v>219</v>
      </c>
      <c r="J136" s="2">
        <f>'Costs &amp; Budget'!$F$4</f>
        <v>8000</v>
      </c>
      <c r="K136">
        <f>IFERROR(SUM(J136)/I136,"N/A")</f>
        <v>36.529680365296805</v>
      </c>
      <c r="L136">
        <f>IF(A136&lt;50,1,IF(A136&lt;100,2,IF(A136&lt;150,3,4)))</f>
        <v>3</v>
      </c>
    </row>
    <row r="137" spans="1:12">
      <c r="A137">
        <v>134</v>
      </c>
      <c r="B137" s="5" t="s">
        <v>55</v>
      </c>
      <c r="C137" s="5" t="s">
        <v>51</v>
      </c>
      <c r="D137" s="5" t="s">
        <v>28</v>
      </c>
      <c r="E137" s="5">
        <v>147.318769</v>
      </c>
      <c r="F137" s="5">
        <v>-42.888890000000004</v>
      </c>
      <c r="G137" s="5">
        <v>18</v>
      </c>
      <c r="H137" s="5" t="s">
        <v>28</v>
      </c>
      <c r="I137" s="2">
        <f>G137*'Costs &amp; Budget'!$I$3*'Costs &amp; Budget'!$F$3*365/1000</f>
        <v>26.28</v>
      </c>
      <c r="J137" s="2">
        <f>'Costs &amp; Budget'!$F$4</f>
        <v>8000</v>
      </c>
      <c r="K137">
        <f>IFERROR(SUM(J137)/I137,"N/A")</f>
        <v>304.41400304414003</v>
      </c>
      <c r="L137">
        <f>IF(A137&lt;50,1,IF(A137&lt;100,2,IF(A137&lt;150,3,4)))</f>
        <v>3</v>
      </c>
    </row>
    <row r="138" spans="1:12">
      <c r="A138">
        <v>135</v>
      </c>
      <c r="B138" s="5" t="s">
        <v>55</v>
      </c>
      <c r="C138" s="5" t="s">
        <v>51</v>
      </c>
      <c r="D138" s="5" t="s">
        <v>30</v>
      </c>
      <c r="E138" s="5">
        <v>147.320504</v>
      </c>
      <c r="F138" s="5">
        <v>-42.887483000000003</v>
      </c>
      <c r="G138" s="5">
        <v>250</v>
      </c>
      <c r="H138" s="5" t="s">
        <v>30</v>
      </c>
      <c r="I138" s="2">
        <f>G138*'Costs &amp; Budget'!$I$3*'Costs &amp; Budget'!$F$3*365/1000</f>
        <v>365</v>
      </c>
      <c r="J138" s="2">
        <f>'Costs &amp; Budget'!$F$4</f>
        <v>8000</v>
      </c>
      <c r="K138">
        <f>IFERROR(SUM(J138)/I138,"N/A")</f>
        <v>21.917808219178081</v>
      </c>
      <c r="L138">
        <f>IF(A138&lt;50,1,IF(A138&lt;100,2,IF(A138&lt;150,3,4)))</f>
        <v>3</v>
      </c>
    </row>
    <row r="139" spans="1:12">
      <c r="A139">
        <v>136</v>
      </c>
      <c r="B139" s="5" t="s">
        <v>55</v>
      </c>
      <c r="C139" s="5" t="s">
        <v>51</v>
      </c>
      <c r="D139" s="5" t="s">
        <v>30</v>
      </c>
      <c r="E139" s="5">
        <v>147.32189600000001</v>
      </c>
      <c r="F139" s="5">
        <v>-42.886211000000003</v>
      </c>
      <c r="G139" s="5">
        <v>250</v>
      </c>
      <c r="H139" s="5" t="s">
        <v>30</v>
      </c>
      <c r="I139" s="2">
        <f>G139*'Costs &amp; Budget'!$I$3*'Costs &amp; Budget'!$F$3*365/1000</f>
        <v>365</v>
      </c>
      <c r="J139" s="2">
        <f>'Costs &amp; Budget'!$F$4</f>
        <v>8000</v>
      </c>
      <c r="K139">
        <f>IFERROR(SUM(J139)/I139,"N/A")</f>
        <v>21.917808219178081</v>
      </c>
      <c r="L139">
        <f>IF(A139&lt;50,1,IF(A139&lt;100,2,IF(A139&lt;150,3,4)))</f>
        <v>3</v>
      </c>
    </row>
    <row r="140" spans="1:12">
      <c r="A140">
        <v>137</v>
      </c>
      <c r="B140" s="5" t="s">
        <v>55</v>
      </c>
      <c r="C140" s="5" t="s">
        <v>51</v>
      </c>
      <c r="D140" s="5" t="s">
        <v>30</v>
      </c>
      <c r="E140" s="5">
        <v>147.32854699999999</v>
      </c>
      <c r="F140" s="5">
        <v>-42.879975000000002</v>
      </c>
      <c r="G140" s="5">
        <v>400</v>
      </c>
      <c r="H140" s="5" t="s">
        <v>30</v>
      </c>
      <c r="I140" s="2">
        <f>G140*'Costs &amp; Budget'!$I$3*'Costs &amp; Budget'!$F$3*365/1000</f>
        <v>584</v>
      </c>
      <c r="J140" s="2">
        <f>'Costs &amp; Budget'!$F$4</f>
        <v>8000</v>
      </c>
      <c r="K140">
        <f>IFERROR(SUM(J140)/I140,"N/A")</f>
        <v>13.698630136986301</v>
      </c>
      <c r="L140">
        <f>IF(A140&lt;50,1,IF(A140&lt;100,2,IF(A140&lt;150,3,4)))</f>
        <v>3</v>
      </c>
    </row>
    <row r="141" spans="1:12">
      <c r="A141">
        <v>138</v>
      </c>
      <c r="B141" s="5" t="s">
        <v>55</v>
      </c>
      <c r="C141" s="5" t="s">
        <v>51</v>
      </c>
      <c r="D141" s="5" t="s">
        <v>30</v>
      </c>
      <c r="E141" s="5">
        <v>147.32907800000001</v>
      </c>
      <c r="F141" s="5">
        <v>-42.879525999999998</v>
      </c>
      <c r="G141" s="5">
        <v>400</v>
      </c>
      <c r="H141" s="5" t="s">
        <v>30</v>
      </c>
      <c r="I141" s="2">
        <f>G141*'Costs &amp; Budget'!$I$3*'Costs &amp; Budget'!$F$3*365/1000</f>
        <v>584</v>
      </c>
      <c r="J141" s="2">
        <f>'Costs &amp; Budget'!$F$4</f>
        <v>8000</v>
      </c>
      <c r="K141">
        <f>IFERROR(SUM(J141)/I141,"N/A")</f>
        <v>13.698630136986301</v>
      </c>
      <c r="L141">
        <f>IF(A141&lt;50,1,IF(A141&lt;100,2,IF(A141&lt;150,3,4)))</f>
        <v>3</v>
      </c>
    </row>
    <row r="142" spans="1:12">
      <c r="A142">
        <v>139</v>
      </c>
      <c r="B142" s="5" t="s">
        <v>55</v>
      </c>
      <c r="C142" s="5" t="s">
        <v>51</v>
      </c>
      <c r="D142" s="5" t="s">
        <v>28</v>
      </c>
      <c r="E142" s="5">
        <v>147.316475</v>
      </c>
      <c r="F142" s="5">
        <v>-42.889854</v>
      </c>
      <c r="G142" s="5">
        <v>14</v>
      </c>
      <c r="H142" s="5" t="s">
        <v>28</v>
      </c>
      <c r="I142" s="2">
        <f>G142*'Costs &amp; Budget'!$I$3*'Costs &amp; Budget'!$F$3*365/1000</f>
        <v>20.440000000000001</v>
      </c>
      <c r="J142" s="2">
        <f>'Costs &amp; Budget'!$F$4</f>
        <v>8000</v>
      </c>
      <c r="K142">
        <f>IFERROR(SUM(J142)/I142,"N/A")</f>
        <v>391.38943248532286</v>
      </c>
      <c r="L142">
        <f>IF(A142&lt;50,1,IF(A142&lt;100,2,IF(A142&lt;150,3,4)))</f>
        <v>3</v>
      </c>
    </row>
    <row r="143" spans="1:12">
      <c r="A143">
        <v>140</v>
      </c>
      <c r="B143" s="5" t="s">
        <v>55</v>
      </c>
      <c r="C143" s="5" t="s">
        <v>51</v>
      </c>
      <c r="D143" s="5" t="s">
        <v>29</v>
      </c>
      <c r="E143" s="5">
        <v>147.324116</v>
      </c>
      <c r="F143" s="5">
        <v>-42.884143000000002</v>
      </c>
      <c r="G143" s="5">
        <v>250</v>
      </c>
      <c r="H143" s="5" t="s">
        <v>29</v>
      </c>
      <c r="I143" s="2">
        <f>G143*'Costs &amp; Budget'!$I$3*'Costs &amp; Budget'!$F$3*365/1000</f>
        <v>365</v>
      </c>
      <c r="J143" s="2">
        <f>'Costs &amp; Budget'!$F$4</f>
        <v>8000</v>
      </c>
      <c r="K143">
        <f>IFERROR(SUM(J143)/I143,"N/A")</f>
        <v>21.917808219178081</v>
      </c>
      <c r="L143">
        <f>IF(A143&lt;50,1,IF(A143&lt;100,2,IF(A143&lt;150,3,4)))</f>
        <v>3</v>
      </c>
    </row>
    <row r="144" spans="1:12">
      <c r="A144">
        <v>141</v>
      </c>
      <c r="B144" s="5" t="s">
        <v>55</v>
      </c>
      <c r="C144" s="5" t="s">
        <v>51</v>
      </c>
      <c r="D144" s="5" t="s">
        <v>28</v>
      </c>
      <c r="E144" s="5">
        <v>147.31957800000001</v>
      </c>
      <c r="F144" s="5">
        <v>-42.888328999999999</v>
      </c>
      <c r="G144" s="5">
        <v>18</v>
      </c>
      <c r="H144" s="5" t="s">
        <v>28</v>
      </c>
      <c r="I144" s="2">
        <f>G144*'Costs &amp; Budget'!$I$3*'Costs &amp; Budget'!$F$3*365/1000</f>
        <v>26.28</v>
      </c>
      <c r="J144" s="2">
        <f>'Costs &amp; Budget'!$F$4</f>
        <v>8000</v>
      </c>
      <c r="K144">
        <f>IFERROR(SUM(J144)/I144,"N/A")</f>
        <v>304.41400304414003</v>
      </c>
      <c r="L144">
        <f>IF(A144&lt;50,1,IF(A144&lt;100,2,IF(A144&lt;150,3,4)))</f>
        <v>3</v>
      </c>
    </row>
    <row r="145" spans="1:12">
      <c r="A145">
        <v>142</v>
      </c>
      <c r="B145" s="5" t="s">
        <v>55</v>
      </c>
      <c r="C145" s="5" t="s">
        <v>51</v>
      </c>
      <c r="D145" s="5" t="s">
        <v>28</v>
      </c>
      <c r="E145" s="5">
        <v>147.31695500000001</v>
      </c>
      <c r="F145" s="5">
        <v>-42.889651000000001</v>
      </c>
      <c r="G145" s="5">
        <v>18</v>
      </c>
      <c r="H145" s="5" t="s">
        <v>28</v>
      </c>
      <c r="I145" s="2">
        <f>G145*'Costs &amp; Budget'!$I$3*'Costs &amp; Budget'!$F$3*365/1000</f>
        <v>26.28</v>
      </c>
      <c r="J145" s="2">
        <f>'Costs &amp; Budget'!$F$4</f>
        <v>8000</v>
      </c>
      <c r="K145">
        <f>IFERROR(SUM(J145)/I145,"N/A")</f>
        <v>304.41400304414003</v>
      </c>
      <c r="L145">
        <f>IF(A145&lt;50,1,IF(A145&lt;100,2,IF(A145&lt;150,3,4)))</f>
        <v>3</v>
      </c>
    </row>
    <row r="146" spans="1:12">
      <c r="A146">
        <v>143</v>
      </c>
      <c r="B146" s="5" t="s">
        <v>55</v>
      </c>
      <c r="C146" s="5" t="s">
        <v>51</v>
      </c>
      <c r="D146" s="5" t="s">
        <v>29</v>
      </c>
      <c r="E146" s="5">
        <v>147.32207199999999</v>
      </c>
      <c r="F146" s="5">
        <v>-42.886037000000002</v>
      </c>
      <c r="G146" s="5">
        <v>150</v>
      </c>
      <c r="H146" s="5" t="s">
        <v>29</v>
      </c>
      <c r="I146" s="2">
        <f>G146*'Costs &amp; Budget'!$I$3*'Costs &amp; Budget'!$F$3*365/1000</f>
        <v>219</v>
      </c>
      <c r="J146" s="2">
        <f>'Costs &amp; Budget'!$F$4</f>
        <v>8000</v>
      </c>
      <c r="K146">
        <f>IFERROR(SUM(J146)/I146,"N/A")</f>
        <v>36.529680365296805</v>
      </c>
      <c r="L146">
        <f>IF(A146&lt;50,1,IF(A146&lt;100,2,IF(A146&lt;150,3,4)))</f>
        <v>3</v>
      </c>
    </row>
    <row r="147" spans="1:12">
      <c r="A147">
        <v>144</v>
      </c>
      <c r="B147" s="5" t="s">
        <v>55</v>
      </c>
      <c r="C147" s="5" t="s">
        <v>51</v>
      </c>
      <c r="D147" s="5" t="s">
        <v>28</v>
      </c>
      <c r="E147" s="5">
        <v>147.31778600000001</v>
      </c>
      <c r="F147" s="5">
        <v>-42.889284000000004</v>
      </c>
      <c r="G147" s="5">
        <v>18</v>
      </c>
      <c r="H147" s="5" t="s">
        <v>28</v>
      </c>
      <c r="I147" s="2">
        <f>G147*'Costs &amp; Budget'!$I$3*'Costs &amp; Budget'!$F$3*365/1000</f>
        <v>26.28</v>
      </c>
      <c r="J147" s="2">
        <f>'Costs &amp; Budget'!$F$4</f>
        <v>8000</v>
      </c>
      <c r="K147">
        <f>IFERROR(SUM(J147)/I147,"N/A")</f>
        <v>304.41400304414003</v>
      </c>
      <c r="L147">
        <f>IF(A147&lt;50,1,IF(A147&lt;100,2,IF(A147&lt;150,3,4)))</f>
        <v>3</v>
      </c>
    </row>
    <row r="148" spans="1:12">
      <c r="A148">
        <v>145</v>
      </c>
      <c r="B148" s="5" t="s">
        <v>55</v>
      </c>
      <c r="C148" s="5" t="s">
        <v>51</v>
      </c>
      <c r="D148" s="5" t="s">
        <v>29</v>
      </c>
      <c r="E148" s="5">
        <v>147.322452</v>
      </c>
      <c r="F148" s="5">
        <v>-42.885689999999997</v>
      </c>
      <c r="G148" s="5">
        <v>250</v>
      </c>
      <c r="H148" s="5" t="s">
        <v>29</v>
      </c>
      <c r="I148" s="2">
        <f>G148*'Costs &amp; Budget'!$I$3*'Costs &amp; Budget'!$F$3*365/1000</f>
        <v>365</v>
      </c>
      <c r="J148" s="2">
        <f>'Costs &amp; Budget'!$F$4</f>
        <v>8000</v>
      </c>
      <c r="K148">
        <f>IFERROR(SUM(J148)/I148,"N/A")</f>
        <v>21.917808219178081</v>
      </c>
      <c r="L148">
        <f>IF(A148&lt;50,1,IF(A148&lt;100,2,IF(A148&lt;150,3,4)))</f>
        <v>3</v>
      </c>
    </row>
    <row r="149" spans="1:12">
      <c r="A149">
        <v>146</v>
      </c>
      <c r="B149" s="5" t="s">
        <v>55</v>
      </c>
      <c r="C149" s="5" t="s">
        <v>51</v>
      </c>
      <c r="D149" s="5" t="s">
        <v>28</v>
      </c>
      <c r="E149" s="5">
        <v>147.31452200000001</v>
      </c>
      <c r="F149" s="5">
        <v>-42.890247000000002</v>
      </c>
      <c r="G149" s="5">
        <v>18</v>
      </c>
      <c r="H149" s="5" t="s">
        <v>28</v>
      </c>
      <c r="I149" s="2">
        <f>G149*'Costs &amp; Budget'!$I$3*'Costs &amp; Budget'!$F$3*365/1000</f>
        <v>26.28</v>
      </c>
      <c r="J149" s="2">
        <f>'Costs &amp; Budget'!$F$4</f>
        <v>8000</v>
      </c>
      <c r="K149">
        <f>IFERROR(SUM(J149)/I149,"N/A")</f>
        <v>304.41400304414003</v>
      </c>
      <c r="L149">
        <f>IF(A149&lt;50,1,IF(A149&lt;100,2,IF(A149&lt;150,3,4)))</f>
        <v>3</v>
      </c>
    </row>
    <row r="150" spans="1:12">
      <c r="A150">
        <v>147</v>
      </c>
      <c r="B150" s="5" t="s">
        <v>55</v>
      </c>
      <c r="C150" s="5" t="s">
        <v>51</v>
      </c>
      <c r="D150" s="5" t="s">
        <v>29</v>
      </c>
      <c r="E150" s="5">
        <v>147.331671</v>
      </c>
      <c r="F150" s="5">
        <v>-42.877353999999997</v>
      </c>
      <c r="G150" s="5">
        <v>400</v>
      </c>
      <c r="H150" s="5" t="s">
        <v>29</v>
      </c>
      <c r="I150" s="2">
        <f>G150*'Costs &amp; Budget'!$I$3*'Costs &amp; Budget'!$F$3*365/1000</f>
        <v>584</v>
      </c>
      <c r="J150" s="2">
        <f>'Costs &amp; Budget'!$F$4</f>
        <v>8000</v>
      </c>
      <c r="K150">
        <f>IFERROR(SUM(J150)/I150,"N/A")</f>
        <v>13.698630136986301</v>
      </c>
      <c r="L150">
        <f>IF(A150&lt;50,1,IF(A150&lt;100,2,IF(A150&lt;150,3,4)))</f>
        <v>3</v>
      </c>
    </row>
    <row r="151" spans="1:12">
      <c r="A151">
        <v>148</v>
      </c>
      <c r="B151" s="5" t="s">
        <v>55</v>
      </c>
      <c r="C151" s="5" t="s">
        <v>51</v>
      </c>
      <c r="D151" s="5" t="s">
        <v>30</v>
      </c>
      <c r="E151" s="5">
        <v>147.322509</v>
      </c>
      <c r="F151" s="5">
        <v>-42.885441</v>
      </c>
      <c r="G151" s="5">
        <v>400</v>
      </c>
      <c r="H151" s="5" t="s">
        <v>30</v>
      </c>
      <c r="I151" s="2">
        <f>G151*'Costs &amp; Budget'!$I$3*'Costs &amp; Budget'!$F$3*365/1000</f>
        <v>584</v>
      </c>
      <c r="J151" s="2">
        <f>'Costs &amp; Budget'!$F$4</f>
        <v>8000</v>
      </c>
      <c r="K151">
        <f>IFERROR(SUM(J151)/I151,"N/A")</f>
        <v>13.698630136986301</v>
      </c>
      <c r="L151">
        <f>IF(A151&lt;50,1,IF(A151&lt;100,2,IF(A151&lt;150,3,4)))</f>
        <v>3</v>
      </c>
    </row>
    <row r="152" spans="1:12">
      <c r="A152">
        <v>149</v>
      </c>
      <c r="B152" s="5" t="s">
        <v>56</v>
      </c>
      <c r="C152" s="5" t="s">
        <v>51</v>
      </c>
      <c r="D152" s="5" t="s">
        <v>29</v>
      </c>
      <c r="E152" s="5">
        <v>147.32315500000001</v>
      </c>
      <c r="F152" s="5">
        <v>-42.874229999999997</v>
      </c>
      <c r="G152" s="5">
        <v>250</v>
      </c>
      <c r="H152" s="5" t="s">
        <v>29</v>
      </c>
      <c r="I152" s="2">
        <f>G152*'Costs &amp; Budget'!$I$3*'Costs &amp; Budget'!$F$3*365/1000</f>
        <v>365</v>
      </c>
      <c r="J152" s="2">
        <f>'Costs &amp; Budget'!$F$4</f>
        <v>8000</v>
      </c>
      <c r="K152">
        <f>IFERROR(SUM(J152)/I152,"N/A")</f>
        <v>21.917808219178081</v>
      </c>
      <c r="L152">
        <f>IF(A152&lt;50,1,IF(A152&lt;100,2,IF(A152&lt;150,3,4)))</f>
        <v>3</v>
      </c>
    </row>
    <row r="153" spans="1:12">
      <c r="A153">
        <v>150</v>
      </c>
      <c r="B153" s="5" t="s">
        <v>56</v>
      </c>
      <c r="C153" s="5" t="s">
        <v>51</v>
      </c>
      <c r="D153" s="5" t="s">
        <v>29</v>
      </c>
      <c r="E153" s="5">
        <v>147.327932</v>
      </c>
      <c r="F153" s="5">
        <v>-42.877617000000001</v>
      </c>
      <c r="G153" s="5">
        <v>250</v>
      </c>
      <c r="H153" s="5" t="s">
        <v>29</v>
      </c>
      <c r="I153" s="2">
        <f>G153*'Costs &amp; Budget'!$I$3*'Costs &amp; Budget'!$F$3*365/1000</f>
        <v>365</v>
      </c>
      <c r="J153" s="2">
        <f>'Costs &amp; Budget'!$F$4</f>
        <v>8000</v>
      </c>
      <c r="K153">
        <f>IFERROR(SUM(J153)/I153,"N/A")</f>
        <v>21.917808219178081</v>
      </c>
      <c r="L153">
        <f>IF(A153&lt;50,1,IF(A153&lt;100,2,IF(A153&lt;150,3,4)))</f>
        <v>4</v>
      </c>
    </row>
    <row r="154" spans="1:12">
      <c r="A154">
        <v>151</v>
      </c>
      <c r="B154" s="5" t="s">
        <v>56</v>
      </c>
      <c r="C154" s="5" t="s">
        <v>51</v>
      </c>
      <c r="D154" s="5" t="s">
        <v>29</v>
      </c>
      <c r="E154" s="5">
        <v>147.33290400000001</v>
      </c>
      <c r="F154" s="5">
        <v>-42.881290999999997</v>
      </c>
      <c r="G154" s="5">
        <v>250</v>
      </c>
      <c r="H154" s="5" t="s">
        <v>29</v>
      </c>
      <c r="I154" s="2">
        <f>G154*'Costs &amp; Budget'!$I$3*'Costs &amp; Budget'!$F$3*365/1000</f>
        <v>365</v>
      </c>
      <c r="J154" s="2">
        <f>'Costs &amp; Budget'!$F$4</f>
        <v>8000</v>
      </c>
      <c r="K154">
        <f>IFERROR(SUM(J154)/I154,"N/A")</f>
        <v>21.917808219178081</v>
      </c>
      <c r="L154">
        <f>IF(A154&lt;50,1,IF(A154&lt;100,2,IF(A154&lt;150,3,4)))</f>
        <v>4</v>
      </c>
    </row>
    <row r="155" spans="1:12">
      <c r="A155">
        <v>152</v>
      </c>
      <c r="B155" s="5" t="s">
        <v>56</v>
      </c>
      <c r="C155" s="5" t="s">
        <v>51</v>
      </c>
      <c r="D155" s="5" t="s">
        <v>30</v>
      </c>
      <c r="E155" s="5">
        <v>147.32805400000001</v>
      </c>
      <c r="F155" s="5">
        <v>-42.877847000000003</v>
      </c>
      <c r="G155" s="5">
        <v>400</v>
      </c>
      <c r="H155" s="5" t="s">
        <v>30</v>
      </c>
      <c r="I155" s="2">
        <f>G155*'Costs &amp; Budget'!$I$3*'Costs &amp; Budget'!$F$3*365/1000</f>
        <v>584</v>
      </c>
      <c r="J155" s="2">
        <f>'Costs &amp; Budget'!$F$4</f>
        <v>8000</v>
      </c>
      <c r="K155">
        <f>IFERROR(SUM(J155)/I155,"N/A")</f>
        <v>13.698630136986301</v>
      </c>
      <c r="L155">
        <f>IF(A155&lt;50,1,IF(A155&lt;100,2,IF(A155&lt;150,3,4)))</f>
        <v>4</v>
      </c>
    </row>
    <row r="156" spans="1:12">
      <c r="A156">
        <v>153</v>
      </c>
      <c r="B156" s="5" t="s">
        <v>56</v>
      </c>
      <c r="C156" s="5" t="s">
        <v>51</v>
      </c>
      <c r="D156" s="5" t="s">
        <v>29</v>
      </c>
      <c r="E156" s="5">
        <v>147.33058800000001</v>
      </c>
      <c r="F156" s="5">
        <v>-42.879488000000002</v>
      </c>
      <c r="G156" s="5">
        <v>250</v>
      </c>
      <c r="H156" s="5" t="s">
        <v>29</v>
      </c>
      <c r="I156" s="2">
        <f>G156*'Costs &amp; Budget'!$I$3*'Costs &amp; Budget'!$F$3*365/1000</f>
        <v>365</v>
      </c>
      <c r="J156" s="2">
        <f>'Costs &amp; Budget'!$F$4</f>
        <v>8000</v>
      </c>
      <c r="K156">
        <f>IFERROR(SUM(J156)/I156,"N/A")</f>
        <v>21.917808219178081</v>
      </c>
      <c r="L156">
        <f>IF(A156&lt;50,1,IF(A156&lt;100,2,IF(A156&lt;150,3,4)))</f>
        <v>4</v>
      </c>
    </row>
    <row r="157" spans="1:12">
      <c r="A157">
        <v>154</v>
      </c>
      <c r="B157" s="5" t="s">
        <v>56</v>
      </c>
      <c r="C157" s="5" t="s">
        <v>51</v>
      </c>
      <c r="D157" s="5" t="s">
        <v>30</v>
      </c>
      <c r="E157" s="5">
        <v>147.32592500000001</v>
      </c>
      <c r="F157" s="5">
        <v>-42.876204999999999</v>
      </c>
      <c r="G157" s="5">
        <v>250</v>
      </c>
      <c r="H157" s="5" t="s">
        <v>30</v>
      </c>
      <c r="I157" s="2">
        <f>G157*'Costs &amp; Budget'!$I$3*'Costs &amp; Budget'!$F$3*365/1000</f>
        <v>365</v>
      </c>
      <c r="J157" s="2">
        <f>'Costs &amp; Budget'!$F$4</f>
        <v>8000</v>
      </c>
      <c r="K157">
        <f>IFERROR(SUM(J157)/I157,"N/A")</f>
        <v>21.917808219178081</v>
      </c>
      <c r="L157">
        <f>IF(A157&lt;50,1,IF(A157&lt;100,2,IF(A157&lt;150,3,4)))</f>
        <v>4</v>
      </c>
    </row>
    <row r="158" spans="1:12">
      <c r="A158">
        <v>155</v>
      </c>
      <c r="B158" s="5" t="s">
        <v>56</v>
      </c>
      <c r="C158" s="5" t="s">
        <v>51</v>
      </c>
      <c r="D158" s="5" t="s">
        <v>30</v>
      </c>
      <c r="E158" s="5">
        <v>147.327384</v>
      </c>
      <c r="F158" s="5">
        <v>-42.877229</v>
      </c>
      <c r="G158" s="5">
        <v>400</v>
      </c>
      <c r="H158" s="5" t="s">
        <v>30</v>
      </c>
      <c r="I158" s="2">
        <f>G158*'Costs &amp; Budget'!$I$3*'Costs &amp; Budget'!$F$3*365/1000</f>
        <v>584</v>
      </c>
      <c r="J158" s="2">
        <f>'Costs &amp; Budget'!$F$4</f>
        <v>8000</v>
      </c>
      <c r="K158">
        <f>IFERROR(SUM(J158)/I158,"N/A")</f>
        <v>13.698630136986301</v>
      </c>
      <c r="L158">
        <f>IF(A158&lt;50,1,IF(A158&lt;100,2,IF(A158&lt;150,3,4)))</f>
        <v>4</v>
      </c>
    </row>
    <row r="159" spans="1:12">
      <c r="A159">
        <v>156</v>
      </c>
      <c r="B159" s="5" t="s">
        <v>56</v>
      </c>
      <c r="C159" s="5" t="s">
        <v>51</v>
      </c>
      <c r="D159" s="5" t="s">
        <v>28</v>
      </c>
      <c r="E159" s="5">
        <v>147.323882</v>
      </c>
      <c r="F159" s="5">
        <v>-42.874746999999999</v>
      </c>
      <c r="G159" s="5">
        <v>175</v>
      </c>
      <c r="H159" s="5" t="s">
        <v>28</v>
      </c>
      <c r="I159" s="2">
        <f>G159*'Costs &amp; Budget'!$I$3*'Costs &amp; Budget'!$F$3*365/1000</f>
        <v>255.5</v>
      </c>
      <c r="J159" s="2">
        <f>'Costs &amp; Budget'!$F$4</f>
        <v>8000</v>
      </c>
      <c r="K159">
        <f>IFERROR(SUM(J159)/I159,"N/A")</f>
        <v>31.31115459882583</v>
      </c>
      <c r="L159">
        <f>IF(A159&lt;50,1,IF(A159&lt;100,2,IF(A159&lt;150,3,4)))</f>
        <v>4</v>
      </c>
    </row>
    <row r="160" spans="1:12">
      <c r="A160">
        <v>157</v>
      </c>
      <c r="B160" s="5" t="s">
        <v>56</v>
      </c>
      <c r="C160" s="5" t="s">
        <v>51</v>
      </c>
      <c r="D160" s="5" t="s">
        <v>29</v>
      </c>
      <c r="E160" s="5">
        <v>147.33229900000001</v>
      </c>
      <c r="F160" s="5">
        <v>-42.880654999999997</v>
      </c>
      <c r="G160" s="5">
        <v>250</v>
      </c>
      <c r="H160" s="5" t="s">
        <v>29</v>
      </c>
      <c r="I160" s="2">
        <f>G160*'Costs &amp; Budget'!$I$3*'Costs &amp; Budget'!$F$3*365/1000</f>
        <v>365</v>
      </c>
      <c r="J160" s="2">
        <f>'Costs &amp; Budget'!$F$4</f>
        <v>8000</v>
      </c>
      <c r="K160">
        <f>IFERROR(SUM(J160)/I160,"N/A")</f>
        <v>21.917808219178081</v>
      </c>
      <c r="L160">
        <f>IF(A160&lt;50,1,IF(A160&lt;100,2,IF(A160&lt;150,3,4)))</f>
        <v>4</v>
      </c>
    </row>
    <row r="161" spans="1:12">
      <c r="A161">
        <v>158</v>
      </c>
      <c r="B161" s="5" t="s">
        <v>56</v>
      </c>
      <c r="C161" s="5" t="s">
        <v>51</v>
      </c>
      <c r="D161" s="5" t="s">
        <v>30</v>
      </c>
      <c r="E161" s="5">
        <v>147.32835700000001</v>
      </c>
      <c r="F161" s="5">
        <v>-42.878079</v>
      </c>
      <c r="G161" s="5">
        <v>400</v>
      </c>
      <c r="H161" s="5" t="s">
        <v>30</v>
      </c>
      <c r="I161" s="2">
        <f>G161*'Costs &amp; Budget'!$I$3*'Costs &amp; Budget'!$F$3*365/1000</f>
        <v>584</v>
      </c>
      <c r="J161" s="2">
        <f>'Costs &amp; Budget'!$F$4</f>
        <v>8000</v>
      </c>
      <c r="K161">
        <f>IFERROR(SUM(J161)/I161,"N/A")</f>
        <v>13.698630136986301</v>
      </c>
      <c r="L161">
        <f>IF(A161&lt;50,1,IF(A161&lt;100,2,IF(A161&lt;150,3,4)))</f>
        <v>4</v>
      </c>
    </row>
    <row r="162" spans="1:12">
      <c r="A162">
        <v>159</v>
      </c>
      <c r="B162" s="5" t="s">
        <v>56</v>
      </c>
      <c r="C162" s="5" t="s">
        <v>51</v>
      </c>
      <c r="D162" s="5" t="s">
        <v>30</v>
      </c>
      <c r="E162" s="5">
        <v>147.326211</v>
      </c>
      <c r="F162" s="5">
        <v>-42.876409000000002</v>
      </c>
      <c r="G162" s="5">
        <v>250</v>
      </c>
      <c r="H162" s="5" t="s">
        <v>30</v>
      </c>
      <c r="I162" s="2">
        <f>G162*'Costs &amp; Budget'!$I$3*'Costs &amp; Budget'!$F$3*365/1000</f>
        <v>365</v>
      </c>
      <c r="J162" s="2">
        <f>'Costs &amp; Budget'!$F$4</f>
        <v>8000</v>
      </c>
      <c r="K162">
        <f>IFERROR(SUM(J162)/I162,"N/A")</f>
        <v>21.917808219178081</v>
      </c>
      <c r="L162">
        <f>IF(A162&lt;50,1,IF(A162&lt;100,2,IF(A162&lt;150,3,4)))</f>
        <v>4</v>
      </c>
    </row>
    <row r="163" spans="1:12">
      <c r="A163">
        <v>160</v>
      </c>
      <c r="B163" s="5" t="s">
        <v>56</v>
      </c>
      <c r="C163" s="5" t="s">
        <v>51</v>
      </c>
      <c r="D163" s="5" t="s">
        <v>30</v>
      </c>
      <c r="E163" s="5">
        <v>147.326503</v>
      </c>
      <c r="F163" s="5">
        <v>-42.876762999999997</v>
      </c>
      <c r="G163" s="5">
        <v>250</v>
      </c>
      <c r="H163" s="5" t="s">
        <v>30</v>
      </c>
      <c r="I163" s="2">
        <f>G163*'Costs &amp; Budget'!$I$3*'Costs &amp; Budget'!$F$3*365/1000</f>
        <v>365</v>
      </c>
      <c r="J163" s="2">
        <f>'Costs &amp; Budget'!$F$4</f>
        <v>8000</v>
      </c>
      <c r="K163">
        <f>IFERROR(SUM(J163)/I163,"N/A")</f>
        <v>21.917808219178081</v>
      </c>
      <c r="L163">
        <f>IF(A163&lt;50,1,IF(A163&lt;100,2,IF(A163&lt;150,3,4)))</f>
        <v>4</v>
      </c>
    </row>
    <row r="164" spans="1:12">
      <c r="A164">
        <v>161</v>
      </c>
      <c r="B164" s="5" t="s">
        <v>56</v>
      </c>
      <c r="C164" s="5" t="s">
        <v>51</v>
      </c>
      <c r="D164" s="5" t="s">
        <v>29</v>
      </c>
      <c r="E164" s="5">
        <v>147.33314300000001</v>
      </c>
      <c r="F164" s="5">
        <v>-42.881247999999999</v>
      </c>
      <c r="G164" s="5">
        <v>250</v>
      </c>
      <c r="H164" s="5" t="s">
        <v>29</v>
      </c>
      <c r="I164" s="2">
        <f>G164*'Costs &amp; Budget'!$I$3*'Costs &amp; Budget'!$F$3*365/1000</f>
        <v>365</v>
      </c>
      <c r="J164" s="2">
        <f>'Costs &amp; Budget'!$F$4</f>
        <v>8000</v>
      </c>
      <c r="K164">
        <f>IFERROR(SUM(J164)/I164,"N/A")</f>
        <v>21.917808219178081</v>
      </c>
      <c r="L164">
        <f>IF(A164&lt;50,1,IF(A164&lt;100,2,IF(A164&lt;150,3,4)))</f>
        <v>4</v>
      </c>
    </row>
    <row r="165" spans="1:12">
      <c r="A165">
        <v>162</v>
      </c>
      <c r="B165" s="5" t="s">
        <v>56</v>
      </c>
      <c r="C165" s="5" t="s">
        <v>51</v>
      </c>
      <c r="D165" s="5" t="s">
        <v>30</v>
      </c>
      <c r="E165" s="5">
        <v>147.326504</v>
      </c>
      <c r="F165" s="5">
        <v>-42.876615999999999</v>
      </c>
      <c r="G165" s="5">
        <v>250</v>
      </c>
      <c r="H165" s="5" t="s">
        <v>30</v>
      </c>
      <c r="I165" s="2">
        <f>G165*'Costs &amp; Budget'!$I$3*'Costs &amp; Budget'!$F$3*365/1000</f>
        <v>365</v>
      </c>
      <c r="J165" s="2">
        <f>'Costs &amp; Budget'!$F$4</f>
        <v>8000</v>
      </c>
      <c r="K165">
        <f>IFERROR(SUM(J165)/I165,"N/A")</f>
        <v>21.917808219178081</v>
      </c>
      <c r="L165">
        <f>IF(A165&lt;50,1,IF(A165&lt;100,2,IF(A165&lt;150,3,4)))</f>
        <v>4</v>
      </c>
    </row>
    <row r="166" spans="1:12">
      <c r="A166">
        <v>163</v>
      </c>
      <c r="B166" s="5" t="s">
        <v>56</v>
      </c>
      <c r="C166" s="5" t="s">
        <v>51</v>
      </c>
      <c r="D166" s="5" t="s">
        <v>29</v>
      </c>
      <c r="E166" s="5">
        <v>147.33160000000001</v>
      </c>
      <c r="F166" s="5">
        <v>-42.880187999999997</v>
      </c>
      <c r="G166" s="5">
        <v>250</v>
      </c>
      <c r="H166" s="5" t="s">
        <v>29</v>
      </c>
      <c r="I166" s="2">
        <f>G166*'Costs &amp; Budget'!$I$3*'Costs &amp; Budget'!$F$3*365/1000</f>
        <v>365</v>
      </c>
      <c r="J166" s="2">
        <f>'Costs &amp; Budget'!$F$4</f>
        <v>8000</v>
      </c>
      <c r="K166">
        <f>IFERROR(SUM(J166)/I166,"N/A")</f>
        <v>21.917808219178081</v>
      </c>
      <c r="L166">
        <f>IF(A166&lt;50,1,IF(A166&lt;100,2,IF(A166&lt;150,3,4)))</f>
        <v>4</v>
      </c>
    </row>
    <row r="167" spans="1:12">
      <c r="A167">
        <v>164</v>
      </c>
      <c r="B167" s="5" t="s">
        <v>56</v>
      </c>
      <c r="C167" s="5" t="s">
        <v>51</v>
      </c>
      <c r="D167" s="5" t="s">
        <v>29</v>
      </c>
      <c r="E167" s="5">
        <v>147.321698</v>
      </c>
      <c r="F167" s="5">
        <v>-42.872416999999999</v>
      </c>
      <c r="G167" s="5">
        <v>250</v>
      </c>
      <c r="H167" s="5" t="s">
        <v>29</v>
      </c>
      <c r="I167" s="2">
        <f>G167*'Costs &amp; Budget'!$I$3*'Costs &amp; Budget'!$F$3*365/1000</f>
        <v>365</v>
      </c>
      <c r="J167" s="2">
        <f>'Costs &amp; Budget'!$F$4</f>
        <v>8000</v>
      </c>
      <c r="K167">
        <f>IFERROR(SUM(J167)/I167,"N/A")</f>
        <v>21.917808219178081</v>
      </c>
      <c r="L167">
        <f>IF(A167&lt;50,1,IF(A167&lt;100,2,IF(A167&lt;150,3,4)))</f>
        <v>4</v>
      </c>
    </row>
    <row r="168" spans="1:12">
      <c r="A168">
        <v>165</v>
      </c>
      <c r="B168" s="5" t="s">
        <v>56</v>
      </c>
      <c r="C168" s="5" t="s">
        <v>51</v>
      </c>
      <c r="D168" s="5" t="s">
        <v>29</v>
      </c>
      <c r="E168" s="5">
        <v>147.33269999999999</v>
      </c>
      <c r="F168" s="5">
        <v>-42.880961999999997</v>
      </c>
      <c r="G168" s="5">
        <v>250</v>
      </c>
      <c r="H168" s="5" t="s">
        <v>29</v>
      </c>
      <c r="I168" s="2">
        <f>G168*'Costs &amp; Budget'!$I$3*'Costs &amp; Budget'!$F$3*365/1000</f>
        <v>365</v>
      </c>
      <c r="J168" s="2">
        <f>'Costs &amp; Budget'!$F$4</f>
        <v>8000</v>
      </c>
      <c r="K168">
        <f>IFERROR(SUM(J168)/I168,"N/A")</f>
        <v>21.917808219178081</v>
      </c>
      <c r="L168">
        <f>IF(A168&lt;50,1,IF(A168&lt;100,2,IF(A168&lt;150,3,4)))</f>
        <v>4</v>
      </c>
    </row>
    <row r="169" spans="1:12">
      <c r="A169">
        <v>166</v>
      </c>
      <c r="B169" s="5" t="s">
        <v>56</v>
      </c>
      <c r="C169" s="5" t="s">
        <v>51</v>
      </c>
      <c r="D169" s="5" t="s">
        <v>29</v>
      </c>
      <c r="E169" s="5">
        <v>147.332706</v>
      </c>
      <c r="F169" s="5">
        <v>-42.881439</v>
      </c>
      <c r="G169" s="5">
        <v>250</v>
      </c>
      <c r="H169" s="5" t="s">
        <v>29</v>
      </c>
      <c r="I169" s="2">
        <f>G169*'Costs &amp; Budget'!$I$3*'Costs &amp; Budget'!$F$3*365/1000</f>
        <v>365</v>
      </c>
      <c r="J169" s="2">
        <f>'Costs &amp; Budget'!$F$4</f>
        <v>8000</v>
      </c>
      <c r="K169">
        <f>IFERROR(SUM(J169)/I169,"N/A")</f>
        <v>21.917808219178081</v>
      </c>
      <c r="L169">
        <f>IF(A169&lt;50,1,IF(A169&lt;100,2,IF(A169&lt;150,3,4)))</f>
        <v>4</v>
      </c>
    </row>
    <row r="170" spans="1:12">
      <c r="A170">
        <v>167</v>
      </c>
      <c r="B170" s="5" t="s">
        <v>56</v>
      </c>
      <c r="C170" s="5" t="s">
        <v>51</v>
      </c>
      <c r="D170" s="5" t="s">
        <v>29</v>
      </c>
      <c r="E170" s="5">
        <v>147.32361</v>
      </c>
      <c r="F170" s="5">
        <v>-42.87473</v>
      </c>
      <c r="G170" s="5">
        <v>250</v>
      </c>
      <c r="H170" s="5" t="s">
        <v>29</v>
      </c>
      <c r="I170" s="2">
        <f>G170*'Costs &amp; Budget'!$I$3*'Costs &amp; Budget'!$F$3*365/1000</f>
        <v>365</v>
      </c>
      <c r="J170" s="2">
        <f>'Costs &amp; Budget'!$F$4</f>
        <v>8000</v>
      </c>
      <c r="K170">
        <f>IFERROR(SUM(J170)/I170,"N/A")</f>
        <v>21.917808219178081</v>
      </c>
      <c r="L170">
        <f>IF(A170&lt;50,1,IF(A170&lt;100,2,IF(A170&lt;150,3,4)))</f>
        <v>4</v>
      </c>
    </row>
    <row r="171" spans="1:12">
      <c r="A171">
        <v>168</v>
      </c>
      <c r="B171" s="5" t="s">
        <v>56</v>
      </c>
      <c r="C171" s="5" t="s">
        <v>51</v>
      </c>
      <c r="D171" s="5" t="s">
        <v>30</v>
      </c>
      <c r="E171" s="5">
        <v>147.32513299999999</v>
      </c>
      <c r="F171" s="5">
        <v>-42.875633999999998</v>
      </c>
      <c r="G171" s="5">
        <v>250</v>
      </c>
      <c r="H171" s="5" t="s">
        <v>30</v>
      </c>
      <c r="I171" s="2">
        <f>G171*'Costs &amp; Budget'!$I$3*'Costs &amp; Budget'!$F$3*365/1000</f>
        <v>365</v>
      </c>
      <c r="J171" s="2">
        <f>'Costs &amp; Budget'!$F$4</f>
        <v>8000</v>
      </c>
      <c r="K171">
        <f>IFERROR(SUM(J171)/I171,"N/A")</f>
        <v>21.917808219178081</v>
      </c>
      <c r="L171">
        <f>IF(A171&lt;50,1,IF(A171&lt;100,2,IF(A171&lt;150,3,4)))</f>
        <v>4</v>
      </c>
    </row>
    <row r="172" spans="1:12">
      <c r="A172">
        <v>169</v>
      </c>
      <c r="B172" s="5" t="s">
        <v>56</v>
      </c>
      <c r="C172" s="5" t="s">
        <v>51</v>
      </c>
      <c r="D172" s="5" t="s">
        <v>29</v>
      </c>
      <c r="E172" s="5">
        <v>147.32346999999999</v>
      </c>
      <c r="F172" s="5">
        <v>-42.874457</v>
      </c>
      <c r="G172" s="5">
        <v>250</v>
      </c>
      <c r="H172" s="5" t="s">
        <v>29</v>
      </c>
      <c r="I172" s="2">
        <f>G172*'Costs &amp; Budget'!$I$3*'Costs &amp; Budget'!$F$3*365/1000</f>
        <v>365</v>
      </c>
      <c r="J172" s="2">
        <f>'Costs &amp; Budget'!$F$4</f>
        <v>8000</v>
      </c>
      <c r="K172">
        <f>IFERROR(SUM(J172)/I172,"N/A")</f>
        <v>21.917808219178081</v>
      </c>
      <c r="L172">
        <f>IF(A172&lt;50,1,IF(A172&lt;100,2,IF(A172&lt;150,3,4)))</f>
        <v>4</v>
      </c>
    </row>
    <row r="173" spans="1:12">
      <c r="A173">
        <v>170</v>
      </c>
      <c r="B173" s="5" t="s">
        <v>56</v>
      </c>
      <c r="C173" s="5" t="s">
        <v>51</v>
      </c>
      <c r="D173" s="5" t="s">
        <v>30</v>
      </c>
      <c r="E173" s="5">
        <v>147.324727</v>
      </c>
      <c r="F173" s="5">
        <v>-42.875515</v>
      </c>
      <c r="G173" s="5">
        <v>250</v>
      </c>
      <c r="H173" s="5" t="s">
        <v>30</v>
      </c>
      <c r="I173" s="2">
        <f>G173*'Costs &amp; Budget'!$I$3*'Costs &amp; Budget'!$F$3*365/1000</f>
        <v>365</v>
      </c>
      <c r="J173" s="2">
        <f>'Costs &amp; Budget'!$F$4</f>
        <v>8000</v>
      </c>
      <c r="K173">
        <f>IFERROR(SUM(J173)/I173,"N/A")</f>
        <v>21.917808219178081</v>
      </c>
      <c r="L173">
        <f>IF(A173&lt;50,1,IF(A173&lt;100,2,IF(A173&lt;150,3,4)))</f>
        <v>4</v>
      </c>
    </row>
    <row r="174" spans="1:12">
      <c r="A174">
        <v>171</v>
      </c>
      <c r="B174" s="5" t="s">
        <v>56</v>
      </c>
      <c r="C174" s="5" t="s">
        <v>51</v>
      </c>
      <c r="D174" s="5" t="s">
        <v>30</v>
      </c>
      <c r="E174" s="5">
        <v>147.32546600000001</v>
      </c>
      <c r="F174" s="5">
        <v>-42.876035000000002</v>
      </c>
      <c r="G174" s="5">
        <v>250</v>
      </c>
      <c r="H174" s="5" t="s">
        <v>30</v>
      </c>
      <c r="I174" s="2">
        <f>G174*'Costs &amp; Budget'!$I$3*'Costs &amp; Budget'!$F$3*365/1000</f>
        <v>365</v>
      </c>
      <c r="J174" s="2">
        <f>'Costs &amp; Budget'!$F$4</f>
        <v>8000</v>
      </c>
      <c r="K174">
        <f>IFERROR(SUM(J174)/I174,"N/A")</f>
        <v>21.917808219178081</v>
      </c>
      <c r="L174">
        <f>IF(A174&lt;50,1,IF(A174&lt;100,2,IF(A174&lt;150,3,4)))</f>
        <v>4</v>
      </c>
    </row>
    <row r="175" spans="1:12">
      <c r="A175">
        <v>172</v>
      </c>
      <c r="B175" s="5" t="s">
        <v>56</v>
      </c>
      <c r="C175" s="5" t="s">
        <v>51</v>
      </c>
      <c r="D175" s="5" t="s">
        <v>29</v>
      </c>
      <c r="E175" s="5">
        <v>147.32165499999999</v>
      </c>
      <c r="F175" s="5">
        <v>-42.872850999999997</v>
      </c>
      <c r="G175" s="5">
        <v>250</v>
      </c>
      <c r="H175" s="5" t="s">
        <v>29</v>
      </c>
      <c r="I175" s="2">
        <f>G175*'Costs &amp; Budget'!$I$3*'Costs &amp; Budget'!$F$3*365/1000</f>
        <v>365</v>
      </c>
      <c r="J175" s="2">
        <f>'Costs &amp; Budget'!$F$4</f>
        <v>8000</v>
      </c>
      <c r="K175">
        <f>IFERROR(SUM(J175)/I175,"N/A")</f>
        <v>21.917808219178081</v>
      </c>
      <c r="L175">
        <f>IF(A175&lt;50,1,IF(A175&lt;100,2,IF(A175&lt;150,3,4)))</f>
        <v>4</v>
      </c>
    </row>
    <row r="176" spans="1:12">
      <c r="A176">
        <v>173</v>
      </c>
      <c r="B176" s="5" t="s">
        <v>56</v>
      </c>
      <c r="C176" s="5" t="s">
        <v>51</v>
      </c>
      <c r="D176" s="5" t="s">
        <v>28</v>
      </c>
      <c r="E176" s="5">
        <v>147.32216500000001</v>
      </c>
      <c r="F176" s="5">
        <v>-42.873457000000002</v>
      </c>
      <c r="G176" s="5">
        <v>18</v>
      </c>
      <c r="H176" s="5" t="s">
        <v>28</v>
      </c>
      <c r="I176" s="2">
        <f>G176*'Costs &amp; Budget'!$I$3*'Costs &amp; Budget'!$F$3*365/1000</f>
        <v>26.28</v>
      </c>
      <c r="J176" s="2">
        <f>'Costs &amp; Budget'!$F$4</f>
        <v>8000</v>
      </c>
      <c r="K176">
        <f>IFERROR(SUM(J176)/I176,"N/A")</f>
        <v>304.41400304414003</v>
      </c>
      <c r="L176">
        <f>IF(A176&lt;50,1,IF(A176&lt;100,2,IF(A176&lt;150,3,4)))</f>
        <v>4</v>
      </c>
    </row>
    <row r="177" spans="1:12">
      <c r="A177">
        <v>174</v>
      </c>
      <c r="B177" s="5" t="s">
        <v>56</v>
      </c>
      <c r="C177" s="5" t="s">
        <v>51</v>
      </c>
      <c r="D177" s="5" t="s">
        <v>29</v>
      </c>
      <c r="E177" s="5">
        <v>147.32698099999999</v>
      </c>
      <c r="F177" s="5">
        <v>-42.877101000000003</v>
      </c>
      <c r="G177" s="5">
        <v>250</v>
      </c>
      <c r="H177" s="5" t="s">
        <v>29</v>
      </c>
      <c r="I177" s="2">
        <f>G177*'Costs &amp; Budget'!$I$3*'Costs &amp; Budget'!$F$3*365/1000</f>
        <v>365</v>
      </c>
      <c r="J177" s="2">
        <f>'Costs &amp; Budget'!$F$4</f>
        <v>8000</v>
      </c>
      <c r="K177">
        <f>IFERROR(SUM(J177)/I177,"N/A")</f>
        <v>21.917808219178081</v>
      </c>
      <c r="L177">
        <f>IF(A177&lt;50,1,IF(A177&lt;100,2,IF(A177&lt;150,3,4)))</f>
        <v>4</v>
      </c>
    </row>
    <row r="178" spans="1:12">
      <c r="A178">
        <v>175</v>
      </c>
      <c r="B178" s="5" t="s">
        <v>56</v>
      </c>
      <c r="C178" s="5" t="s">
        <v>51</v>
      </c>
      <c r="D178" s="5" t="s">
        <v>30</v>
      </c>
      <c r="E178" s="5">
        <v>147.331118</v>
      </c>
      <c r="F178" s="5">
        <v>-42.879829999999998</v>
      </c>
      <c r="G178" s="5">
        <v>400</v>
      </c>
      <c r="H178" s="5" t="s">
        <v>30</v>
      </c>
      <c r="I178" s="2">
        <f>G178*'Costs &amp; Budget'!$I$3*'Costs &amp; Budget'!$F$3*365/1000</f>
        <v>584</v>
      </c>
      <c r="J178" s="2">
        <f>'Costs &amp; Budget'!$F$4</f>
        <v>8000</v>
      </c>
      <c r="K178">
        <f>IFERROR(SUM(J178)/I178,"N/A")</f>
        <v>13.698630136986301</v>
      </c>
      <c r="L178">
        <f>IF(A178&lt;50,1,IF(A178&lt;100,2,IF(A178&lt;150,3,4)))</f>
        <v>4</v>
      </c>
    </row>
    <row r="179" spans="1:12">
      <c r="A179">
        <v>176</v>
      </c>
      <c r="B179" s="5" t="s">
        <v>56</v>
      </c>
      <c r="C179" s="5" t="s">
        <v>51</v>
      </c>
      <c r="D179" s="5" t="s">
        <v>30</v>
      </c>
      <c r="E179" s="5">
        <v>147.324556</v>
      </c>
      <c r="F179" s="5">
        <v>-42.875228</v>
      </c>
      <c r="G179" s="5">
        <v>250</v>
      </c>
      <c r="H179" s="5" t="s">
        <v>30</v>
      </c>
      <c r="I179" s="2">
        <f>G179*'Costs &amp; Budget'!$I$3*'Costs &amp; Budget'!$F$3*365/1000</f>
        <v>365</v>
      </c>
      <c r="J179" s="2">
        <f>'Costs &amp; Budget'!$F$4</f>
        <v>8000</v>
      </c>
      <c r="K179">
        <f>IFERROR(SUM(J179)/I179,"N/A")</f>
        <v>21.917808219178081</v>
      </c>
      <c r="L179">
        <f>IF(A179&lt;50,1,IF(A179&lt;100,2,IF(A179&lt;150,3,4)))</f>
        <v>4</v>
      </c>
    </row>
    <row r="180" spans="1:12">
      <c r="A180">
        <v>177</v>
      </c>
      <c r="B180" s="5" t="s">
        <v>56</v>
      </c>
      <c r="C180" s="5" t="s">
        <v>51</v>
      </c>
      <c r="D180" s="5" t="s">
        <v>28</v>
      </c>
      <c r="E180" s="5">
        <v>147.32951299999999</v>
      </c>
      <c r="F180" s="5">
        <v>-42.878711000000003</v>
      </c>
      <c r="G180" s="5">
        <v>175</v>
      </c>
      <c r="H180" s="5" t="s">
        <v>28</v>
      </c>
      <c r="I180" s="2">
        <f>G180*'Costs &amp; Budget'!$I$3*'Costs &amp; Budget'!$F$3*365/1000</f>
        <v>255.5</v>
      </c>
      <c r="J180" s="2">
        <f>'Costs &amp; Budget'!$F$4</f>
        <v>8000</v>
      </c>
      <c r="K180">
        <f>IFERROR(SUM(J180)/I180,"N/A")</f>
        <v>31.31115459882583</v>
      </c>
      <c r="L180">
        <f>IF(A180&lt;50,1,IF(A180&lt;100,2,IF(A180&lt;150,3,4)))</f>
        <v>4</v>
      </c>
    </row>
    <row r="181" spans="1:12">
      <c r="A181">
        <v>178</v>
      </c>
      <c r="B181" s="5" t="s">
        <v>56</v>
      </c>
      <c r="C181" s="5" t="s">
        <v>51</v>
      </c>
      <c r="D181" s="5" t="s">
        <v>30</v>
      </c>
      <c r="E181" s="5">
        <v>147.329162</v>
      </c>
      <c r="F181" s="5">
        <v>-42.878450999999998</v>
      </c>
      <c r="G181" s="5">
        <v>400</v>
      </c>
      <c r="H181" s="5" t="s">
        <v>30</v>
      </c>
      <c r="I181" s="2">
        <f>G181*'Costs &amp; Budget'!$I$3*'Costs &amp; Budget'!$F$3*365/1000</f>
        <v>584</v>
      </c>
      <c r="J181" s="2">
        <f>'Costs &amp; Budget'!$F$4</f>
        <v>8000</v>
      </c>
      <c r="K181">
        <f>IFERROR(SUM(J181)/I181,"N/A")</f>
        <v>13.698630136986301</v>
      </c>
      <c r="L181">
        <f>IF(A181&lt;50,1,IF(A181&lt;100,2,IF(A181&lt;150,3,4)))</f>
        <v>4</v>
      </c>
    </row>
    <row r="182" spans="1:12">
      <c r="A182">
        <v>179</v>
      </c>
      <c r="B182" s="5" t="s">
        <v>56</v>
      </c>
      <c r="C182" s="5" t="s">
        <v>51</v>
      </c>
      <c r="D182" s="5" t="s">
        <v>30</v>
      </c>
      <c r="E182" s="5">
        <v>147.32874799999999</v>
      </c>
      <c r="F182" s="5">
        <v>-42.878326999999999</v>
      </c>
      <c r="G182" s="5">
        <v>400</v>
      </c>
      <c r="H182" s="5" t="s">
        <v>30</v>
      </c>
      <c r="I182" s="2">
        <f>G182*'Costs &amp; Budget'!$I$3*'Costs &amp; Budget'!$F$3*365/1000</f>
        <v>584</v>
      </c>
      <c r="J182" s="2">
        <f>'Costs &amp; Budget'!$F$4</f>
        <v>8000</v>
      </c>
      <c r="K182">
        <f>IFERROR(SUM(J182)/I182,"N/A")</f>
        <v>13.698630136986301</v>
      </c>
      <c r="L182">
        <f>IF(A182&lt;50,1,IF(A182&lt;100,2,IF(A182&lt;150,3,4)))</f>
        <v>4</v>
      </c>
    </row>
    <row r="183" spans="1:12">
      <c r="A183">
        <v>180</v>
      </c>
      <c r="B183" s="5" t="s">
        <v>56</v>
      </c>
      <c r="C183" s="5" t="s">
        <v>51</v>
      </c>
      <c r="D183" s="5" t="s">
        <v>28</v>
      </c>
      <c r="E183" s="5">
        <v>147.32265100000001</v>
      </c>
      <c r="F183" s="5">
        <v>-42.873866</v>
      </c>
      <c r="G183" s="5">
        <v>18</v>
      </c>
      <c r="H183" s="5" t="s">
        <v>28</v>
      </c>
      <c r="I183" s="2">
        <f>G183*'Costs &amp; Budget'!$I$3*'Costs &amp; Budget'!$F$3*365/1000</f>
        <v>26.28</v>
      </c>
      <c r="J183" s="2">
        <f>'Costs &amp; Budget'!$F$4</f>
        <v>8000</v>
      </c>
      <c r="K183">
        <f>IFERROR(SUM(J183)/I183,"N/A")</f>
        <v>304.41400304414003</v>
      </c>
      <c r="L183">
        <f>IF(A183&lt;50,1,IF(A183&lt;100,2,IF(A183&lt;150,3,4)))</f>
        <v>4</v>
      </c>
    </row>
    <row r="184" spans="1:12">
      <c r="A184">
        <v>181</v>
      </c>
      <c r="B184" s="5" t="s">
        <v>56</v>
      </c>
      <c r="C184" s="5" t="s">
        <v>51</v>
      </c>
      <c r="D184" s="5" t="s">
        <v>30</v>
      </c>
      <c r="E184" s="5">
        <v>147.32961700000001</v>
      </c>
      <c r="F184" s="5">
        <v>-42.878954999999998</v>
      </c>
      <c r="G184" s="5">
        <v>400</v>
      </c>
      <c r="H184" s="5" t="s">
        <v>30</v>
      </c>
      <c r="I184" s="2">
        <f>G184*'Costs &amp; Budget'!$I$3*'Costs &amp; Budget'!$F$3*365/1000</f>
        <v>584</v>
      </c>
      <c r="J184" s="2">
        <f>'Costs &amp; Budget'!$F$4</f>
        <v>8000</v>
      </c>
      <c r="K184">
        <f>IFERROR(SUM(J184)/I184,"N/A")</f>
        <v>13.698630136986301</v>
      </c>
      <c r="L184">
        <f>IF(A184&lt;50,1,IF(A184&lt;100,2,IF(A184&lt;150,3,4)))</f>
        <v>4</v>
      </c>
    </row>
    <row r="185" spans="1:12">
      <c r="A185">
        <v>182</v>
      </c>
      <c r="B185" s="5" t="s">
        <v>56</v>
      </c>
      <c r="C185" s="5" t="s">
        <v>51</v>
      </c>
      <c r="D185" s="5" t="s">
        <v>30</v>
      </c>
      <c r="E185" s="5">
        <v>147.32922199999999</v>
      </c>
      <c r="F185" s="5">
        <v>-42.878678000000001</v>
      </c>
      <c r="G185" s="5">
        <v>400</v>
      </c>
      <c r="H185" s="5" t="s">
        <v>30</v>
      </c>
      <c r="I185" s="2">
        <f>G185*'Costs &amp; Budget'!$I$3*'Costs &amp; Budget'!$F$3*365/1000</f>
        <v>584</v>
      </c>
      <c r="J185" s="2">
        <f>'Costs &amp; Budget'!$F$4</f>
        <v>8000</v>
      </c>
      <c r="K185">
        <f>IFERROR(SUM(J185)/I185,"N/A")</f>
        <v>13.698630136986301</v>
      </c>
      <c r="L185">
        <f>IF(A185&lt;50,1,IF(A185&lt;100,2,IF(A185&lt;150,3,4)))</f>
        <v>4</v>
      </c>
    </row>
    <row r="186" spans="1:12">
      <c r="A186">
        <v>183</v>
      </c>
      <c r="B186" s="5" t="s">
        <v>56</v>
      </c>
      <c r="C186" s="5" t="s">
        <v>51</v>
      </c>
      <c r="D186" s="5" t="s">
        <v>29</v>
      </c>
      <c r="E186" s="5">
        <v>147.326886</v>
      </c>
      <c r="F186" s="5">
        <v>-42.876888000000001</v>
      </c>
      <c r="G186" s="5">
        <v>250</v>
      </c>
      <c r="H186" s="5" t="s">
        <v>29</v>
      </c>
      <c r="I186" s="2">
        <f>G186*'Costs &amp; Budget'!$I$3*'Costs &amp; Budget'!$F$3*365/1000</f>
        <v>365</v>
      </c>
      <c r="J186" s="2">
        <f>'Costs &amp; Budget'!$F$4</f>
        <v>8000</v>
      </c>
      <c r="K186">
        <f>IFERROR(SUM(J186)/I186,"N/A")</f>
        <v>21.917808219178081</v>
      </c>
      <c r="L186">
        <f>IF(A186&lt;50,1,IF(A186&lt;100,2,IF(A186&lt;150,3,4)))</f>
        <v>4</v>
      </c>
    </row>
    <row r="187" spans="1:12">
      <c r="A187">
        <v>184</v>
      </c>
      <c r="B187" s="5" t="s">
        <v>56</v>
      </c>
      <c r="C187" s="5" t="s">
        <v>51</v>
      </c>
      <c r="D187" s="5" t="s">
        <v>30</v>
      </c>
      <c r="E187" s="5">
        <v>147.32755499999999</v>
      </c>
      <c r="F187" s="5">
        <v>-42.877512000000003</v>
      </c>
      <c r="G187" s="5">
        <v>400</v>
      </c>
      <c r="H187" s="5" t="s">
        <v>30</v>
      </c>
      <c r="I187" s="2">
        <f>G187*'Costs &amp; Budget'!$I$3*'Costs &amp; Budget'!$F$3*365/1000</f>
        <v>584</v>
      </c>
      <c r="J187" s="2">
        <f>'Costs &amp; Budget'!$F$4</f>
        <v>8000</v>
      </c>
      <c r="K187">
        <f>IFERROR(SUM(J187)/I187,"N/A")</f>
        <v>13.698630136986301</v>
      </c>
      <c r="L187">
        <f>IF(A187&lt;50,1,IF(A187&lt;100,2,IF(A187&lt;150,3,4)))</f>
        <v>4</v>
      </c>
    </row>
    <row r="188" spans="1:12">
      <c r="A188">
        <v>185</v>
      </c>
      <c r="B188" s="5" t="s">
        <v>56</v>
      </c>
      <c r="C188" s="5" t="s">
        <v>51</v>
      </c>
      <c r="D188" s="5" t="s">
        <v>29</v>
      </c>
      <c r="E188" s="5">
        <v>147.32156800000001</v>
      </c>
      <c r="F188" s="5">
        <v>-42.872514000000002</v>
      </c>
      <c r="G188" s="5">
        <v>250</v>
      </c>
      <c r="H188" s="5" t="s">
        <v>29</v>
      </c>
      <c r="I188" s="2">
        <f>G188*'Costs &amp; Budget'!$I$3*'Costs &amp; Budget'!$F$3*365/1000</f>
        <v>365</v>
      </c>
      <c r="J188" s="2">
        <f>'Costs &amp; Budget'!$F$4</f>
        <v>8000</v>
      </c>
      <c r="K188">
        <f>IFERROR(SUM(J188)/I188,"N/A")</f>
        <v>21.917808219178081</v>
      </c>
      <c r="L188">
        <f>IF(A188&lt;50,1,IF(A188&lt;100,2,IF(A188&lt;150,3,4)))</f>
        <v>4</v>
      </c>
    </row>
    <row r="189" spans="1:12">
      <c r="A189">
        <v>186</v>
      </c>
      <c r="B189" s="5" t="s">
        <v>56</v>
      </c>
      <c r="C189" s="5" t="s">
        <v>51</v>
      </c>
      <c r="D189" s="5" t="s">
        <v>29</v>
      </c>
      <c r="E189" s="5">
        <v>147.32183599999999</v>
      </c>
      <c r="F189" s="5">
        <v>-42.872577</v>
      </c>
      <c r="G189" s="5">
        <v>250</v>
      </c>
      <c r="H189" s="5" t="s">
        <v>29</v>
      </c>
      <c r="I189" s="2">
        <f>G189*'Costs &amp; Budget'!$I$3*'Costs &amp; Budget'!$F$3*365/1000</f>
        <v>365</v>
      </c>
      <c r="J189" s="2">
        <f>'Costs &amp; Budget'!$F$4</f>
        <v>8000</v>
      </c>
      <c r="K189">
        <f>IFERROR(SUM(J189)/I189,"N/A")</f>
        <v>21.917808219178081</v>
      </c>
      <c r="L189">
        <f>IF(A189&lt;50,1,IF(A189&lt;100,2,IF(A189&lt;150,3,4)))</f>
        <v>4</v>
      </c>
    </row>
    <row r="190" spans="1:12">
      <c r="A190">
        <v>187</v>
      </c>
      <c r="B190" s="5" t="s">
        <v>56</v>
      </c>
      <c r="C190" s="5" t="s">
        <v>51</v>
      </c>
      <c r="D190" s="5" t="s">
        <v>28</v>
      </c>
      <c r="E190" s="5">
        <v>147.32190800000001</v>
      </c>
      <c r="F190" s="5">
        <v>-42.873099000000003</v>
      </c>
      <c r="G190" s="5">
        <v>18</v>
      </c>
      <c r="H190" s="5" t="s">
        <v>28</v>
      </c>
      <c r="I190" s="2">
        <f>G190*'Costs &amp; Budget'!$I$3*'Costs &amp; Budget'!$F$3*365/1000</f>
        <v>26.28</v>
      </c>
      <c r="J190" s="2">
        <f>'Costs &amp; Budget'!$F$4</f>
        <v>8000</v>
      </c>
      <c r="K190">
        <f>IFERROR(SUM(J190)/I190,"N/A")</f>
        <v>304.41400304414003</v>
      </c>
      <c r="L190">
        <f>IF(A190&lt;50,1,IF(A190&lt;100,2,IF(A190&lt;150,3,4)))</f>
        <v>4</v>
      </c>
    </row>
    <row r="191" spans="1:12">
      <c r="A191">
        <v>188</v>
      </c>
      <c r="B191" s="5" t="s">
        <v>56</v>
      </c>
      <c r="C191" s="5" t="s">
        <v>51</v>
      </c>
      <c r="D191" s="5" t="s">
        <v>30</v>
      </c>
      <c r="E191" s="5">
        <v>147.330094</v>
      </c>
      <c r="F191" s="5">
        <v>-42.879131999999998</v>
      </c>
      <c r="G191" s="5">
        <v>400</v>
      </c>
      <c r="H191" s="5" t="s">
        <v>30</v>
      </c>
      <c r="I191" s="2">
        <f>G191*'Costs &amp; Budget'!$I$3*'Costs &amp; Budget'!$F$3*365/1000</f>
        <v>584</v>
      </c>
      <c r="J191" s="2">
        <f>'Costs &amp; Budget'!$F$4</f>
        <v>8000</v>
      </c>
      <c r="K191">
        <f>IFERROR(SUM(J191)/I191,"N/A")</f>
        <v>13.698630136986301</v>
      </c>
      <c r="L191">
        <f>IF(A191&lt;50,1,IF(A191&lt;100,2,IF(A191&lt;150,3,4)))</f>
        <v>4</v>
      </c>
    </row>
    <row r="192" spans="1:12">
      <c r="A192">
        <v>189</v>
      </c>
      <c r="B192" s="5" t="s">
        <v>57</v>
      </c>
      <c r="C192" s="5" t="s">
        <v>51</v>
      </c>
      <c r="D192" s="5" t="s">
        <v>30</v>
      </c>
      <c r="E192" s="5">
        <v>147.309448</v>
      </c>
      <c r="F192" s="5">
        <v>-42.877113999999999</v>
      </c>
      <c r="G192" s="5">
        <v>80</v>
      </c>
      <c r="H192" s="5" t="s">
        <v>30</v>
      </c>
      <c r="I192" s="2">
        <f>G192*'Costs &amp; Budget'!$I$3*'Costs &amp; Budget'!$F$3*365/1000</f>
        <v>116.8</v>
      </c>
      <c r="J192" s="2">
        <f>'Costs &amp; Budget'!$F$4</f>
        <v>8000</v>
      </c>
      <c r="K192">
        <f>IFERROR(SUM(J192)/I192,"N/A")</f>
        <v>68.493150684931507</v>
      </c>
      <c r="L192">
        <f>IF(A192&lt;50,1,IF(A192&lt;100,2,IF(A192&lt;150,3,4)))</f>
        <v>4</v>
      </c>
    </row>
    <row r="193" spans="1:12">
      <c r="A193">
        <v>190</v>
      </c>
      <c r="B193" s="5" t="s">
        <v>57</v>
      </c>
      <c r="C193" s="5" t="s">
        <v>51</v>
      </c>
      <c r="D193" s="5" t="s">
        <v>28</v>
      </c>
      <c r="E193" s="5">
        <v>147.30914799999999</v>
      </c>
      <c r="F193" s="5">
        <v>-42.876812999999999</v>
      </c>
      <c r="G193" s="5">
        <v>14</v>
      </c>
      <c r="H193" s="5" t="s">
        <v>28</v>
      </c>
      <c r="I193" s="2">
        <f>G193*'Costs &amp; Budget'!$I$3*'Costs &amp; Budget'!$F$3*365/1000</f>
        <v>20.440000000000001</v>
      </c>
      <c r="J193" s="2">
        <f>'Costs &amp; Budget'!$F$4</f>
        <v>8000</v>
      </c>
      <c r="K193">
        <f>IFERROR(SUM(J193)/I193,"N/A")</f>
        <v>391.38943248532286</v>
      </c>
      <c r="L193">
        <f>IF(A193&lt;50,1,IF(A193&lt;100,2,IF(A193&lt;150,3,4)))</f>
        <v>4</v>
      </c>
    </row>
    <row r="194" spans="1:12">
      <c r="A194">
        <v>191</v>
      </c>
      <c r="B194" s="5" t="s">
        <v>57</v>
      </c>
      <c r="C194" s="5" t="s">
        <v>51</v>
      </c>
      <c r="D194" s="5" t="s">
        <v>28</v>
      </c>
      <c r="E194" s="5">
        <v>147.310238</v>
      </c>
      <c r="F194" s="5">
        <v>-42.876235000000001</v>
      </c>
      <c r="G194" s="5">
        <v>18</v>
      </c>
      <c r="H194" s="5" t="s">
        <v>28</v>
      </c>
      <c r="I194" s="2">
        <f>G194*'Costs &amp; Budget'!$I$3*'Costs &amp; Budget'!$F$3*365/1000</f>
        <v>26.28</v>
      </c>
      <c r="J194" s="2">
        <f>'Costs &amp; Budget'!$F$4</f>
        <v>8000</v>
      </c>
      <c r="K194">
        <f>IFERROR(SUM(J194)/I194,"N/A")</f>
        <v>304.41400304414003</v>
      </c>
      <c r="L194">
        <f>IF(A194&lt;50,1,IF(A194&lt;100,2,IF(A194&lt;150,3,4)))</f>
        <v>4</v>
      </c>
    </row>
  </sheetData>
  <autoFilter ref="B3:L3"/>
  <conditionalFormatting sqref="K1 K3:K1048576">
    <cfRule type="cellIs" dxfId="1" priority="2" operator="between">
      <formula>1</formula>
      <formula>20</formula>
    </cfRule>
  </conditionalFormatting>
  <conditionalFormatting sqref="N9">
    <cfRule type="containsText" dxfId="0" priority="1" operator="containsText" text="Green">
      <formula>NOT(ISERROR(SEARCH("Green",N9)))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GovHack_CoH_Street_Lighting_Cha</vt:lpstr>
      <vt:lpstr>Costs &amp; Budget</vt:lpstr>
      <vt:lpstr>Budgeting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Shen</dc:creator>
  <cp:lastModifiedBy>Emily Shen</cp:lastModifiedBy>
  <dcterms:created xsi:type="dcterms:W3CDTF">2020-08-16T01:57:14Z</dcterms:created>
  <dcterms:modified xsi:type="dcterms:W3CDTF">2020-08-16T02:22:24Z</dcterms:modified>
</cp:coreProperties>
</file>