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8df8976555b484/03 HenkJan/014 InternetOfThings/03 ESP/19 Nachtklok Amir/01 System/"/>
    </mc:Choice>
  </mc:AlternateContent>
  <xr:revisionPtr revIDLastSave="631" documentId="8_{9FA4AEC4-9923-44FD-8651-513816169F6D}" xr6:coauthVersionLast="47" xr6:coauthVersionMax="47" xr10:uidLastSave="{50E2EC9E-9809-46CA-BC81-3EE09B834287}"/>
  <bookViews>
    <workbookView xWindow="-98" yWindow="-98" windowWidth="21795" windowHeight="12975" xr2:uid="{C7BDC452-BCE5-4368-9072-342FB34A83B2}"/>
  </bookViews>
  <sheets>
    <sheet name="Sheet1" sheetId="1" r:id="rId1"/>
    <sheet name="Colors" sheetId="5" r:id="rId2"/>
    <sheet name="zones" sheetId="8" r:id="rId3"/>
    <sheet name="Sheet4" sheetId="4" r:id="rId4"/>
    <sheet name="Sheet3" sheetId="3" r:id="rId5"/>
    <sheet name="Sheet2" sheetId="2" r:id="rId6"/>
  </sheets>
  <definedNames>
    <definedName name="_xlnm._FilterDatabase" localSheetId="2" hidden="1">zones!$A$1:$D$462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G48" i="1"/>
  <c r="G49" i="1" s="1"/>
  <c r="G50" i="1" s="1"/>
  <c r="G51" i="1" s="1"/>
  <c r="G52" i="1" s="1"/>
  <c r="G53" i="1" s="1"/>
  <c r="G54" i="1" s="1"/>
  <c r="I46" i="1"/>
  <c r="G47" i="1" s="1"/>
  <c r="H46" i="1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J13" i="8"/>
  <c r="I13" i="8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I3" i="8"/>
  <c r="J3" i="8" s="1"/>
  <c r="J2" i="8"/>
  <c r="I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17" i="8"/>
  <c r="E18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K34" i="4"/>
  <c r="K35" i="4" s="1"/>
  <c r="J35" i="4"/>
  <c r="J34" i="4"/>
  <c r="H47" i="1" l="1"/>
  <c r="H48" i="1" s="1"/>
  <c r="H49" i="1" s="1"/>
  <c r="H50" i="1" s="1"/>
  <c r="H51" i="1" s="1"/>
  <c r="H52" i="1" s="1"/>
  <c r="H53" i="1" s="1"/>
  <c r="H54" i="1" s="1"/>
  <c r="I17" i="1"/>
  <c r="I16" i="1"/>
  <c r="H15" i="5"/>
  <c r="K15" i="5" s="1"/>
  <c r="G15" i="5"/>
  <c r="J15" i="5" s="1"/>
  <c r="F15" i="5"/>
  <c r="I15" i="5" s="1"/>
  <c r="L15" i="5" s="1"/>
  <c r="M15" i="5" s="1"/>
  <c r="H14" i="5"/>
  <c r="K14" i="5" s="1"/>
  <c r="G14" i="5"/>
  <c r="J14" i="5" s="1"/>
  <c r="F14" i="5"/>
  <c r="I14" i="5" s="1"/>
  <c r="L14" i="5" s="1"/>
  <c r="M14" i="5" s="1"/>
  <c r="H13" i="5"/>
  <c r="K13" i="5" s="1"/>
  <c r="G13" i="5"/>
  <c r="J13" i="5" s="1"/>
  <c r="F13" i="5"/>
  <c r="I13" i="5" s="1"/>
  <c r="H12" i="5"/>
  <c r="K12" i="5" s="1"/>
  <c r="G12" i="5"/>
  <c r="J12" i="5" s="1"/>
  <c r="F12" i="5"/>
  <c r="I12" i="5" s="1"/>
  <c r="H11" i="5"/>
  <c r="K11" i="5" s="1"/>
  <c r="G11" i="5"/>
  <c r="J11" i="5" s="1"/>
  <c r="F11" i="5"/>
  <c r="I11" i="5" s="1"/>
  <c r="L11" i="5" s="1"/>
  <c r="M11" i="5" s="1"/>
  <c r="H10" i="5"/>
  <c r="K10" i="5" s="1"/>
  <c r="G10" i="5"/>
  <c r="J10" i="5" s="1"/>
  <c r="F10" i="5"/>
  <c r="I10" i="5" s="1"/>
  <c r="H9" i="5"/>
  <c r="K9" i="5" s="1"/>
  <c r="G9" i="5"/>
  <c r="J9" i="5" s="1"/>
  <c r="F9" i="5"/>
  <c r="I9" i="5" s="1"/>
  <c r="H8" i="5"/>
  <c r="K8" i="5" s="1"/>
  <c r="G8" i="5"/>
  <c r="J8" i="5" s="1"/>
  <c r="F8" i="5"/>
  <c r="I8" i="5" s="1"/>
  <c r="L8" i="5" s="1"/>
  <c r="M8" i="5" s="1"/>
  <c r="H7" i="5"/>
  <c r="K7" i="5" s="1"/>
  <c r="G7" i="5"/>
  <c r="J7" i="5" s="1"/>
  <c r="F7" i="5"/>
  <c r="I7" i="5" s="1"/>
  <c r="L7" i="5" s="1"/>
  <c r="M7" i="5" s="1"/>
  <c r="H6" i="5"/>
  <c r="K6" i="5" s="1"/>
  <c r="G6" i="5"/>
  <c r="J6" i="5" s="1"/>
  <c r="F6" i="5"/>
  <c r="I6" i="5" s="1"/>
  <c r="L6" i="5" s="1"/>
  <c r="M6" i="5" s="1"/>
  <c r="H5" i="5"/>
  <c r="K5" i="5" s="1"/>
  <c r="G5" i="5"/>
  <c r="J5" i="5" s="1"/>
  <c r="F5" i="5"/>
  <c r="I5" i="5" s="1"/>
  <c r="H4" i="5"/>
  <c r="K4" i="5" s="1"/>
  <c r="G4" i="5"/>
  <c r="J4" i="5" s="1"/>
  <c r="F4" i="5"/>
  <c r="I4" i="5" s="1"/>
  <c r="L4" i="5" s="1"/>
  <c r="M4" i="5" s="1"/>
  <c r="H3" i="5"/>
  <c r="K3" i="5" s="1"/>
  <c r="G3" i="5"/>
  <c r="J3" i="5" s="1"/>
  <c r="F3" i="5"/>
  <c r="I3" i="5" s="1"/>
  <c r="L3" i="5" s="1"/>
  <c r="M3" i="5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G2" i="4"/>
  <c r="F2" i="4"/>
  <c r="E2" i="4"/>
  <c r="D2" i="4"/>
  <c r="C2" i="4"/>
  <c r="M4" i="3"/>
  <c r="M5" i="3" s="1"/>
  <c r="M6" i="3" s="1"/>
  <c r="M7" i="3" s="1"/>
  <c r="M8" i="3" s="1"/>
  <c r="M9" i="3" s="1"/>
  <c r="M10" i="3" s="1"/>
  <c r="M11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M3" i="3"/>
  <c r="L3" i="3"/>
  <c r="K3" i="3"/>
  <c r="M1" i="3"/>
  <c r="L1" i="3"/>
  <c r="K1" i="3"/>
  <c r="J1" i="3"/>
  <c r="M2" i="3"/>
  <c r="L2" i="3"/>
  <c r="K2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2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F11" i="2"/>
  <c r="AE11" i="2"/>
  <c r="P9" i="2"/>
  <c r="P5" i="2"/>
  <c r="P2" i="2"/>
  <c r="P1" i="2"/>
  <c r="D10" i="2"/>
  <c r="D6" i="2"/>
  <c r="D2" i="2"/>
  <c r="D1" i="2"/>
  <c r="C1" i="2"/>
  <c r="C20" i="2" s="1"/>
  <c r="B20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3" i="2"/>
  <c r="L5" i="5" l="1"/>
  <c r="M5" i="5" s="1"/>
  <c r="L9" i="5"/>
  <c r="M9" i="5" s="1"/>
  <c r="L10" i="5"/>
  <c r="M10" i="5" s="1"/>
  <c r="L12" i="5"/>
  <c r="M12" i="5" s="1"/>
  <c r="L13" i="5"/>
  <c r="M13" i="5" s="1"/>
  <c r="P20" i="2"/>
  <c r="P16" i="2"/>
  <c r="P12" i="2"/>
  <c r="P8" i="2"/>
  <c r="P4" i="2"/>
  <c r="P18" i="2"/>
  <c r="P10" i="2"/>
  <c r="P19" i="2"/>
  <c r="P15" i="2"/>
  <c r="P11" i="2"/>
  <c r="P7" i="2"/>
  <c r="P3" i="2"/>
  <c r="P14" i="2"/>
  <c r="P13" i="2"/>
  <c r="Q1" i="2"/>
  <c r="P6" i="2"/>
  <c r="P17" i="2"/>
  <c r="E1" i="2"/>
  <c r="D20" i="2"/>
  <c r="D19" i="2"/>
  <c r="D18" i="2"/>
  <c r="D17" i="2"/>
  <c r="D16" i="2"/>
  <c r="D15" i="2"/>
  <c r="D14" i="2"/>
  <c r="D13" i="2"/>
  <c r="D5" i="2"/>
  <c r="D9" i="2"/>
  <c r="D4" i="2"/>
  <c r="D8" i="2"/>
  <c r="D12" i="2"/>
  <c r="D3" i="2"/>
  <c r="D7" i="2"/>
  <c r="D11" i="2"/>
  <c r="C19" i="2"/>
  <c r="A4" i="2"/>
  <c r="A5" i="2" s="1"/>
  <c r="Q19" i="2" l="1"/>
  <c r="Q15" i="2"/>
  <c r="Q11" i="2"/>
  <c r="Q7" i="2"/>
  <c r="Q3" i="2"/>
  <c r="Q13" i="2"/>
  <c r="Q18" i="2"/>
  <c r="Q14" i="2"/>
  <c r="Q10" i="2"/>
  <c r="Q6" i="2"/>
  <c r="Q2" i="2"/>
  <c r="R1" i="2"/>
  <c r="Q17" i="2"/>
  <c r="Q9" i="2"/>
  <c r="Q12" i="2"/>
  <c r="Q20" i="2"/>
  <c r="Q8" i="2"/>
  <c r="Q4" i="2"/>
  <c r="Q5" i="2"/>
  <c r="Q16" i="2"/>
  <c r="F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6" i="2"/>
  <c r="A7" i="2"/>
  <c r="R18" i="2" l="1"/>
  <c r="R14" i="2"/>
  <c r="R10" i="2"/>
  <c r="R6" i="2"/>
  <c r="R2" i="2"/>
  <c r="S1" i="2"/>
  <c r="R16" i="2"/>
  <c r="R17" i="2"/>
  <c r="R13" i="2"/>
  <c r="R9" i="2"/>
  <c r="R5" i="2"/>
  <c r="R20" i="2"/>
  <c r="R12" i="2"/>
  <c r="R4" i="2"/>
  <c r="R3" i="2"/>
  <c r="R19" i="2"/>
  <c r="R7" i="2"/>
  <c r="R15" i="2"/>
  <c r="R8" i="2"/>
  <c r="R11" i="2"/>
  <c r="G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8" i="2"/>
  <c r="S17" i="2" l="1"/>
  <c r="S13" i="2"/>
  <c r="S9" i="2"/>
  <c r="S5" i="2"/>
  <c r="S19" i="2"/>
  <c r="S11" i="2"/>
  <c r="S20" i="2"/>
  <c r="S16" i="2"/>
  <c r="S12" i="2"/>
  <c r="S8" i="2"/>
  <c r="S4" i="2"/>
  <c r="S15" i="2"/>
  <c r="S18" i="2"/>
  <c r="S7" i="2"/>
  <c r="T1" i="2"/>
  <c r="S14" i="2"/>
  <c r="S2" i="2"/>
  <c r="S10" i="2"/>
  <c r="S3" i="2"/>
  <c r="S6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1" i="2"/>
  <c r="A9" i="2"/>
  <c r="T20" i="2" l="1"/>
  <c r="T16" i="2"/>
  <c r="T12" i="2"/>
  <c r="T8" i="2"/>
  <c r="T4" i="2"/>
  <c r="T14" i="2"/>
  <c r="T19" i="2"/>
  <c r="T15" i="2"/>
  <c r="T11" i="2"/>
  <c r="T7" i="2"/>
  <c r="T3" i="2"/>
  <c r="T18" i="2"/>
  <c r="T10" i="2"/>
  <c r="T13" i="2"/>
  <c r="T2" i="2"/>
  <c r="T17" i="2"/>
  <c r="T9" i="2"/>
  <c r="T5" i="2"/>
  <c r="T6" i="2"/>
  <c r="U1" i="2"/>
  <c r="I1" i="2"/>
  <c r="H20" i="2"/>
  <c r="H19" i="2"/>
  <c r="H18" i="2"/>
  <c r="H17" i="2"/>
  <c r="H16" i="2"/>
  <c r="H15" i="2"/>
  <c r="H14" i="2"/>
  <c r="H13" i="2"/>
  <c r="H12" i="2"/>
  <c r="H8" i="2"/>
  <c r="H4" i="2"/>
  <c r="H9" i="2"/>
  <c r="H5" i="2"/>
  <c r="H11" i="2"/>
  <c r="H7" i="2"/>
  <c r="H3" i="2"/>
  <c r="H10" i="2"/>
  <c r="H6" i="2"/>
  <c r="H2" i="2"/>
  <c r="A10" i="2"/>
  <c r="U19" i="2" l="1"/>
  <c r="U15" i="2"/>
  <c r="U11" i="2"/>
  <c r="U7" i="2"/>
  <c r="U3" i="2"/>
  <c r="U17" i="2"/>
  <c r="U9" i="2"/>
  <c r="U18" i="2"/>
  <c r="U14" i="2"/>
  <c r="U10" i="2"/>
  <c r="U6" i="2"/>
  <c r="U2" i="2"/>
  <c r="V1" i="2"/>
  <c r="U13" i="2"/>
  <c r="U5" i="2"/>
  <c r="U16" i="2"/>
  <c r="U12" i="2"/>
  <c r="U4" i="2"/>
  <c r="U20" i="2"/>
  <c r="U8" i="2"/>
  <c r="J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11" i="2"/>
  <c r="V18" i="2" l="1"/>
  <c r="V14" i="2"/>
  <c r="V10" i="2"/>
  <c r="V6" i="2"/>
  <c r="V2" i="2"/>
  <c r="W1" i="2"/>
  <c r="V12" i="2"/>
  <c r="V17" i="2"/>
  <c r="V13" i="2"/>
  <c r="V9" i="2"/>
  <c r="V5" i="2"/>
  <c r="V20" i="2"/>
  <c r="V16" i="2"/>
  <c r="V19" i="2"/>
  <c r="V8" i="2"/>
  <c r="V11" i="2"/>
  <c r="V15" i="2"/>
  <c r="V3" i="2"/>
  <c r="V4" i="2"/>
  <c r="V7" i="2"/>
  <c r="K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12" i="2"/>
  <c r="W17" i="2" l="1"/>
  <c r="W13" i="2"/>
  <c r="W9" i="2"/>
  <c r="W5" i="2"/>
  <c r="W15" i="2"/>
  <c r="W20" i="2"/>
  <c r="W16" i="2"/>
  <c r="W12" i="2"/>
  <c r="W8" i="2"/>
  <c r="W4" i="2"/>
  <c r="W19" i="2"/>
  <c r="W11" i="2"/>
  <c r="W14" i="2"/>
  <c r="W3" i="2"/>
  <c r="W18" i="2"/>
  <c r="W2" i="2"/>
  <c r="W10" i="2"/>
  <c r="W6" i="2"/>
  <c r="X1" i="2"/>
  <c r="W7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1" i="2"/>
  <c r="A13" i="2"/>
  <c r="X20" i="2" l="1"/>
  <c r="X16" i="2"/>
  <c r="X12" i="2"/>
  <c r="X8" i="2"/>
  <c r="X4" i="2"/>
  <c r="X18" i="2"/>
  <c r="X10" i="2"/>
  <c r="X19" i="2"/>
  <c r="X15" i="2"/>
  <c r="X11" i="2"/>
  <c r="X7" i="2"/>
  <c r="X3" i="2"/>
  <c r="X14" i="2"/>
  <c r="X9" i="2"/>
  <c r="X6" i="2"/>
  <c r="Y1" i="2"/>
  <c r="X17" i="2"/>
  <c r="X5" i="2"/>
  <c r="X2" i="2"/>
  <c r="X13" i="2"/>
  <c r="M1" i="2"/>
  <c r="L20" i="2"/>
  <c r="L19" i="2"/>
  <c r="L18" i="2"/>
  <c r="L17" i="2"/>
  <c r="L16" i="2"/>
  <c r="L15" i="2"/>
  <c r="L14" i="2"/>
  <c r="L13" i="2"/>
  <c r="L12" i="2"/>
  <c r="L9" i="2"/>
  <c r="L5" i="2"/>
  <c r="L10" i="2"/>
  <c r="L6" i="2"/>
  <c r="L2" i="2"/>
  <c r="L8" i="2"/>
  <c r="L4" i="2"/>
  <c r="L11" i="2"/>
  <c r="L7" i="2"/>
  <c r="L3" i="2"/>
  <c r="A14" i="2"/>
  <c r="Y19" i="2" l="1"/>
  <c r="Y15" i="2"/>
  <c r="Y11" i="2"/>
  <c r="Y7" i="2"/>
  <c r="Y3" i="2"/>
  <c r="Y13" i="2"/>
  <c r="Y18" i="2"/>
  <c r="Y14" i="2"/>
  <c r="Y10" i="2"/>
  <c r="Y6" i="2"/>
  <c r="Y2" i="2"/>
  <c r="Z1" i="2"/>
  <c r="Y17" i="2"/>
  <c r="Y9" i="2"/>
  <c r="Y20" i="2"/>
  <c r="Y16" i="2"/>
  <c r="Y4" i="2"/>
  <c r="Y12" i="2"/>
  <c r="Y5" i="2"/>
  <c r="Y8" i="2"/>
  <c r="N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15" i="2"/>
  <c r="Z18" i="2" l="1"/>
  <c r="Z14" i="2"/>
  <c r="Z10" i="2"/>
  <c r="Z6" i="2"/>
  <c r="Z2" i="2"/>
  <c r="AA1" i="2"/>
  <c r="Z20" i="2"/>
  <c r="Z16" i="2"/>
  <c r="Z8" i="2"/>
  <c r="Z17" i="2"/>
  <c r="Z13" i="2"/>
  <c r="Z9" i="2"/>
  <c r="Z5" i="2"/>
  <c r="Z12" i="2"/>
  <c r="Z15" i="2"/>
  <c r="Z4" i="2"/>
  <c r="Z3" i="2"/>
  <c r="Z11" i="2"/>
  <c r="Z7" i="2"/>
  <c r="Z19" i="2"/>
  <c r="O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16" i="2"/>
  <c r="AA17" i="2" l="1"/>
  <c r="AA13" i="2"/>
  <c r="AA9" i="2"/>
  <c r="AA5" i="2"/>
  <c r="AA19" i="2"/>
  <c r="AA11" i="2"/>
  <c r="AA20" i="2"/>
  <c r="AA16" i="2"/>
  <c r="AA12" i="2"/>
  <c r="AA8" i="2"/>
  <c r="AA4" i="2"/>
  <c r="AA15" i="2"/>
  <c r="AA10" i="2"/>
  <c r="AA7" i="2"/>
  <c r="AA18" i="2"/>
  <c r="AA14" i="2"/>
  <c r="AA6" i="2"/>
  <c r="AA2" i="2"/>
  <c r="AA3" i="2"/>
  <c r="AB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17" i="2"/>
  <c r="AB20" i="2" l="1"/>
  <c r="AB16" i="2"/>
  <c r="AB12" i="2"/>
  <c r="AB8" i="2"/>
  <c r="AB4" i="2"/>
  <c r="AB14" i="2"/>
  <c r="AB19" i="2"/>
  <c r="AB15" i="2"/>
  <c r="AB11" i="2"/>
  <c r="AB7" i="2"/>
  <c r="AB3" i="2"/>
  <c r="AB18" i="2"/>
  <c r="AB10" i="2"/>
  <c r="AB2" i="2"/>
  <c r="AB13" i="2"/>
  <c r="AB9" i="2"/>
  <c r="AB17" i="2"/>
  <c r="AB5" i="2"/>
  <c r="AB6" i="2"/>
  <c r="A18" i="2"/>
  <c r="A19" i="2" l="1"/>
  <c r="A2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09924C-C488-4BF0-80A2-9865DA7EB8CB}" keepAlive="1" name="Query - List[edit]" description="Connection to the 'List[edit]' query in the workbook." type="5" refreshedVersion="8" background="1" saveData="1">
    <dbPr connection="Provider=Microsoft.Mashup.OleDb.1;Data Source=$Workbook$;Location=List[edit];Extended Properties=&quot;&quot;" command="SELECT * FROM [List[edit]]]"/>
  </connection>
</connections>
</file>

<file path=xl/sharedStrings.xml><?xml version="1.0" encoding="utf-8"?>
<sst xmlns="http://schemas.openxmlformats.org/spreadsheetml/2006/main" count="1413" uniqueCount="969">
  <si>
    <t>Home</t>
  </si>
  <si>
    <t>Set wake up time</t>
  </si>
  <si>
    <t>Set backlight</t>
  </si>
  <si>
    <t>Set Wifi</t>
  </si>
  <si>
    <t>Set clock</t>
  </si>
  <si>
    <t>A</t>
  </si>
  <si>
    <t>B</t>
  </si>
  <si>
    <t>C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</si>
  <si>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</si>
  <si>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</si>
  <si>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</si>
  <si>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</si>
  <si>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</si>
  <si>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</si>
  <si>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</si>
  <si>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</si>
  <si>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</si>
  <si>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</si>
  <si>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</si>
  <si>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</si>
  <si>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</si>
  <si>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</si>
  <si>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</si>
  <si>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</si>
  <si>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</si>
  <si>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</si>
  <si>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</si>
  <si>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</si>
  <si>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</si>
  <si>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</si>
  <si>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</si>
  <si>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</si>
  <si>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</si>
  <si>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</si>
  <si>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</si>
  <si>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</si>
  <si>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</si>
  <si>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</si>
  <si>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</si>
  <si>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</si>
  <si>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</si>
  <si>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</si>
  <si>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</si>
  <si>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</si>
  <si>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</si>
  <si>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</si>
  <si>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</si>
  <si>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</si>
  <si>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</si>
  <si>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</si>
  <si>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</si>
  <si>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</si>
  <si>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</si>
  <si>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</si>
  <si>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</si>
  <si>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</si>
  <si>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</si>
  <si>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</si>
  <si>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</si>
  <si>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</si>
  <si>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</si>
  <si>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</si>
  <si>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</si>
  <si>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</si>
  <si>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</si>
  <si>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</si>
  <si>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</si>
  <si>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</si>
  <si>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</si>
  <si>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</si>
  <si>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</si>
  <si>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</si>
  <si>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</si>
  <si>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</si>
  <si>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</si>
  <si>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</si>
  <si>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</si>
  <si>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</si>
  <si>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</si>
  <si>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</si>
  <si>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</si>
  <si>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</si>
  <si>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</si>
  <si>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</si>
  <si>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</si>
  <si>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</si>
  <si>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</si>
  <si>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</si>
  <si>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</si>
  <si>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</si>
  <si>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</si>
  <si>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</si>
  <si>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</si>
  <si>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</si>
  <si>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</si>
  <si>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</si>
  <si>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</si>
  <si>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</si>
  <si>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</si>
  <si>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€</t>
  </si>
  <si>
    <t>ˆ</t>
  </si>
  <si>
    <t>˽</t>
  </si>
  <si>
    <t>←</t>
  </si>
  <si>
    <t>→</t>
  </si>
  <si>
    <t>⌫</t>
  </si>
  <si>
    <t>✓</t>
  </si>
  <si>
    <t>✘</t>
  </si>
  <si>
    <t>abcdef</t>
  </si>
  <si>
    <t>ABCDEF</t>
  </si>
  <si>
    <t>@#$%</t>
  </si>
  <si>
    <t>DWH_NUM_ONLY</t>
  </si>
  <si>
    <t>DWH_SYMBOLS</t>
  </si>
  <si>
    <t>DWH_UPPER</t>
  </si>
  <si>
    <t>DWH_LOWER</t>
  </si>
  <si>
    <t>DWH_NUMBERS</t>
  </si>
  <si>
    <t>  {     0,   0,   0,   9,    0,    1 },   // 0x20 ' '</t>
  </si>
  <si>
    <t>  {     0,   3,  26,  12,    4,  -25 },   // 0x21 '!'</t>
  </si>
  <si>
    <t>  {    10,   9,   9,  12,    1,  -24 },   // 0x22 '"'</t>
  </si>
  <si>
    <t>  {    21,  19,  24,  19,    0,  -23 },   // 0x23 '#'</t>
  </si>
  <si>
    <t>  {    78,  16,  30,  19,    2,  -26 },   // 0x24 '$'</t>
  </si>
  <si>
    <t>  {   138,  29,  25,  31,    1,  -24 },   // 0x25 '%'</t>
  </si>
  <si>
    <t>  {   229,  20,  25,  23,    2,  -24 },   // 0x26 '&amp;'</t>
  </si>
  <si>
    <t>  {   292,   3,   9,   7,    2,  -24 },   // 0x27 '''</t>
  </si>
  <si>
    <t>  {   296,   8,  33,  12,    3,  -25 },   // 0x28 '('</t>
  </si>
  <si>
    <t>  {   329,   8,  33,  12,    1,  -25 },   // 0x29 ')'</t>
  </si>
  <si>
    <t>  {   362,  10,  10,  14,    2,  -25 },   // 0x2A '*'</t>
  </si>
  <si>
    <t>  {   375,  16,  16,  20,    2,  -15 },   // 0x2B '+'</t>
  </si>
  <si>
    <t>  {   407,   3,   9,  10,    3,   -3 },   // 0x2C ','</t>
  </si>
  <si>
    <t>  {   411,   8,   3,  12,    2,  -10 },   // 0x2D '-'</t>
  </si>
  <si>
    <t>  {   414,   3,   4,   9,    3,   -3 },   // 0x2E '.'</t>
  </si>
  <si>
    <t>  {   416,  10,  26,  10,    0,  -25 },   // 0x2F '/'</t>
  </si>
  <si>
    <t>  {   449,  16,  25,  19,    2,  -24 },   // 0x30 '0'</t>
  </si>
  <si>
    <t>  {   499,   8,  25,  19,    4,  -24 },   // 0x31 '1'</t>
  </si>
  <si>
    <t>  {   524,  16,  25,  19,    2,  -24 },   // 0x32 '2'</t>
  </si>
  <si>
    <t>  {   574,  17,  25,  19,    1,  -24 },   // 0x33 '3'</t>
  </si>
  <si>
    <t>  {   628,  16,  25,  19,    1,  -24 },   // 0x34 '4'</t>
  </si>
  <si>
    <t>  {   678,  17,  25,  19,    1,  -24 },   // 0x35 '5'</t>
  </si>
  <si>
    <t>  {   732,  16,  25,  19,    2,  -24 },   // 0x36 '6'</t>
  </si>
  <si>
    <t>  {   782,  16,  25,  19,    2,  -24 },   // 0x37 '7'</t>
  </si>
  <si>
    <t>  {   832,  17,  25,  19,    1,  -24 },   // 0x38 '8'</t>
  </si>
  <si>
    <t>  {   886,  16,  25,  19,    1,  -24 },   // 0x39 '9'</t>
  </si>
  <si>
    <t>  {   936,   3,  19,   9,    3,  -18 },   // 0x3A ':'</t>
  </si>
  <si>
    <t>  {   944,   3,  24,   9,    3,  -18 },   // 0x3B ';'</t>
  </si>
  <si>
    <t>  {   953,  17,  17,  20,    2,  -16 },   // 0x3C '&lt;'</t>
  </si>
  <si>
    <t>  {   990,  17,   9,  20,    2,  -12 },   // 0x3D '='</t>
  </si>
  <si>
    <t>  {  1010,  17,  17,  20,    2,  -16 },   // 0x3E '&gt;'</t>
  </si>
  <si>
    <t>  {  1047,  15,  26,  19,    3,  -25 },   // 0x3F '?'</t>
  </si>
  <si>
    <t>  {  1096,  32,  31,  36,    1,  -25 },   // 0x40 '@'</t>
  </si>
  <si>
    <t>  {  1220,  22,  26,  23,    1,  -25 },   // 0x41 'A'</t>
  </si>
  <si>
    <t>  {  1292,  19,  26,  23,    3,  -25 },   // 0x42 'B'</t>
  </si>
  <si>
    <t>  {  1354,  22,  26,  25,    1,  -25 },   // 0x43 'C'</t>
  </si>
  <si>
    <t>  {  1426,  20,  26,  24,    3,  -25 },   // 0x44 'D'</t>
  </si>
  <si>
    <t>  {  1491,  18,  26,  22,    3,  -25 },   // 0x45 'E'</t>
  </si>
  <si>
    <t>  {  1550,  17,  26,  21,    3,  -25 },   // 0x46 'F'</t>
  </si>
  <si>
    <t>  {  1606,  24,  26,  27,    1,  -25 },   // 0x47 'G'</t>
  </si>
  <si>
    <t>  {  1684,  19,  26,  25,    3,  -25 },   // 0x48 'H'</t>
  </si>
  <si>
    <t>  {  1746,   3,  26,  10,    4,  -25 },   // 0x49 'I'</t>
  </si>
  <si>
    <t>  {  1756,  14,  26,  18,    1,  -25 },   // 0x4A 'J'</t>
  </si>
  <si>
    <t>  {  1802,  20,  26,  24,    3,  -25 },   // 0x4B 'K'</t>
  </si>
  <si>
    <t>  {  1867,  15,  26,  20,    3,  -25 },   // 0x4C 'L'</t>
  </si>
  <si>
    <t>  {  1916,  24,  26,  30,    3,  -25 },   // 0x4D 'M'</t>
  </si>
  <si>
    <t>  {  1994,  20,  26,  26,    3,  -25 },   // 0x4E 'N'</t>
  </si>
  <si>
    <t>  {  2059,  25,  26,  27,    1,  -25 },   // 0x4F 'O'</t>
  </si>
  <si>
    <t>  {  2141,  18,  26,  23,    3,  -25 },   // 0x50 'P'</t>
  </si>
  <si>
    <t>  {  2200,  25,  28,  27,    1,  -25 },   // 0x51 'Q'</t>
  </si>
  <si>
    <t>  {  2288,  20,  26,  25,    3,  -25 },   // 0x52 'R'</t>
  </si>
  <si>
    <t>  {  2353,  20,  26,  23,    1,  -25 },   // 0x53 'S'</t>
  </si>
  <si>
    <t>  {  2418,  19,  26,  22,    1,  -25 },   // 0x54 'T'</t>
  </si>
  <si>
    <t>  {  2480,  19,  26,  25,    3,  -25 },   // 0x55 'U'</t>
  </si>
  <si>
    <t>  {  2542,  21,  26,  23,    1,  -25 },   // 0x56 'V'</t>
  </si>
  <si>
    <t>  {  2611,  32,  26,  33,    0,  -25 },   // 0x57 'W'</t>
  </si>
  <si>
    <t>  {  2715,  21,  26,  23,    1,  -25 },   // 0x58 'X'</t>
  </si>
  <si>
    <t>  {  2784,  23,  26,  24,    0,  -25 },   // 0x59 'Y'</t>
  </si>
  <si>
    <t>  {  2859,  19,  26,  22,    1,  -25 },   // 0x5A 'Z'</t>
  </si>
  <si>
    <t>  {  2921,   6,  33,  10,    2,  -25 },   // 0x5B '['</t>
  </si>
  <si>
    <t>  {  2946,  10,  26,  10,    0,  -25 },   // 0x5C '\'</t>
  </si>
  <si>
    <t>  {  2979,   6,  33,  10,    1,  -25 },   // 0x5D ']'</t>
  </si>
  <si>
    <t>  {  3004,  13,  13,  16,    2,  -24 },   // 0x5E '^'</t>
  </si>
  <si>
    <t>  {  3026,  21,   2,  19,   -1,    5 },   // 0x5F '_'</t>
  </si>
  <si>
    <t>  {  3032,   7,   5,   9,    1,  -25 },   // 0x60 '`'</t>
  </si>
  <si>
    <t>  {  3037,  17,  19,  19,    1,  -18 },   // 0x61 'a'</t>
  </si>
  <si>
    <t>  {  3078,  16,  26,  20,    2,  -25 },   // 0x62 'b'</t>
  </si>
  <si>
    <t>  {  3130,  16,  19,  18,    1,  -18 },   // 0x63 'c'</t>
  </si>
  <si>
    <t>  {  3168,  17,  26,  20,    1,  -25 },   // 0x64 'd'</t>
  </si>
  <si>
    <t>  {  3224,  16,  19,  19,    1,  -18 },   // 0x65 'e'</t>
  </si>
  <si>
    <t>  {  3262,   7,  26,  10,    1,  -25 },   // 0x66 'f'</t>
  </si>
  <si>
    <t>  {  3285,  16,  27,  19,    1,  -18 },   // 0x67 'g'</t>
  </si>
  <si>
    <t>  {  3339,  15,  26,  19,    2,  -25 },   // 0x68 'h'</t>
  </si>
  <si>
    <t>  {  3388,   3,  26,   8,    2,  -25 },   // 0x69 'i'</t>
  </si>
  <si>
    <t>  {  3398,   6,  34,   9,    0,  -25 },   // 0x6A 'j'</t>
  </si>
  <si>
    <t>  {  3424,  16,  26,  18,    2,  -25 },   // 0x6B 'k'</t>
  </si>
  <si>
    <t>  {  3476,   3,  26,   7,    2,  -25 },   // 0x6C 'l'</t>
  </si>
  <si>
    <t>  {  3486,  24,  19,  28,    2,  -18 },   // 0x6D 'm'</t>
  </si>
  <si>
    <t>  {  3543,  15,  19,  19,    2,  -18 },   // 0x6E 'n'</t>
  </si>
  <si>
    <t>  {  3579,  17,  19,  19,    1,  -18 },   // 0x6F 'o'</t>
  </si>
  <si>
    <t>  {  3620,  16,  25,  20,    2,  -18 },   // 0x70 'p'</t>
  </si>
  <si>
    <t>  {  3670,  17,  25,  20,    1,  -18 },   // 0x71 'q'</t>
  </si>
  <si>
    <t>  {  3724,   9,  19,  12,    2,  -18 },   // 0x72 'r'</t>
  </si>
  <si>
    <t>  {  3746,  14,  19,  17,    2,  -18 },   // 0x73 's'</t>
  </si>
  <si>
    <t>  {  3780,   7,  23,  10,    1,  -22 },   // 0x74 't'</t>
  </si>
  <si>
    <t>  {  3801,  15,  19,  19,    2,  -18 },   // 0x75 'u'</t>
  </si>
  <si>
    <t>  {  3837,  17,  19,  17,    0,  -18 },   // 0x76 'v'</t>
  </si>
  <si>
    <t>  {  3878,  25,  19,  25,    0,  -18 },   // 0x77 'w'</t>
  </si>
  <si>
    <t>  {  3938,  16,  19,  17,    0,  -18 },   // 0x78 'x'</t>
  </si>
  <si>
    <t>  {  3976,  17,  27,  17,    0,  -18 },   // 0x79 'y'</t>
  </si>
  <si>
    <t>  {  4034,  15,  19,  17,    1,  -18 },   // 0x7A 'z'</t>
  </si>
  <si>
    <t>  {  4070,   8,  33,  12,    1,  -25 },   // 0x7B '{'</t>
  </si>
  <si>
    <t>  {  4103,   2,  33,   9,    3,  -25 },   // 0x7C '|'</t>
  </si>
  <si>
    <t>  {  4112,   8,  33,  12,    3,  -25 },   // 0x7D '}'</t>
  </si>
  <si>
    <t>  {  4145,  15,   7,  18,    1,  -15 } }; // 0x7E '~'</t>
  </si>
  <si>
    <t>' '</t>
  </si>
  <si>
    <t>'!'</t>
  </si>
  <si>
    <t>'"'</t>
  </si>
  <si>
    <t>'#'</t>
  </si>
  <si>
    <t>'$'</t>
  </si>
  <si>
    <t>'%'</t>
  </si>
  <si>
    <t>'&amp;'</t>
  </si>
  <si>
    <t>'''</t>
  </si>
  <si>
    <t>'('</t>
  </si>
  <si>
    <t>')'</t>
  </si>
  <si>
    <t>'*'</t>
  </si>
  <si>
    <t>'+'</t>
  </si>
  <si>
    <t>','</t>
  </si>
  <si>
    <t>'-'</t>
  </si>
  <si>
    <t>'.'</t>
  </si>
  <si>
    <t>'/'</t>
  </si>
  <si>
    <t>'0'</t>
  </si>
  <si>
    <t>'1'</t>
  </si>
  <si>
    <t>'2'</t>
  </si>
  <si>
    <t>'3'</t>
  </si>
  <si>
    <t>'4'</t>
  </si>
  <si>
    <t>'5'</t>
  </si>
  <si>
    <t>'6'</t>
  </si>
  <si>
    <t>'7'</t>
  </si>
  <si>
    <t>'8'</t>
  </si>
  <si>
    <t>'9'</t>
  </si>
  <si>
    <t>':'</t>
  </si>
  <si>
    <t>';'</t>
  </si>
  <si>
    <t>'&lt;'</t>
  </si>
  <si>
    <t>'='</t>
  </si>
  <si>
    <t>'&gt;'</t>
  </si>
  <si>
    <t>'?'</t>
  </si>
  <si>
    <t>'@'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</si>
  <si>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</si>
  <si>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</si>
  <si>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</si>
  <si>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</si>
  <si>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</si>
  <si>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</si>
  <si>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</si>
  <si>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</si>
  <si>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</si>
  <si>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</si>
  <si>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</si>
  <si>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</si>
  <si>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</si>
  <si>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</si>
  <si>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</si>
  <si>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</si>
  <si>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</si>
  <si>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</si>
  <si>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</si>
  <si>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</si>
  <si>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</si>
  <si>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</si>
  <si>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</si>
  <si>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</si>
  <si>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</si>
  <si>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</si>
  <si>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'['</t>
  </si>
  <si>
    <t>'\'</t>
  </si>
  <si>
    <t>']'</t>
  </si>
  <si>
    <t>'^'</t>
  </si>
  <si>
    <t>'_'</t>
  </si>
  <si>
    <t>'`'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</si>
  <si>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</si>
  <si>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</si>
  <si>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</si>
  <si>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</si>
  <si>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</si>
  <si>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</si>
  <si>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</si>
  <si>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</si>
  <si>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</si>
  <si>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</si>
  <si>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</si>
  <si>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</si>
  <si>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</si>
  <si>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</si>
  <si>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</si>
  <si>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</si>
  <si>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</si>
  <si>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</si>
  <si>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</si>
  <si>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</si>
  <si>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</si>
  <si>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</si>
  <si>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</si>
  <si>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</si>
  <si>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</si>
  <si>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</si>
  <si>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'{'</t>
  </si>
  <si>
    <t>'|'</t>
  </si>
  <si>
    <t>'}'</t>
  </si>
  <si>
    <t>'~'</t>
  </si>
  <si>
    <t>Symbols</t>
  </si>
  <si>
    <t>Upper</t>
  </si>
  <si>
    <t>Lower</t>
  </si>
  <si>
    <t>Numbers</t>
  </si>
  <si>
    <t>Other</t>
  </si>
  <si>
    <t>Main screen</t>
  </si>
  <si>
    <t>Screen</t>
  </si>
  <si>
    <t>SCN_HOME</t>
  </si>
  <si>
    <t>SCN_DEVICE_PWD</t>
  </si>
  <si>
    <t>Sun / moon</t>
  </si>
  <si>
    <t>Clock</t>
  </si>
  <si>
    <t>Password to enter the settings</t>
  </si>
  <si>
    <t>Settings password</t>
  </si>
  <si>
    <t>Screen content</t>
  </si>
  <si>
    <t>Options</t>
  </si>
  <si>
    <t>Factory reset</t>
  </si>
  <si>
    <t>Set sleep time</t>
  </si>
  <si>
    <t>HH:MM:SS</t>
  </si>
  <si>
    <t>OK</t>
  </si>
  <si>
    <t>Cancel</t>
  </si>
  <si>
    <t>SCN_OPTIONS</t>
  </si>
  <si>
    <t>Set wake-up time</t>
  </si>
  <si>
    <t>Set timezone</t>
  </si>
  <si>
    <t>SCN_SET_CLOCK</t>
  </si>
  <si>
    <t>SCN_TIMEZONE</t>
  </si>
  <si>
    <t>UK</t>
  </si>
  <si>
    <t>NL</t>
  </si>
  <si>
    <t>RGB888</t>
  </si>
  <si>
    <t>RGB565</t>
  </si>
  <si>
    <t>RGB</t>
  </si>
  <si>
    <t>R8</t>
  </si>
  <si>
    <t>G8</t>
  </si>
  <si>
    <t>B8</t>
  </si>
  <si>
    <t>R5</t>
  </si>
  <si>
    <t>G5</t>
  </si>
  <si>
    <t>B6</t>
  </si>
  <si>
    <t>background</t>
  </si>
  <si>
    <t>black</t>
  </si>
  <si>
    <t>000000</t>
  </si>
  <si>
    <t>dark grey</t>
  </si>
  <si>
    <t>light grey</t>
  </si>
  <si>
    <t>white</t>
  </si>
  <si>
    <t>FFFFFF</t>
  </si>
  <si>
    <t>FF1919</t>
  </si>
  <si>
    <t>194FFF</t>
  </si>
  <si>
    <t>item bck unsel</t>
  </si>
  <si>
    <t>item txt unsel</t>
  </si>
  <si>
    <t>group bck unsel</t>
  </si>
  <si>
    <t>group txt unsel</t>
  </si>
  <si>
    <t>item bck sel</t>
  </si>
  <si>
    <t>item txt sel</t>
  </si>
  <si>
    <t>group bck sel</t>
  </si>
  <si>
    <t>group txt sel</t>
  </si>
  <si>
    <t>dark blue</t>
  </si>
  <si>
    <t>light blue</t>
  </si>
  <si>
    <t>6A6A6A</t>
  </si>
  <si>
    <t>D5D5D5</t>
  </si>
  <si>
    <t>B7B7B7</t>
  </si>
  <si>
    <t>687CCB</t>
  </si>
  <si>
    <t>SCN_WAKE_UP_TIME</t>
  </si>
  <si>
    <t>SCN_SLEEP_TIME</t>
  </si>
  <si>
    <t>SCN_BACKLIGHT</t>
  </si>
  <si>
    <t>Set backlight intensity</t>
  </si>
  <si>
    <t>0..100%</t>
  </si>
  <si>
    <t>SCN_WIFI_STATION</t>
  </si>
  <si>
    <t>Select  WiFi SSID</t>
  </si>
  <si>
    <t>List of SSID's</t>
  </si>
  <si>
    <t>Set WiFi password</t>
  </si>
  <si>
    <t>Text box</t>
  </si>
  <si>
    <t>SCN_WIFI_PWD</t>
  </si>
  <si>
    <t>SCN_FACTORY_RESET</t>
  </si>
  <si>
    <t>Home screen</t>
  </si>
  <si>
    <t>rect select</t>
  </si>
  <si>
    <t>red</t>
  </si>
  <si>
    <t>FF0000</t>
  </si>
  <si>
    <t>yellow</t>
  </si>
  <si>
    <t>title</t>
  </si>
  <si>
    <t>Column1</t>
  </si>
  <si>
    <t>Africa/Abidjan</t>
  </si>
  <si>
    <t>Africa/Accra</t>
  </si>
  <si>
    <t>Africa/Addis_Ababa</t>
  </si>
  <si>
    <t>Africa/Algiers</t>
  </si>
  <si>
    <t>Africa/Asmara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</si>
  <si>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</si>
  <si>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</si>
  <si>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</si>
  <si>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</si>
  <si>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</si>
  <si>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</si>
  <si>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</si>
  <si>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</si>
  <si>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</si>
  <si>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</si>
  <si>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</si>
  <si>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</si>
  <si>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</si>
  <si>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</si>
  <si>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</si>
  <si>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</si>
  <si>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</si>
  <si>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</si>
  <si>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</si>
  <si>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</si>
  <si>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</si>
  <si>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</si>
  <si>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</si>
  <si>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</si>
  <si>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</si>
  <si>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</si>
  <si>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</si>
  <si>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</si>
  <si>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</si>
  <si>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</si>
  <si>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</si>
  <si>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</si>
  <si>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</si>
  <si>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</si>
  <si>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</si>
  <si>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</si>
  <si>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</si>
  <si>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</si>
  <si>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</si>
  <si>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</si>
  <si>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</si>
  <si>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</si>
  <si>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</si>
  <si>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</si>
  <si>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</si>
  <si>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</si>
  <si>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</si>
  <si>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</si>
  <si>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</si>
  <si>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</si>
  <si>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</si>
  <si>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</si>
  <si>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</si>
  <si>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</si>
  <si>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</si>
  <si>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</si>
  <si>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</si>
  <si>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</si>
  <si>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</si>
  <si>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</si>
  <si>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</si>
  <si>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</si>
  <si>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</si>
  <si>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</si>
  <si>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</si>
  <si>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</si>
  <si>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</si>
  <si>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</si>
  <si>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</si>
  <si>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</si>
  <si>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</si>
  <si>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</si>
  <si>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</si>
  <si>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</si>
  <si>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</si>
  <si>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</si>
  <si>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America/Cambridge_Bay</t>
  </si>
  <si>
    <t>America/Campo_Grande</t>
  </si>
  <si>
    <t>America/Cancun</t>
  </si>
  <si>
    <t>America/Caracas</t>
  </si>
  <si>
    <t>America/Cayenne</t>
  </si>
  <si>
    <t>America/Cayman</t>
  </si>
  <si>
    <t>America/Chicago</t>
  </si>
  <si>
    <t>America/Chihuahua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</si>
  <si>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</si>
  <si>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</si>
  <si>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</si>
  <si>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</si>
  <si>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</si>
  <si>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</si>
  <si>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</si>
  <si>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</si>
  <si>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</si>
  <si>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</si>
  <si>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</si>
  <si>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</si>
  <si>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</si>
  <si>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America/Fort_Nelson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</si>
  <si>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</si>
  <si>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</si>
  <si>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</si>
  <si>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</si>
  <si>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</si>
  <si>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</si>
  <si>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</si>
  <si>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</si>
  <si>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</si>
  <si>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</si>
  <si>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</si>
  <si>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</si>
  <si>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</si>
  <si>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</si>
  <si>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</si>
  <si>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</si>
  <si>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</si>
  <si>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</si>
  <si>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</si>
  <si>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</si>
  <si>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</si>
  <si>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America/Inuvik</t>
  </si>
  <si>
    <t>America/Iqaluit</t>
  </si>
  <si>
    <t>America/Jamaica</t>
  </si>
  <si>
    <t>America/Juneau</t>
  </si>
  <si>
    <t>America/Kentucky/Louisville</t>
  </si>
  <si>
    <t>America/Kentucky/Monticello</t>
  </si>
  <si>
    <t>America/Kralendijk</t>
  </si>
  <si>
    <t>America/La_Paz</t>
  </si>
  <si>
    <t>America/Lima</t>
  </si>
  <si>
    <t>America/Los_Angeles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</si>
  <si>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</si>
  <si>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</si>
  <si>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</si>
  <si>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</si>
  <si>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</si>
  <si>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</si>
  <si>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</si>
  <si>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</si>
  <si>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</si>
  <si>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</si>
  <si>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</si>
  <si>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</si>
  <si>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</si>
  <si>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</si>
  <si>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</si>
  <si>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</si>
  <si>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</si>
  <si>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</si>
  <si>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</si>
  <si>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</si>
  <si>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</si>
  <si>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</si>
  <si>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</si>
  <si>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</si>
  <si>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</si>
  <si>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</si>
  <si>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America/Nuuk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</si>
  <si>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</si>
  <si>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</si>
  <si>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</si>
  <si>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</si>
  <si>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</si>
  <si>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</si>
  <si>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</si>
  <si>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</si>
  <si>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</si>
  <si>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</si>
  <si>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</si>
  <si>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</si>
  <si>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</si>
  <si>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</si>
  <si>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</si>
  <si>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</si>
  <si>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America/Santarem</t>
  </si>
  <si>
    <t>America/Santiago</t>
  </si>
  <si>
    <t>America/Santo_Domingo</t>
  </si>
  <si>
    <t>America/Sao_Paulo</t>
  </si>
  <si>
    <t>America/Scoresbysund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</si>
  <si>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</si>
  <si>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</si>
  <si>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</si>
  <si>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</si>
  <si>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</si>
  <si>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</si>
  <si>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</si>
  <si>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</si>
  <si>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</si>
  <si>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</si>
  <si>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</si>
  <si>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</si>
  <si>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</si>
  <si>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</si>
  <si>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</si>
  <si>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</si>
  <si>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</si>
  <si>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</si>
  <si>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</si>
  <si>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</si>
  <si>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</si>
  <si>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</si>
  <si>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</si>
  <si>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</si>
  <si>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</si>
  <si>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</si>
  <si>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</si>
  <si>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</si>
  <si>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</si>
  <si>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</si>
  <si>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</si>
  <si>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</si>
  <si>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</si>
  <si>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</si>
  <si>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</si>
  <si>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</si>
  <si>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</si>
  <si>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</si>
  <si>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Asia/Atyrau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</si>
  <si>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</si>
  <si>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</si>
  <si>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</si>
  <si>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</si>
  <si>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</si>
  <si>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</si>
  <si>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</si>
  <si>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</si>
  <si>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Asia/Chita</t>
  </si>
  <si>
    <t>Asia/Choibalsan</t>
  </si>
  <si>
    <t>Asia/Colombo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</si>
  <si>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</si>
  <si>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</si>
  <si>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</si>
  <si>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</si>
  <si>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</si>
  <si>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</si>
  <si>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</si>
  <si>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Asia/Hebron</t>
  </si>
  <si>
    <t>Asia/Ho_Chi_Minh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</si>
  <si>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</si>
  <si>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</si>
  <si>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</si>
  <si>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</si>
  <si>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</si>
  <si>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</si>
  <si>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</si>
  <si>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</si>
  <si>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</si>
  <si>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Asia/Kathmandu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</si>
  <si>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</si>
  <si>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</si>
  <si>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</si>
  <si>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</si>
  <si>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</si>
  <si>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</si>
  <si>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</si>
  <si>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</si>
  <si>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</si>
  <si>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</si>
  <si>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</si>
  <si>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</si>
  <si>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</si>
  <si>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</si>
  <si>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</si>
  <si>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</si>
  <si>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</si>
  <si>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</si>
  <si>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</si>
  <si>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</si>
  <si>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</si>
  <si>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Asia/Riyadh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</si>
  <si>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</si>
  <si>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</si>
  <si>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</si>
  <si>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</si>
  <si>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</si>
  <si>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</si>
  <si>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</si>
  <si>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</si>
  <si>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</si>
  <si>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</si>
  <si>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</si>
  <si>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</si>
  <si>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</si>
  <si>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</si>
  <si>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</si>
  <si>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</si>
  <si>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</si>
  <si>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</si>
  <si>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</si>
  <si>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</si>
  <si>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</si>
  <si>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</si>
  <si>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</si>
  <si>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</si>
  <si>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</si>
  <si>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</si>
  <si>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Atlantic/Faroe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</si>
  <si>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</si>
  <si>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</si>
  <si>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</si>
  <si>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</si>
  <si>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</si>
  <si>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</si>
  <si>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</si>
  <si>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</si>
  <si>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</si>
  <si>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</si>
  <si>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Australia/Eucla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</si>
  <si>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</si>
  <si>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</si>
  <si>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</si>
  <si>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</si>
  <si>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</si>
  <si>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</si>
  <si>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</si>
  <si>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</si>
  <si>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</si>
  <si>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</si>
  <si>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</si>
  <si>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</si>
  <si>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</si>
  <si>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</si>
  <si>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</si>
  <si>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</si>
  <si>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</si>
  <si>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</si>
  <si>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</si>
  <si>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</si>
  <si>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</si>
  <si>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</si>
  <si>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</si>
  <si>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</si>
  <si>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</si>
  <si>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</si>
  <si>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</si>
  <si>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</si>
  <si>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</si>
  <si>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</si>
  <si>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</si>
  <si>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</si>
  <si>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</si>
  <si>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</si>
  <si>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</si>
  <si>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</si>
  <si>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</si>
  <si>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</si>
  <si>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Etc/Universal</t>
  </si>
  <si>
    <t>Etc/UTC</t>
  </si>
  <si>
    <t>Etc/Zulu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</si>
  <si>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</si>
  <si>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</si>
  <si>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</si>
  <si>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</si>
  <si>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</si>
  <si>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</si>
  <si>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</si>
  <si>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</si>
  <si>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</si>
  <si>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</si>
  <si>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</si>
  <si>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</si>
  <si>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</si>
  <si>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</si>
  <si>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</si>
  <si>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</si>
  <si>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</si>
  <si>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</si>
  <si>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</si>
  <si>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</si>
  <si>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</si>
  <si>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</si>
  <si>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</si>
  <si>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</si>
  <si>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</si>
  <si>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</si>
  <si>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</si>
  <si>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</si>
  <si>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</si>
  <si>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</si>
  <si>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</si>
  <si>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</si>
  <si>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</si>
  <si>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</si>
  <si>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</si>
  <si>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</si>
  <si>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</si>
  <si>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</si>
  <si>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</si>
  <si>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</si>
  <si>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</si>
  <si>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</si>
  <si>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</si>
  <si>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</si>
  <si>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</si>
  <si>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</si>
  <si>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</si>
  <si>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</si>
  <si>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</si>
  <si>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</si>
  <si>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</si>
  <si>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</si>
  <si>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</si>
  <si>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</si>
  <si>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</si>
  <si>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</si>
  <si>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</si>
  <si>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</si>
  <si>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</si>
  <si>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</si>
  <si>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GMT0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</si>
  <si>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</si>
  <si>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</si>
  <si>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</si>
  <si>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</si>
  <si>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</si>
  <si>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</si>
  <si>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</si>
  <si>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</si>
  <si>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</si>
  <si>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</si>
  <si>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</si>
  <si>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</si>
  <si>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</si>
  <si>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</si>
  <si>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</si>
  <si>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</si>
  <si>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</si>
  <si>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</si>
  <si>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</si>
  <si>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</si>
  <si>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</si>
  <si>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</si>
  <si>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</si>
  <si>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</si>
  <si>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</si>
  <si>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</si>
  <si>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</si>
  <si>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</si>
  <si>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</si>
  <si>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</si>
  <si>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</si>
  <si>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</si>
  <si>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</si>
  <si>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</si>
  <si>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</si>
  <si>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</si>
  <si>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</si>
  <si>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</si>
  <si>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</si>
  <si>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</si>
  <si>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</si>
  <si>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</si>
  <si>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</si>
  <si>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</si>
  <si>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</si>
  <si>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</si>
  <si>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</si>
  <si>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Pacific/Wake</t>
  </si>
  <si>
    <t>Pacific/Wallis</t>
  </si>
  <si>
    <t>Name</t>
  </si>
  <si>
    <t>Code</t>
  </si>
  <si>
    <t>Amsterdam</t>
  </si>
  <si>
    <t>Istanbul</t>
  </si>
  <si>
    <t>Dubai</t>
  </si>
  <si>
    <t>Dhaka</t>
  </si>
  <si>
    <t>Bangkok</t>
  </si>
  <si>
    <t>Tokyo</t>
  </si>
  <si>
    <t>Brisbane</t>
  </si>
  <si>
    <t>Buenos Aires</t>
  </si>
  <si>
    <t>Aruba</t>
  </si>
  <si>
    <t>New York</t>
  </si>
  <si>
    <t>Los Angeles</t>
  </si>
  <si>
    <t>Honolulu</t>
  </si>
  <si>
    <t>Diff</t>
  </si>
  <si>
    <t>B7B74F</t>
  </si>
  <si>
    <t>EAT-3</t>
  </si>
  <si>
    <t>CET-1</t>
  </si>
  <si>
    <t>WAT-1</t>
  </si>
  <si>
    <t>CAT-2</t>
  </si>
  <si>
    <t>EET-2EEST,M4.5.5/0,M10.5.4/24</t>
  </si>
  <si>
    <t>&lt;+01&gt;-1</t>
  </si>
  <si>
    <t>CET-1CEST,M3.5.0,M10.5.0/3</t>
  </si>
  <si>
    <t>SAST-2</t>
  </si>
  <si>
    <t>EET-2</t>
  </si>
  <si>
    <t>HST10HDT,M3.2.0,M11.1.0</t>
  </si>
  <si>
    <t>AKST9AKDT,M3.2.0,M11.1.0</t>
  </si>
  <si>
    <t>AST4</t>
  </si>
  <si>
    <t>&lt;-03&gt;3</t>
  </si>
  <si>
    <t>&lt;-04&gt;4&lt;-03&gt;,M10.1.0/0,M3.4.0/0</t>
  </si>
  <si>
    <t>EST5</t>
  </si>
  <si>
    <t>CST6</t>
  </si>
  <si>
    <t>&lt;-04&gt;4</t>
  </si>
  <si>
    <t>&lt;-05&gt;5</t>
  </si>
  <si>
    <t>MST7MDT,M3.2.0,M11.1.0</t>
  </si>
  <si>
    <t>CST6CDT,M3.2.0,M11.1.0</t>
  </si>
  <si>
    <t>MST7</t>
  </si>
  <si>
    <t>EST5EDT,M3.2.0,M11.1.0</t>
  </si>
  <si>
    <t>AST4ADT,M3.2.0,M11.1.0</t>
  </si>
  <si>
    <t>&lt;-02&gt;2&lt;-01&gt;,M3.5.0/-1,M10.5.0/0</t>
  </si>
  <si>
    <t>CST5CDT,M3.2.0/0,M11.1.0/1</t>
  </si>
  <si>
    <t>PST8PDT,M3.2.0,M11.1.0</t>
  </si>
  <si>
    <t>&lt;-03&gt;3&lt;-02&gt;,M3.2.0,M11.1.0</t>
  </si>
  <si>
    <t>&lt;-02&gt;2</t>
  </si>
  <si>
    <t>&lt;-04&gt;4&lt;-03&gt;,M9.1.6/24,M4.1.6/24</t>
  </si>
  <si>
    <t>NST3:30NDT,M3.2.0,M11.1.0</t>
  </si>
  <si>
    <t>&lt;+08&gt;-8</t>
  </si>
  <si>
    <t>&lt;+07&gt;-7</t>
  </si>
  <si>
    <t>&lt;+10&gt;-10</t>
  </si>
  <si>
    <t>AEST-10AEDT,M10.1.0,M4.1.0/3</t>
  </si>
  <si>
    <t>&lt;+05&gt;-5</t>
  </si>
  <si>
    <t>NZST-12NZDT,M9.5.0,M4.1.0/3</t>
  </si>
  <si>
    <t>&lt;+03&gt;-3</t>
  </si>
  <si>
    <t>&lt;+00&gt;0&lt;+02&gt;-2,M3.5.0/1,M10.5.0/3</t>
  </si>
  <si>
    <t>&lt;+12&gt;-12</t>
  </si>
  <si>
    <t>&lt;+04&gt;-4</t>
  </si>
  <si>
    <t>EET-2EEST,M3.5.0/0,M10.5.0/0</t>
  </si>
  <si>
    <t>&lt;+06&gt;-6</t>
  </si>
  <si>
    <t>&lt;+09&gt;-9</t>
  </si>
  <si>
    <t>&lt;+0530&gt;-5:30</t>
  </si>
  <si>
    <t>EET-2EEST,M3.5.0/3,M10.5.0/4</t>
  </si>
  <si>
    <t>EET-2EEST,M3.4.4/50,M10.4.4/50</t>
  </si>
  <si>
    <t>HKT-8</t>
  </si>
  <si>
    <t>WIB-7</t>
  </si>
  <si>
    <t>WIT-9</t>
  </si>
  <si>
    <t>IST-2IDT,M3.4.4/26,M10.5.0</t>
  </si>
  <si>
    <t>&lt;+0430&gt;-4:30</t>
  </si>
  <si>
    <t>PKT-5</t>
  </si>
  <si>
    <t>&lt;+0545&gt;-5:45</t>
  </si>
  <si>
    <t>IST-5:30</t>
  </si>
  <si>
    <t>CST-8</t>
  </si>
  <si>
    <t>&lt;+11&gt;-11</t>
  </si>
  <si>
    <t>WITA-8</t>
  </si>
  <si>
    <t>PST-8</t>
  </si>
  <si>
    <t>KST-9</t>
  </si>
  <si>
    <t>&lt;+0330&gt;-3:30</t>
  </si>
  <si>
    <t>JST-9</t>
  </si>
  <si>
    <t>&lt;+0630&gt;-6:30</t>
  </si>
  <si>
    <t>&lt;-01&gt;1&lt;+00&gt;,M3.5.0/0,M10.5.0/1</t>
  </si>
  <si>
    <t>WET0WEST,M3.5.0/1,M10.5.0</t>
  </si>
  <si>
    <t>&lt;-01&gt;1</t>
  </si>
  <si>
    <t>ACST-9:30ACDT,M10.1.0,M4.1.0/3</t>
  </si>
  <si>
    <t>AEST-10</t>
  </si>
  <si>
    <t>ACST-9:30</t>
  </si>
  <si>
    <t>&lt;+0845&gt;-8:45</t>
  </si>
  <si>
    <t>&lt;+1030&gt;-10:30&lt;+11&gt;-11,M10.1.0,M4.1.0</t>
  </si>
  <si>
    <t>AWST-8</t>
  </si>
  <si>
    <t>EET-2EEST,M3.5.0,M10.5.0/3</t>
  </si>
  <si>
    <t>IST-1GMT0,M10.5.0,M3.5.0/1</t>
  </si>
  <si>
    <t>GMT0BST,M3.5.0/1,M10.5.0</t>
  </si>
  <si>
    <t>MSK-3</t>
  </si>
  <si>
    <t>&lt;+13&gt;-13</t>
  </si>
  <si>
    <t>&lt;+1245&gt;-12:45&lt;+1345&gt;,M9.5.0/2:45,M4.1.0/3:45</t>
  </si>
  <si>
    <t>&lt;-06&gt;6&lt;-05&gt;,M9.1.6/22,M4.1.6/22</t>
  </si>
  <si>
    <t>&lt;-06&gt;6</t>
  </si>
  <si>
    <t>&lt;-09&gt;9</t>
  </si>
  <si>
    <t>ChST-10</t>
  </si>
  <si>
    <t>HST10</t>
  </si>
  <si>
    <t>&lt;+14&gt;-14</t>
  </si>
  <si>
    <t>&lt;-0930&gt;9:30</t>
  </si>
  <si>
    <t>SST11</t>
  </si>
  <si>
    <t>&lt;-11&gt;11</t>
  </si>
  <si>
    <t>&lt;+11&gt;-11&lt;+12&gt;,M10.1.0,M4.1.0/3</t>
  </si>
  <si>
    <t>&lt;-08&gt;8</t>
  </si>
  <si>
    <t>&lt;-10&gt;10</t>
  </si>
  <si>
    <t>&lt;+02&gt;-2</t>
  </si>
  <si>
    <t>&lt;-07&gt;7</t>
  </si>
  <si>
    <t>&lt;-12&gt;12</t>
  </si>
  <si>
    <t>UTC0</t>
  </si>
  <si>
    <t>Official name</t>
  </si>
  <si>
    <t>Moskou</t>
  </si>
  <si>
    <t>Chicago</t>
  </si>
  <si>
    <t>Phoenix</t>
  </si>
  <si>
    <t>Havana</t>
  </si>
  <si>
    <t>Almaty</t>
  </si>
  <si>
    <t>Damascus</t>
  </si>
  <si>
    <t>Manila</t>
  </si>
  <si>
    <t>Athene</t>
  </si>
  <si>
    <t>London</t>
  </si>
  <si>
    <t>Fiji</t>
  </si>
  <si>
    <t>Gambier</t>
  </si>
  <si>
    <t>Sakhalin</t>
  </si>
  <si>
    <t>Wie woont hier</t>
  </si>
  <si>
    <t>En hier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</si>
</sst>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onsolas"/>
      <family val="3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194FFF"/>
        <bgColor rgb="FF194FFF"/>
      </patternFill>
    </fill>
    <fill>
      <patternFill patternType="solid">
        <fgColor rgb="FFFF1919"/>
        <bgColor rgb="FFFF1919"/>
      </patternFill>
    </fill>
    <fill>
      <patternFill patternType="solid">
        <fgColor rgb="FF6A6A6A"/>
        <bgColor rgb="FF737373"/>
      </patternFill>
    </fill>
    <fill>
      <patternFill patternType="solid">
        <fgColor rgb="FFD5D5D5"/>
        <bgColor rgb="FFC0C0C0"/>
      </patternFill>
    </fill>
    <fill>
      <patternFill patternType="solid">
        <fgColor rgb="FF445187"/>
        <bgColor rgb="FF000000"/>
      </patternFill>
    </fill>
    <fill>
      <patternFill patternType="solid">
        <fgColor rgb="FFB7B7B7"/>
        <bgColor rgb="FFB0B0B0"/>
      </patternFill>
    </fill>
    <fill>
      <patternFill patternType="solid">
        <fgColor rgb="FFFF0000"/>
        <bgColor rgb="FF000000"/>
      </patternFill>
    </fill>
    <fill>
      <patternFill patternType="solid">
        <fgColor rgb="FF000000"/>
        <bgColor rgb="FFFF0000"/>
      </patternFill>
    </fill>
    <fill>
      <patternFill patternType="solid">
        <fgColor rgb="FF687CCB"/>
        <bgColor rgb="FF000000"/>
      </patternFill>
    </fill>
    <fill>
      <patternFill patternType="solid">
        <fgColor rgb="FFB7B74F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3" fillId="4" borderId="0" xfId="1" applyFill="1" applyAlignment="1">
      <alignment horizontal="center"/>
    </xf>
    <xf numFmtId="0" fontId="5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3" fillId="5" borderId="0" xfId="1" applyFill="1" applyAlignment="1">
      <alignment horizontal="center"/>
    </xf>
    <xf numFmtId="0" fontId="3" fillId="6" borderId="0" xfId="1" applyFill="1" applyAlignment="1">
      <alignment horizontal="center"/>
    </xf>
    <xf numFmtId="0" fontId="1" fillId="0" borderId="0" xfId="0" applyFont="1"/>
    <xf numFmtId="0" fontId="3" fillId="7" borderId="0" xfId="1" applyFill="1" applyAlignment="1">
      <alignment horizontal="center"/>
    </xf>
    <xf numFmtId="0" fontId="3" fillId="8" borderId="0" xfId="1" applyFill="1" applyAlignment="1">
      <alignment horizontal="center"/>
    </xf>
    <xf numFmtId="0" fontId="3" fillId="9" borderId="0" xfId="1" applyFill="1" applyAlignment="1">
      <alignment horizontal="center"/>
    </xf>
    <xf numFmtId="0" fontId="3" fillId="10" borderId="0" xfId="1" applyFill="1" applyAlignment="1">
      <alignment horizontal="center"/>
    </xf>
    <xf numFmtId="0" fontId="3" fillId="12" borderId="0" xfId="1" applyFill="1" applyAlignment="1">
      <alignment horizontal="center"/>
    </xf>
    <xf numFmtId="0" fontId="3" fillId="13" borderId="0" xfId="1" applyFill="1" applyAlignment="1">
      <alignment horizontal="center"/>
    </xf>
    <xf numFmtId="0" fontId="3" fillId="11" borderId="0" xfId="1" applyFill="1" applyAlignment="1">
      <alignment horizontal="center"/>
    </xf>
    <xf numFmtId="0" fontId="3" fillId="14" borderId="0" xfId="1" applyFill="1" applyAlignment="1">
      <alignment horizontal="center"/>
    </xf>
    <xf numFmtId="0" fontId="4" fillId="0" borderId="0" xfId="1" applyFont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Normal 2" xfId="1" xr:uid="{C7E536F5-B0A9-4552-B4FA-B80957C6D5C4}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B7B74F"/>
      <color rgb="FFFF0000"/>
      <color rgb="FF687CCB"/>
      <color rgb="FF000000"/>
      <color rgb="FFB7B7B7"/>
      <color rgb="FF445187"/>
      <color rgb="FFD5D5D5"/>
      <color rgb="FF6A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5</xdr:col>
      <xdr:colOff>314325</xdr:colOff>
      <xdr:row>19</xdr:row>
      <xdr:rowOff>133350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9859B853-D91B-4E5F-BB1E-798077114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76425" y="2895600"/>
          <a:ext cx="1885950" cy="676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A7E3F-452E-4BE5-A27A-8A0C56C5F5FD}" name="__Anonymous_Sheet_DB__0" displayName="__Anonymous_Sheet_DB__0" ref="A3:AMK15" headerRowCount="0" totalsRowShown="0">
  <sortState xmlns:xlrd2="http://schemas.microsoft.com/office/spreadsheetml/2017/richdata2" ref="A3:AMK15">
    <sortCondition ref="A3:A15"/>
  </sortState>
  <tableColumns count="1025">
    <tableColumn id="1" xr3:uid="{0811F7B9-4BC8-472C-AE17-14F5D9C7004F}" name="Column1"/>
    <tableColumn id="2" xr3:uid="{2CEC7F68-1615-43B7-9D5E-E41C96F70540}" name="Column2"/>
    <tableColumn id="3" xr3:uid="{D9A9D036-C605-42A0-AFBF-EC5884EDE626}" name="Column3"/>
    <tableColumn id="4" xr3:uid="{EFADC6A1-28DE-4306-AF24-63ACC2F1CD1F}" name="Column4"/>
    <tableColumn id="5" xr3:uid="{35250870-402C-4D76-8A14-EB4D00EF8E76}" name="Column5"/>
    <tableColumn id="6" xr3:uid="{72B0C868-5986-4B9D-B6D8-80B65CAE33DC}" name="Column6">
      <calculatedColumnFormula>HEX2DEC(MID($E3,1,2))</calculatedColumnFormula>
    </tableColumn>
    <tableColumn id="7" xr3:uid="{ACDC3501-D59C-40EA-B802-12BE9C6D3DCA}" name="Column7">
      <calculatedColumnFormula>HEX2DEC(MID($E3,3,2))</calculatedColumnFormula>
    </tableColumn>
    <tableColumn id="8" xr3:uid="{5E62D065-1689-4DE7-BD10-B6FF46C022AA}" name="Column8">
      <calculatedColumnFormula>HEX2DEC(MID($E3,5,2))</calculatedColumnFormula>
    </tableColumn>
    <tableColumn id="9" xr3:uid="{E2C05A24-31D4-47EE-BCBC-195074FA1FAA}" name="Column9">
      <calculatedColumnFormula>_xlfn.BITRSHIFT(F3,3)</calculatedColumnFormula>
    </tableColumn>
    <tableColumn id="10" xr3:uid="{7D2202BE-FBDD-456D-9562-F80328279982}" name="Column10">
      <calculatedColumnFormula>_xlfn.BITRSHIFT(G3,2)</calculatedColumnFormula>
    </tableColumn>
    <tableColumn id="11" xr3:uid="{08A9002E-4480-45D1-93FD-E702EF5E3D7D}" name="Column11">
      <calculatedColumnFormula>_xlfn.BITRSHIFT(H3,3)</calculatedColumnFormula>
    </tableColumn>
    <tableColumn id="12" xr3:uid="{8139751D-941E-49C4-9049-1F95F9B87099}" name="Column12">
      <calculatedColumnFormula>DEC2HEX(_xlfn.BITLSHIFT(I3,11)+_xlfn.BITLSHIFT(J3,5)+K3,4)</calculatedColumnFormula>
    </tableColumn>
    <tableColumn id="13" xr3:uid="{2723FB64-9DE1-43CB-A914-98A4D72643EF}" name="Column13">
      <calculatedColumnFormula>"#define CLR_"&amp;LEFT(SUBSTITUTE(UPPER(B3)," ","_") &amp;REPT(" ",$M$1),$M$1)&amp;" 0x"&amp;L3&amp;"   // "&amp;DEC2HEX(F3,2)&amp;", "&amp;DEC2HEX(G3,2)&amp;", "&amp;DEC2HEX(H3,2)&amp;" = "&amp;C3</calculatedColumnFormula>
    </tableColumn>
    <tableColumn id="14" xr3:uid="{E959BB1F-5057-4073-8AC6-836A990DB73C}" name="Column14"/>
    <tableColumn id="15" xr3:uid="{5E0F7525-909B-4662-84E1-9C3A787A7E9C}" name="Column15"/>
    <tableColumn id="16" xr3:uid="{7B7A5364-1834-4C7E-80ED-22C203850F25}" name="Column16"/>
    <tableColumn id="17" xr3:uid="{849ACCDA-CF08-478E-ACF0-BFF0F438A1BC}" name="Column17"/>
    <tableColumn id="18" xr3:uid="{C22B5FC2-9875-4EFF-8353-AF119FE6916F}" name="Column18"/>
    <tableColumn id="19" xr3:uid="{FE4374EF-1F06-4508-8583-E64270E1E9D6}" name="Column19"/>
    <tableColumn id="20" xr3:uid="{32D97CCF-A75C-4232-A0EC-6CD3514B6CFE}" name="Column20"/>
    <tableColumn id="21" xr3:uid="{3728D65E-1B8A-47A0-B200-EE58BDE5D838}" name="Column21"/>
    <tableColumn id="22" xr3:uid="{10F56D18-379D-4E3A-8AF0-F17235642089}" name="Column22"/>
    <tableColumn id="23" xr3:uid="{FA2A7174-5C68-4A32-9D57-364AA31A70FE}" name="Column23"/>
    <tableColumn id="24" xr3:uid="{EDA61058-B1C5-4C58-B9F7-D2143821D4B3}" name="Column24"/>
    <tableColumn id="25" xr3:uid="{F1625427-6653-4C57-A2DD-C1A278BD9F01}" name="Column25"/>
    <tableColumn id="26" xr3:uid="{2568B95F-0086-49B7-8016-605B2254BD1C}" name="Column26"/>
    <tableColumn id="27" xr3:uid="{2A5359E9-6721-41BF-B664-B58F8392141C}" name="Column27"/>
    <tableColumn id="28" xr3:uid="{DF02C64A-A2AE-4FC4-B996-BEB96F8431BB}" name="Column28"/>
    <tableColumn id="29" xr3:uid="{C2F2AF02-2BA3-47F1-8440-0F88BAF59278}" name="Column29"/>
    <tableColumn id="30" xr3:uid="{4EB69075-0F66-40A2-825C-50D018C71326}" name="Column30"/>
    <tableColumn id="31" xr3:uid="{DBD525BE-788D-489B-9834-17AE9CB4D423}" name="Column31"/>
    <tableColumn id="32" xr3:uid="{50A70869-49BA-4C61-B94D-0F139AF705FF}" name="Column32"/>
    <tableColumn id="33" xr3:uid="{CFE539DB-FCCA-400A-9921-66808DD82AD2}" name="Column33"/>
    <tableColumn id="34" xr3:uid="{6748C35A-15BF-4AB8-AFF6-7E67D105B143}" name="Column34"/>
    <tableColumn id="35" xr3:uid="{E8B7B124-03B0-46BB-AB58-D30FD1FB72EF}" name="Column35"/>
    <tableColumn id="36" xr3:uid="{0D7F96B7-EF3B-476F-B5BF-6AED63238883}" name="Column36"/>
    <tableColumn id="37" xr3:uid="{EDAFD25F-A997-409D-87EA-BBDD9E8AA87C}" name="Column37"/>
    <tableColumn id="38" xr3:uid="{69DB9578-6E24-4D3B-A8CB-3562F5F817A5}" name="Column38"/>
    <tableColumn id="39" xr3:uid="{CF8E8A5D-D829-4015-8561-3A16B5A8D8A1}" name="Column39"/>
    <tableColumn id="40" xr3:uid="{85ABE34E-4315-4F97-95D0-727EE1730CA1}" name="Column40"/>
    <tableColumn id="41" xr3:uid="{EF3DFC7E-C264-4BE7-9FC3-688666B1A407}" name="Column41"/>
    <tableColumn id="42" xr3:uid="{B260DFF5-7004-4753-83BA-BDA028129C9D}" name="Column42"/>
    <tableColumn id="43" xr3:uid="{3108E04F-94C2-4CC5-97AE-6AF1E5E2E185}" name="Column43"/>
    <tableColumn id="44" xr3:uid="{18ADBD8A-8433-4B6E-AB60-44BD6CA94AB2}" name="Column44"/>
    <tableColumn id="45" xr3:uid="{773C329D-EB54-42F5-9A34-9F1BCFA8C633}" name="Column45"/>
    <tableColumn id="46" xr3:uid="{7B198408-1917-44F5-91A0-D206F5358082}" name="Column46"/>
    <tableColumn id="47" xr3:uid="{FC5B2C3D-095D-421A-BD51-DA6EDE53D9D5}" name="Column47"/>
    <tableColumn id="48" xr3:uid="{4477038D-AAAB-4D79-B5F5-3268A047774D}" name="Column48"/>
    <tableColumn id="49" xr3:uid="{ADEB04AF-8B75-436B-ABB6-D6AC2A563842}" name="Column49"/>
    <tableColumn id="50" xr3:uid="{B2880C87-1012-4EB9-9E3A-AF8D3BDB40CE}" name="Column50"/>
    <tableColumn id="51" xr3:uid="{E73F918D-6782-4E84-B227-C48014AEA67B}" name="Column51"/>
    <tableColumn id="52" xr3:uid="{9658F067-666A-44ED-BEEF-F37997FAE03E}" name="Column52"/>
    <tableColumn id="53" xr3:uid="{DD58B4A6-8BA0-4BA5-9ADA-EC0F69DDF9A5}" name="Column53"/>
    <tableColumn id="54" xr3:uid="{19776424-C16E-4B4D-8CDD-86D084BF0389}" name="Column54"/>
    <tableColumn id="55" xr3:uid="{943CBD34-6A71-437E-A2F9-368076BD300A}" name="Column55"/>
    <tableColumn id="56" xr3:uid="{5E3A01F1-911C-4235-B4C1-6981E24D83EE}" name="Column56"/>
    <tableColumn id="57" xr3:uid="{89A64784-FAD6-4A71-A6D0-90920CBF877F}" name="Column57"/>
    <tableColumn id="58" xr3:uid="{D2EBE377-0CE8-4238-89F0-C084AD69F902}" name="Column58"/>
    <tableColumn id="59" xr3:uid="{8B923C91-10E8-4BD4-9BD4-2EBC27B56C62}" name="Column59"/>
    <tableColumn id="60" xr3:uid="{FCD80652-D424-49D6-8A45-BE1A5E3758CF}" name="Column60"/>
    <tableColumn id="61" xr3:uid="{DDBB6A9A-05F4-46B3-9DD5-4F6C6F12F952}" name="Column61"/>
    <tableColumn id="62" xr3:uid="{575F5BD8-A54D-499F-9FCB-00BB7F6C3C77}" name="Column62"/>
    <tableColumn id="63" xr3:uid="{C56093E1-E4B9-4511-BCE3-AAFAB74EAB27}" name="Column63"/>
    <tableColumn id="64" xr3:uid="{FE2DE651-874B-4B73-B182-381087938D9B}" name="Column64"/>
    <tableColumn id="65" xr3:uid="{6DDDC455-BBA7-49CA-BBA6-08EE90CC28CC}" name="Column65"/>
    <tableColumn id="66" xr3:uid="{C7F32786-9641-4982-A988-19F5BCCE0C9E}" name="Column66"/>
    <tableColumn id="67" xr3:uid="{46BDE59B-03C6-4226-A546-B002A5CD41D4}" name="Column67"/>
    <tableColumn id="68" xr3:uid="{57BCC918-4939-43DE-AD0E-BB245993A2E8}" name="Column68"/>
    <tableColumn id="69" xr3:uid="{BDDCD78D-0A2E-4B2F-ABDE-FD4BFD987B1B}" name="Column69"/>
    <tableColumn id="70" xr3:uid="{D562C222-23E8-4788-B235-BF5BFFCC0320}" name="Column70"/>
    <tableColumn id="71" xr3:uid="{D7F72815-C547-491E-8965-8D14A768D5C2}" name="Column71"/>
    <tableColumn id="72" xr3:uid="{B3039134-F8DE-43C1-91E7-D82084488972}" name="Column72"/>
    <tableColumn id="73" xr3:uid="{67A12366-F113-4ACA-AE43-E1DB9C8CDBE2}" name="Column73"/>
    <tableColumn id="74" xr3:uid="{5CD03471-9DBF-4215-8269-AA0D6B6B45A9}" name="Column74"/>
    <tableColumn id="75" xr3:uid="{EBE99A95-4159-4D21-A74F-C192A2D7EA3E}" name="Column75"/>
    <tableColumn id="76" xr3:uid="{5AB70603-293D-406B-93F6-069B5BA04C8A}" name="Column76"/>
    <tableColumn id="77" xr3:uid="{5F2FC570-5F73-49A2-9C1D-1C6465EDF0E7}" name="Column77"/>
    <tableColumn id="78" xr3:uid="{EC62BB92-42F6-4FDA-B68C-9858B4580018}" name="Column78"/>
    <tableColumn id="79" xr3:uid="{F1E2479A-CCDC-4F3F-9275-822A54C35540}" name="Column79"/>
    <tableColumn id="80" xr3:uid="{300CE9D4-1513-4A6A-B3D2-992C462501B9}" name="Column80"/>
    <tableColumn id="81" xr3:uid="{86C05330-4B4E-4018-8E4A-4059C37FCBD2}" name="Column81"/>
    <tableColumn id="82" xr3:uid="{090DB229-8C78-4488-89FA-EAB2A0BE2D3E}" name="Column82"/>
    <tableColumn id="83" xr3:uid="{F6427CE7-3662-42FB-8590-C129799B8442}" name="Column83"/>
    <tableColumn id="84" xr3:uid="{8407DEE4-4DB7-4C54-A8B1-81DFE221A7F6}" name="Column84"/>
    <tableColumn id="85" xr3:uid="{543AC3F9-9C33-4627-9367-D01A9DCD2197}" name="Column85"/>
    <tableColumn id="86" xr3:uid="{3208D89B-CABC-4DB4-BD3E-2EF18C5549E7}" name="Column86"/>
    <tableColumn id="87" xr3:uid="{6A01BB84-49C1-4A6E-96FA-6B1169EC72B8}" name="Column87"/>
    <tableColumn id="88" xr3:uid="{81E13370-A6E2-4B75-982F-A68786340835}" name="Column88"/>
    <tableColumn id="89" xr3:uid="{61F76AB4-31A8-4593-A2EF-3396C4FBCD59}" name="Column89"/>
    <tableColumn id="90" xr3:uid="{87422B3D-1EE4-4004-8005-6C654AB18C68}" name="Column90"/>
    <tableColumn id="91" xr3:uid="{CE23534A-CFFB-402D-86E0-C6CCF826A4FF}" name="Column91"/>
    <tableColumn id="92" xr3:uid="{589E2189-617E-4CD1-9CB1-9BA5A6301ED9}" name="Column92"/>
    <tableColumn id="93" xr3:uid="{2F288BA5-6058-47EF-9E97-1D15192E7D80}" name="Column93"/>
    <tableColumn id="94" xr3:uid="{B6AA996C-D365-4F43-A0D5-4A6544F36F7E}" name="Column94"/>
    <tableColumn id="95" xr3:uid="{0CC134CF-4D81-48D1-86F9-0DB9F51B552C}" name="Column95"/>
    <tableColumn id="96" xr3:uid="{1D9F19BB-5635-4A2E-9503-39CB915864C6}" name="Column96"/>
    <tableColumn id="97" xr3:uid="{B3020D00-CD6F-4792-96EE-6F27BF685943}" name="Column97"/>
    <tableColumn id="98" xr3:uid="{165E295C-28F3-48D2-92DD-5C3FE0D36344}" name="Column98"/>
    <tableColumn id="99" xr3:uid="{AE889328-7F70-4F4F-B042-EB16B6B6A6B6}" name="Column99"/>
    <tableColumn id="100" xr3:uid="{9D56924B-A396-4569-82C0-74A46B1C333C}" name="Column100"/>
    <tableColumn id="101" xr3:uid="{DFB58593-327B-43BC-B8CB-73C5D7BA3806}" name="Column101"/>
    <tableColumn id="102" xr3:uid="{7F80CC19-1B8B-4578-871B-1D30B421FCA5}" name="Column102"/>
    <tableColumn id="103" xr3:uid="{F7614463-7B11-4242-926E-FCDEFEB631DF}" name="Column103"/>
    <tableColumn id="104" xr3:uid="{6B28CAAA-378A-4B26-AF48-9487985F1264}" name="Column104"/>
    <tableColumn id="105" xr3:uid="{F271FA1B-75C4-4D12-B38A-560E33FFFF7E}" name="Column105"/>
    <tableColumn id="106" xr3:uid="{D523DBA3-C793-4D1A-883F-3D8B123F7865}" name="Column106"/>
    <tableColumn id="107" xr3:uid="{A533F77C-5D83-4D70-B921-B8DBE868F04D}" name="Column107"/>
    <tableColumn id="108" xr3:uid="{0F463504-7CB8-47F8-808C-3CC18756B544}" name="Column108"/>
    <tableColumn id="109" xr3:uid="{1A2BE971-4BB3-4200-BC79-1779F9E77DAB}" name="Column109"/>
    <tableColumn id="110" xr3:uid="{88972D05-E5EE-43B9-A0EB-67F662BC2AB9}" name="Column110"/>
    <tableColumn id="111" xr3:uid="{9161790D-A8C6-42AD-9F3F-8C1B343D1BA8}" name="Column111"/>
    <tableColumn id="112" xr3:uid="{8716C814-BFD3-41C0-8333-22A7A150EB60}" name="Column112"/>
    <tableColumn id="113" xr3:uid="{FFB7B119-E4AD-4E19-8C8B-129152E3677F}" name="Column113"/>
    <tableColumn id="114" xr3:uid="{9320E244-DB29-4ADF-92B1-FD6BA979E868}" name="Column114"/>
    <tableColumn id="115" xr3:uid="{CE9AA9FA-BEF5-42DD-991A-E6A8E28E7BD5}" name="Column115"/>
    <tableColumn id="116" xr3:uid="{DC32736C-0B23-4428-86EF-4A1DFD7F08A2}" name="Column116"/>
    <tableColumn id="117" xr3:uid="{67463569-056B-46EE-B08B-BBB24847124F}" name="Column117"/>
    <tableColumn id="118" xr3:uid="{4D454D1F-CDCD-4CD8-B801-E0EE5217030F}" name="Column118"/>
    <tableColumn id="119" xr3:uid="{125064CD-E9A1-43E4-8CCF-A2D61A9D3013}" name="Column119"/>
    <tableColumn id="120" xr3:uid="{1DE851E4-7E42-4E07-A6A2-4562CD3D0F30}" name="Column120"/>
    <tableColumn id="121" xr3:uid="{6138DDC6-6BDE-4A30-9704-F236DD12E2EB}" name="Column121"/>
    <tableColumn id="122" xr3:uid="{48673300-E604-498B-901B-40188DD67CE9}" name="Column122"/>
    <tableColumn id="123" xr3:uid="{9AFDCFA9-1115-477D-A808-4AA783D9E5B4}" name="Column123"/>
    <tableColumn id="124" xr3:uid="{F543DEFD-0216-4CB2-9F08-6323BCB26517}" name="Column124"/>
    <tableColumn id="125" xr3:uid="{E964BB92-99E6-40C5-825A-94FB066566E8}" name="Column125"/>
    <tableColumn id="126" xr3:uid="{317FE9A7-F408-4990-A509-D71B3B559FF0}" name="Column126"/>
    <tableColumn id="127" xr3:uid="{DF303050-618D-43E7-BE06-0C12F305D930}" name="Column127"/>
    <tableColumn id="128" xr3:uid="{BFF6AE6A-F48B-4A00-AD71-DCC116DBDEA4}" name="Column128"/>
    <tableColumn id="129" xr3:uid="{6B0E4FB8-E407-4EAA-8A7F-8383FD0096EC}" name="Column129"/>
    <tableColumn id="130" xr3:uid="{9FDD33EB-039D-488A-A855-42473496B50B}" name="Column130"/>
    <tableColumn id="131" xr3:uid="{8A0E3735-176C-4F47-B848-DCA8DB468F18}" name="Column131"/>
    <tableColumn id="132" xr3:uid="{A94D7FA9-37E7-4C95-9770-6112060BAE2A}" name="Column132"/>
    <tableColumn id="133" xr3:uid="{E803194E-EBFD-46A5-9B31-702C9A4873A0}" name="Column133"/>
    <tableColumn id="134" xr3:uid="{FF820574-CBCD-4D5F-891C-86EE6E1D0EAA}" name="Column134"/>
    <tableColumn id="135" xr3:uid="{E639C342-D5A1-4C2A-BA88-507FB80332E6}" name="Column135"/>
    <tableColumn id="136" xr3:uid="{C859DB23-0D30-41C4-A1BE-DA209290E51B}" name="Column136"/>
    <tableColumn id="137" xr3:uid="{07A952F1-50C9-41F9-BC67-0ABDED7998AE}" name="Column137"/>
    <tableColumn id="138" xr3:uid="{408411BA-AE22-4371-BC30-06CA177DDEE3}" name="Column138"/>
    <tableColumn id="139" xr3:uid="{53B2767D-F729-4EC7-BB74-F1878CCC8F2B}" name="Column139"/>
    <tableColumn id="140" xr3:uid="{28EFB297-5DBC-4C28-9A08-038702908E7D}" name="Column140"/>
    <tableColumn id="141" xr3:uid="{49C1326C-B7FF-4717-AC88-9F1824B6D634}" name="Column141"/>
    <tableColumn id="142" xr3:uid="{EA6D3F97-992F-4DCB-9076-8C79E694325F}" name="Column142"/>
    <tableColumn id="143" xr3:uid="{9540FB5C-2748-4B6A-9E62-39593BF10D51}" name="Column143"/>
    <tableColumn id="144" xr3:uid="{EA4B4E1B-971C-40E6-BDBE-659B60D787C3}" name="Column144"/>
    <tableColumn id="145" xr3:uid="{4261E35D-D334-4C81-BCF4-A604EA8F40DF}" name="Column145"/>
    <tableColumn id="146" xr3:uid="{CC0ACAB8-4400-4C09-B258-029F320758FC}" name="Column146"/>
    <tableColumn id="147" xr3:uid="{8F4AE7B3-9F39-406E-A4B3-BC6726C1B136}" name="Column147"/>
    <tableColumn id="148" xr3:uid="{BEFDF272-04DB-4AEE-BA2F-F304754C02A6}" name="Column148"/>
    <tableColumn id="149" xr3:uid="{4103821D-8282-4416-BEE1-33E24CC91A86}" name="Column149"/>
    <tableColumn id="150" xr3:uid="{B8942C2D-08E1-4AFE-BA64-DA07F5C875EF}" name="Column150"/>
    <tableColumn id="151" xr3:uid="{5E5D6001-20BA-4186-BFCF-61C85A8229B1}" name="Column151"/>
    <tableColumn id="152" xr3:uid="{7B6B7DBC-603B-4A98-BAEE-77B6F3C4869B}" name="Column152"/>
    <tableColumn id="153" xr3:uid="{D71EE29C-CFA8-4D13-9AD7-FFAFFFD748B3}" name="Column153"/>
    <tableColumn id="154" xr3:uid="{1DBEEF2F-F4ED-4E51-A51C-32A1463B1832}" name="Column154"/>
    <tableColumn id="155" xr3:uid="{7C49D02B-2886-4149-B06D-8984490C78CA}" name="Column155"/>
    <tableColumn id="156" xr3:uid="{237DF7BF-327E-48CD-B834-F182E8421908}" name="Column156"/>
    <tableColumn id="157" xr3:uid="{A4DB8F24-A4AD-4E12-A3DE-E5E12D43F6BD}" name="Column157"/>
    <tableColumn id="158" xr3:uid="{D1375880-FAAD-42D8-9C62-AB988F372D9D}" name="Column158"/>
    <tableColumn id="159" xr3:uid="{1B4E315D-816B-4409-8D0C-14CC41B16897}" name="Column159"/>
    <tableColumn id="160" xr3:uid="{D4427891-D3A8-4CC8-ACE2-30F429D2D7B4}" name="Column160"/>
    <tableColumn id="161" xr3:uid="{EDCC3006-DB0C-40A4-886E-0D56CFC592B0}" name="Column161"/>
    <tableColumn id="162" xr3:uid="{CD6345F4-9F65-4062-A248-ECE1E9EF1667}" name="Column162"/>
    <tableColumn id="163" xr3:uid="{6E3D6FE5-177E-4E7B-A864-03B7F865FE83}" name="Column163"/>
    <tableColumn id="164" xr3:uid="{AF6581FC-C194-41FA-9065-4F0F1C7FE9C2}" name="Column164"/>
    <tableColumn id="165" xr3:uid="{47497D70-4DA1-42CB-8CF9-E5CCEE5EC438}" name="Column165"/>
    <tableColumn id="166" xr3:uid="{CD3EAF02-7347-4000-8A93-C758EE1A1F03}" name="Column166"/>
    <tableColumn id="167" xr3:uid="{E310DE19-53FB-4980-A7D1-095CCC003161}" name="Column167"/>
    <tableColumn id="168" xr3:uid="{8D107FD5-05AA-4A2E-8755-0ABB1FF45600}" name="Column168"/>
    <tableColumn id="169" xr3:uid="{5FBF0013-6B11-4856-B01A-BD19589E6CC0}" name="Column169"/>
    <tableColumn id="170" xr3:uid="{C067E84B-51C8-4793-926F-AA19F266ABE9}" name="Column170"/>
    <tableColumn id="171" xr3:uid="{B2721BFC-1B11-443A-986C-E743279020CB}" name="Column171"/>
    <tableColumn id="172" xr3:uid="{F30BA10A-CA9D-4C38-A689-ADDC399548AB}" name="Column172"/>
    <tableColumn id="173" xr3:uid="{D22870C1-A12C-43B6-90FB-39AF7F5EDDB9}" name="Column173"/>
    <tableColumn id="174" xr3:uid="{C2C4FDE3-C7DD-4A50-B266-33A899D8A151}" name="Column174"/>
    <tableColumn id="175" xr3:uid="{1B9ACBCD-9621-422F-B694-AD4C3A4CA48B}" name="Column175"/>
    <tableColumn id="176" xr3:uid="{91D95F6C-009C-46D2-86A0-B527E84BA36E}" name="Column176"/>
    <tableColumn id="177" xr3:uid="{2650611C-C431-422F-9E3A-8FA1339B64FA}" name="Column177"/>
    <tableColumn id="178" xr3:uid="{F4DD6EFB-9C7A-4E3F-8FC6-7A4C0313B94D}" name="Column178"/>
    <tableColumn id="179" xr3:uid="{898BCF85-6CD1-40E6-9887-D7B5AC3A0CB9}" name="Column179"/>
    <tableColumn id="180" xr3:uid="{ED5061B8-139E-4352-94F4-B285E935A432}" name="Column180"/>
    <tableColumn id="181" xr3:uid="{CED6A382-36EF-40CE-BC7F-504D076853BC}" name="Column181"/>
    <tableColumn id="182" xr3:uid="{CE69BA00-B157-444C-90BD-00A8950EFBE2}" name="Column182"/>
    <tableColumn id="183" xr3:uid="{F4BBD3EB-97B7-4B40-938E-D0EB533672EE}" name="Column183"/>
    <tableColumn id="184" xr3:uid="{3B1FF479-97C7-4F80-91E8-40C59E0FD54E}" name="Column184"/>
    <tableColumn id="185" xr3:uid="{D6FD35BE-1456-4831-9631-69703EE32893}" name="Column185"/>
    <tableColumn id="186" xr3:uid="{FC7E5B06-02ED-44FD-A3C9-770D53CC0EE6}" name="Column186"/>
    <tableColumn id="187" xr3:uid="{4AF33632-E808-43FD-B3D4-1C178C619255}" name="Column187"/>
    <tableColumn id="188" xr3:uid="{243DAF7E-A430-4954-BF53-81D3F58FA9CB}" name="Column188"/>
    <tableColumn id="189" xr3:uid="{33C98E00-DFB1-4D79-83D9-7B6245D7AC0B}" name="Column189"/>
    <tableColumn id="190" xr3:uid="{B0A3ADD1-A8D7-42FB-B131-7473C8459477}" name="Column190"/>
    <tableColumn id="191" xr3:uid="{93EB86C7-935B-4B5A-872A-F8ECD0F607C9}" name="Column191"/>
    <tableColumn id="192" xr3:uid="{A5603994-6CF2-48FE-A561-0CE53061A4A4}" name="Column192"/>
    <tableColumn id="193" xr3:uid="{237D95AC-33B9-4FDE-963E-887C8EF31164}" name="Column193"/>
    <tableColumn id="194" xr3:uid="{857E286C-B9E8-404C-9511-D7F84956C6AB}" name="Column194"/>
    <tableColumn id="195" xr3:uid="{06AF7B12-A676-4EB3-861A-CF5A500F8ED4}" name="Column195"/>
    <tableColumn id="196" xr3:uid="{7427DB36-BEFE-40B5-A49F-B1F5149663F9}" name="Column196"/>
    <tableColumn id="197" xr3:uid="{0D51F2FA-F0E7-44FA-BFE4-5918453DE943}" name="Column197"/>
    <tableColumn id="198" xr3:uid="{DAC41882-CA6A-44F4-8AD4-CF3743DD5728}" name="Column198"/>
    <tableColumn id="199" xr3:uid="{E4DCB03A-B57E-4D8D-987D-A582BAA80F33}" name="Column199"/>
    <tableColumn id="200" xr3:uid="{18191D40-823E-4DE1-965E-F4E0BB0BE690}" name="Column200"/>
    <tableColumn id="201" xr3:uid="{A0F020BC-2D3F-4049-92A3-84A8D9D1295B}" name="Column201"/>
    <tableColumn id="202" xr3:uid="{1FB0F304-565A-4EAA-9B99-0A0DF224A041}" name="Column202"/>
    <tableColumn id="203" xr3:uid="{8227D01F-8521-49F7-9574-514B7DBAB761}" name="Column203"/>
    <tableColumn id="204" xr3:uid="{A0425EF9-7C0A-40D0-A4D7-E3C2F07C6D23}" name="Column204"/>
    <tableColumn id="205" xr3:uid="{FDBBA9B5-C3A8-4E10-BBE6-80CBE85D8573}" name="Column205"/>
    <tableColumn id="206" xr3:uid="{C62FE677-C960-4608-9889-770C17DD9768}" name="Column206"/>
    <tableColumn id="207" xr3:uid="{2CEC8FE1-D103-4527-ACAC-77757E786D8C}" name="Column207"/>
    <tableColumn id="208" xr3:uid="{0E7662F3-C347-4810-B260-E6C0815C2B73}" name="Column208"/>
    <tableColumn id="209" xr3:uid="{E8DD5801-AD59-4D35-9031-278E90D6DCFB}" name="Column209"/>
    <tableColumn id="210" xr3:uid="{9C88E398-29E0-4B2E-9C01-9A0148069659}" name="Column210"/>
    <tableColumn id="211" xr3:uid="{A34736B9-7C55-42CE-9E55-91DE4BB5FB17}" name="Column211"/>
    <tableColumn id="212" xr3:uid="{8F041B3B-7EFD-48AC-B215-5107C1E2B1E8}" name="Column212"/>
    <tableColumn id="213" xr3:uid="{016D25F5-A646-4EBA-BF2D-781FB6297DC0}" name="Column213"/>
    <tableColumn id="214" xr3:uid="{D9C7B467-AC23-4F0B-8C78-19DE632536C2}" name="Column214"/>
    <tableColumn id="215" xr3:uid="{78136AF5-7908-4EE1-A55A-A7BBA486EAD3}" name="Column215"/>
    <tableColumn id="216" xr3:uid="{E8DADBD8-96EE-48BC-B45E-9DB493F1E451}" name="Column216"/>
    <tableColumn id="217" xr3:uid="{46403624-DCAE-4C7D-9EB5-5BCDEB49628A}" name="Column217"/>
    <tableColumn id="218" xr3:uid="{4E70094C-6D78-41F6-8579-DC8C09433CE7}" name="Column218"/>
    <tableColumn id="219" xr3:uid="{CAC3CA68-C7CF-4287-8750-826A49073EE9}" name="Column219"/>
    <tableColumn id="220" xr3:uid="{3C161F1F-B12C-4E93-B03C-31F7FF5EBFC9}" name="Column220"/>
    <tableColumn id="221" xr3:uid="{4AFB5984-F258-43AC-990B-4CD963C8EC33}" name="Column221"/>
    <tableColumn id="222" xr3:uid="{28E6B068-7C1D-4C78-8E99-EA14F0178375}" name="Column222"/>
    <tableColumn id="223" xr3:uid="{8AD0DBA7-4A4B-4833-9FFD-F25F24C2BA15}" name="Column223"/>
    <tableColumn id="224" xr3:uid="{4930544B-DB6C-4724-896E-F36700F101AE}" name="Column224"/>
    <tableColumn id="225" xr3:uid="{F06F994A-BCBA-46C8-B17B-6F05B55AF155}" name="Column225"/>
    <tableColumn id="226" xr3:uid="{79B49121-A2A6-425F-9EAB-2A224904D96A}" name="Column226"/>
    <tableColumn id="227" xr3:uid="{6E6AD7B3-0D3C-4620-ABFE-1878F3CC8329}" name="Column227"/>
    <tableColumn id="228" xr3:uid="{7ABADAC6-2A98-4CE3-A0D4-B3FDA97BD1E3}" name="Column228"/>
    <tableColumn id="229" xr3:uid="{9D5E1CFA-5703-4152-8423-422D55C19B74}" name="Column229"/>
    <tableColumn id="230" xr3:uid="{350D6DF1-FF14-4036-A5BD-7C276F859C7E}" name="Column230"/>
    <tableColumn id="231" xr3:uid="{5E9AFCF6-175F-4650-8922-C0D815D5455A}" name="Column231"/>
    <tableColumn id="232" xr3:uid="{A3E5D807-4C09-4CA7-A75F-72A9EA0385E9}" name="Column232"/>
    <tableColumn id="233" xr3:uid="{3F2F940D-41B7-4463-8A81-6E54468F1E98}" name="Column233"/>
    <tableColumn id="234" xr3:uid="{BAAE5869-5EB0-4F31-989B-FE3E0C547F62}" name="Column234"/>
    <tableColumn id="235" xr3:uid="{4AF90509-CE89-4F52-BCAE-4025036B7D99}" name="Column235"/>
    <tableColumn id="236" xr3:uid="{77FB57B1-19F9-4ADC-A0EE-0059DE3536DA}" name="Column236"/>
    <tableColumn id="237" xr3:uid="{3C7DD17F-EF53-4EDA-8521-BBE77ED77FFF}" name="Column237"/>
    <tableColumn id="238" xr3:uid="{EFAE8145-5344-4CB1-9179-A87DDFD67372}" name="Column238"/>
    <tableColumn id="239" xr3:uid="{0EF4699C-8329-47D4-AA08-41B6812381F6}" name="Column239"/>
    <tableColumn id="240" xr3:uid="{8E52ADBC-9C78-4D04-B760-492683ABB9F4}" name="Column240"/>
    <tableColumn id="241" xr3:uid="{8CC5DDEE-B0F4-424D-881A-1E9C611635EC}" name="Column241"/>
    <tableColumn id="242" xr3:uid="{7C9C914A-8140-4392-8301-1FC55EA9AB33}" name="Column242"/>
    <tableColumn id="243" xr3:uid="{1864AA1C-F39B-4B0F-944E-C576F499DF89}" name="Column243"/>
    <tableColumn id="244" xr3:uid="{6E33FA9C-D86C-4935-85DE-B6DA1A29AAEA}" name="Column244"/>
    <tableColumn id="245" xr3:uid="{DAF13E56-1927-4C18-B86E-884F1C0DC389}" name="Column245"/>
    <tableColumn id="246" xr3:uid="{3A617935-E75E-4CCF-B133-CB69DF111992}" name="Column246"/>
    <tableColumn id="247" xr3:uid="{41E7B984-D713-4B2D-9B58-113C5E731DF2}" name="Column247"/>
    <tableColumn id="248" xr3:uid="{5C1A70C5-2F82-4EBD-A2C2-74EEDB4AD569}" name="Column248"/>
    <tableColumn id="249" xr3:uid="{D6FC8E52-041E-4948-ABCA-5F00B953ADF7}" name="Column249"/>
    <tableColumn id="250" xr3:uid="{7047B36E-3DC6-4703-8C01-D6C3B4DB0A99}" name="Column250"/>
    <tableColumn id="251" xr3:uid="{97E13ADF-57FA-47C5-A6ED-281DD7CBC77D}" name="Column251"/>
    <tableColumn id="252" xr3:uid="{A1EACCD1-9971-4669-9BE4-BCE2147D7B4B}" name="Column252"/>
    <tableColumn id="253" xr3:uid="{C066EFC5-734D-4676-809B-AAAEDE27B74B}" name="Column253"/>
    <tableColumn id="254" xr3:uid="{9CFB3621-802C-429A-9150-5A7DEA1FE3FE}" name="Column254"/>
    <tableColumn id="255" xr3:uid="{8467BEC6-07BC-42F4-B38C-0A4330E7BED3}" name="Column255"/>
    <tableColumn id="256" xr3:uid="{ED5F0B68-4A37-4ABF-AF84-6F95F1FD5164}" name="Column256"/>
    <tableColumn id="257" xr3:uid="{0E45529B-0505-4960-80CA-D07D71A7981D}" name="Column257"/>
    <tableColumn id="258" xr3:uid="{1E568AAE-6598-4CE8-85FE-5FDAA210FF85}" name="Column258"/>
    <tableColumn id="259" xr3:uid="{1BDEB42D-C909-4AEA-B144-3218C799DB6F}" name="Column259"/>
    <tableColumn id="260" xr3:uid="{9D16158A-2F03-4EAC-B8D9-CB8E577FCE5E}" name="Column260"/>
    <tableColumn id="261" xr3:uid="{68DEF693-43C6-4C92-9F36-C01801E27A73}" name="Column261"/>
    <tableColumn id="262" xr3:uid="{FAAC78DA-C49E-4C81-9192-E20DC2DEB795}" name="Column262"/>
    <tableColumn id="263" xr3:uid="{E4929DB0-77F4-46F1-A067-B5F2C4013CDD}" name="Column263"/>
    <tableColumn id="264" xr3:uid="{0E202187-E389-4BC1-B55E-8097289B9527}" name="Column264"/>
    <tableColumn id="265" xr3:uid="{E841A455-288E-44AA-A3DD-95C0462DC7AE}" name="Column265"/>
    <tableColumn id="266" xr3:uid="{A2843190-98D8-4F8E-A859-5BEC30AE3EB6}" name="Column266"/>
    <tableColumn id="267" xr3:uid="{1CE029EB-D61C-43BE-AD4D-259651940C27}" name="Column267"/>
    <tableColumn id="268" xr3:uid="{5809FF86-D32F-41CE-9E04-714127C291AE}" name="Column268"/>
    <tableColumn id="269" xr3:uid="{B4DC8AD0-2E0C-41E5-97CE-AA40DA4E8A74}" name="Column269"/>
    <tableColumn id="270" xr3:uid="{73703DD8-A347-40A3-B10D-415D4BE064F6}" name="Column270"/>
    <tableColumn id="271" xr3:uid="{0E4027BB-7C3C-42BA-9F1C-C42252E4E91E}" name="Column271"/>
    <tableColumn id="272" xr3:uid="{89CBEF7F-3B0B-4F7E-A312-45C81B522A46}" name="Column272"/>
    <tableColumn id="273" xr3:uid="{C7993D5C-F9DA-4E3A-87B6-D5114397EE45}" name="Column273"/>
    <tableColumn id="274" xr3:uid="{70B014E7-54A2-4225-865B-F10212E14653}" name="Column274"/>
    <tableColumn id="275" xr3:uid="{05DB99A9-B630-4B87-AD79-BF35F0D79772}" name="Column275"/>
    <tableColumn id="276" xr3:uid="{87C26B5C-DC4D-4CF9-B7F1-756812E556F0}" name="Column276"/>
    <tableColumn id="277" xr3:uid="{96D958CC-F130-46E1-A565-B8A47A600780}" name="Column277"/>
    <tableColumn id="278" xr3:uid="{206BF927-AEE6-4F25-85C1-CDF3FF76A963}" name="Column278"/>
    <tableColumn id="279" xr3:uid="{2C2943A3-8471-4B05-9ECB-14127E427DFB}" name="Column279"/>
    <tableColumn id="280" xr3:uid="{3DB8E2CF-D078-4293-A54F-A1D77E5C82EE}" name="Column280"/>
    <tableColumn id="281" xr3:uid="{B39CBECF-DD3B-406D-B59F-54FD13D682E0}" name="Column281"/>
    <tableColumn id="282" xr3:uid="{02D9C756-A28E-4B68-B399-9D4AC1BDF73F}" name="Column282"/>
    <tableColumn id="283" xr3:uid="{0ADCB540-61B8-4A90-897A-7F0CFBED04EC}" name="Column283"/>
    <tableColumn id="284" xr3:uid="{E8BEEDA0-BFDD-43C8-9556-99E0AE241406}" name="Column284"/>
    <tableColumn id="285" xr3:uid="{9EACB091-3524-475D-B528-0FC9C7968F0E}" name="Column285"/>
    <tableColumn id="286" xr3:uid="{845AD262-BCC3-4382-9FF0-FBD89A435227}" name="Column286"/>
    <tableColumn id="287" xr3:uid="{0212EF07-FB55-4B39-B681-875F4DE4F69E}" name="Column287"/>
    <tableColumn id="288" xr3:uid="{588D23EF-74F4-47EC-960B-9D60214CFE8C}" name="Column288"/>
    <tableColumn id="289" xr3:uid="{FE1733BB-F897-4539-BD55-D2D1761E7305}" name="Column289"/>
    <tableColumn id="290" xr3:uid="{AF128D5E-CA3B-4AE3-B56E-370733C07EB9}" name="Column290"/>
    <tableColumn id="291" xr3:uid="{39A9D20B-4773-4D49-A083-76788000D14F}" name="Column291"/>
    <tableColumn id="292" xr3:uid="{D6BCF4B2-2E4D-4A1D-8FCF-7EABEA5F14BD}" name="Column292"/>
    <tableColumn id="293" xr3:uid="{AE1EACE7-8796-4CEE-A48E-E6BD4F1D8A1D}" name="Column293"/>
    <tableColumn id="294" xr3:uid="{8EDA410C-A04A-41F5-9A4B-8512BD7352B5}" name="Column294"/>
    <tableColumn id="295" xr3:uid="{89BE19D2-A95E-4DB5-98F2-10824E9F377E}" name="Column295"/>
    <tableColumn id="296" xr3:uid="{7EC8FE7D-D5D8-453A-A436-6F5F724D3A20}" name="Column296"/>
    <tableColumn id="297" xr3:uid="{EA819DFB-1EEF-44B7-971A-B69532CB9DEF}" name="Column297"/>
    <tableColumn id="298" xr3:uid="{EFB49FF4-73D8-4F53-AB22-931FF50BA6EC}" name="Column298"/>
    <tableColumn id="299" xr3:uid="{78C43167-CBAD-40A1-B038-06FADDCC69E2}" name="Column299"/>
    <tableColumn id="300" xr3:uid="{6C285F95-4EA0-4B78-882D-82E1A2FDEF4B}" name="Column300"/>
    <tableColumn id="301" xr3:uid="{2D549919-A7DD-4B68-B1E0-D22D126463D4}" name="Column301"/>
    <tableColumn id="302" xr3:uid="{3F7C21FB-AC20-473E-8CB9-9D4B1129CE83}" name="Column302"/>
    <tableColumn id="303" xr3:uid="{83BBFEC0-3805-4168-8BDD-A14C1B82EFEC}" name="Column303"/>
    <tableColumn id="304" xr3:uid="{AD6E3AEF-3DB2-4C4B-B932-C3C01B149B6E}" name="Column304"/>
    <tableColumn id="305" xr3:uid="{A0E05316-0081-4F20-8F1B-69B337257A6F}" name="Column305"/>
    <tableColumn id="306" xr3:uid="{7F2F5313-8A60-472E-89E3-8563FD805E44}" name="Column306"/>
    <tableColumn id="307" xr3:uid="{C13342C8-6678-47F2-960C-4E7DDF5D0FB7}" name="Column307"/>
    <tableColumn id="308" xr3:uid="{23859E1E-638D-4755-9051-16D71B8F9B21}" name="Column308"/>
    <tableColumn id="309" xr3:uid="{2B16C12B-C678-4305-91FD-98FB35C1F0E4}" name="Column309"/>
    <tableColumn id="310" xr3:uid="{A9767379-F3B4-4133-ABFF-6929D5AA7846}" name="Column310"/>
    <tableColumn id="311" xr3:uid="{F77483C5-D397-4C6F-B032-3256A4C5DCC6}" name="Column311"/>
    <tableColumn id="312" xr3:uid="{8DEFB82C-994C-4365-897E-B084D7FF19A7}" name="Column312"/>
    <tableColumn id="313" xr3:uid="{3E888A13-83B8-446B-BCC7-58EE05710094}" name="Column313"/>
    <tableColumn id="314" xr3:uid="{13215DE0-64B2-4982-B2E2-BAB84892C6F9}" name="Column314"/>
    <tableColumn id="315" xr3:uid="{BAAF058E-1864-4037-B36D-06B07EF3A904}" name="Column315"/>
    <tableColumn id="316" xr3:uid="{A1CB98C7-27D2-4CD5-BFA1-48D72677E123}" name="Column316"/>
    <tableColumn id="317" xr3:uid="{E9118398-1159-4B66-9BCD-EF26122A1A5E}" name="Column317"/>
    <tableColumn id="318" xr3:uid="{7ECEC2EE-4C25-40B5-B062-8FBEFC7A4AE0}" name="Column318"/>
    <tableColumn id="319" xr3:uid="{E68F85EC-1243-43E2-949D-CB069320139B}" name="Column319"/>
    <tableColumn id="320" xr3:uid="{048EF4E4-9316-4C88-83FB-1A6BF45BA128}" name="Column320"/>
    <tableColumn id="321" xr3:uid="{46E2360E-97A5-4A46-BA4A-333ED991133C}" name="Column321"/>
    <tableColumn id="322" xr3:uid="{0AD0AFF7-EC19-4DAC-BD2A-28417C2AF98D}" name="Column322"/>
    <tableColumn id="323" xr3:uid="{9BE2308B-1C97-4220-9D8F-941D645B3671}" name="Column323"/>
    <tableColumn id="324" xr3:uid="{30BC9673-C32D-4153-98B7-2ADB290BE898}" name="Column324"/>
    <tableColumn id="325" xr3:uid="{A2126C2F-591B-46F0-A0A8-D2692CF62E65}" name="Column325"/>
    <tableColumn id="326" xr3:uid="{5DA8AFA4-1E04-43B4-9497-B07E0ECE2A9E}" name="Column326"/>
    <tableColumn id="327" xr3:uid="{FF837288-06CC-4135-8AB5-93A66FD73A97}" name="Column327"/>
    <tableColumn id="328" xr3:uid="{259EF48B-033F-49CB-9978-5FA15372E710}" name="Column328"/>
    <tableColumn id="329" xr3:uid="{96D4576C-FADA-45C9-AAFE-AC96D92947C5}" name="Column329"/>
    <tableColumn id="330" xr3:uid="{0DC51E9F-4AD3-44E1-A45D-E299FD32605A}" name="Column330"/>
    <tableColumn id="331" xr3:uid="{4D731FB6-6006-4C02-AB9F-6B9793331AA0}" name="Column331"/>
    <tableColumn id="332" xr3:uid="{116753FA-BC19-4F58-862D-CA2A47B042CB}" name="Column332"/>
    <tableColumn id="333" xr3:uid="{9FAAF0AC-FA7B-4916-8F0C-289241E3E348}" name="Column333"/>
    <tableColumn id="334" xr3:uid="{1350A91D-D6D9-4DE0-B024-01F486FDAA75}" name="Column334"/>
    <tableColumn id="335" xr3:uid="{B26119F1-6A58-4C7C-9C5D-2796288C6DC5}" name="Column335"/>
    <tableColumn id="336" xr3:uid="{B46260DB-951B-416D-8073-5EA5056AA8D8}" name="Column336"/>
    <tableColumn id="337" xr3:uid="{AF6A8068-2922-4439-8A6A-0F59EBB8133A}" name="Column337"/>
    <tableColumn id="338" xr3:uid="{5AC515D9-6872-4E1C-B74E-311AB3FCF788}" name="Column338"/>
    <tableColumn id="339" xr3:uid="{34D08D5A-0884-4AFB-8364-EDBBEC1847B4}" name="Column339"/>
    <tableColumn id="340" xr3:uid="{E37344D9-63F9-4573-B845-72129385A3C8}" name="Column340"/>
    <tableColumn id="341" xr3:uid="{94244B48-0236-4B6E-B115-90E55AD7879C}" name="Column341"/>
    <tableColumn id="342" xr3:uid="{A9881D23-44A8-4965-A4F4-3C49D07E87DD}" name="Column342"/>
    <tableColumn id="343" xr3:uid="{4D967513-B598-4B5F-89F0-39280CE0A307}" name="Column343"/>
    <tableColumn id="344" xr3:uid="{201C9F47-BADF-461E-A3B2-0170302DA3CC}" name="Column344"/>
    <tableColumn id="345" xr3:uid="{7221AF87-B141-42EB-B908-30A0551C2BDE}" name="Column345"/>
    <tableColumn id="346" xr3:uid="{BFC0A73B-F8C1-4E71-B4F0-091E9FFD3743}" name="Column346"/>
    <tableColumn id="347" xr3:uid="{3A688572-B671-4479-BED6-6A9D4C026A71}" name="Column347"/>
    <tableColumn id="348" xr3:uid="{D7742399-A5D4-43DD-9F2C-2C89A7608D4B}" name="Column348"/>
    <tableColumn id="349" xr3:uid="{9490E41C-0FDB-4813-90BE-AA470674A2C5}" name="Column349"/>
    <tableColumn id="350" xr3:uid="{926B3692-BBC9-4178-B6F2-0DA66C9A0D7B}" name="Column350"/>
    <tableColumn id="351" xr3:uid="{400115AF-4CCF-4334-9D65-7DBEF32F2A3F}" name="Column351"/>
    <tableColumn id="352" xr3:uid="{8A371CE2-D7FE-44FF-A4DE-D3862C80A19A}" name="Column352"/>
    <tableColumn id="353" xr3:uid="{E1C3E227-2878-4630-8776-1000A0F8EC13}" name="Column353"/>
    <tableColumn id="354" xr3:uid="{FF18EFCA-F761-452A-99F1-227346066844}" name="Column354"/>
    <tableColumn id="355" xr3:uid="{6585D078-780E-4228-8EFD-29C5482FFE40}" name="Column355"/>
    <tableColumn id="356" xr3:uid="{D66C46EB-BBBD-41CF-9F28-DC60516A4BBA}" name="Column356"/>
    <tableColumn id="357" xr3:uid="{F84006F2-EDF6-4D87-B382-D3B607CCD7B1}" name="Column357"/>
    <tableColumn id="358" xr3:uid="{C0F412CF-8166-4C09-8CFE-AA85D467AE7C}" name="Column358"/>
    <tableColumn id="359" xr3:uid="{27F3B975-7A00-467C-9668-449593D8788F}" name="Column359"/>
    <tableColumn id="360" xr3:uid="{55BE4D22-2D63-4EF4-9F52-378A5279FA81}" name="Column360"/>
    <tableColumn id="361" xr3:uid="{22C0BE80-BE40-4BA9-882E-21AE3AA05A37}" name="Column361"/>
    <tableColumn id="362" xr3:uid="{F5F85570-8A80-4E58-B959-62A4BFB0B6E6}" name="Column362"/>
    <tableColumn id="363" xr3:uid="{42488F15-7166-4710-B397-0B9316C53BCF}" name="Column363"/>
    <tableColumn id="364" xr3:uid="{7505A90A-9157-40BF-9E4B-BF25A502DFBA}" name="Column364"/>
    <tableColumn id="365" xr3:uid="{D7D063F3-CD6E-46AD-9BC3-C433E3C70866}" name="Column365"/>
    <tableColumn id="366" xr3:uid="{B94719A2-FDB3-4728-B293-05021D126531}" name="Column366"/>
    <tableColumn id="367" xr3:uid="{50893F35-6DC2-4CF9-B6DC-8636C997B06C}" name="Column367"/>
    <tableColumn id="368" xr3:uid="{C65A5997-0D5F-4FFC-B305-FCE1F6D42106}" name="Column368"/>
    <tableColumn id="369" xr3:uid="{FE4D6C65-15B3-41F5-9429-27A44C102AEF}" name="Column369"/>
    <tableColumn id="370" xr3:uid="{D3F26E0D-B7BD-49B7-BB16-D99DF2D5DE10}" name="Column370"/>
    <tableColumn id="371" xr3:uid="{24560D33-6E4F-43BD-A6E9-74173033A2F3}" name="Column371"/>
    <tableColumn id="372" xr3:uid="{6B792D38-9994-469D-BF92-D0120EE0F477}" name="Column372"/>
    <tableColumn id="373" xr3:uid="{AAE352F5-F9CD-4D69-85CF-77F04FD1AAF5}" name="Column373"/>
    <tableColumn id="374" xr3:uid="{0368356D-614D-4353-9B29-11A5E2CD4822}" name="Column374"/>
    <tableColumn id="375" xr3:uid="{C5712BE8-1142-441E-A442-479AA95C958D}" name="Column375"/>
    <tableColumn id="376" xr3:uid="{1804B17A-7205-4828-B7DF-F6348D84AE4E}" name="Column376"/>
    <tableColumn id="377" xr3:uid="{F9326453-CC65-4489-9110-85CDFE599A46}" name="Column377"/>
    <tableColumn id="378" xr3:uid="{7AE45E0F-021A-47AC-9778-CC1DC210B97C}" name="Column378"/>
    <tableColumn id="379" xr3:uid="{250D5576-3071-4FC4-8617-79F88D300764}" name="Column379"/>
    <tableColumn id="380" xr3:uid="{BA8AC320-9971-45C5-9E73-93BE8D70E726}" name="Column380"/>
    <tableColumn id="381" xr3:uid="{E5CA0537-EE02-486F-A27F-7BF7F6484704}" name="Column381"/>
    <tableColumn id="382" xr3:uid="{99F4C36B-5F5F-410F-887D-2F7EB69FEB91}" name="Column382"/>
    <tableColumn id="383" xr3:uid="{EF7A5716-5ECE-4119-914D-08646087E095}" name="Column383"/>
    <tableColumn id="384" xr3:uid="{83B6CD7C-C489-4AE6-BAE6-5DA256743C6B}" name="Column384"/>
    <tableColumn id="385" xr3:uid="{3B38304C-88D6-44FD-B966-E8E01ADEFECE}" name="Column385"/>
    <tableColumn id="386" xr3:uid="{C705EF9E-54C3-41F7-BB0C-BC971C0EDC4B}" name="Column386"/>
    <tableColumn id="387" xr3:uid="{44B7ADD7-665C-4881-A7EA-A696F78A97E8}" name="Column387"/>
    <tableColumn id="388" xr3:uid="{D8DE7CF1-45AB-4BE5-8939-612A7A5B9F34}" name="Column388"/>
    <tableColumn id="389" xr3:uid="{4283B91B-EFB3-45E7-8CB8-CAF3C8FC7579}" name="Column389"/>
    <tableColumn id="390" xr3:uid="{2969FC19-68B7-4A9C-A4E4-179796D6B9A0}" name="Column390"/>
    <tableColumn id="391" xr3:uid="{A970ADA6-2106-41E6-B9EA-A07E8A6E922B}" name="Column391"/>
    <tableColumn id="392" xr3:uid="{B26408E2-A6C6-4C3D-A03A-7D2632E85BFE}" name="Column392"/>
    <tableColumn id="393" xr3:uid="{132A389A-8D73-4B1F-99C2-7CEEE4F2683F}" name="Column393"/>
    <tableColumn id="394" xr3:uid="{D37D5D1D-BDC6-45F4-8DC3-1EBB373D2540}" name="Column394"/>
    <tableColumn id="395" xr3:uid="{88C7FDDA-7E17-4A56-8791-670BDF324840}" name="Column395"/>
    <tableColumn id="396" xr3:uid="{BD67D1DA-DA7B-4EF2-BE63-0D9960FA028A}" name="Column396"/>
    <tableColumn id="397" xr3:uid="{DF96B23F-EFB0-497B-8048-73EA07806CF5}" name="Column397"/>
    <tableColumn id="398" xr3:uid="{24D9D960-67CE-49CE-B3A5-E0CA7EEFCAAC}" name="Column398"/>
    <tableColumn id="399" xr3:uid="{DC77AF84-A704-4691-9092-523A232DC9FA}" name="Column399"/>
    <tableColumn id="400" xr3:uid="{54EFE478-C5BE-45D6-8BB2-C453865E216B}" name="Column400"/>
    <tableColumn id="401" xr3:uid="{C7373248-3A06-4257-B006-5C759BE81B66}" name="Column401"/>
    <tableColumn id="402" xr3:uid="{0584D0FF-76AD-4A71-84BC-FAAE82845ADE}" name="Column402"/>
    <tableColumn id="403" xr3:uid="{092473D3-02F4-4FE4-9CEC-9C5D47E43D96}" name="Column403"/>
    <tableColumn id="404" xr3:uid="{07432BBB-C7EB-4662-A0D3-3992E5226CD3}" name="Column404"/>
    <tableColumn id="405" xr3:uid="{704866DD-A7EB-47A1-837B-7BD38E131108}" name="Column405"/>
    <tableColumn id="406" xr3:uid="{CD2879FD-4D0D-4E6C-9187-26F2D8A11A1F}" name="Column406"/>
    <tableColumn id="407" xr3:uid="{71B527E5-F969-4F81-8ABB-5F378E17666D}" name="Column407"/>
    <tableColumn id="408" xr3:uid="{8EACB4EA-F5C6-4EC1-9C8E-FF429429DDA0}" name="Column408"/>
    <tableColumn id="409" xr3:uid="{4BB4E469-F129-424E-A908-6EFBFE010D3A}" name="Column409"/>
    <tableColumn id="410" xr3:uid="{F1C7B817-63CC-4A96-8D5E-DBE15EC455BD}" name="Column410"/>
    <tableColumn id="411" xr3:uid="{89151776-79D5-4887-B096-CF766E9FE0FC}" name="Column411"/>
    <tableColumn id="412" xr3:uid="{C658A45B-2EBC-4505-A245-DA758BA1E5B2}" name="Column412"/>
    <tableColumn id="413" xr3:uid="{CFB34666-82E1-4E7A-9798-7955AD067D4A}" name="Column413"/>
    <tableColumn id="414" xr3:uid="{649A7743-3EA5-492F-87E8-418AE6BB2ECC}" name="Column414"/>
    <tableColumn id="415" xr3:uid="{2239FF0D-713C-4037-B721-D31A09A8EA23}" name="Column415"/>
    <tableColumn id="416" xr3:uid="{8CAF84F7-C811-4BE7-9945-DC3563D34783}" name="Column416"/>
    <tableColumn id="417" xr3:uid="{73DD7E2D-F7D5-4D95-8377-5000560BBD6A}" name="Column417"/>
    <tableColumn id="418" xr3:uid="{4E1741D3-B619-49F4-9085-9998853016E7}" name="Column418"/>
    <tableColumn id="419" xr3:uid="{9DECC876-8206-4529-860E-E0D28A7151ED}" name="Column419"/>
    <tableColumn id="420" xr3:uid="{AA498256-118C-425D-81CF-114CD0127C04}" name="Column420"/>
    <tableColumn id="421" xr3:uid="{6E88938F-AE41-4545-895B-CCBA11FC369F}" name="Column421"/>
    <tableColumn id="422" xr3:uid="{0A34F1D3-7B8A-4F07-ACAB-99DEE65FB2E4}" name="Column422"/>
    <tableColumn id="423" xr3:uid="{B802CB9D-C65E-461D-BFDB-A7F975642875}" name="Column423"/>
    <tableColumn id="424" xr3:uid="{7D46B984-2F6A-4C7A-BDCB-CF102250315E}" name="Column424"/>
    <tableColumn id="425" xr3:uid="{E5BD34F0-8EF6-489C-AED6-101C9BC60D40}" name="Column425"/>
    <tableColumn id="426" xr3:uid="{459C6A96-64E5-4706-BAEB-0AE95CA393FD}" name="Column426"/>
    <tableColumn id="427" xr3:uid="{4CFD5F16-F003-4B47-BEF8-4D08811CC272}" name="Column427"/>
    <tableColumn id="428" xr3:uid="{D089E057-1758-43FB-9D56-55AD42C49607}" name="Column428"/>
    <tableColumn id="429" xr3:uid="{7300EB81-C8AF-40ED-BEF6-724186BFB97A}" name="Column429"/>
    <tableColumn id="430" xr3:uid="{DDB29661-D22A-44DA-AA92-B94E80B67F4B}" name="Column430"/>
    <tableColumn id="431" xr3:uid="{2B7502E8-E2CB-4411-AC3F-2532ED86B1B9}" name="Column431"/>
    <tableColumn id="432" xr3:uid="{D147C746-DD75-4F02-804A-0EC78A13810D}" name="Column432"/>
    <tableColumn id="433" xr3:uid="{14DCE0DA-4EC6-4619-BFA2-94839D01D102}" name="Column433"/>
    <tableColumn id="434" xr3:uid="{7D9F0EB6-3247-4788-AE57-A1D16743E241}" name="Column434"/>
    <tableColumn id="435" xr3:uid="{76C20278-1DA4-490E-829E-D55EB9741E3E}" name="Column435"/>
    <tableColumn id="436" xr3:uid="{9DBD862B-CFDF-4EEF-BA57-F2D26ECB2A39}" name="Column436"/>
    <tableColumn id="437" xr3:uid="{609763E1-E24E-4D9D-BC40-32530D84E88A}" name="Column437"/>
    <tableColumn id="438" xr3:uid="{65018C9F-6EB5-4C27-A414-68D5EEF78A02}" name="Column438"/>
    <tableColumn id="439" xr3:uid="{EBCC7B11-6B63-482A-A866-C9168816DD00}" name="Column439"/>
    <tableColumn id="440" xr3:uid="{E27FFCAC-E2C6-45E8-8C51-8D438690EEDD}" name="Column440"/>
    <tableColumn id="441" xr3:uid="{A7EF5D62-400D-4B2B-A231-8A47FBAB0F75}" name="Column441"/>
    <tableColumn id="442" xr3:uid="{309E4DAE-B20A-43FC-B9E5-802EB93A03B3}" name="Column442"/>
    <tableColumn id="443" xr3:uid="{BA809570-525A-489C-9B0C-39C9BE37AC5D}" name="Column443"/>
    <tableColumn id="444" xr3:uid="{CBBD4F9D-05B8-4265-BE03-3AE6B27B428F}" name="Column444"/>
    <tableColumn id="445" xr3:uid="{CF5BB884-6342-4400-9D7B-3DCCA30B5B41}" name="Column445"/>
    <tableColumn id="446" xr3:uid="{DAA66545-61B4-48B3-B991-FE1BFD77801F}" name="Column446"/>
    <tableColumn id="447" xr3:uid="{91CCAD3D-8489-4B1A-AEA6-75DE57D64E17}" name="Column447"/>
    <tableColumn id="448" xr3:uid="{14B16DBB-DF15-4BB7-AAF7-F32EE57379DB}" name="Column448"/>
    <tableColumn id="449" xr3:uid="{D5A547E1-FB55-440B-A5FE-A5CECCC3EAC0}" name="Column449"/>
    <tableColumn id="450" xr3:uid="{1BC73174-E583-410E-A5D6-C5D951FA038D}" name="Column450"/>
    <tableColumn id="451" xr3:uid="{A4920340-4242-44E8-BC83-B1F195ED9788}" name="Column451"/>
    <tableColumn id="452" xr3:uid="{DE966885-F3F2-4F44-9B50-68C545747DBC}" name="Column452"/>
    <tableColumn id="453" xr3:uid="{69B138C1-F45E-431D-B3B7-A6625430C4A4}" name="Column453"/>
    <tableColumn id="454" xr3:uid="{14CF7EA8-F7BC-4630-9BD7-D0289F8E0F65}" name="Column454"/>
    <tableColumn id="455" xr3:uid="{3216039A-4145-4904-BB7F-A810D86AF5CF}" name="Column455"/>
    <tableColumn id="456" xr3:uid="{8CAE2B47-E12A-4394-8709-485C1E1C0010}" name="Column456"/>
    <tableColumn id="457" xr3:uid="{014A6D01-1290-4181-94CD-4D9398B15E08}" name="Column457"/>
    <tableColumn id="458" xr3:uid="{A85E9C42-0E40-41F9-96D2-8AE436A9309E}" name="Column458"/>
    <tableColumn id="459" xr3:uid="{A27D8CD5-CBD6-4A94-9D8E-35730C5E5E1B}" name="Column459"/>
    <tableColumn id="460" xr3:uid="{742C5135-6553-47BD-AFC2-08AC1CD70B84}" name="Column460"/>
    <tableColumn id="461" xr3:uid="{A2B05AF2-2448-4963-B494-8F41CC405ED1}" name="Column461"/>
    <tableColumn id="462" xr3:uid="{EF7CA49E-4DB6-42E4-ADBD-065251979E70}" name="Column462"/>
    <tableColumn id="463" xr3:uid="{57DECF15-3DBB-4732-A21C-0651F48C6977}" name="Column463"/>
    <tableColumn id="464" xr3:uid="{877BD1BF-22E5-42A4-8C15-2DAEFB7DAF92}" name="Column464"/>
    <tableColumn id="465" xr3:uid="{DD6914CD-50DA-47A4-AA43-27FD0CF2C441}" name="Column465"/>
    <tableColumn id="466" xr3:uid="{605B152C-FBD9-490A-B167-438D2A9AD608}" name="Column466"/>
    <tableColumn id="467" xr3:uid="{12B71307-1D19-4807-9761-6AB8C788BEE2}" name="Column467"/>
    <tableColumn id="468" xr3:uid="{474ED0DB-4233-484B-84B8-8738A9722D82}" name="Column468"/>
    <tableColumn id="469" xr3:uid="{C9B80665-E496-4680-8FE5-05800414E88B}" name="Column469"/>
    <tableColumn id="470" xr3:uid="{00776CC2-105E-425B-BBB9-38F4FEF23165}" name="Column470"/>
    <tableColumn id="471" xr3:uid="{EF7B4154-250D-4BAA-937D-B94E32F9BCD7}" name="Column471"/>
    <tableColumn id="472" xr3:uid="{8A8FC251-74E5-4B0B-9DAF-37182975CD8E}" name="Column472"/>
    <tableColumn id="473" xr3:uid="{B8F5E9CE-C028-44E7-8CB7-12ADB4A1FB4A}" name="Column473"/>
    <tableColumn id="474" xr3:uid="{AA5F408C-460B-407D-B240-17A0EF6F8BD4}" name="Column474"/>
    <tableColumn id="475" xr3:uid="{AFB1D762-65A3-472B-A485-E8A05124E20B}" name="Column475"/>
    <tableColumn id="476" xr3:uid="{719B670C-02E3-4D4A-98CF-B203989D52A5}" name="Column476"/>
    <tableColumn id="477" xr3:uid="{9D6FCF57-1D5F-4011-B2B3-A18C9A1C5852}" name="Column477"/>
    <tableColumn id="478" xr3:uid="{C32B11D6-A516-4D90-927F-1E8F45AE0EB3}" name="Column478"/>
    <tableColumn id="479" xr3:uid="{D9CA749A-4B22-4CBC-A379-FDF00E99F86C}" name="Column479"/>
    <tableColumn id="480" xr3:uid="{97400319-5E6D-4E7C-8E07-EE52502B49CC}" name="Column480"/>
    <tableColumn id="481" xr3:uid="{0275F2AD-95BF-4075-B967-24E8536C076F}" name="Column481"/>
    <tableColumn id="482" xr3:uid="{955EDF6E-BC74-40F6-A1B4-2AEB70802016}" name="Column482"/>
    <tableColumn id="483" xr3:uid="{B31583ED-1E55-497F-BC9D-F4B310A4DC37}" name="Column483"/>
    <tableColumn id="484" xr3:uid="{8362CD36-E204-4909-B20E-C75D636FDA5A}" name="Column484"/>
    <tableColumn id="485" xr3:uid="{FFA921D6-D210-4237-93A6-E1F9043845B0}" name="Column485"/>
    <tableColumn id="486" xr3:uid="{6D846FDE-F031-4ECC-BB23-4DF52C02CCE1}" name="Column486"/>
    <tableColumn id="487" xr3:uid="{4A1B9208-5E11-49D3-9758-328FA2B32985}" name="Column487"/>
    <tableColumn id="488" xr3:uid="{1AD24B19-D6E6-45B8-9F47-12D3F0E49C95}" name="Column488"/>
    <tableColumn id="489" xr3:uid="{84816582-B23B-4AB6-8BAC-0C1F4E03DFE7}" name="Column489"/>
    <tableColumn id="490" xr3:uid="{9CE18D80-BEC7-4B42-9F84-022119742A99}" name="Column490"/>
    <tableColumn id="491" xr3:uid="{54F64C7D-7D26-4952-8DB1-50B90342A23D}" name="Column491"/>
    <tableColumn id="492" xr3:uid="{55E3C8B8-8F8E-44B1-86A7-0F70D41B7200}" name="Column492"/>
    <tableColumn id="493" xr3:uid="{15F20A39-D608-459F-B1CA-6E819DC0BFCE}" name="Column493"/>
    <tableColumn id="494" xr3:uid="{D7D5D51A-5D1A-4160-9AC4-18A1032F1DF9}" name="Column494"/>
    <tableColumn id="495" xr3:uid="{8669EC1D-BD8B-4444-9C6E-67A7CF6E5DF7}" name="Column495"/>
    <tableColumn id="496" xr3:uid="{29BF8638-0FEC-493F-9254-C44E863DDA6A}" name="Column496"/>
    <tableColumn id="497" xr3:uid="{93F9A4C6-5FDF-4AFD-BDDD-15F983E167ED}" name="Column497"/>
    <tableColumn id="498" xr3:uid="{E708BCD0-7624-4515-96F5-1409F7E4E177}" name="Column498"/>
    <tableColumn id="499" xr3:uid="{B0E59D2D-A501-4340-BD11-D15B7E49EA01}" name="Column499"/>
    <tableColumn id="500" xr3:uid="{CD9A22D7-CA8D-4F64-9830-A1420792F220}" name="Column500"/>
    <tableColumn id="501" xr3:uid="{B852E7BB-A9C6-4560-991C-138BF76196C8}" name="Column501"/>
    <tableColumn id="502" xr3:uid="{E3A226AB-3236-4FF3-9FE3-CFDB37FC6B9A}" name="Column502"/>
    <tableColumn id="503" xr3:uid="{47B7990F-FEBA-47C3-8D22-F70089EDFD0D}" name="Column503"/>
    <tableColumn id="504" xr3:uid="{2865ED01-EDEF-48E7-A017-899E8038EE6A}" name="Column504"/>
    <tableColumn id="505" xr3:uid="{D5A6ABF6-BA8B-4BEB-8C65-3ED2603711DF}" name="Column505"/>
    <tableColumn id="506" xr3:uid="{CF90CA01-2633-48BD-BBDA-82A8D94E1225}" name="Column506"/>
    <tableColumn id="507" xr3:uid="{5DDE3A5D-6DDB-4B62-95A1-273EEAB5CF62}" name="Column507"/>
    <tableColumn id="508" xr3:uid="{8250D023-6D9C-4FE0-A837-28F9A4772D96}" name="Column508"/>
    <tableColumn id="509" xr3:uid="{6B353787-A01D-4226-BA3C-5F10E49F821B}" name="Column509"/>
    <tableColumn id="510" xr3:uid="{F30E12BC-457E-4A33-80BF-D382B2D4DDD6}" name="Column510"/>
    <tableColumn id="511" xr3:uid="{AC27BDBD-327A-4E85-B51A-2E2CBE6E8061}" name="Column511"/>
    <tableColumn id="512" xr3:uid="{6F483EC2-C9C7-485E-9E2D-BD44FD62ABDE}" name="Column512"/>
    <tableColumn id="513" xr3:uid="{A04CE321-19D6-47EB-916E-49CBD1C96377}" name="Column513"/>
    <tableColumn id="514" xr3:uid="{72D3931F-AE9F-4957-B0CF-09D313F46980}" name="Column514"/>
    <tableColumn id="515" xr3:uid="{85AFA6DE-C62E-4F9E-9B65-659564D229A1}" name="Column515"/>
    <tableColumn id="516" xr3:uid="{816E86C6-6717-43B5-9B54-65F3329704F5}" name="Column516"/>
    <tableColumn id="517" xr3:uid="{E7910363-9AC0-4B15-91B0-14E21B477047}" name="Column517"/>
    <tableColumn id="518" xr3:uid="{77A681C5-C441-4261-B940-BE9A43425CF5}" name="Column518"/>
    <tableColumn id="519" xr3:uid="{4B028AEB-790F-40B4-9162-0545BAF5AECE}" name="Column519"/>
    <tableColumn id="520" xr3:uid="{971BDB97-466E-4627-963E-768647395E03}" name="Column520"/>
    <tableColumn id="521" xr3:uid="{551EFA3A-CBEE-4BA0-AB21-D701FA5FED1E}" name="Column521"/>
    <tableColumn id="522" xr3:uid="{F5E4F95A-7071-472B-84A1-951BA5A68BAD}" name="Column522"/>
    <tableColumn id="523" xr3:uid="{131C1E84-14CB-49F1-A531-BEBBF927276D}" name="Column523"/>
    <tableColumn id="524" xr3:uid="{989A89E9-5C85-40B6-9FC1-11EFF94555AF}" name="Column524"/>
    <tableColumn id="525" xr3:uid="{F442D0A1-CFE3-4664-8C17-F65C30E9C79C}" name="Column525"/>
    <tableColumn id="526" xr3:uid="{B7EAD854-BA3F-4D9D-8FEA-BB3D5D400698}" name="Column526"/>
    <tableColumn id="527" xr3:uid="{5DE872E4-4451-490F-97E6-CE19A24EA620}" name="Column527"/>
    <tableColumn id="528" xr3:uid="{37034E52-0094-452A-8F6E-D3795C5BB701}" name="Column528"/>
    <tableColumn id="529" xr3:uid="{DAF78153-6FA3-44C1-A9F8-0CBAF7C2E694}" name="Column529"/>
    <tableColumn id="530" xr3:uid="{B729CC12-717C-4291-9360-2F89C7614794}" name="Column530"/>
    <tableColumn id="531" xr3:uid="{DFA26597-E4CB-4702-B5DB-0AAAAD67BA8A}" name="Column531"/>
    <tableColumn id="532" xr3:uid="{A06BBFAA-BBAD-4D6F-9766-FFF9BF536CDB}" name="Column532"/>
    <tableColumn id="533" xr3:uid="{558AA515-889D-49B9-BE29-BCF3E240B9FC}" name="Column533"/>
    <tableColumn id="534" xr3:uid="{CDA65E76-4C63-4C11-A06F-70DFA240C4AE}" name="Column534"/>
    <tableColumn id="535" xr3:uid="{40D4444B-26F2-41E4-9071-5D38F979E8DE}" name="Column535"/>
    <tableColumn id="536" xr3:uid="{85B1C622-015C-4D7D-B069-D00AAD695836}" name="Column536"/>
    <tableColumn id="537" xr3:uid="{1D6948CC-78D7-4CC6-B124-AE8A9E45F460}" name="Column537"/>
    <tableColumn id="538" xr3:uid="{58B6C9EC-42E1-4C73-8015-9434A10F9DB9}" name="Column538"/>
    <tableColumn id="539" xr3:uid="{D5C25286-800E-4D4B-8EF5-D4F99FEADD18}" name="Column539"/>
    <tableColumn id="540" xr3:uid="{F4488C4B-D693-4567-B9F9-2A03B5391031}" name="Column540"/>
    <tableColumn id="541" xr3:uid="{9329F65B-5412-49E9-B4BF-24C1A6D975C6}" name="Column541"/>
    <tableColumn id="542" xr3:uid="{6775C42D-A008-4129-82B1-8DC7F29D262C}" name="Column542"/>
    <tableColumn id="543" xr3:uid="{274CADAA-D51A-474C-9BD4-CE898F42B648}" name="Column543"/>
    <tableColumn id="544" xr3:uid="{C08872C2-9FE5-45CB-96EF-1AC11B4043B3}" name="Column544"/>
    <tableColumn id="545" xr3:uid="{CB9244B7-A6F8-4DE7-9020-4EA52CF80098}" name="Column545"/>
    <tableColumn id="546" xr3:uid="{9CBF6FDC-B02D-439B-ACE8-308FC04AAFE7}" name="Column546"/>
    <tableColumn id="547" xr3:uid="{FA242214-80BE-4A87-8C53-0A8E8911A9F6}" name="Column547"/>
    <tableColumn id="548" xr3:uid="{D9253C5D-D7F2-4A89-8BE8-630FF51F1504}" name="Column548"/>
    <tableColumn id="549" xr3:uid="{AB660779-B4DD-4522-9BE0-5CC8A94170FA}" name="Column549"/>
    <tableColumn id="550" xr3:uid="{6B77438F-4B26-4EAD-8DBB-A8B0CFB84DAE}" name="Column550"/>
    <tableColumn id="551" xr3:uid="{95AFC803-5D60-46DD-9105-D25E24D725A6}" name="Column551"/>
    <tableColumn id="552" xr3:uid="{AC4E2669-A2EB-465E-8147-A55837BFA063}" name="Column552"/>
    <tableColumn id="553" xr3:uid="{228B32DC-C75A-4758-8538-ADB71E019104}" name="Column553"/>
    <tableColumn id="554" xr3:uid="{64C6390B-5198-438A-82ED-2DA5405C5D13}" name="Column554"/>
    <tableColumn id="555" xr3:uid="{F71C8B6D-9B0F-4005-8B32-4A4F62A47F20}" name="Column555"/>
    <tableColumn id="556" xr3:uid="{E19356CC-2460-4B94-A66B-0E95F9E1BA50}" name="Column556"/>
    <tableColumn id="557" xr3:uid="{FB35B66E-7B7B-4167-B472-0614DB8BA20B}" name="Column557"/>
    <tableColumn id="558" xr3:uid="{8A89280F-A9FC-44C9-95E7-677CB821E3ED}" name="Column558"/>
    <tableColumn id="559" xr3:uid="{B6E68FBE-F1DC-401D-BC40-81378F0E91BB}" name="Column559"/>
    <tableColumn id="560" xr3:uid="{68A828D6-00CC-4D36-A60D-AEB212E903A0}" name="Column560"/>
    <tableColumn id="561" xr3:uid="{B6CF09BF-8442-4BE1-BA88-F27C40F2AD59}" name="Column561"/>
    <tableColumn id="562" xr3:uid="{AFA464CD-6641-4679-9B33-09DE96207239}" name="Column562"/>
    <tableColumn id="563" xr3:uid="{F0DF4CF4-5DFC-40BC-88B8-5AA8982818EE}" name="Column563"/>
    <tableColumn id="564" xr3:uid="{6F0451D7-62DF-42A0-BC6C-00E2944A067E}" name="Column564"/>
    <tableColumn id="565" xr3:uid="{1DE6FB37-0BE3-487E-B5BB-D30A90C19F05}" name="Column565"/>
    <tableColumn id="566" xr3:uid="{A546B5FE-F4F2-49A7-A2D8-F05D810FF613}" name="Column566"/>
    <tableColumn id="567" xr3:uid="{5D552360-4898-488E-96CB-3E8CF9D8EAD8}" name="Column567"/>
    <tableColumn id="568" xr3:uid="{129F566F-7C62-40B8-BB76-C095EB875C0D}" name="Column568"/>
    <tableColumn id="569" xr3:uid="{AC0B9CF9-8C02-46E0-BC49-D3D4D5FB6866}" name="Column569"/>
    <tableColumn id="570" xr3:uid="{31F67E7B-3270-4637-852B-77D36BE6F70E}" name="Column570"/>
    <tableColumn id="571" xr3:uid="{F3431586-F28F-4C9F-AB46-A332F1CB4F11}" name="Column571"/>
    <tableColumn id="572" xr3:uid="{54F19C69-2A86-4C39-B2DE-FBE0A3BF535F}" name="Column572"/>
    <tableColumn id="573" xr3:uid="{DF4D352A-7782-4AA9-878B-4D1C51D56DB0}" name="Column573"/>
    <tableColumn id="574" xr3:uid="{4D8D0E93-1E09-4149-BB44-380BF704FB3B}" name="Column574"/>
    <tableColumn id="575" xr3:uid="{C0A04EC4-288B-494F-BD71-9113F49B8775}" name="Column575"/>
    <tableColumn id="576" xr3:uid="{9A0EE6AF-A583-466B-BB02-03899CB11EA4}" name="Column576"/>
    <tableColumn id="577" xr3:uid="{BA537992-E1BD-4592-B2DF-1A2B91BF8828}" name="Column577"/>
    <tableColumn id="578" xr3:uid="{32F46F0D-0D13-486E-9A0C-0CE6B43DADD5}" name="Column578"/>
    <tableColumn id="579" xr3:uid="{A310D059-0AD1-4387-BF44-7985475C899A}" name="Column579"/>
    <tableColumn id="580" xr3:uid="{5DCFEBF7-C05E-4A75-BA5E-10A8AED11710}" name="Column580"/>
    <tableColumn id="581" xr3:uid="{AA6D475B-7776-4156-A208-8B198129C469}" name="Column581"/>
    <tableColumn id="582" xr3:uid="{DF8D6975-2EAC-4FB6-B2A6-DC66538DCAFB}" name="Column582"/>
    <tableColumn id="583" xr3:uid="{14AAAD1C-CE93-4F02-866D-24C4A28DB4B3}" name="Column583"/>
    <tableColumn id="584" xr3:uid="{77E26251-25DE-482B-879A-DF26FD9779BC}" name="Column584"/>
    <tableColumn id="585" xr3:uid="{8B9B830B-8DB9-46F4-9FE2-5AC3A8083914}" name="Column585"/>
    <tableColumn id="586" xr3:uid="{550BE974-8859-4ACE-B8DF-63C5F845727C}" name="Column586"/>
    <tableColumn id="587" xr3:uid="{39613293-4BCF-4409-9CDC-C65160C32C83}" name="Column587"/>
    <tableColumn id="588" xr3:uid="{74A1E6C5-1BB5-4A52-A56B-47443B98FB8B}" name="Column588"/>
    <tableColumn id="589" xr3:uid="{EF993240-DDE4-4F46-AB2D-227D792AC6C6}" name="Column589"/>
    <tableColumn id="590" xr3:uid="{51CB087A-3717-4A7D-8B05-150BFD3708BF}" name="Column590"/>
    <tableColumn id="591" xr3:uid="{DA26AB52-4556-461F-B118-E452BC269A3E}" name="Column591"/>
    <tableColumn id="592" xr3:uid="{79261D80-940A-4AEC-B840-1B32110A0D68}" name="Column592"/>
    <tableColumn id="593" xr3:uid="{DCCB2771-0B51-42B6-A45C-60B5757520A9}" name="Column593"/>
    <tableColumn id="594" xr3:uid="{BA5CECD1-C0F4-4B2E-AC85-8FB41B0008A5}" name="Column594"/>
    <tableColumn id="595" xr3:uid="{7F29FB85-1BDA-4CC3-A155-F7A6963F30CB}" name="Column595"/>
    <tableColumn id="596" xr3:uid="{9398580A-B464-4BE9-89E8-5DA163ECD80F}" name="Column596"/>
    <tableColumn id="597" xr3:uid="{D58E2E40-D08F-41C4-8FAA-E6E5A614B622}" name="Column597"/>
    <tableColumn id="598" xr3:uid="{336CC260-949A-4875-A5A0-BAFA2D3DB6B1}" name="Column598"/>
    <tableColumn id="599" xr3:uid="{26DBC988-ED84-4F80-B1D2-4330BF350CE3}" name="Column599"/>
    <tableColumn id="600" xr3:uid="{14F98155-9F23-42A0-BD62-8F225CEE925E}" name="Column600"/>
    <tableColumn id="601" xr3:uid="{216AC26B-104A-4FC3-99B7-8BD59EDA2EF0}" name="Column601"/>
    <tableColumn id="602" xr3:uid="{75BFCA3A-2575-47DC-85C3-CE58140C155E}" name="Column602"/>
    <tableColumn id="603" xr3:uid="{07104D83-190B-4933-9BA7-44A10BE2BC8C}" name="Column603"/>
    <tableColumn id="604" xr3:uid="{1AC23994-CDCC-4DD4-9F59-08DAC6C054AC}" name="Column604"/>
    <tableColumn id="605" xr3:uid="{E10F4008-8F02-4FD4-964D-D299734A6316}" name="Column605"/>
    <tableColumn id="606" xr3:uid="{8708BFEA-0D01-4288-9D70-C2826B1A31BA}" name="Column606"/>
    <tableColumn id="607" xr3:uid="{DA0AE7BE-3228-4F2A-A16D-8ADC259CE631}" name="Column607"/>
    <tableColumn id="608" xr3:uid="{50BD5125-6849-49FC-86B4-2D2516970D02}" name="Column608"/>
    <tableColumn id="609" xr3:uid="{9F195F56-B947-4B74-8D3A-7FA6BFEA1388}" name="Column609"/>
    <tableColumn id="610" xr3:uid="{1D1210D8-A00D-465F-AFC6-E9AC91800ABB}" name="Column610"/>
    <tableColumn id="611" xr3:uid="{6F315D3D-53EC-4DA9-8EAC-3F9EC4C57B34}" name="Column611"/>
    <tableColumn id="612" xr3:uid="{38F18545-F41E-4EE3-A411-FFD5AD3D01F6}" name="Column612"/>
    <tableColumn id="613" xr3:uid="{E193AF98-9531-4913-B434-1A6BEADA746B}" name="Column613"/>
    <tableColumn id="614" xr3:uid="{8AE739E9-1D06-4122-8D98-56C446653CCE}" name="Column614"/>
    <tableColumn id="615" xr3:uid="{725877B1-00A1-40A6-9F32-150F55E8FE44}" name="Column615"/>
    <tableColumn id="616" xr3:uid="{30DECEE3-E3C4-4E28-BDC5-E0DB8ACD003C}" name="Column616"/>
    <tableColumn id="617" xr3:uid="{E1BBCD7E-595B-426C-8707-694D1B58E4CF}" name="Column617"/>
    <tableColumn id="618" xr3:uid="{A13FAC8A-2E74-46B5-A07B-B328B94A4B29}" name="Column618"/>
    <tableColumn id="619" xr3:uid="{D792DAD5-1461-43AE-81D2-45517608627C}" name="Column619"/>
    <tableColumn id="620" xr3:uid="{2839B72C-AB5F-4D0B-A84F-5B7E4A8997C8}" name="Column620"/>
    <tableColumn id="621" xr3:uid="{BBB8B840-E31D-4479-A1A1-D3E9A865C549}" name="Column621"/>
    <tableColumn id="622" xr3:uid="{3C5D9BDC-10AE-40DB-BE46-34465DB5570E}" name="Column622"/>
    <tableColumn id="623" xr3:uid="{87A0B660-9141-4000-8D9A-038AB4175F37}" name="Column623"/>
    <tableColumn id="624" xr3:uid="{2E853B4F-9817-4994-9366-77066574BEA8}" name="Column624"/>
    <tableColumn id="625" xr3:uid="{96054312-1323-40BF-99A1-5DBCC452F751}" name="Column625"/>
    <tableColumn id="626" xr3:uid="{54E30694-CB2E-4785-85F1-8A2850050A80}" name="Column626"/>
    <tableColumn id="627" xr3:uid="{D145386F-8A7A-4438-BA5E-CD9C1D3D7AAF}" name="Column627"/>
    <tableColumn id="628" xr3:uid="{DA851B76-CA2E-49B5-8F57-21EF15895E98}" name="Column628"/>
    <tableColumn id="629" xr3:uid="{BF4E4257-B457-4F66-BFB5-C4C92C7B1714}" name="Column629"/>
    <tableColumn id="630" xr3:uid="{9D538537-6365-410A-B2EB-6816145756A4}" name="Column630"/>
    <tableColumn id="631" xr3:uid="{13C8948C-680E-4649-9F27-B6FF753CCB35}" name="Column631"/>
    <tableColumn id="632" xr3:uid="{FF4476AA-76CD-4693-8760-FDEBA3BACDF7}" name="Column632"/>
    <tableColumn id="633" xr3:uid="{39531F66-9D4E-455B-9029-8E0696A24912}" name="Column633"/>
    <tableColumn id="634" xr3:uid="{7B2C4EEC-7EE1-453F-84EB-FC63CD3213A4}" name="Column634"/>
    <tableColumn id="635" xr3:uid="{72976C21-10B6-43DC-9EE3-CC5632A45A4D}" name="Column635"/>
    <tableColumn id="636" xr3:uid="{F57ECFCD-5AE0-4CB0-92CE-D8C04286F677}" name="Column636"/>
    <tableColumn id="637" xr3:uid="{953F25FD-F5DC-4C45-A3C7-745EB75AEB73}" name="Column637"/>
    <tableColumn id="638" xr3:uid="{509B1358-7194-48F9-B48A-9CE7C69B6DF8}" name="Column638"/>
    <tableColumn id="639" xr3:uid="{A9422DB8-14E0-46B2-A946-4E3AA63C024B}" name="Column639"/>
    <tableColumn id="640" xr3:uid="{8B2FD2F0-5C84-4EDD-92D3-CF6F57B728A7}" name="Column640"/>
    <tableColumn id="641" xr3:uid="{73908A2F-F522-4EB1-8590-5145C753EF50}" name="Column641"/>
    <tableColumn id="642" xr3:uid="{7E319720-F8F5-4E1A-B7C8-C39069BFBB28}" name="Column642"/>
    <tableColumn id="643" xr3:uid="{5A3F98D2-0768-4387-BFBE-0AC0EC25A5E7}" name="Column643"/>
    <tableColumn id="644" xr3:uid="{43B7249B-E9B2-48DE-B211-63227E8F6604}" name="Column644"/>
    <tableColumn id="645" xr3:uid="{722B87AF-8834-49CF-91C8-0111F76734E3}" name="Column645"/>
    <tableColumn id="646" xr3:uid="{AA6F074E-035C-4D5B-9F4B-26A175DF03E2}" name="Column646"/>
    <tableColumn id="647" xr3:uid="{5F6D8E93-89EC-40BE-A998-8D4B3B14726A}" name="Column647"/>
    <tableColumn id="648" xr3:uid="{5ED8E03E-0734-4162-ADE4-88DA0018D7CA}" name="Column648"/>
    <tableColumn id="649" xr3:uid="{340DA4A2-CDA8-4B93-880E-A9AFA53D4206}" name="Column649"/>
    <tableColumn id="650" xr3:uid="{60B690E3-7490-417D-A4D6-0D06383AC786}" name="Column650"/>
    <tableColumn id="651" xr3:uid="{392F0113-C0CC-4D25-A776-C47B6E42990A}" name="Column651"/>
    <tableColumn id="652" xr3:uid="{D071ECEA-2E2D-4713-9425-8241FFCAC46B}" name="Column652"/>
    <tableColumn id="653" xr3:uid="{6861F59F-E1A4-4889-92AA-6EB65C690B10}" name="Column653"/>
    <tableColumn id="654" xr3:uid="{26CEDBDF-DBBC-4F5D-9E75-3C99130CB268}" name="Column654"/>
    <tableColumn id="655" xr3:uid="{BC92449C-8A9B-4F1B-B6A3-AAC831B31E37}" name="Column655"/>
    <tableColumn id="656" xr3:uid="{A306332B-8236-4CCE-911F-764110F0CB0A}" name="Column656"/>
    <tableColumn id="657" xr3:uid="{71EE5636-3327-4DD3-9FB6-BC672CC9850F}" name="Column657"/>
    <tableColumn id="658" xr3:uid="{8F19841D-CB1C-433E-ABF5-89904AC5BB7C}" name="Column658"/>
    <tableColumn id="659" xr3:uid="{CBC26A18-351B-40C6-92A6-C8B306457893}" name="Column659"/>
    <tableColumn id="660" xr3:uid="{2D15D9B7-5F5D-45C5-8AD1-5BEA9F6569E3}" name="Column660"/>
    <tableColumn id="661" xr3:uid="{08205803-9BC6-4F58-9D95-BCC9029982CE}" name="Column661"/>
    <tableColumn id="662" xr3:uid="{6EB9ADFB-948B-4C3C-BB30-9B0222A76DD7}" name="Column662"/>
    <tableColumn id="663" xr3:uid="{269BCE53-03DB-455F-B570-DAD74E662BA3}" name="Column663"/>
    <tableColumn id="664" xr3:uid="{5BBAA2F8-1ED5-4614-8F11-081C66231117}" name="Column664"/>
    <tableColumn id="665" xr3:uid="{14982934-BC2D-424D-B6AE-C4DB72591002}" name="Column665"/>
    <tableColumn id="666" xr3:uid="{CD082DD6-2ED7-4C66-85A4-D210E4D03CDD}" name="Column666"/>
    <tableColumn id="667" xr3:uid="{0794D2DE-E577-445F-9B68-7A02B184A8F2}" name="Column667"/>
    <tableColumn id="668" xr3:uid="{52BA82BC-DB16-45AC-82D8-A0E3A5F99723}" name="Column668"/>
    <tableColumn id="669" xr3:uid="{BB912C9C-40E6-4478-BD52-7A1905A7996F}" name="Column669"/>
    <tableColumn id="670" xr3:uid="{F75A4E60-D10A-463F-8BC4-B789322D22F8}" name="Column670"/>
    <tableColumn id="671" xr3:uid="{C7609445-F613-4F7F-8CC1-5EC2E173B27E}" name="Column671"/>
    <tableColumn id="672" xr3:uid="{54D03152-7AB7-4FBC-A0C4-EEFEDA500681}" name="Column672"/>
    <tableColumn id="673" xr3:uid="{42782F6D-328A-4C65-B444-276ACFDD98EF}" name="Column673"/>
    <tableColumn id="674" xr3:uid="{3899639E-400A-4EB7-B5D7-55EA2B8DC2C6}" name="Column674"/>
    <tableColumn id="675" xr3:uid="{44E3087E-AE3C-4479-9A8B-1324E02B88A1}" name="Column675"/>
    <tableColumn id="676" xr3:uid="{D9CF2369-9E27-423C-A420-9AFB9C34579D}" name="Column676"/>
    <tableColumn id="677" xr3:uid="{DE698219-E526-4589-94E2-7383CCBB8DC8}" name="Column677"/>
    <tableColumn id="678" xr3:uid="{6492D584-37DD-47B8-A5FF-C7FC239433EE}" name="Column678"/>
    <tableColumn id="679" xr3:uid="{4DE3B967-894C-4FCA-B2F7-BC8F9E453E0C}" name="Column679"/>
    <tableColumn id="680" xr3:uid="{308DE172-1F15-4209-861B-0C5A502F328D}" name="Column680"/>
    <tableColumn id="681" xr3:uid="{31524B98-DA3E-40CB-9ECF-934DF5742E4D}" name="Column681"/>
    <tableColumn id="682" xr3:uid="{922265F8-4E30-4F5A-BD1A-CB7652E71198}" name="Column682"/>
    <tableColumn id="683" xr3:uid="{ED225DBD-7642-4B27-A87B-0CC4E7684DB1}" name="Column683"/>
    <tableColumn id="684" xr3:uid="{F89125CE-F1EE-4C31-9A64-686DB7BB8FB2}" name="Column684"/>
    <tableColumn id="685" xr3:uid="{F2117A43-F037-45D8-A101-CC5C7863307B}" name="Column685"/>
    <tableColumn id="686" xr3:uid="{B54ED53B-FD6B-4E5E-BD08-953E22CC6916}" name="Column686"/>
    <tableColumn id="687" xr3:uid="{A672155C-A8CA-4607-A3B0-00FD5EFC7BA9}" name="Column687"/>
    <tableColumn id="688" xr3:uid="{EC0BAD54-CA02-4911-AEA6-849C33409092}" name="Column688"/>
    <tableColumn id="689" xr3:uid="{04D94A91-3609-443E-AE9E-1A0ED71F8D3C}" name="Column689"/>
    <tableColumn id="690" xr3:uid="{FEE65064-6927-4150-BB56-EAC3AEE76C3D}" name="Column690"/>
    <tableColumn id="691" xr3:uid="{364FD26D-B32E-4603-A021-2E05C82248AC}" name="Column691"/>
    <tableColumn id="692" xr3:uid="{9396A1E9-A43D-4AA4-9053-1E3B1CBBFC8E}" name="Column692"/>
    <tableColumn id="693" xr3:uid="{30698FF2-7A53-4021-80CC-CAEDA015C0FB}" name="Column693"/>
    <tableColumn id="694" xr3:uid="{F3D5A408-1ABD-4915-B40A-442ED34A6FCD}" name="Column694"/>
    <tableColumn id="695" xr3:uid="{71BCA5D8-2BD1-4131-BF48-46832EDA3DC8}" name="Column695"/>
    <tableColumn id="696" xr3:uid="{B0D9288F-C8BD-41D4-8CAF-A6536F3DE748}" name="Column696"/>
    <tableColumn id="697" xr3:uid="{82D2630F-1130-491B-8D8B-78FBF8A4F89A}" name="Column697"/>
    <tableColumn id="698" xr3:uid="{055F291F-ACB6-4B14-A6CD-F35B4407F9B1}" name="Column698"/>
    <tableColumn id="699" xr3:uid="{DD9E4126-B06D-4E35-AD98-CFB4FAF0B494}" name="Column699"/>
    <tableColumn id="700" xr3:uid="{8E405786-20CF-4DD3-86B9-517A2D9FF106}" name="Column700"/>
    <tableColumn id="701" xr3:uid="{28378E30-1807-404C-8348-5BF39863E52A}" name="Column701"/>
    <tableColumn id="702" xr3:uid="{1E2C7E43-12B3-4BDC-939A-74BEF29FA480}" name="Column702"/>
    <tableColumn id="703" xr3:uid="{D03E2EAF-B3ED-4FA8-BD90-39FB415A2DFA}" name="Column703"/>
    <tableColumn id="704" xr3:uid="{B6BAA29A-DAD1-4028-92C5-C4C7974F7D71}" name="Column704"/>
    <tableColumn id="705" xr3:uid="{DCD6908C-DFAB-41A1-8168-2C75E5AA8E69}" name="Column705"/>
    <tableColumn id="706" xr3:uid="{4B25E098-38EB-4130-A0F2-B20F4D94130B}" name="Column706"/>
    <tableColumn id="707" xr3:uid="{C7F5B1DA-BD74-4972-A4DA-17BCC48D165D}" name="Column707"/>
    <tableColumn id="708" xr3:uid="{546D605B-064E-4EDC-B796-A8405567ABF6}" name="Column708"/>
    <tableColumn id="709" xr3:uid="{06B9CF74-B158-4F59-AA28-B610B156ECEC}" name="Column709"/>
    <tableColumn id="710" xr3:uid="{12456A20-BC46-4312-9462-CC83EB3E543A}" name="Column710"/>
    <tableColumn id="711" xr3:uid="{4A178C21-324A-4F32-9D9A-3FF669023936}" name="Column711"/>
    <tableColumn id="712" xr3:uid="{5C94DA0B-2298-4B89-952A-B9055BA2FA0F}" name="Column712"/>
    <tableColumn id="713" xr3:uid="{B2D9E536-B731-4D3F-B980-472E106C8F13}" name="Column713"/>
    <tableColumn id="714" xr3:uid="{68CBDB73-59A6-4835-B573-CD5CC1A28C3D}" name="Column714"/>
    <tableColumn id="715" xr3:uid="{E2A6A243-2FD3-412B-8E34-91B180119CDA}" name="Column715"/>
    <tableColumn id="716" xr3:uid="{7BCB9AAA-0B8C-4302-947F-D1A03EB0CE2B}" name="Column716"/>
    <tableColumn id="717" xr3:uid="{C1FA931C-999F-49A1-A0B9-B08F90092BA3}" name="Column717"/>
    <tableColumn id="718" xr3:uid="{0D5C82DB-A233-499E-8F32-BC35C651DFF8}" name="Column718"/>
    <tableColumn id="719" xr3:uid="{5393CE46-CFE1-493A-9FCC-E494E8D2B186}" name="Column719"/>
    <tableColumn id="720" xr3:uid="{8A55A664-C662-4A55-AB4E-F09724B5E259}" name="Column720"/>
    <tableColumn id="721" xr3:uid="{19D5898D-603A-4042-8E09-52048796DBA1}" name="Column721"/>
    <tableColumn id="722" xr3:uid="{C47E4400-F686-4505-B560-745BAD8CA8CA}" name="Column722"/>
    <tableColumn id="723" xr3:uid="{4D196AAD-B8ED-4352-AB85-01D5C53E2054}" name="Column723"/>
    <tableColumn id="724" xr3:uid="{13D89C63-9A73-40ED-9EBD-DFB26D692F85}" name="Column724"/>
    <tableColumn id="725" xr3:uid="{FAEC5613-503F-4564-AB51-361A53D655CA}" name="Column725"/>
    <tableColumn id="726" xr3:uid="{FA626ED2-092B-4623-8118-AD564A311916}" name="Column726"/>
    <tableColumn id="727" xr3:uid="{4A8DA52F-85C3-4D74-80B1-E2D1810829F7}" name="Column727"/>
    <tableColumn id="728" xr3:uid="{B19EB3F2-0775-47DB-A7F2-11AD392A2869}" name="Column728"/>
    <tableColumn id="729" xr3:uid="{AEC5F8C4-D5BD-42CD-B27D-EED99667A1F6}" name="Column729"/>
    <tableColumn id="730" xr3:uid="{832A3AF5-C075-401D-890C-52B33AB267A7}" name="Column730"/>
    <tableColumn id="731" xr3:uid="{551F3A96-1D8F-4F44-A868-4AD54764AB19}" name="Column731"/>
    <tableColumn id="732" xr3:uid="{79E8FF6E-6B0D-4670-89FF-8571CC3A9116}" name="Column732"/>
    <tableColumn id="733" xr3:uid="{90BB8E5B-A658-4E49-AE30-BD5ED414EC85}" name="Column733"/>
    <tableColumn id="734" xr3:uid="{8327BFF4-A7D8-4714-8A35-35D225D9469F}" name="Column734"/>
    <tableColumn id="735" xr3:uid="{ECA54702-67B9-46F1-B165-887F10F0D673}" name="Column735"/>
    <tableColumn id="736" xr3:uid="{7FC9842B-856B-4EC2-AECA-CAB824EEC67B}" name="Column736"/>
    <tableColumn id="737" xr3:uid="{DD3D95E8-E43B-497D-9F61-D7F6CAFC7D76}" name="Column737"/>
    <tableColumn id="738" xr3:uid="{4D076788-F54B-4A94-8887-01ACBE77DF81}" name="Column738"/>
    <tableColumn id="739" xr3:uid="{68051242-5F85-4213-97FD-97355590E9BF}" name="Column739"/>
    <tableColumn id="740" xr3:uid="{9A499743-1C1E-45D3-9885-E29971133598}" name="Column740"/>
    <tableColumn id="741" xr3:uid="{735FF3B5-2FC2-4DE4-8FE3-40D2DAA14856}" name="Column741"/>
    <tableColumn id="742" xr3:uid="{7DBCDB8C-4917-4FAF-85D7-AAE735333293}" name="Column742"/>
    <tableColumn id="743" xr3:uid="{4D997A89-7188-4835-AE6A-AC9CF193BB82}" name="Column743"/>
    <tableColumn id="744" xr3:uid="{CA4E9D9F-E1AE-4929-868A-9FCB0AA54A14}" name="Column744"/>
    <tableColumn id="745" xr3:uid="{75506A94-FAA0-491D-B068-8EB19B8EC5DB}" name="Column745"/>
    <tableColumn id="746" xr3:uid="{B88A58E8-EA0E-414E-88F7-36D287BA7019}" name="Column746"/>
    <tableColumn id="747" xr3:uid="{15D7D4C3-210A-4970-8143-787B9DB67B50}" name="Column747"/>
    <tableColumn id="748" xr3:uid="{62793D96-97FC-4493-B3EF-FFAB004253D0}" name="Column748"/>
    <tableColumn id="749" xr3:uid="{FADDB535-C918-40EC-811A-6E1BDFB7EB60}" name="Column749"/>
    <tableColumn id="750" xr3:uid="{C1FCFF4E-1698-4103-B782-4B15EFE79BAF}" name="Column750"/>
    <tableColumn id="751" xr3:uid="{CB2F0FB0-1090-45D1-9CE1-63D319ECBB50}" name="Column751"/>
    <tableColumn id="752" xr3:uid="{8DCEF4CC-B60A-411E-AD2B-EBA1F679DEDC}" name="Column752"/>
    <tableColumn id="753" xr3:uid="{B55F96BD-0027-4731-8BC7-D10E22EC8F57}" name="Column753"/>
    <tableColumn id="754" xr3:uid="{EDD8D6EF-E97B-4A99-BF31-376BBCBDFEE5}" name="Column754"/>
    <tableColumn id="755" xr3:uid="{F2375035-2EB4-46F9-BDE5-B0F3F8A0839C}" name="Column755"/>
    <tableColumn id="756" xr3:uid="{94C4F872-8413-405F-B960-423919C2B377}" name="Column756"/>
    <tableColumn id="757" xr3:uid="{0A40A778-159B-459B-9910-5D6E562A5650}" name="Column757"/>
    <tableColumn id="758" xr3:uid="{B47FF29D-7B43-4284-9AFA-85C81AAEB5FC}" name="Column758"/>
    <tableColumn id="759" xr3:uid="{C81EB204-709A-4901-9A53-8744F773CA9E}" name="Column759"/>
    <tableColumn id="760" xr3:uid="{C5707200-6BE8-4BC2-ADBA-D9FDB7A71131}" name="Column760"/>
    <tableColumn id="761" xr3:uid="{14FB6763-BF59-41AE-8225-B4BA67975AE0}" name="Column761"/>
    <tableColumn id="762" xr3:uid="{23BE2882-509A-403C-8F91-7DBE531DD7C8}" name="Column762"/>
    <tableColumn id="763" xr3:uid="{AECF4338-F4EE-4AB1-95A0-14102BFA7DCC}" name="Column763"/>
    <tableColumn id="764" xr3:uid="{2830D666-0C27-46EF-B067-9599263E74FD}" name="Column764"/>
    <tableColumn id="765" xr3:uid="{2D5A15CA-474C-4C87-8AF5-6CAADEE4A9FB}" name="Column765"/>
    <tableColumn id="766" xr3:uid="{C66B3FA4-DC35-4C68-9F15-2F173CD39E5A}" name="Column766"/>
    <tableColumn id="767" xr3:uid="{27FEFCAB-68B2-4016-B75A-8290807355BE}" name="Column767"/>
    <tableColumn id="768" xr3:uid="{5B340DE1-590A-423A-B73D-7A8946F79B79}" name="Column768"/>
    <tableColumn id="769" xr3:uid="{0BEB0C1F-FDC1-443C-8C57-273218A34205}" name="Column769"/>
    <tableColumn id="770" xr3:uid="{421059AD-C0CE-4EAE-A4A9-7B4FA1D701A3}" name="Column770"/>
    <tableColumn id="771" xr3:uid="{C9929D9C-0F20-4EDE-842D-2A87D2B26688}" name="Column771"/>
    <tableColumn id="772" xr3:uid="{AF47BDA8-B1E6-4910-A067-619CB09610F6}" name="Column772"/>
    <tableColumn id="773" xr3:uid="{24DFB0D8-1190-42BF-90DC-CC23CFECF618}" name="Column773"/>
    <tableColumn id="774" xr3:uid="{F904C0C8-C0FC-44BD-BE01-95D13185C2E4}" name="Column774"/>
    <tableColumn id="775" xr3:uid="{7DCA6D7B-7831-498C-8CDB-8BA887438E7A}" name="Column775"/>
    <tableColumn id="776" xr3:uid="{46A12753-0178-4565-BCEC-8E83B89EB33E}" name="Column776"/>
    <tableColumn id="777" xr3:uid="{C734673F-7DE0-4B43-9D76-CD9CFEDF4F4D}" name="Column777"/>
    <tableColumn id="778" xr3:uid="{3114D7EA-AA3F-473C-B994-FC6963A358DD}" name="Column778"/>
    <tableColumn id="779" xr3:uid="{E663B83A-CE99-466D-8625-6CBA0289F29C}" name="Column779"/>
    <tableColumn id="780" xr3:uid="{10C2C29A-14CD-4F4E-B6B0-BF256BE71E99}" name="Column780"/>
    <tableColumn id="781" xr3:uid="{C6CAE220-7C01-432B-BAE7-2F12D14795C7}" name="Column781"/>
    <tableColumn id="782" xr3:uid="{C2E584ED-BDE9-4595-819F-6C2666FCD9A6}" name="Column782"/>
    <tableColumn id="783" xr3:uid="{EAADB62B-1984-492B-B45A-D9549FEDE3A4}" name="Column783"/>
    <tableColumn id="784" xr3:uid="{239F22BE-4ECE-4061-AF60-2CA09C64C7AF}" name="Column784"/>
    <tableColumn id="785" xr3:uid="{FD0BF165-DF2A-4E47-9E7A-3388446B3FC6}" name="Column785"/>
    <tableColumn id="786" xr3:uid="{8776A244-EEAC-4784-9A77-2168C245FA80}" name="Column786"/>
    <tableColumn id="787" xr3:uid="{6A225684-3271-4085-8AA5-46EB4141BDD9}" name="Column787"/>
    <tableColumn id="788" xr3:uid="{EDA73EAD-DF00-40AB-96CE-ACDF51EF768D}" name="Column788"/>
    <tableColumn id="789" xr3:uid="{F88C6EF5-D3E3-4387-AECB-00D9DE7D6FE6}" name="Column789"/>
    <tableColumn id="790" xr3:uid="{21029D2A-BF3A-4745-89BF-738EAF8E8929}" name="Column790"/>
    <tableColumn id="791" xr3:uid="{E7374963-A24F-4D47-A2BF-2632EB000616}" name="Column791"/>
    <tableColumn id="792" xr3:uid="{E3226C7F-0FC5-4A3F-B9F1-D58BA9495981}" name="Column792"/>
    <tableColumn id="793" xr3:uid="{B4CAE468-819B-4E92-8C0A-342B75EDB4AE}" name="Column793"/>
    <tableColumn id="794" xr3:uid="{6B26958B-38AA-49BB-888C-AC3941021876}" name="Column794"/>
    <tableColumn id="795" xr3:uid="{94C208CE-99C5-43FF-BD18-F015162D52D6}" name="Column795"/>
    <tableColumn id="796" xr3:uid="{8B8FECC6-7875-4674-8B55-CC388577B593}" name="Column796"/>
    <tableColumn id="797" xr3:uid="{07EF14E5-2E14-4330-9B46-27755741878D}" name="Column797"/>
    <tableColumn id="798" xr3:uid="{4612E04E-ECD9-44F6-BF91-A0BD379701E7}" name="Column798"/>
    <tableColumn id="799" xr3:uid="{D584D989-8A9B-4BD5-8248-94665F8AF3E9}" name="Column799"/>
    <tableColumn id="800" xr3:uid="{B0CABDF3-7A3F-4354-8EA9-2E8F791C3D1B}" name="Column800"/>
    <tableColumn id="801" xr3:uid="{552B7AE1-DD7E-4E4E-A06E-9722065DF7A8}" name="Column801"/>
    <tableColumn id="802" xr3:uid="{B615A6CB-BE2F-45A9-AFD3-653D54E4BC6A}" name="Column802"/>
    <tableColumn id="803" xr3:uid="{B94261E3-5B06-4B04-BB70-BAC50179CAAD}" name="Column803"/>
    <tableColumn id="804" xr3:uid="{2AEC5AD3-478B-4AE9-BE1F-D4F4696ADE5E}" name="Column804"/>
    <tableColumn id="805" xr3:uid="{DB0C0651-5590-414F-9181-DB405E6AE8DC}" name="Column805"/>
    <tableColumn id="806" xr3:uid="{043E5211-789C-439F-9C6E-071B3AB302D6}" name="Column806"/>
    <tableColumn id="807" xr3:uid="{FDDB99C8-61F6-44A3-A102-87FB7199690D}" name="Column807"/>
    <tableColumn id="808" xr3:uid="{56F9A1C8-C3E6-4A50-B0D0-EB1646379DAE}" name="Column808"/>
    <tableColumn id="809" xr3:uid="{8EB8C200-8488-4676-BC40-6506B7366682}" name="Column809"/>
    <tableColumn id="810" xr3:uid="{EF5D27C1-581B-4B40-BC1D-63436DDB80CE}" name="Column810"/>
    <tableColumn id="811" xr3:uid="{DD319354-5532-4251-A7F9-2E81F684C495}" name="Column811"/>
    <tableColumn id="812" xr3:uid="{93EB98E2-4D00-4C4B-BBC7-E3FB0D2B1659}" name="Column812"/>
    <tableColumn id="813" xr3:uid="{4669BA9F-338F-47E3-9EE2-FE6790FC1CBE}" name="Column813"/>
    <tableColumn id="814" xr3:uid="{81EA47D7-4BAE-4D18-A440-43483BB3F715}" name="Column814"/>
    <tableColumn id="815" xr3:uid="{01FED838-C86B-48E8-95EE-4144801304BF}" name="Column815"/>
    <tableColumn id="816" xr3:uid="{70ADBA9E-8927-42A9-BBC1-E299277A6701}" name="Column816"/>
    <tableColumn id="817" xr3:uid="{8B849BF1-A9E1-46E7-88E8-9C6C7C2DC534}" name="Column817"/>
    <tableColumn id="818" xr3:uid="{B5ABBA90-6905-45BF-A4E6-12544A0DBE00}" name="Column818"/>
    <tableColumn id="819" xr3:uid="{3662F408-349B-445F-AF52-2280CA492993}" name="Column819"/>
    <tableColumn id="820" xr3:uid="{0B97ECB9-76D9-4710-A831-3BDDCB0F300A}" name="Column820"/>
    <tableColumn id="821" xr3:uid="{1C985FAB-0547-469B-9E2E-09DFB3FF17D4}" name="Column821"/>
    <tableColumn id="822" xr3:uid="{EEBA1F79-F36B-4176-A954-6CB6B46D4F7B}" name="Column822"/>
    <tableColumn id="823" xr3:uid="{4E7FA961-A3D9-4C24-9152-D0112B5F5A9D}" name="Column823"/>
    <tableColumn id="824" xr3:uid="{A67A853E-6377-4C82-962F-546F4C4E51EA}" name="Column824"/>
    <tableColumn id="825" xr3:uid="{F2BD3A31-9A77-4B1C-B6C2-5C4449B744E8}" name="Column825"/>
    <tableColumn id="826" xr3:uid="{827299CC-17A9-4F87-88EA-DEC92835F99D}" name="Column826"/>
    <tableColumn id="827" xr3:uid="{937C42DF-1C79-49D7-BE4C-B2666EF35E76}" name="Column827"/>
    <tableColumn id="828" xr3:uid="{E742E7F2-F10A-4355-A412-9DD1D12EDC5A}" name="Column828"/>
    <tableColumn id="829" xr3:uid="{D4F2769C-415A-4673-BC8F-649084A5F587}" name="Column829"/>
    <tableColumn id="830" xr3:uid="{F8428AC2-F37D-4B51-B6DE-F83CBCD3F963}" name="Column830"/>
    <tableColumn id="831" xr3:uid="{F0E9CBA9-F2EB-4B5B-9029-9B27463EA3CD}" name="Column831"/>
    <tableColumn id="832" xr3:uid="{C710F6F2-79B5-4395-9855-FAF6396BA226}" name="Column832"/>
    <tableColumn id="833" xr3:uid="{D9C6C617-DFFB-40EE-8D85-808A9686384E}" name="Column833"/>
    <tableColumn id="834" xr3:uid="{F5453527-9D13-4409-98EE-97DDFD7CE2D4}" name="Column834"/>
    <tableColumn id="835" xr3:uid="{30D924BB-9BD7-4F7E-BE5F-7CAF6183165F}" name="Column835"/>
    <tableColumn id="836" xr3:uid="{1F967C91-6985-450A-8BF2-78C7D58788EF}" name="Column836"/>
    <tableColumn id="837" xr3:uid="{F0A16069-E77D-4BB0-9286-C862A16C730C}" name="Column837"/>
    <tableColumn id="838" xr3:uid="{CA206C7F-805D-49FC-94A5-8E1880393053}" name="Column838"/>
    <tableColumn id="839" xr3:uid="{0CC2072D-E3B5-497D-8099-D24B450325AE}" name="Column839"/>
    <tableColumn id="840" xr3:uid="{9D93FF38-9BE3-49F8-8569-73AB4EDA0522}" name="Column840"/>
    <tableColumn id="841" xr3:uid="{C182D12E-F8C9-41DE-98EA-7A0B7645ADAB}" name="Column841"/>
    <tableColumn id="842" xr3:uid="{05014EE1-1CAD-4038-9DFB-D20B64166093}" name="Column842"/>
    <tableColumn id="843" xr3:uid="{6E70051B-85A2-42A5-88ED-5AB93F301C77}" name="Column843"/>
    <tableColumn id="844" xr3:uid="{3AF860C9-27BB-4A35-9BB4-97729AC6E58A}" name="Column844"/>
    <tableColumn id="845" xr3:uid="{3B01E3E7-DC56-4A8D-B06E-D5AD3FD4DD37}" name="Column845"/>
    <tableColumn id="846" xr3:uid="{4AD2AF55-4B9B-4F71-82F3-37FE7B4F473F}" name="Column846"/>
    <tableColumn id="847" xr3:uid="{1FC272D5-A025-4B24-85A6-0825069BDCA7}" name="Column847"/>
    <tableColumn id="848" xr3:uid="{CC1AD1B3-C165-4024-8A58-E92A7E159B3B}" name="Column848"/>
    <tableColumn id="849" xr3:uid="{5506DFD6-70E1-4277-85B9-0462E8D925D6}" name="Column849"/>
    <tableColumn id="850" xr3:uid="{577BC3CA-2484-484B-811A-6B6BF880F5CB}" name="Column850"/>
    <tableColumn id="851" xr3:uid="{CD487A8E-7713-4F7B-8C45-13954965F323}" name="Column851"/>
    <tableColumn id="852" xr3:uid="{7D77861A-EF52-4AF1-83D3-BBCE0B405072}" name="Column852"/>
    <tableColumn id="853" xr3:uid="{FC03B116-4869-4035-8243-37C7B7CB692F}" name="Column853"/>
    <tableColumn id="854" xr3:uid="{FED96527-10CB-43B9-8781-10052508A01A}" name="Column854"/>
    <tableColumn id="855" xr3:uid="{A2015EBA-4ED1-4A8B-ACAF-E9C30E3FE65F}" name="Column855"/>
    <tableColumn id="856" xr3:uid="{FA147510-9EE2-4694-8C02-CFC55E14A6FE}" name="Column856"/>
    <tableColumn id="857" xr3:uid="{10CD654D-915C-4ED9-B073-BEE5EBFBC456}" name="Column857"/>
    <tableColumn id="858" xr3:uid="{8D8E65BD-C2B0-43D7-9C1D-AA05EB044E86}" name="Column858"/>
    <tableColumn id="859" xr3:uid="{57C1C39F-CF3B-43C2-8D33-5ECA2191B59F}" name="Column859"/>
    <tableColumn id="860" xr3:uid="{CCC80EB4-BE81-4DDD-BE14-A1ABCB592098}" name="Column860"/>
    <tableColumn id="861" xr3:uid="{1C74467B-54FC-46A4-9D07-DFF7CC85DE0D}" name="Column861"/>
    <tableColumn id="862" xr3:uid="{2EF45560-F456-4332-86CA-78DCA2C49A7C}" name="Column862"/>
    <tableColumn id="863" xr3:uid="{3524D474-D418-4D49-BAD7-E3F9DC138E3A}" name="Column863"/>
    <tableColumn id="864" xr3:uid="{13BDAC62-6FA1-436E-A871-D6AF23AA376F}" name="Column864"/>
    <tableColumn id="865" xr3:uid="{6F8F078E-0F25-43AB-8840-7153AB357800}" name="Column865"/>
    <tableColumn id="866" xr3:uid="{B193D419-C5AE-4142-A90B-784F39FC666E}" name="Column866"/>
    <tableColumn id="867" xr3:uid="{F42236CC-CA9E-4302-8DB9-13C65036832D}" name="Column867"/>
    <tableColumn id="868" xr3:uid="{2404C1BF-81A9-4845-9F4A-F9F53D0073E1}" name="Column868"/>
    <tableColumn id="869" xr3:uid="{96B78390-39B9-42EB-8398-49BBB1DE76E6}" name="Column869"/>
    <tableColumn id="870" xr3:uid="{30AFFD56-8256-45A4-BA6C-61D4CBE3EB90}" name="Column870"/>
    <tableColumn id="871" xr3:uid="{826DD42F-DA46-42F3-BDF9-90A9D3158395}" name="Column871"/>
    <tableColumn id="872" xr3:uid="{B4DA2474-1F8E-48B0-9A2C-DB565D75DF46}" name="Column872"/>
    <tableColumn id="873" xr3:uid="{9C288CC6-4B42-4F97-BC7D-DD2F0C78B732}" name="Column873"/>
    <tableColumn id="874" xr3:uid="{A20F1D0D-3C5C-4984-ADE1-107EED573F5F}" name="Column874"/>
    <tableColumn id="875" xr3:uid="{DD1FA3F8-1709-44E0-AAED-BB0FF86EBAAA}" name="Column875"/>
    <tableColumn id="876" xr3:uid="{50B906A5-2D50-4D9D-9D46-2C3E0CE7F535}" name="Column876"/>
    <tableColumn id="877" xr3:uid="{B59F0D5D-AE0C-407A-8D79-89DF82C14BF7}" name="Column877"/>
    <tableColumn id="878" xr3:uid="{CAE7F9EB-3E7E-419D-9A4F-688303960857}" name="Column878"/>
    <tableColumn id="879" xr3:uid="{3E47AEC4-38C1-474E-B325-217D2888B6E2}" name="Column879"/>
    <tableColumn id="880" xr3:uid="{A966C3EB-E3CF-4808-99C1-EFFE134A1377}" name="Column880"/>
    <tableColumn id="881" xr3:uid="{47099140-2340-48E2-99D2-4B501CE8A747}" name="Column881"/>
    <tableColumn id="882" xr3:uid="{64D60645-9E7D-4130-BB2D-6B82E550B65B}" name="Column882"/>
    <tableColumn id="883" xr3:uid="{2385C408-2059-48CA-B68F-9D0CB4FA3FF6}" name="Column883"/>
    <tableColumn id="884" xr3:uid="{58E3D29C-DEE6-49F1-B6FA-F90609135D16}" name="Column884"/>
    <tableColumn id="885" xr3:uid="{F1A15A8B-5827-4765-A0AD-55B5F880E656}" name="Column885"/>
    <tableColumn id="886" xr3:uid="{D10C9E5B-AF52-462A-BF65-352629B5CDB4}" name="Column886"/>
    <tableColumn id="887" xr3:uid="{BFB4E03A-61B2-48CE-814E-974827291145}" name="Column887"/>
    <tableColumn id="888" xr3:uid="{6C319401-FE0D-4B9C-A038-94AEA061DDE4}" name="Column888"/>
    <tableColumn id="889" xr3:uid="{065C88AB-4805-428B-BFFF-4DCD8DE895A6}" name="Column889"/>
    <tableColumn id="890" xr3:uid="{1F3B0EB7-4BD5-4B06-9614-C85BACF70A2A}" name="Column890"/>
    <tableColumn id="891" xr3:uid="{43948B7F-086E-4653-85F4-B36DA0BCDACC}" name="Column891"/>
    <tableColumn id="892" xr3:uid="{83A5D1A6-6A47-4487-96F6-9034F320E3CD}" name="Column892"/>
    <tableColumn id="893" xr3:uid="{563AB81F-5E4D-4AF2-9D00-AC8C128423C1}" name="Column893"/>
    <tableColumn id="894" xr3:uid="{4E666E51-7D21-497E-A80D-96F322302078}" name="Column894"/>
    <tableColumn id="895" xr3:uid="{31255BB2-62B5-43BE-95AA-1F5AD548FD05}" name="Column895"/>
    <tableColumn id="896" xr3:uid="{EA486989-E4EB-4BC1-91B3-C9650F2E18C2}" name="Column896"/>
    <tableColumn id="897" xr3:uid="{CA6A14F7-CF44-4F24-802A-EB2B7C920D5B}" name="Column897"/>
    <tableColumn id="898" xr3:uid="{816D0923-1BC9-4514-B7AD-D5E6936AB168}" name="Column898"/>
    <tableColumn id="899" xr3:uid="{C8996BE0-89D3-495B-A7EB-08BDFA0F9EBF}" name="Column899"/>
    <tableColumn id="900" xr3:uid="{F5BF16F3-6ADB-40E8-8518-D5B4AC12580E}" name="Column900"/>
    <tableColumn id="901" xr3:uid="{52CD2BA9-0F4C-45AA-B56A-E8C6607C3F3A}" name="Column901"/>
    <tableColumn id="902" xr3:uid="{4C5BD9AF-8DD0-4501-AC92-D58D7B272F57}" name="Column902"/>
    <tableColumn id="903" xr3:uid="{2E083093-E964-4144-B2FF-6BFCA90CF209}" name="Column903"/>
    <tableColumn id="904" xr3:uid="{BA0BD242-6B28-45D4-885F-307FDE412716}" name="Column904"/>
    <tableColumn id="905" xr3:uid="{225E07F1-BA42-4E42-BF35-B300C9E23750}" name="Column905"/>
    <tableColumn id="906" xr3:uid="{D82DE64D-8363-4C3F-B8C4-C26F00DA9624}" name="Column906"/>
    <tableColumn id="907" xr3:uid="{B6505716-8B0D-4412-B5E6-B13597E1F533}" name="Column907"/>
    <tableColumn id="908" xr3:uid="{9A36FF9B-9641-4A51-A5EB-55E8E3753128}" name="Column908"/>
    <tableColumn id="909" xr3:uid="{5E6BACBB-D1D6-4439-A14D-7081AA134505}" name="Column909"/>
    <tableColumn id="910" xr3:uid="{9FEFC197-8B9D-4C97-ACAC-8325C79B77D5}" name="Column910"/>
    <tableColumn id="911" xr3:uid="{39D81B15-DB31-4D5C-916B-D2B703D1AC93}" name="Column911"/>
    <tableColumn id="912" xr3:uid="{38EB0A54-F877-46B4-81FB-1649172C3A53}" name="Column912"/>
    <tableColumn id="913" xr3:uid="{3DCD52AF-1B1A-410D-96F9-F0AD610C2DB0}" name="Column913"/>
    <tableColumn id="914" xr3:uid="{C747F15B-4F37-4BBD-8D63-51180F5C13C4}" name="Column914"/>
    <tableColumn id="915" xr3:uid="{D1E2072B-1C88-4C9D-92CE-D85EB92BB3D0}" name="Column915"/>
    <tableColumn id="916" xr3:uid="{647BB601-6A2F-439B-8057-9C9E42921609}" name="Column916"/>
    <tableColumn id="917" xr3:uid="{B5A1F344-3207-4D59-B6F6-16C5D03525A4}" name="Column917"/>
    <tableColumn id="918" xr3:uid="{33309851-3951-4153-890A-FA6C6A154B21}" name="Column918"/>
    <tableColumn id="919" xr3:uid="{057A9964-4C50-4268-ADE9-8603258A7D00}" name="Column919"/>
    <tableColumn id="920" xr3:uid="{D51BF17F-FE41-42B2-A97B-81DC4018D5AE}" name="Column920"/>
    <tableColumn id="921" xr3:uid="{CC8EF5E1-0A24-49F2-8B01-F3949B750050}" name="Column921"/>
    <tableColumn id="922" xr3:uid="{9D8642BC-38A3-4DB3-9528-37BBBB4EBCB5}" name="Column922"/>
    <tableColumn id="923" xr3:uid="{3872D539-FE54-468B-B53B-6B91AA217A4A}" name="Column923"/>
    <tableColumn id="924" xr3:uid="{A8F4198E-29AD-4047-A061-D4BA3EA0A680}" name="Column924"/>
    <tableColumn id="925" xr3:uid="{C27DA237-97DC-499D-9354-D6EB1ED065CD}" name="Column925"/>
    <tableColumn id="926" xr3:uid="{2E796187-78D8-4067-B88B-5276B94E6A4A}" name="Column926"/>
    <tableColumn id="927" xr3:uid="{28146220-4B2F-4B22-ABF9-73F3FAC88D03}" name="Column927"/>
    <tableColumn id="928" xr3:uid="{DC401AEF-0741-48B4-8F05-D4CB694FFD9C}" name="Column928"/>
    <tableColumn id="929" xr3:uid="{84389DF6-F3E3-413A-AE22-81CCCBBCCDF0}" name="Column929"/>
    <tableColumn id="930" xr3:uid="{238037D2-E002-44C8-9DB5-99B1C5883A0F}" name="Column930"/>
    <tableColumn id="931" xr3:uid="{A45798E6-9EC3-4CFF-8DBF-C8EF2F9499DA}" name="Column931"/>
    <tableColumn id="932" xr3:uid="{6546BB1F-1FA7-4AE2-A318-961369BC9C28}" name="Column932"/>
    <tableColumn id="933" xr3:uid="{E57B894D-3868-4EB0-8C24-446B9064DE3B}" name="Column933"/>
    <tableColumn id="934" xr3:uid="{C7B8B74F-D17B-4809-B2B3-8F3CF2065F4E}" name="Column934"/>
    <tableColumn id="935" xr3:uid="{B4962689-3260-4D7F-93A9-4B5F91D26701}" name="Column935"/>
    <tableColumn id="936" xr3:uid="{6481376C-2311-4FB4-BFCB-AE3ACC1DB037}" name="Column936"/>
    <tableColumn id="937" xr3:uid="{7E9E2914-6894-4C8D-8E90-2DAC4F7D338E}" name="Column937"/>
    <tableColumn id="938" xr3:uid="{ECB934F9-63DD-4D4B-8270-4A8A5D01DB41}" name="Column938"/>
    <tableColumn id="939" xr3:uid="{F76961FF-295F-4C91-AF3A-7EF7423AFB2B}" name="Column939"/>
    <tableColumn id="940" xr3:uid="{CD49B0CD-FEC0-432B-8DBC-F16FFB629CE9}" name="Column940"/>
    <tableColumn id="941" xr3:uid="{6F5C5537-4721-4866-B060-3358BE97EF12}" name="Column941"/>
    <tableColumn id="942" xr3:uid="{7C955806-B6AE-4895-8233-1B05842A3BFF}" name="Column942"/>
    <tableColumn id="943" xr3:uid="{D549217E-AF01-4F63-B753-4B4264FBA4E8}" name="Column943"/>
    <tableColumn id="944" xr3:uid="{A41AB4E2-830D-4D8D-A228-AFF69DB23D03}" name="Column944"/>
    <tableColumn id="945" xr3:uid="{9FC40D72-68AA-4501-99B8-82C682E477FF}" name="Column945"/>
    <tableColumn id="946" xr3:uid="{0E5A1B02-A0FD-433D-AE81-8749A4EDE7EE}" name="Column946"/>
    <tableColumn id="947" xr3:uid="{E44DCE24-16F1-46CE-916D-7F4A82D29484}" name="Column947"/>
    <tableColumn id="948" xr3:uid="{32E344CF-0930-420D-9151-34BBDACB032C}" name="Column948"/>
    <tableColumn id="949" xr3:uid="{D8D2C593-53FC-43A4-B4EF-05DDB91B3786}" name="Column949"/>
    <tableColumn id="950" xr3:uid="{3A013608-AB84-4C9F-AB76-353A9376B3F2}" name="Column950"/>
    <tableColumn id="951" xr3:uid="{81D917C9-C38A-4733-A2E2-235E1A557F25}" name="Column951"/>
    <tableColumn id="952" xr3:uid="{2EE09F6B-C71D-4663-B429-F021268AE4B0}" name="Column952"/>
    <tableColumn id="953" xr3:uid="{EA4B7669-9ED4-4219-A441-A2837E44B6ED}" name="Column953"/>
    <tableColumn id="954" xr3:uid="{9D0D3282-2F11-4321-9101-22821DA03EA8}" name="Column954"/>
    <tableColumn id="955" xr3:uid="{3B47EC6F-DC7E-4678-88CE-A455A9A99B3C}" name="Column955"/>
    <tableColumn id="956" xr3:uid="{BEB599D3-6149-4560-8979-E61E597B17B5}" name="Column956"/>
    <tableColumn id="957" xr3:uid="{F38F80E3-9927-43B8-AEA2-C080484BA030}" name="Column957"/>
    <tableColumn id="958" xr3:uid="{A5561154-5D0D-477C-8573-49748582D34B}" name="Column958"/>
    <tableColumn id="959" xr3:uid="{E99F8354-39F2-4A3F-86B2-63309D18B1A7}" name="Column959"/>
    <tableColumn id="960" xr3:uid="{9989CA4A-630B-4D2B-A3A9-DF39381B6A7F}" name="Column960"/>
    <tableColumn id="961" xr3:uid="{5AC9C02F-ED4A-4BC5-BE26-CE7D8A72FCBE}" name="Column961"/>
    <tableColumn id="962" xr3:uid="{B186FDA8-3987-4292-B96C-7A2052EA7E33}" name="Column962"/>
    <tableColumn id="963" xr3:uid="{877F6AEC-1A97-465C-82C0-FFC4C88A450D}" name="Column963"/>
    <tableColumn id="964" xr3:uid="{9162BAC8-130F-428A-9BC6-43BD5BF1CC39}" name="Column964"/>
    <tableColumn id="965" xr3:uid="{D96F2BDF-A826-410C-87D5-8640BCCBE182}" name="Column965"/>
    <tableColumn id="966" xr3:uid="{23DB2B33-FC2E-499D-A3A4-18FFD7922BBA}" name="Column966"/>
    <tableColumn id="967" xr3:uid="{5C4B693A-72FA-4A08-B270-A2A7673483BB}" name="Column967"/>
    <tableColumn id="968" xr3:uid="{02BDB0AD-0FFD-4D51-9648-016456EB2EF3}" name="Column968"/>
    <tableColumn id="969" xr3:uid="{2393F876-02C5-45A4-83C2-E760412E28C3}" name="Column969"/>
    <tableColumn id="970" xr3:uid="{89FAA927-5886-427D-934A-F3C17A1C9F37}" name="Column970"/>
    <tableColumn id="971" xr3:uid="{A97DE75A-06E1-47B3-A932-B3416F26488A}" name="Column971"/>
    <tableColumn id="972" xr3:uid="{1A288A11-F0FD-4844-A3E3-B17F436D9793}" name="Column972"/>
    <tableColumn id="973" xr3:uid="{948996E7-2ECC-46F8-84A6-4402C8EEA64B}" name="Column973"/>
    <tableColumn id="974" xr3:uid="{D6FF2ABD-36E1-4FC4-BBE7-11438DCDCE12}" name="Column974"/>
    <tableColumn id="975" xr3:uid="{D99761F3-54FF-4C4B-928A-C2EDA5A312C9}" name="Column975"/>
    <tableColumn id="976" xr3:uid="{4055951E-DDED-4E96-A514-17FAC084994E}" name="Column976"/>
    <tableColumn id="977" xr3:uid="{66235842-8AC2-45E6-82C8-E196466CA0A9}" name="Column977"/>
    <tableColumn id="978" xr3:uid="{5CC19419-531D-4036-9666-6284BDE582AC}" name="Column978"/>
    <tableColumn id="979" xr3:uid="{EA3DD0FC-238C-41A0-B427-FDB196932887}" name="Column979"/>
    <tableColumn id="980" xr3:uid="{789C8EC9-55CE-4BB1-A490-A7434BE6A3A8}" name="Column980"/>
    <tableColumn id="981" xr3:uid="{0690E47A-9F49-4539-AC85-360C3FB37530}" name="Column981"/>
    <tableColumn id="982" xr3:uid="{F5AC8EB0-3B31-4868-881E-242D052EF07B}" name="Column982"/>
    <tableColumn id="983" xr3:uid="{ECC27BE5-4B34-45D7-B049-2514BC9638EC}" name="Column983"/>
    <tableColumn id="984" xr3:uid="{AE97B340-5F39-4E30-A6E8-6C44D4E04F8C}" name="Column984"/>
    <tableColumn id="985" xr3:uid="{50E208A7-0C65-493D-BBCF-B11C6F9C1A33}" name="Column985"/>
    <tableColumn id="986" xr3:uid="{F7D476D5-0D2F-4C5A-97D6-68A1933DD941}" name="Column986"/>
    <tableColumn id="987" xr3:uid="{96CA1343-0363-4BEE-AA22-47C2CA0E924B}" name="Column987"/>
    <tableColumn id="988" xr3:uid="{8218A8C9-25D7-4421-94CE-E8DAA505A43B}" name="Column988"/>
    <tableColumn id="989" xr3:uid="{958AB308-2DF9-44B7-9710-94B968CC6F16}" name="Column989"/>
    <tableColumn id="990" xr3:uid="{236401C1-2AFF-49FA-B276-D800323D522B}" name="Column990"/>
    <tableColumn id="991" xr3:uid="{853647B1-9283-4DA1-BFA4-BE52562DECA9}" name="Column991"/>
    <tableColumn id="992" xr3:uid="{B1178B5B-4263-4E52-870F-B015C57D568A}" name="Column992"/>
    <tableColumn id="993" xr3:uid="{4D44B1FE-891F-41E2-98DE-A3A2BC6B88CD}" name="Column993"/>
    <tableColumn id="994" xr3:uid="{335CABDC-1A12-4A2F-9E65-E5244B17F974}" name="Column994"/>
    <tableColumn id="995" xr3:uid="{823E971C-19E0-4F6E-B64D-4CDCF581F128}" name="Column995"/>
    <tableColumn id="996" xr3:uid="{DF186C29-F4F5-4DE5-9E04-3D734EF35262}" name="Column996"/>
    <tableColumn id="997" xr3:uid="{B4F18784-38EC-4255-BF27-AAD6C6FE5FD4}" name="Column997"/>
    <tableColumn id="998" xr3:uid="{64900A7A-84A4-42C3-8342-B16B6E7013B6}" name="Column998"/>
    <tableColumn id="999" xr3:uid="{588F7E71-F28F-4E71-BB96-8ECE5266E9C8}" name="Column999"/>
    <tableColumn id="1000" xr3:uid="{0AAB2895-F7E2-40B0-B14E-00C80457534A}" name="Column1000"/>
    <tableColumn id="1001" xr3:uid="{167D88FD-0D0B-4802-BD16-C5DFC524F0B4}" name="Column1001"/>
    <tableColumn id="1002" xr3:uid="{227DC5E4-A8C0-4D74-92D2-B6FAD8F0EC76}" name="Column1002"/>
    <tableColumn id="1003" xr3:uid="{1EFA78C4-2D5F-43BA-B790-12D0B030A7C1}" name="Column1003"/>
    <tableColumn id="1004" xr3:uid="{E45FB294-E603-43DE-BA12-80C18DA71CBC}" name="Column1004"/>
    <tableColumn id="1005" xr3:uid="{DAD3641D-8D1B-44E4-B085-62F48386FC13}" name="Column1005"/>
    <tableColumn id="1006" xr3:uid="{2FA7A252-D0D0-470C-BCFB-B36DBD4C23DD}" name="Column1006"/>
    <tableColumn id="1007" xr3:uid="{3A6E8CB2-4D15-4B4F-96B5-BA5EDB419327}" name="Column1007"/>
    <tableColumn id="1008" xr3:uid="{8186C984-772F-4964-9D1F-0DA181657A42}" name="Column1008"/>
    <tableColumn id="1009" xr3:uid="{35D85779-2054-4B65-8407-EFA5398B223B}" name="Column1009"/>
    <tableColumn id="1010" xr3:uid="{00C28B84-47A1-40AA-84E7-B13755E0081F}" name="Column1010"/>
    <tableColumn id="1011" xr3:uid="{36A40C61-E7CE-4BA3-B2E4-21FA0E958960}" name="Column1011"/>
    <tableColumn id="1012" xr3:uid="{060CA3E3-4B4A-4DAE-843D-CA307F153991}" name="Column1012"/>
    <tableColumn id="1013" xr3:uid="{35F28F5B-7A26-4645-85C3-AA1AA427EB92}" name="Column1013"/>
    <tableColumn id="1014" xr3:uid="{A35B03B4-5FC7-450F-B0B2-973F53D2E9BA}" name="Column1014"/>
    <tableColumn id="1015" xr3:uid="{F106DE6E-A590-48E5-B374-DAF69AB896BA}" name="Column1015"/>
    <tableColumn id="1016" xr3:uid="{07C9C2A0-4A92-48DC-AF93-336B3DB3B593}" name="Column1016"/>
    <tableColumn id="1017" xr3:uid="{FEF3C1B9-D509-4E66-B238-75E9808097B6}" name="Column1017"/>
    <tableColumn id="1018" xr3:uid="{FA0AA18D-FE69-44FF-96D5-B95A80669D13}" name="Column1018"/>
    <tableColumn id="1019" xr3:uid="{239F5DB7-3EBB-4961-9102-64DCFDEA92EF}" name="Column1019"/>
    <tableColumn id="1020" xr3:uid="{15488E0D-F7C5-4733-A759-C3DD90A736BD}" name="Column1020"/>
    <tableColumn id="1021" xr3:uid="{73518525-5D33-4A8F-8A55-933AFC443E4D}" name="Column1021"/>
    <tableColumn id="1022" xr3:uid="{6381FFA9-A901-40AF-8182-574254E92A60}" name="Column1022"/>
    <tableColumn id="1023" xr3:uid="{3AE33403-C959-45EC-BCB5-6576B48983A3}" name="Column1023"/>
    <tableColumn id="1024" xr3:uid="{953EF21F-ED29-4882-A792-205BECEB4698}" name="Column1024"/>
    <tableColumn id="1025" xr3:uid="{F672C353-35DE-4006-9412-F90880F8E7AA}" name="Column10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A158B2-7ACD-4E48-A2BE-D4177F9ABDDA}" name="Table4" displayName="Table4" ref="A1:E462" totalsRowShown="0" headerRowDxfId="1">
  <autoFilter ref="A1:E462" xr:uid="{D4490A47-BF5A-4FCF-94CE-739DDAB31A3B}"/>
  <sortState xmlns:xlrd2="http://schemas.microsoft.com/office/spreadsheetml/2017/richdata2" ref="A2:E462">
    <sortCondition ref="A1:A462"/>
  </sortState>
  <tableColumns count="5">
    <tableColumn id="1" xr3:uid="{0A214013-2A81-41F1-AB11-FCAA51B764D1}" name="Diff"/>
    <tableColumn id="2" xr3:uid="{0FE2281F-EF46-4BD7-87A4-B03546CC785E}" name="Name"/>
    <tableColumn id="3" xr3:uid="{34BF55DE-15FD-464C-973F-80607F2738F4}" name="Official name"/>
    <tableColumn id="4" xr3:uid="{D5661B35-BCC2-41A9-9B7A-7AD07CE23E83}" name="Code"/>
    <tableColumn id="5" xr3:uid="{82736F3C-2866-4A78-B426-9242DBFA4743}" name="Column1" dataDxfId="0">
      <calculatedColumnFormula>"  { "&amp;CHAR(34)&amp;Table4[[#This Row],[Name]]&amp;" "&amp;TEXT(Table4[[#This Row],[Diff]],"+00;-00;+00")&amp;CHAR(34)&amp;",     "&amp;CHAR(34)&amp;Table4[[#This Row],[Code]]&amp;CHAR(34)&amp;" },      // "&amp;ROW(Table4[[#This Row],[Diff]])-2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38BF-6300-49AF-94C3-ADC9CDA9E7C2}">
  <dimension ref="A1:I55"/>
  <sheetViews>
    <sheetView tabSelected="1" topLeftCell="A40" workbookViewId="0">
      <selection activeCell="H55" sqref="H55"/>
    </sheetView>
  </sheetViews>
  <sheetFormatPr defaultRowHeight="14.25" x14ac:dyDescent="0.45"/>
  <cols>
    <col min="1" max="1" width="21.3984375" customWidth="1"/>
    <col min="2" max="2" width="18.19921875" customWidth="1"/>
    <col min="3" max="3" width="24.19921875" bestFit="1" customWidth="1"/>
    <col min="6" max="6" width="21.3984375" customWidth="1"/>
  </cols>
  <sheetData>
    <row r="1" spans="1:9" s="20" customFormat="1" x14ac:dyDescent="0.45">
      <c r="A1" s="20" t="s">
        <v>311</v>
      </c>
      <c r="B1" s="20" t="s">
        <v>310</v>
      </c>
      <c r="C1" s="20" t="s">
        <v>318</v>
      </c>
      <c r="F1" s="20" t="s">
        <v>311</v>
      </c>
    </row>
    <row r="3" spans="1:9" x14ac:dyDescent="0.45">
      <c r="A3" t="s">
        <v>312</v>
      </c>
      <c r="B3" t="s">
        <v>0</v>
      </c>
      <c r="C3" t="s">
        <v>314</v>
      </c>
      <c r="F3" t="s">
        <v>312</v>
      </c>
    </row>
    <row r="4" spans="1:9" x14ac:dyDescent="0.45">
      <c r="C4" t="s">
        <v>315</v>
      </c>
      <c r="F4" t="s">
        <v>313</v>
      </c>
    </row>
    <row r="5" spans="1:9" x14ac:dyDescent="0.45">
      <c r="F5" t="s">
        <v>325</v>
      </c>
    </row>
    <row r="6" spans="1:9" x14ac:dyDescent="0.45">
      <c r="A6" t="s">
        <v>313</v>
      </c>
      <c r="B6" t="s">
        <v>317</v>
      </c>
      <c r="C6" t="s">
        <v>316</v>
      </c>
      <c r="F6" t="s">
        <v>328</v>
      </c>
    </row>
    <row r="7" spans="1:9" x14ac:dyDescent="0.45">
      <c r="F7" t="s">
        <v>329</v>
      </c>
    </row>
    <row r="8" spans="1:9" x14ac:dyDescent="0.45">
      <c r="A8" t="s">
        <v>325</v>
      </c>
      <c r="B8" t="s">
        <v>319</v>
      </c>
      <c r="C8" t="s">
        <v>4</v>
      </c>
      <c r="F8" t="s">
        <v>364</v>
      </c>
    </row>
    <row r="9" spans="1:9" x14ac:dyDescent="0.45">
      <c r="C9" t="s">
        <v>327</v>
      </c>
      <c r="F9" t="s">
        <v>365</v>
      </c>
    </row>
    <row r="10" spans="1:9" x14ac:dyDescent="0.45">
      <c r="C10" t="s">
        <v>1</v>
      </c>
      <c r="F10" t="s">
        <v>366</v>
      </c>
    </row>
    <row r="11" spans="1:9" x14ac:dyDescent="0.45">
      <c r="C11" t="s">
        <v>321</v>
      </c>
      <c r="F11" t="s">
        <v>369</v>
      </c>
    </row>
    <row r="12" spans="1:9" x14ac:dyDescent="0.45">
      <c r="C12" t="s">
        <v>2</v>
      </c>
      <c r="F12" t="s">
        <v>374</v>
      </c>
    </row>
    <row r="13" spans="1:9" x14ac:dyDescent="0.45">
      <c r="C13" t="s">
        <v>3</v>
      </c>
      <c r="F13" t="s">
        <v>375</v>
      </c>
    </row>
    <row r="14" spans="1:9" x14ac:dyDescent="0.45">
      <c r="C14" t="s">
        <v>320</v>
      </c>
      <c r="I14">
        <v>240</v>
      </c>
    </row>
    <row r="15" spans="1:9" x14ac:dyDescent="0.45">
      <c r="C15" t="s">
        <v>376</v>
      </c>
      <c r="I15">
        <v>131</v>
      </c>
    </row>
    <row r="16" spans="1:9" x14ac:dyDescent="0.45">
      <c r="I16">
        <f>I14-I15</f>
        <v>109</v>
      </c>
    </row>
    <row r="17" spans="1:9" x14ac:dyDescent="0.45">
      <c r="A17" t="s">
        <v>328</v>
      </c>
      <c r="B17" t="s">
        <v>4</v>
      </c>
      <c r="C17" t="s">
        <v>322</v>
      </c>
      <c r="I17">
        <f>I16/2</f>
        <v>54.5</v>
      </c>
    </row>
    <row r="18" spans="1:9" x14ac:dyDescent="0.45">
      <c r="C18" t="s">
        <v>323</v>
      </c>
    </row>
    <row r="19" spans="1:9" x14ac:dyDescent="0.45">
      <c r="C19" t="s">
        <v>324</v>
      </c>
    </row>
    <row r="21" spans="1:9" x14ac:dyDescent="0.45">
      <c r="A21" t="s">
        <v>329</v>
      </c>
      <c r="B21" t="s">
        <v>327</v>
      </c>
      <c r="C21" t="s">
        <v>330</v>
      </c>
    </row>
    <row r="22" spans="1:9" x14ac:dyDescent="0.45">
      <c r="C22" t="s">
        <v>331</v>
      </c>
    </row>
    <row r="24" spans="1:9" x14ac:dyDescent="0.45">
      <c r="A24" t="s">
        <v>364</v>
      </c>
      <c r="B24" t="s">
        <v>326</v>
      </c>
      <c r="C24" t="s">
        <v>322</v>
      </c>
    </row>
    <row r="25" spans="1:9" x14ac:dyDescent="0.45">
      <c r="C25" t="s">
        <v>323</v>
      </c>
    </row>
    <row r="26" spans="1:9" x14ac:dyDescent="0.45">
      <c r="C26" t="s">
        <v>324</v>
      </c>
    </row>
    <row r="28" spans="1:9" x14ac:dyDescent="0.45">
      <c r="A28" t="s">
        <v>365</v>
      </c>
      <c r="B28" t="s">
        <v>321</v>
      </c>
      <c r="C28" t="s">
        <v>322</v>
      </c>
    </row>
    <row r="29" spans="1:9" x14ac:dyDescent="0.45">
      <c r="C29" t="s">
        <v>323</v>
      </c>
    </row>
    <row r="30" spans="1:9" x14ac:dyDescent="0.45">
      <c r="C30" t="s">
        <v>324</v>
      </c>
    </row>
    <row r="32" spans="1:9" x14ac:dyDescent="0.45">
      <c r="A32" t="s">
        <v>366</v>
      </c>
      <c r="B32" t="s">
        <v>367</v>
      </c>
      <c r="C32" t="s">
        <v>368</v>
      </c>
    </row>
    <row r="33" spans="1:9" x14ac:dyDescent="0.45">
      <c r="C33" t="s">
        <v>323</v>
      </c>
    </row>
    <row r="34" spans="1:9" x14ac:dyDescent="0.45">
      <c r="C34" t="s">
        <v>324</v>
      </c>
    </row>
    <row r="36" spans="1:9" x14ac:dyDescent="0.45">
      <c r="A36" t="s">
        <v>369</v>
      </c>
      <c r="B36" t="s">
        <v>370</v>
      </c>
      <c r="C36" t="s">
        <v>371</v>
      </c>
    </row>
    <row r="37" spans="1:9" x14ac:dyDescent="0.45">
      <c r="C37" t="s">
        <v>323</v>
      </c>
    </row>
    <row r="38" spans="1:9" x14ac:dyDescent="0.45">
      <c r="C38" t="s">
        <v>324</v>
      </c>
    </row>
    <row r="40" spans="1:9" x14ac:dyDescent="0.45">
      <c r="A40" t="s">
        <v>374</v>
      </c>
      <c r="B40" t="s">
        <v>372</v>
      </c>
      <c r="C40" t="s">
        <v>373</v>
      </c>
    </row>
    <row r="41" spans="1:9" x14ac:dyDescent="0.45">
      <c r="C41" t="s">
        <v>323</v>
      </c>
    </row>
    <row r="42" spans="1:9" x14ac:dyDescent="0.45">
      <c r="C42" t="s">
        <v>324</v>
      </c>
    </row>
    <row r="44" spans="1:9" x14ac:dyDescent="0.45">
      <c r="A44" t="s">
        <v>375</v>
      </c>
      <c r="B44" t="s">
        <v>320</v>
      </c>
      <c r="C44" t="s">
        <v>323</v>
      </c>
    </row>
    <row r="45" spans="1:9" x14ac:dyDescent="0.45">
      <c r="C45" t="s">
        <v>324</v>
      </c>
    </row>
    <row r="46" spans="1:9" x14ac:dyDescent="0.45">
      <c r="F46">
        <v>1</v>
      </c>
      <c r="G46" s="30">
        <v>1</v>
      </c>
      <c r="H46" t="str">
        <f>"{ "&amp;TEXT(G46,"0")&amp;", "</f>
        <v xml:space="preserve">{ 1, </v>
      </c>
      <c r="I46">
        <f>(G55/G46)^(1/9)</f>
        <v>1.8509443151142613</v>
      </c>
    </row>
    <row r="47" spans="1:9" x14ac:dyDescent="0.45">
      <c r="F47">
        <v>2</v>
      </c>
      <c r="G47" s="30">
        <f>G46*$I$46</f>
        <v>1.8509443151142613</v>
      </c>
      <c r="H47" t="str">
        <f>H46&amp;TEXT(G47,"0")&amp;", "</f>
        <v xml:space="preserve">{ 1, 2, </v>
      </c>
    </row>
    <row r="48" spans="1:9" x14ac:dyDescent="0.45">
      <c r="F48">
        <v>3</v>
      </c>
      <c r="G48" s="30">
        <f t="shared" ref="G48:G54" si="0">G47*$I$46</f>
        <v>3.4259948576538015</v>
      </c>
      <c r="H48" t="str">
        <f t="shared" ref="H48:H55" si="1">H47&amp;TEXT(G48,"0")&amp;", "</f>
        <v xml:space="preserve">{ 1, 2, 3, </v>
      </c>
    </row>
    <row r="49" spans="6:8" x14ac:dyDescent="0.45">
      <c r="F49">
        <v>4</v>
      </c>
      <c r="G49" s="30">
        <f t="shared" si="0"/>
        <v>6.341325705384997</v>
      </c>
      <c r="H49" t="str">
        <f t="shared" si="1"/>
        <v xml:space="preserve">{ 1, 2, 3, 6, </v>
      </c>
    </row>
    <row r="50" spans="6:8" x14ac:dyDescent="0.45">
      <c r="F50">
        <v>5</v>
      </c>
      <c r="G50" s="30">
        <f t="shared" si="0"/>
        <v>11.737440764670293</v>
      </c>
      <c r="H50" t="str">
        <f t="shared" si="1"/>
        <v xml:space="preserve">{ 1, 2, 3, 6, 12, </v>
      </c>
    </row>
    <row r="51" spans="6:8" x14ac:dyDescent="0.45">
      <c r="F51">
        <v>6</v>
      </c>
      <c r="G51" s="30">
        <f t="shared" si="0"/>
        <v>21.725349257356868</v>
      </c>
      <c r="H51" t="str">
        <f t="shared" si="1"/>
        <v xml:space="preserve">{ 1, 2, 3, 6, 12, 22, </v>
      </c>
    </row>
    <row r="52" spans="6:8" x14ac:dyDescent="0.45">
      <c r="F52">
        <v>7</v>
      </c>
      <c r="G52" s="30">
        <f t="shared" si="0"/>
        <v>40.212411701776531</v>
      </c>
      <c r="H52" t="str">
        <f t="shared" si="1"/>
        <v xml:space="preserve">{ 1, 2, 3, 6, 12, 22, 40, </v>
      </c>
    </row>
    <row r="53" spans="6:8" x14ac:dyDescent="0.45">
      <c r="F53">
        <v>8</v>
      </c>
      <c r="G53" s="30">
        <f t="shared" si="0"/>
        <v>74.430934836437473</v>
      </c>
      <c r="H53" t="str">
        <f t="shared" si="1"/>
        <v xml:space="preserve">{ 1, 2, 3, 6, 12, 22, 40, 74, </v>
      </c>
    </row>
    <row r="54" spans="6:8" x14ac:dyDescent="0.45">
      <c r="F54">
        <v>9</v>
      </c>
      <c r="G54" s="30">
        <f t="shared" si="0"/>
        <v>137.76751570414396</v>
      </c>
      <c r="H54" t="str">
        <f t="shared" si="1"/>
        <v xml:space="preserve">{ 1, 2, 3, 6, 12, 22, 40, 74, 138, </v>
      </c>
    </row>
    <row r="55" spans="6:8" x14ac:dyDescent="0.45">
      <c r="F55">
        <v>10</v>
      </c>
      <c r="G55" s="30">
        <v>255</v>
      </c>
      <c r="H55" t="str">
        <f>H54&amp;TEXT(G55,"0")&amp;" }"</f>
        <v>{ 1, 2, 3, 6, 12, 22, 40, 74, 138, 255 }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B9BF-DF1C-4F30-8A65-032EB436D1C1}">
  <dimension ref="A1:M26"/>
  <sheetViews>
    <sheetView workbookViewId="0">
      <selection activeCell="M12" sqref="M12"/>
    </sheetView>
  </sheetViews>
  <sheetFormatPr defaultColWidth="8.53125" defaultRowHeight="14.25" x14ac:dyDescent="0.45"/>
  <cols>
    <col min="1" max="1" width="3.1328125" style="8" customWidth="1"/>
    <col min="2" max="2" width="23.1328125" style="9" bestFit="1" customWidth="1"/>
    <col min="3" max="3" width="11.19921875" style="9" customWidth="1"/>
    <col min="4" max="4" width="2.46484375" style="10" customWidth="1"/>
    <col min="5" max="5" width="8.33203125" style="15" customWidth="1"/>
    <col min="6" max="11" width="6.46484375" style="10" customWidth="1"/>
    <col min="12" max="12" width="8.33203125" style="15" customWidth="1"/>
    <col min="13" max="13" width="69.3984375" style="11" customWidth="1"/>
    <col min="14" max="1021" width="11.3984375" style="8" customWidth="1"/>
    <col min="1022" max="1022" width="8.53125" style="8" customWidth="1"/>
    <col min="1023" max="16384" width="8.53125" style="8"/>
  </cols>
  <sheetData>
    <row r="1" spans="1:13" x14ac:dyDescent="0.45">
      <c r="E1" s="29" t="s">
        <v>332</v>
      </c>
      <c r="F1" s="29"/>
      <c r="G1" s="29"/>
      <c r="H1" s="29"/>
      <c r="I1" s="29" t="s">
        <v>333</v>
      </c>
      <c r="J1" s="29"/>
      <c r="K1" s="29"/>
      <c r="L1" s="29"/>
      <c r="M1" s="11">
        <v>16</v>
      </c>
    </row>
    <row r="2" spans="1:13" x14ac:dyDescent="0.45">
      <c r="B2" s="12"/>
      <c r="C2" s="12"/>
      <c r="D2" s="13"/>
      <c r="E2" s="13" t="s">
        <v>334</v>
      </c>
      <c r="F2" s="13" t="s">
        <v>335</v>
      </c>
      <c r="G2" s="13" t="s">
        <v>336</v>
      </c>
      <c r="H2" s="13" t="s">
        <v>337</v>
      </c>
      <c r="I2" s="13" t="s">
        <v>338</v>
      </c>
      <c r="J2" s="13" t="s">
        <v>339</v>
      </c>
      <c r="K2" s="13" t="s">
        <v>340</v>
      </c>
      <c r="L2" s="13">
        <v>565</v>
      </c>
    </row>
    <row r="3" spans="1:13" x14ac:dyDescent="0.45">
      <c r="A3" s="8">
        <v>1</v>
      </c>
      <c r="B3" s="9" t="s">
        <v>341</v>
      </c>
      <c r="C3" s="9" t="s">
        <v>342</v>
      </c>
      <c r="D3" s="25"/>
      <c r="E3" s="15" t="s">
        <v>343</v>
      </c>
      <c r="F3" s="16">
        <f t="shared" ref="F3:F15" si="0">HEX2DEC(MID($E3,1,2))</f>
        <v>0</v>
      </c>
      <c r="G3" s="16">
        <f t="shared" ref="G3:G15" si="1">HEX2DEC(MID($E3,3,2))</f>
        <v>0</v>
      </c>
      <c r="H3" s="16">
        <f t="shared" ref="H3:H15" si="2">HEX2DEC(MID($E3,5,2))</f>
        <v>0</v>
      </c>
      <c r="I3" s="17">
        <f t="shared" ref="I3:I15" si="3">_xlfn.BITRSHIFT(F3,3)</f>
        <v>0</v>
      </c>
      <c r="J3" s="17">
        <f t="shared" ref="J3:J15" si="4">_xlfn.BITRSHIFT(G3,2)</f>
        <v>0</v>
      </c>
      <c r="K3" s="17">
        <f t="shared" ref="K3:K15" si="5">_xlfn.BITRSHIFT(H3,3)</f>
        <v>0</v>
      </c>
      <c r="L3" s="15" t="str">
        <f t="shared" ref="L3:L15" si="6">DEC2HEX(_xlfn.BITLSHIFT(I3,11)+_xlfn.BITLSHIFT(J3,5)+K3,4)</f>
        <v>0000</v>
      </c>
      <c r="M3" s="11" t="str">
        <f t="shared" ref="M3:M15" si="7">"#define CLR_"&amp;LEFT(SUBSTITUTE(UPPER(B3)," ","_") &amp;REPT(" ",$M$1),$M$1)&amp;" 0x"&amp;L3&amp;"   // "&amp;DEC2HEX(F3,2)&amp;", "&amp;DEC2HEX(G3,2)&amp;", "&amp;DEC2HEX(H3,2)&amp;" = "&amp;C3</f>
        <v>#define CLR_BACKGROUND       0x0000   // 00, 00, 00 = black</v>
      </c>
    </row>
    <row r="4" spans="1:13" x14ac:dyDescent="0.45">
      <c r="A4" s="8">
        <v>2</v>
      </c>
      <c r="B4" s="8" t="s">
        <v>350</v>
      </c>
      <c r="C4" s="9" t="s">
        <v>344</v>
      </c>
      <c r="D4" s="21"/>
      <c r="E4" s="15" t="s">
        <v>360</v>
      </c>
      <c r="F4" s="16">
        <f t="shared" si="0"/>
        <v>106</v>
      </c>
      <c r="G4" s="16">
        <f t="shared" si="1"/>
        <v>106</v>
      </c>
      <c r="H4" s="16">
        <f t="shared" si="2"/>
        <v>106</v>
      </c>
      <c r="I4" s="17">
        <f t="shared" si="3"/>
        <v>13</v>
      </c>
      <c r="J4" s="17">
        <f t="shared" si="4"/>
        <v>26</v>
      </c>
      <c r="K4" s="17">
        <f t="shared" si="5"/>
        <v>13</v>
      </c>
      <c r="L4" s="15" t="str">
        <f t="shared" si="6"/>
        <v>6B4D</v>
      </c>
      <c r="M4" s="11" t="str">
        <f t="shared" si="7"/>
        <v>#define CLR_ITEM_BCK_UNSEL   0x6B4D   // 6A, 6A, 6A = dark grey</v>
      </c>
    </row>
    <row r="5" spans="1:13" x14ac:dyDescent="0.45">
      <c r="A5" s="8">
        <v>3</v>
      </c>
      <c r="B5" s="8" t="s">
        <v>351</v>
      </c>
      <c r="C5" s="8" t="s">
        <v>345</v>
      </c>
      <c r="D5" s="22"/>
      <c r="E5" s="15" t="s">
        <v>361</v>
      </c>
      <c r="F5" s="16">
        <f t="shared" si="0"/>
        <v>213</v>
      </c>
      <c r="G5" s="16">
        <f t="shared" si="1"/>
        <v>213</v>
      </c>
      <c r="H5" s="16">
        <f t="shared" si="2"/>
        <v>213</v>
      </c>
      <c r="I5" s="17">
        <f t="shared" si="3"/>
        <v>26</v>
      </c>
      <c r="J5" s="17">
        <f t="shared" si="4"/>
        <v>53</v>
      </c>
      <c r="K5" s="17">
        <f t="shared" si="5"/>
        <v>26</v>
      </c>
      <c r="L5" s="15" t="str">
        <f t="shared" si="6"/>
        <v>D6BA</v>
      </c>
      <c r="M5" s="11" t="str">
        <f t="shared" si="7"/>
        <v>#define CLR_ITEM_TXT_UNSEL   0xD6BA   // D5, D5, D5 = light grey</v>
      </c>
    </row>
    <row r="6" spans="1:13" x14ac:dyDescent="0.45">
      <c r="A6" s="8">
        <v>4</v>
      </c>
      <c r="B6" s="9" t="s">
        <v>352</v>
      </c>
      <c r="C6" s="9" t="s">
        <v>358</v>
      </c>
      <c r="D6" s="23"/>
      <c r="E6" s="15">
        <v>445187</v>
      </c>
      <c r="F6" s="16">
        <f t="shared" si="0"/>
        <v>68</v>
      </c>
      <c r="G6" s="16">
        <f t="shared" si="1"/>
        <v>81</v>
      </c>
      <c r="H6" s="16">
        <f t="shared" si="2"/>
        <v>135</v>
      </c>
      <c r="I6" s="17">
        <f t="shared" si="3"/>
        <v>8</v>
      </c>
      <c r="J6" s="17">
        <f t="shared" si="4"/>
        <v>20</v>
      </c>
      <c r="K6" s="17">
        <f t="shared" si="5"/>
        <v>16</v>
      </c>
      <c r="L6" s="15" t="str">
        <f t="shared" si="6"/>
        <v>4290</v>
      </c>
      <c r="M6" s="11" t="str">
        <f t="shared" si="7"/>
        <v>#define CLR_GROUP_BCK_UNSEL  0x4290   // 44, 51, 87 = dark blue</v>
      </c>
    </row>
    <row r="7" spans="1:13" x14ac:dyDescent="0.45">
      <c r="A7" s="8">
        <v>5</v>
      </c>
      <c r="B7" s="9" t="s">
        <v>353</v>
      </c>
      <c r="C7" s="9" t="s">
        <v>345</v>
      </c>
      <c r="D7" s="22"/>
      <c r="E7" s="15" t="s">
        <v>361</v>
      </c>
      <c r="F7" s="16">
        <f t="shared" si="0"/>
        <v>213</v>
      </c>
      <c r="G7" s="16">
        <f t="shared" si="1"/>
        <v>213</v>
      </c>
      <c r="H7" s="16">
        <f t="shared" si="2"/>
        <v>213</v>
      </c>
      <c r="I7" s="17">
        <f t="shared" si="3"/>
        <v>26</v>
      </c>
      <c r="J7" s="17">
        <f t="shared" si="4"/>
        <v>53</v>
      </c>
      <c r="K7" s="17">
        <f t="shared" si="5"/>
        <v>26</v>
      </c>
      <c r="L7" s="15" t="str">
        <f t="shared" si="6"/>
        <v>D6BA</v>
      </c>
      <c r="M7" s="11" t="str">
        <f t="shared" si="7"/>
        <v>#define CLR_GROUP_TXT_UNSEL  0xD6BA   // D5, D5, D5 = light grey</v>
      </c>
    </row>
    <row r="8" spans="1:13" x14ac:dyDescent="0.45">
      <c r="A8" s="8">
        <v>6</v>
      </c>
      <c r="B8" s="8" t="s">
        <v>354</v>
      </c>
      <c r="C8" s="8" t="s">
        <v>345</v>
      </c>
      <c r="D8" s="24"/>
      <c r="E8" s="15" t="s">
        <v>362</v>
      </c>
      <c r="F8" s="16">
        <f t="shared" si="0"/>
        <v>183</v>
      </c>
      <c r="G8" s="16">
        <f t="shared" si="1"/>
        <v>183</v>
      </c>
      <c r="H8" s="16">
        <f t="shared" si="2"/>
        <v>183</v>
      </c>
      <c r="I8" s="17">
        <f t="shared" si="3"/>
        <v>22</v>
      </c>
      <c r="J8" s="17">
        <f t="shared" si="4"/>
        <v>45</v>
      </c>
      <c r="K8" s="17">
        <f t="shared" si="5"/>
        <v>22</v>
      </c>
      <c r="L8" s="15" t="str">
        <f t="shared" si="6"/>
        <v>B5B6</v>
      </c>
      <c r="M8" s="11" t="str">
        <f t="shared" si="7"/>
        <v>#define CLR_ITEM_BCK_SEL     0xB5B6   // B7, B7, B7 = light grey</v>
      </c>
    </row>
    <row r="9" spans="1:13" x14ac:dyDescent="0.45">
      <c r="A9" s="8">
        <v>7</v>
      </c>
      <c r="B9" s="9" t="s">
        <v>355</v>
      </c>
      <c r="C9" s="9" t="s">
        <v>342</v>
      </c>
      <c r="D9" s="25"/>
      <c r="E9" s="15" t="s">
        <v>343</v>
      </c>
      <c r="F9" s="16">
        <f t="shared" si="0"/>
        <v>0</v>
      </c>
      <c r="G9" s="16">
        <f t="shared" si="1"/>
        <v>0</v>
      </c>
      <c r="H9" s="16">
        <f t="shared" si="2"/>
        <v>0</v>
      </c>
      <c r="I9" s="17">
        <f t="shared" si="3"/>
        <v>0</v>
      </c>
      <c r="J9" s="17">
        <f t="shared" si="4"/>
        <v>0</v>
      </c>
      <c r="K9" s="17">
        <f t="shared" si="5"/>
        <v>0</v>
      </c>
      <c r="L9" s="15" t="str">
        <f t="shared" si="6"/>
        <v>0000</v>
      </c>
      <c r="M9" s="11" t="str">
        <f t="shared" si="7"/>
        <v>#define CLR_ITEM_TXT_SEL     0x0000   // 00, 00, 00 = black</v>
      </c>
    </row>
    <row r="10" spans="1:13" x14ac:dyDescent="0.45">
      <c r="A10" s="8">
        <v>8</v>
      </c>
      <c r="B10" s="9" t="s">
        <v>356</v>
      </c>
      <c r="C10" s="9" t="s">
        <v>359</v>
      </c>
      <c r="D10" s="26"/>
      <c r="E10" s="15" t="s">
        <v>363</v>
      </c>
      <c r="F10" s="16">
        <f t="shared" si="0"/>
        <v>104</v>
      </c>
      <c r="G10" s="16">
        <f t="shared" si="1"/>
        <v>124</v>
      </c>
      <c r="H10" s="16">
        <f t="shared" si="2"/>
        <v>203</v>
      </c>
      <c r="I10" s="17">
        <f t="shared" si="3"/>
        <v>13</v>
      </c>
      <c r="J10" s="17">
        <f t="shared" si="4"/>
        <v>31</v>
      </c>
      <c r="K10" s="17">
        <f t="shared" si="5"/>
        <v>25</v>
      </c>
      <c r="L10" s="15" t="str">
        <f t="shared" si="6"/>
        <v>6BF9</v>
      </c>
      <c r="M10" s="11" t="str">
        <f t="shared" si="7"/>
        <v>#define CLR_GROUP_BCK_SEL    0x6BF9   // 68, 7C, CB = light blue</v>
      </c>
    </row>
    <row r="11" spans="1:13" x14ac:dyDescent="0.45">
      <c r="A11" s="8">
        <v>9</v>
      </c>
      <c r="B11" s="9" t="s">
        <v>357</v>
      </c>
      <c r="C11" s="9" t="s">
        <v>346</v>
      </c>
      <c r="D11" s="14"/>
      <c r="E11" s="15" t="s">
        <v>347</v>
      </c>
      <c r="F11" s="16">
        <f t="shared" si="0"/>
        <v>255</v>
      </c>
      <c r="G11" s="16">
        <f t="shared" si="1"/>
        <v>255</v>
      </c>
      <c r="H11" s="16">
        <f t="shared" si="2"/>
        <v>255</v>
      </c>
      <c r="I11" s="17">
        <f t="shared" si="3"/>
        <v>31</v>
      </c>
      <c r="J11" s="17">
        <f t="shared" si="4"/>
        <v>63</v>
      </c>
      <c r="K11" s="17">
        <f t="shared" si="5"/>
        <v>31</v>
      </c>
      <c r="L11" s="15" t="str">
        <f t="shared" si="6"/>
        <v>FFFF</v>
      </c>
      <c r="M11" s="11" t="str">
        <f t="shared" si="7"/>
        <v>#define CLR_GROUP_TXT_SEL    0xFFFF   // FF, FF, FF = white</v>
      </c>
    </row>
    <row r="12" spans="1:13" x14ac:dyDescent="0.45">
      <c r="A12" s="8">
        <v>10</v>
      </c>
      <c r="B12" s="9" t="s">
        <v>377</v>
      </c>
      <c r="C12" s="9" t="s">
        <v>378</v>
      </c>
      <c r="D12" s="27"/>
      <c r="E12" s="15" t="s">
        <v>379</v>
      </c>
      <c r="F12" s="16">
        <f t="shared" si="0"/>
        <v>255</v>
      </c>
      <c r="G12" s="16">
        <f t="shared" si="1"/>
        <v>0</v>
      </c>
      <c r="H12" s="16">
        <f t="shared" si="2"/>
        <v>0</v>
      </c>
      <c r="I12" s="17">
        <f t="shared" si="3"/>
        <v>31</v>
      </c>
      <c r="J12" s="17">
        <f t="shared" si="4"/>
        <v>0</v>
      </c>
      <c r="K12" s="17">
        <f t="shared" si="5"/>
        <v>0</v>
      </c>
      <c r="L12" s="15" t="str">
        <f t="shared" si="6"/>
        <v>F800</v>
      </c>
      <c r="M12" s="11" t="str">
        <f t="shared" si="7"/>
        <v>#define CLR_RECT_SELECT      0xF800   // FF, 00, 00 = red</v>
      </c>
    </row>
    <row r="13" spans="1:13" x14ac:dyDescent="0.45">
      <c r="A13" s="8">
        <v>11</v>
      </c>
      <c r="B13" s="9" t="s">
        <v>381</v>
      </c>
      <c r="C13" s="9" t="s">
        <v>380</v>
      </c>
      <c r="D13" s="28"/>
      <c r="E13" s="15" t="s">
        <v>860</v>
      </c>
      <c r="F13" s="16">
        <f t="shared" si="0"/>
        <v>183</v>
      </c>
      <c r="G13" s="16">
        <f t="shared" si="1"/>
        <v>183</v>
      </c>
      <c r="H13" s="16">
        <f t="shared" si="2"/>
        <v>79</v>
      </c>
      <c r="I13" s="17">
        <f t="shared" si="3"/>
        <v>22</v>
      </c>
      <c r="J13" s="17">
        <f t="shared" si="4"/>
        <v>45</v>
      </c>
      <c r="K13" s="17">
        <f t="shared" si="5"/>
        <v>9</v>
      </c>
      <c r="L13" s="15" t="str">
        <f t="shared" si="6"/>
        <v>B5A9</v>
      </c>
      <c r="M13" s="11" t="str">
        <f t="shared" si="7"/>
        <v>#define CLR_TITLE            0xB5A9   // B7, B7, 4F = yellow</v>
      </c>
    </row>
    <row r="14" spans="1:13" x14ac:dyDescent="0.45">
      <c r="A14" s="8">
        <v>12</v>
      </c>
      <c r="D14" s="18"/>
      <c r="E14" s="15" t="s">
        <v>349</v>
      </c>
      <c r="F14" s="16">
        <f t="shared" si="0"/>
        <v>25</v>
      </c>
      <c r="G14" s="16">
        <f t="shared" si="1"/>
        <v>79</v>
      </c>
      <c r="H14" s="16">
        <f t="shared" si="2"/>
        <v>255</v>
      </c>
      <c r="I14" s="17">
        <f t="shared" si="3"/>
        <v>3</v>
      </c>
      <c r="J14" s="17">
        <f t="shared" si="4"/>
        <v>19</v>
      </c>
      <c r="K14" s="17">
        <f t="shared" si="5"/>
        <v>31</v>
      </c>
      <c r="L14" s="15" t="str">
        <f t="shared" si="6"/>
        <v>1A7F</v>
      </c>
      <c r="M14" s="11" t="str">
        <f t="shared" si="7"/>
        <v xml:space="preserve">#define CLR_                 0x1A7F   // 19, 4F, FF = </v>
      </c>
    </row>
    <row r="15" spans="1:13" x14ac:dyDescent="0.45">
      <c r="A15" s="8">
        <v>13</v>
      </c>
      <c r="D15" s="19"/>
      <c r="E15" s="15" t="s">
        <v>348</v>
      </c>
      <c r="F15" s="16">
        <f t="shared" si="0"/>
        <v>255</v>
      </c>
      <c r="G15" s="16">
        <f t="shared" si="1"/>
        <v>25</v>
      </c>
      <c r="H15" s="16">
        <f t="shared" si="2"/>
        <v>25</v>
      </c>
      <c r="I15" s="17">
        <f t="shared" si="3"/>
        <v>31</v>
      </c>
      <c r="J15" s="17">
        <f t="shared" si="4"/>
        <v>6</v>
      </c>
      <c r="K15" s="17">
        <f t="shared" si="5"/>
        <v>3</v>
      </c>
      <c r="L15" s="15" t="str">
        <f t="shared" si="6"/>
        <v>F8C3</v>
      </c>
      <c r="M15" s="11" t="str">
        <f t="shared" si="7"/>
        <v xml:space="preserve">#define CLR_                 0xF8C3   // FF, 19, 19 = </v>
      </c>
    </row>
    <row r="26" spans="13:13" x14ac:dyDescent="0.45">
      <c r="M26" s="11" t="s">
        <v>68</v>
      </c>
    </row>
  </sheetData>
  <mergeCells count="2">
    <mergeCell ref="E1:H1"/>
    <mergeCell ref="I1:L1"/>
  </mergeCells>
  <pageMargins left="0" right="0" top="0.39370078740157505" bottom="0.39370078740157505" header="0" footer="0"/>
  <pageSetup paperSize="9" fitToWidth="0" fitToHeight="0" orientation="portrait" horizontalDpi="4294967295" verticalDpi="4294967295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0A47-BF5A-4FCF-94CE-739DDAB31A3B}">
  <dimension ref="A1:L462"/>
  <sheetViews>
    <sheetView topLeftCell="A434" workbookViewId="0">
      <selection activeCell="I444" sqref="I444"/>
    </sheetView>
  </sheetViews>
  <sheetFormatPr defaultRowHeight="14.25" x14ac:dyDescent="0.45"/>
  <cols>
    <col min="1" max="1" width="14.265625" customWidth="1"/>
    <col min="2" max="2" width="15.796875" customWidth="1"/>
    <col min="3" max="3" width="28.53125" bestFit="1" customWidth="1"/>
    <col min="4" max="4" width="40.59765625" bestFit="1" customWidth="1"/>
    <col min="9" max="9" width="14.6640625" bestFit="1" customWidth="1"/>
    <col min="10" max="10" width="22.53125" bestFit="1" customWidth="1"/>
    <col min="11" max="11" width="27.46484375" bestFit="1" customWidth="1"/>
  </cols>
  <sheetData>
    <row r="1" spans="1:12" x14ac:dyDescent="0.45">
      <c r="A1" s="20" t="s">
        <v>859</v>
      </c>
      <c r="B1" s="20" t="s">
        <v>845</v>
      </c>
      <c r="C1" s="20" t="s">
        <v>954</v>
      </c>
      <c r="D1" s="20" t="s">
        <v>846</v>
      </c>
      <c r="E1" s="20" t="s">
        <v>382</v>
      </c>
    </row>
    <row r="2" spans="1:12" x14ac:dyDescent="0.45">
      <c r="A2">
        <v>-12</v>
      </c>
      <c r="B2" t="s">
        <v>964</v>
      </c>
      <c r="C2" t="s">
        <v>816</v>
      </c>
      <c r="D2" t="s">
        <v>899</v>
      </c>
      <c r="E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"Fiji -12",     "&lt;+12&gt;-12" },      // 0</v>
      </c>
      <c r="I2" t="str">
        <f>B2&amp;" "&amp;TEXT(A2,"+0;-0")</f>
        <v>Fiji -12</v>
      </c>
      <c r="J2" t="str">
        <f>"  { "&amp;CHAR(34)&amp;LEFT(I2&amp;CHAR(34)&amp;","&amp;REPT(" ",32),32)</f>
        <v xml:space="preserve">  { "Fiji -12",                      </v>
      </c>
      <c r="K2" t="str">
        <f>J2&amp;LEFT(CHAR(34)&amp;D2&amp;CHAR(34)&amp;","&amp;REPT(" ",32),32)</f>
        <v xml:space="preserve">  { "Fiji -12",                      "&lt;+12&gt;-12",                     </v>
      </c>
      <c r="L2" t="str">
        <f>K2&amp;" },   // "&amp;ROW(A2)-2</f>
        <v xml:space="preserve">  { "Fiji -12",                      "&lt;+12&gt;-12",                      },   // 0</v>
      </c>
    </row>
    <row r="3" spans="1:12" x14ac:dyDescent="0.45">
      <c r="A3">
        <v>-11</v>
      </c>
      <c r="B3" t="s">
        <v>966</v>
      </c>
      <c r="C3" t="s">
        <v>656</v>
      </c>
      <c r="D3" t="s">
        <v>916</v>
      </c>
      <c r="E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"Sakhalin -11",     "&lt;+11&gt;-11" },      // 1</v>
      </c>
      <c r="I3" t="str">
        <f t="shared" ref="I3:I27" si="0">B3&amp;" "&amp;TEXT(A3,"+0;-0")</f>
        <v>Sakhalin -11</v>
      </c>
      <c r="J3" t="str">
        <f t="shared" ref="J3:J27" si="1">"  { "&amp;CHAR(34)&amp;LEFT(I3&amp;CHAR(34)&amp;","&amp;REPT(" ",32),32)</f>
        <v xml:space="preserve">  { "Sakhalin -11",                  </v>
      </c>
      <c r="K3" t="str">
        <f t="shared" ref="K3:K27" si="2">J3&amp;LEFT(CHAR(34)&amp;D3&amp;CHAR(34)&amp;","&amp;REPT(" ",32),32)</f>
        <v xml:space="preserve">  { "Sakhalin -11",                  "&lt;+11&gt;-11",                     </v>
      </c>
      <c r="L3" t="str">
        <f t="shared" ref="L3:L27" si="3">K3&amp;" },   // "&amp;ROW(A3)-2</f>
        <v xml:space="preserve">  { "Sakhalin -11",                  "&lt;+11&gt;-11",                      },   // 1</v>
      </c>
    </row>
    <row r="4" spans="1:12" x14ac:dyDescent="0.45">
      <c r="A4">
        <v>-10</v>
      </c>
      <c r="B4" t="s">
        <v>853</v>
      </c>
      <c r="C4" t="s">
        <v>689</v>
      </c>
      <c r="D4" t="s">
        <v>927</v>
      </c>
      <c r="E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"Brisbane -10",     "AEST-10" },      // 2</v>
      </c>
      <c r="I4" t="str">
        <f t="shared" si="0"/>
        <v>Brisbane -10</v>
      </c>
      <c r="J4" t="str">
        <f t="shared" si="1"/>
        <v xml:space="preserve">  { "Brisbane -10",                  </v>
      </c>
      <c r="K4" t="str">
        <f t="shared" si="2"/>
        <v xml:space="preserve">  { "Brisbane -10",                  "AEST-10",                      </v>
      </c>
      <c r="L4" t="str">
        <f t="shared" si="3"/>
        <v xml:space="preserve">  { "Brisbane -10",                  "AEST-10",                       },   // 2</v>
      </c>
    </row>
    <row r="5" spans="1:12" x14ac:dyDescent="0.45">
      <c r="A5">
        <v>-9</v>
      </c>
      <c r="B5" t="s">
        <v>852</v>
      </c>
      <c r="C5" t="s">
        <v>667</v>
      </c>
      <c r="D5" t="s">
        <v>921</v>
      </c>
      <c r="E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"Tokyo -09",     "JST-9" },      // 3</v>
      </c>
      <c r="I5" t="str">
        <f t="shared" si="0"/>
        <v>Tokyo -9</v>
      </c>
      <c r="J5" t="str">
        <f t="shared" si="1"/>
        <v xml:space="preserve">  { "Tokyo -9",                      </v>
      </c>
      <c r="K5" t="str">
        <f t="shared" si="2"/>
        <v xml:space="preserve">  { "Tokyo -9",                      "JST-9",                        </v>
      </c>
      <c r="L5" t="str">
        <f t="shared" si="3"/>
        <v xml:space="preserve">  { "Tokyo -9",                      "JST-9",                         },   // 3</v>
      </c>
    </row>
    <row r="6" spans="1:12" x14ac:dyDescent="0.45">
      <c r="A6">
        <v>-8</v>
      </c>
      <c r="B6" t="s">
        <v>961</v>
      </c>
      <c r="C6" t="s">
        <v>643</v>
      </c>
      <c r="D6" t="s">
        <v>918</v>
      </c>
      <c r="E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"Manila -08",     "PST-8" },      // 4</v>
      </c>
      <c r="I6" t="str">
        <f t="shared" si="0"/>
        <v>Manila -8</v>
      </c>
      <c r="J6" t="str">
        <f t="shared" si="1"/>
        <v xml:space="preserve">  { "Manila -8",                     </v>
      </c>
      <c r="K6" t="str">
        <f t="shared" si="2"/>
        <v xml:space="preserve">  { "Manila -8",                     "PST-8",                        </v>
      </c>
      <c r="L6" t="str">
        <f t="shared" si="3"/>
        <v xml:space="preserve">  { "Manila -8",                     "PST-8",                         },   // 4</v>
      </c>
    </row>
    <row r="7" spans="1:12" x14ac:dyDescent="0.45">
      <c r="A7">
        <v>-7</v>
      </c>
      <c r="B7" t="s">
        <v>851</v>
      </c>
      <c r="C7" t="s">
        <v>607</v>
      </c>
      <c r="D7" t="s">
        <v>892</v>
      </c>
      <c r="E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"Bangkok -07",     "&lt;+07&gt;-7" },      // 5</v>
      </c>
      <c r="I7" t="str">
        <f t="shared" si="0"/>
        <v>Bangkok -7</v>
      </c>
      <c r="J7" t="str">
        <f t="shared" si="1"/>
        <v xml:space="preserve">  { "Bangkok -7",                    </v>
      </c>
      <c r="K7" t="str">
        <f t="shared" si="2"/>
        <v xml:space="preserve">  { "Bangkok -7",                    "&lt;+07&gt;-7",                      </v>
      </c>
      <c r="L7" t="str">
        <f t="shared" si="3"/>
        <v xml:space="preserve">  { "Bangkok -7",                    "&lt;+07&gt;-7",                       },   // 5</v>
      </c>
    </row>
    <row r="8" spans="1:12" x14ac:dyDescent="0.45">
      <c r="A8">
        <v>-6</v>
      </c>
      <c r="B8" t="s">
        <v>850</v>
      </c>
      <c r="C8" t="s">
        <v>616</v>
      </c>
      <c r="D8" t="s">
        <v>902</v>
      </c>
      <c r="E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"Dhaka -06",     "&lt;+06&gt;-6" },      // 6</v>
      </c>
      <c r="I8" t="str">
        <f t="shared" si="0"/>
        <v>Dhaka -6</v>
      </c>
      <c r="J8" t="str">
        <f t="shared" si="1"/>
        <v xml:space="preserve">  { "Dhaka -6",                      </v>
      </c>
      <c r="K8" t="str">
        <f t="shared" si="2"/>
        <v xml:space="preserve">  { "Dhaka -6",                      "&lt;+06&gt;-6",                      </v>
      </c>
      <c r="L8" t="str">
        <f t="shared" si="3"/>
        <v xml:space="preserve">  { "Dhaka -6",                      "&lt;+06&gt;-6",                       },   // 6</v>
      </c>
    </row>
    <row r="9" spans="1:12" x14ac:dyDescent="0.45">
      <c r="A9">
        <v>-5</v>
      </c>
      <c r="B9" t="s">
        <v>959</v>
      </c>
      <c r="C9" t="s">
        <v>597</v>
      </c>
      <c r="D9" t="s">
        <v>895</v>
      </c>
      <c r="E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"Almaty -05",     "&lt;+05&gt;-5" },      // 7</v>
      </c>
      <c r="I9" t="str">
        <f t="shared" si="0"/>
        <v>Almaty -5</v>
      </c>
      <c r="J9" t="str">
        <f t="shared" si="1"/>
        <v xml:space="preserve">  { "Almaty -5",                     </v>
      </c>
      <c r="K9" t="str">
        <f t="shared" si="2"/>
        <v xml:space="preserve">  { "Almaty -5",                     "&lt;+05&gt;-5",                      </v>
      </c>
      <c r="L9" t="str">
        <f t="shared" si="3"/>
        <v xml:space="preserve">  { "Almaty -5",                     "&lt;+05&gt;-5",                       },   // 7</v>
      </c>
    </row>
    <row r="10" spans="1:12" x14ac:dyDescent="0.45">
      <c r="A10">
        <v>-4</v>
      </c>
      <c r="B10" t="s">
        <v>849</v>
      </c>
      <c r="C10" t="s">
        <v>618</v>
      </c>
      <c r="D10" t="s">
        <v>900</v>
      </c>
      <c r="E1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"Dubai -04",     "&lt;+04&gt;-4" },      // 8</v>
      </c>
      <c r="I10" t="str">
        <f t="shared" si="0"/>
        <v>Dubai -4</v>
      </c>
      <c r="J10" t="str">
        <f t="shared" si="1"/>
        <v xml:space="preserve">  { "Dubai -4",                      </v>
      </c>
      <c r="K10" t="str">
        <f t="shared" si="2"/>
        <v xml:space="preserve">  { "Dubai -4",                      "&lt;+04&gt;-4",                      </v>
      </c>
      <c r="L10" t="str">
        <f t="shared" si="3"/>
        <v xml:space="preserve">  { "Dubai -4",                      "&lt;+04&gt;-4",                       },   // 8</v>
      </c>
    </row>
    <row r="11" spans="1:12" x14ac:dyDescent="0.45">
      <c r="A11">
        <v>-3</v>
      </c>
      <c r="B11" t="s">
        <v>960</v>
      </c>
      <c r="C11" t="s">
        <v>615</v>
      </c>
      <c r="D11" t="s">
        <v>897</v>
      </c>
      <c r="E1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"Damascus -03",     "&lt;+03&gt;-3" },      // 9</v>
      </c>
      <c r="I11" t="str">
        <f t="shared" si="0"/>
        <v>Damascus -3</v>
      </c>
      <c r="J11" t="str">
        <f t="shared" si="1"/>
        <v xml:space="preserve">  { "Damascus -3",                   </v>
      </c>
      <c r="K11" t="str">
        <f t="shared" si="2"/>
        <v xml:space="preserve">  { "Damascus -3",                   "&lt;+03&gt;-3",                      </v>
      </c>
      <c r="L11" t="str">
        <f t="shared" si="3"/>
        <v xml:space="preserve">  { "Damascus -3",                   "&lt;+03&gt;-3",                       },   // 9</v>
      </c>
    </row>
    <row r="12" spans="1:12" x14ac:dyDescent="0.45">
      <c r="A12">
        <v>-3</v>
      </c>
      <c r="B12" t="s">
        <v>848</v>
      </c>
      <c r="C12" t="s">
        <v>753</v>
      </c>
      <c r="D12" t="s">
        <v>897</v>
      </c>
      <c r="E1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"Istanbul -03",     "&lt;+03&gt;-3" },      // 10</v>
      </c>
      <c r="I12" t="str">
        <f t="shared" si="0"/>
        <v>Istanbul -3</v>
      </c>
      <c r="J12" t="str">
        <f t="shared" si="1"/>
        <v xml:space="preserve">  { "Istanbul -3",                   </v>
      </c>
      <c r="K12" t="str">
        <f t="shared" si="2"/>
        <v xml:space="preserve">  { "Istanbul -3",                   "&lt;+03&gt;-3",                      </v>
      </c>
      <c r="L12" t="str">
        <f t="shared" si="3"/>
        <v xml:space="preserve">  { "Istanbul -3",                   "&lt;+03&gt;-3",                       },   // 10</v>
      </c>
    </row>
    <row r="13" spans="1:12" x14ac:dyDescent="0.45">
      <c r="A13">
        <v>-2</v>
      </c>
      <c r="B13" t="s">
        <v>962</v>
      </c>
      <c r="C13" t="s">
        <v>738</v>
      </c>
      <c r="D13" t="s">
        <v>905</v>
      </c>
      <c r="E1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"Athene -02",     "EET-2EEST,M3.5.0/3,M10.5.0/4" },      // 11</v>
      </c>
      <c r="I13" t="str">
        <f t="shared" si="0"/>
        <v>Athene -2</v>
      </c>
      <c r="J13" t="str">
        <f t="shared" si="1"/>
        <v xml:space="preserve">  { "Athene -2",                     </v>
      </c>
      <c r="K13" t="str">
        <f t="shared" si="2"/>
        <v xml:space="preserve">  { "Athene -2",                     "EET-2EEST,M3.5.0/3,M10.5.0/4", </v>
      </c>
      <c r="L13" t="str">
        <f t="shared" si="3"/>
        <v xml:space="preserve">  { "Athene -2",                     "EET-2EEST,M3.5.0/3,M10.5.0/4",  },   // 11</v>
      </c>
    </row>
    <row r="14" spans="1:12" x14ac:dyDescent="0.45">
      <c r="A14">
        <v>-2</v>
      </c>
      <c r="B14" t="s">
        <v>955</v>
      </c>
      <c r="C14" t="s">
        <v>767</v>
      </c>
      <c r="D14" t="s">
        <v>935</v>
      </c>
      <c r="E1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"Moskou -02",     "MSK-3" },      // 12</v>
      </c>
      <c r="I14" t="str">
        <f t="shared" si="0"/>
        <v>Moskou -2</v>
      </c>
      <c r="J14" t="str">
        <f t="shared" si="1"/>
        <v xml:space="preserve">  { "Moskou -2",                     </v>
      </c>
      <c r="K14" t="str">
        <f t="shared" si="2"/>
        <v xml:space="preserve">  { "Moskou -2",                     "MSK-3",                        </v>
      </c>
      <c r="L14" t="str">
        <f t="shared" si="3"/>
        <v xml:space="preserve">  { "Moskou -2",                     "MSK-3",                         },   // 12</v>
      </c>
    </row>
    <row r="15" spans="1:12" x14ac:dyDescent="0.45">
      <c r="A15">
        <v>-1</v>
      </c>
      <c r="B15" t="s">
        <v>847</v>
      </c>
      <c r="C15" t="s">
        <v>735</v>
      </c>
      <c r="D15" t="s">
        <v>867</v>
      </c>
      <c r="E1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"Amsterdam -01",     "CET-1CEST,M3.5.0,M10.5.0/3" },      // 13</v>
      </c>
      <c r="I15" t="str">
        <f t="shared" si="0"/>
        <v>Amsterdam -1</v>
      </c>
      <c r="J15" t="str">
        <f t="shared" si="1"/>
        <v xml:space="preserve">  { "Amsterdam -1",                  </v>
      </c>
      <c r="K15" t="str">
        <f t="shared" si="2"/>
        <v xml:space="preserve">  { "Amsterdam -1",                  "CET-1CEST,M3.5.0,M10.5.0/3",   </v>
      </c>
      <c r="L15" t="str">
        <f t="shared" si="3"/>
        <v xml:space="preserve">  { "Amsterdam -1",                  "CET-1CEST,M3.5.0,M10.5.0/3",    },   // 13</v>
      </c>
    </row>
    <row r="16" spans="1:12" x14ac:dyDescent="0.45">
      <c r="A16">
        <v>0</v>
      </c>
      <c r="B16" t="s">
        <v>963</v>
      </c>
      <c r="C16" t="s">
        <v>760</v>
      </c>
      <c r="D16" t="s">
        <v>934</v>
      </c>
      <c r="E1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"London +00",     "GMT0BST,M3.5.0/1,M10.5.0" },      // 14</v>
      </c>
      <c r="I16" t="str">
        <f t="shared" si="0"/>
        <v>London +0</v>
      </c>
      <c r="J16" t="str">
        <f t="shared" si="1"/>
        <v xml:space="preserve">  { "London +0",                     </v>
      </c>
      <c r="K16" t="str">
        <f t="shared" si="2"/>
        <v xml:space="preserve">  { "London +0",                     "GMT0BST,M3.5.0/1,M10.5.0",     </v>
      </c>
      <c r="L16" t="str">
        <f t="shared" si="3"/>
        <v xml:space="preserve">  { "London +0",                     "GMT0BST,M3.5.0/1,M10.5.0",      },   // 14</v>
      </c>
    </row>
    <row r="17" spans="1:12" x14ac:dyDescent="0.45">
      <c r="A17">
        <v>1</v>
      </c>
      <c r="B17" t="s">
        <v>967</v>
      </c>
      <c r="C17" t="s">
        <v>702</v>
      </c>
      <c r="D17" t="s">
        <v>925</v>
      </c>
      <c r="E1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"Wie woont hier +01",     "&lt;-01&gt;1" },      // 15</v>
      </c>
      <c r="I17" t="str">
        <f t="shared" si="0"/>
        <v>Wie woont hier +1</v>
      </c>
      <c r="J17" t="str">
        <f t="shared" si="1"/>
        <v xml:space="preserve">  { "Wie woont hier +1",             </v>
      </c>
      <c r="K17" t="str">
        <f t="shared" si="2"/>
        <v xml:space="preserve">  { "Wie woont hier +1",             "&lt;-01&gt;1",                       </v>
      </c>
      <c r="L17" t="str">
        <f t="shared" si="3"/>
        <v xml:space="preserve">  { "Wie woont hier +1",             "&lt;-01&gt;1",                        },   // 15</v>
      </c>
    </row>
    <row r="18" spans="1:12" x14ac:dyDescent="0.45">
      <c r="A18">
        <v>2</v>
      </c>
      <c r="B18" t="s">
        <v>968</v>
      </c>
      <c r="C18" t="s">
        <v>706</v>
      </c>
      <c r="D18" t="s">
        <v>888</v>
      </c>
      <c r="E1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"En hier dan +02",     "&lt;-02&gt;2" },      // 16</v>
      </c>
      <c r="I18" t="str">
        <f t="shared" si="0"/>
        <v>En hier dan +2</v>
      </c>
      <c r="J18" t="str">
        <f t="shared" si="1"/>
        <v xml:space="preserve">  { "En hier dan +2",                </v>
      </c>
      <c r="K18" t="str">
        <f t="shared" si="2"/>
        <v xml:space="preserve">  { "En hier dan +2",                "&lt;-02&gt;2",                       </v>
      </c>
      <c r="L18" t="str">
        <f t="shared" si="3"/>
        <v xml:space="preserve">  { "En hier dan +2",                "&lt;-02&gt;2",                        },   // 16</v>
      </c>
    </row>
    <row r="19" spans="1:12" x14ac:dyDescent="0.45">
      <c r="A19">
        <v>3</v>
      </c>
      <c r="B19" t="s">
        <v>854</v>
      </c>
      <c r="C19" t="s">
        <v>440</v>
      </c>
      <c r="D19" t="s">
        <v>873</v>
      </c>
      <c r="E1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"Buenos Aires +03",     "&lt;-03&gt;3" },      // 17</v>
      </c>
      <c r="I19" t="str">
        <f t="shared" si="0"/>
        <v>Buenos Aires +3</v>
      </c>
      <c r="J19" t="str">
        <f t="shared" si="1"/>
        <v xml:space="preserve">  { "Buenos Aires +3",               </v>
      </c>
      <c r="K19" t="str">
        <f t="shared" si="2"/>
        <v xml:space="preserve">  { "Buenos Aires +3",               "&lt;-03&gt;3",                       </v>
      </c>
      <c r="L19" t="str">
        <f t="shared" si="3"/>
        <v xml:space="preserve">  { "Buenos Aires +3",               "&lt;-03&gt;3",                        },   // 17</v>
      </c>
    </row>
    <row r="20" spans="1:12" x14ac:dyDescent="0.45">
      <c r="A20">
        <v>4</v>
      </c>
      <c r="B20" t="s">
        <v>855</v>
      </c>
      <c r="C20" t="s">
        <v>452</v>
      </c>
      <c r="D20" t="s">
        <v>872</v>
      </c>
      <c r="E2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"Aruba +04",     "AST4" },      // 18</v>
      </c>
      <c r="I20" t="str">
        <f t="shared" si="0"/>
        <v>Aruba +4</v>
      </c>
      <c r="J20" t="str">
        <f t="shared" si="1"/>
        <v xml:space="preserve">  { "Aruba +4",                      </v>
      </c>
      <c r="K20" t="str">
        <f t="shared" si="2"/>
        <v xml:space="preserve">  { "Aruba +4",                      "AST4",                         </v>
      </c>
      <c r="L20" t="str">
        <f t="shared" si="3"/>
        <v xml:space="preserve">  { "Aruba +4",                      "AST4",                          },   // 18</v>
      </c>
    </row>
    <row r="21" spans="1:12" x14ac:dyDescent="0.45">
      <c r="A21">
        <v>5</v>
      </c>
      <c r="B21" t="s">
        <v>958</v>
      </c>
      <c r="C21" t="s">
        <v>497</v>
      </c>
      <c r="D21" t="s">
        <v>885</v>
      </c>
      <c r="E2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"Havana +05",     "CST5CDT,M3.2.0/0,M11.1.0/1" },      // 19</v>
      </c>
      <c r="I21" t="str">
        <f t="shared" si="0"/>
        <v>Havana +5</v>
      </c>
      <c r="J21" t="str">
        <f t="shared" si="1"/>
        <v xml:space="preserve">  { "Havana +5",                     </v>
      </c>
      <c r="K21" t="str">
        <f t="shared" si="2"/>
        <v xml:space="preserve">  { "Havana +5",                     "CST5CDT,M3.2.0/0,M11.1.0/1",   </v>
      </c>
      <c r="L21" t="str">
        <f t="shared" si="3"/>
        <v xml:space="preserve">  { "Havana +5",                     "CST5CDT,M3.2.0/0,M11.1.0/1",    },   // 19</v>
      </c>
    </row>
    <row r="22" spans="1:12" x14ac:dyDescent="0.45">
      <c r="A22">
        <v>5</v>
      </c>
      <c r="B22" t="s">
        <v>856</v>
      </c>
      <c r="C22" t="s">
        <v>536</v>
      </c>
      <c r="D22" t="s">
        <v>882</v>
      </c>
      <c r="E2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"New York +05",     "EST5EDT,M3.2.0,M11.1.0" },      // 20</v>
      </c>
      <c r="I22" t="str">
        <f t="shared" si="0"/>
        <v>New York +5</v>
      </c>
      <c r="J22" t="str">
        <f t="shared" si="1"/>
        <v xml:space="preserve">  { "New York +5",                   </v>
      </c>
      <c r="K22" t="str">
        <f t="shared" si="2"/>
        <v xml:space="preserve">  { "New York +5",                   "EST5EDT,M3.2.0,M11.1.0",       </v>
      </c>
      <c r="L22" t="str">
        <f t="shared" si="3"/>
        <v xml:space="preserve">  { "New York +5",                   "EST5EDT,M3.2.0,M11.1.0",        },   // 20</v>
      </c>
    </row>
    <row r="23" spans="1:12" x14ac:dyDescent="0.45">
      <c r="A23">
        <v>6</v>
      </c>
      <c r="B23" t="s">
        <v>956</v>
      </c>
      <c r="C23" t="s">
        <v>470</v>
      </c>
      <c r="D23" t="s">
        <v>880</v>
      </c>
      <c r="E2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"Chicago +06",     "CST6CDT,M3.2.0,M11.1.0" },      // 21</v>
      </c>
      <c r="I23" t="str">
        <f t="shared" si="0"/>
        <v>Chicago +6</v>
      </c>
      <c r="J23" t="str">
        <f t="shared" si="1"/>
        <v xml:space="preserve">  { "Chicago +6",                    </v>
      </c>
      <c r="K23" t="str">
        <f t="shared" si="2"/>
        <v xml:space="preserve">  { "Chicago +6",                    "CST6CDT,M3.2.0,M11.1.0",       </v>
      </c>
      <c r="L23" t="str">
        <f t="shared" si="3"/>
        <v xml:space="preserve">  { "Chicago +6",                    "CST6CDT,M3.2.0,M11.1.0",        },   // 21</v>
      </c>
    </row>
    <row r="24" spans="1:12" x14ac:dyDescent="0.45">
      <c r="A24">
        <v>7</v>
      </c>
      <c r="B24" t="s">
        <v>957</v>
      </c>
      <c r="C24" t="s">
        <v>548</v>
      </c>
      <c r="D24" t="s">
        <v>881</v>
      </c>
      <c r="E2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"Phoenix +07",     "MST7" },      // 22</v>
      </c>
      <c r="I24" t="str">
        <f t="shared" si="0"/>
        <v>Phoenix +7</v>
      </c>
      <c r="J24" t="str">
        <f t="shared" si="1"/>
        <v xml:space="preserve">  { "Phoenix +7",                    </v>
      </c>
      <c r="K24" t="str">
        <f t="shared" si="2"/>
        <v xml:space="preserve">  { "Phoenix +7",                    "MST7",                         </v>
      </c>
      <c r="L24" t="str">
        <f t="shared" si="3"/>
        <v xml:space="preserve">  { "Phoenix +7",                    "MST7",                          },   // 22</v>
      </c>
    </row>
    <row r="25" spans="1:12" x14ac:dyDescent="0.45">
      <c r="A25">
        <v>8</v>
      </c>
      <c r="B25" t="s">
        <v>857</v>
      </c>
      <c r="C25" t="s">
        <v>516</v>
      </c>
      <c r="D25" t="s">
        <v>886</v>
      </c>
      <c r="E2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"Los Angeles +08",     "PST8PDT,M3.2.0,M11.1.0" },      // 23</v>
      </c>
      <c r="I25" t="str">
        <f t="shared" si="0"/>
        <v>Los Angeles +8</v>
      </c>
      <c r="J25" t="str">
        <f t="shared" si="1"/>
        <v xml:space="preserve">  { "Los Angeles +8",                </v>
      </c>
      <c r="K25" t="str">
        <f t="shared" si="2"/>
        <v xml:space="preserve">  { "Los Angeles +8",                "PST8PDT,M3.2.0,M11.1.0",       </v>
      </c>
      <c r="L25" t="str">
        <f t="shared" si="3"/>
        <v xml:space="preserve">  { "Los Angeles +8",                "PST8PDT,M3.2.0,M11.1.0",        },   // 23</v>
      </c>
    </row>
    <row r="26" spans="1:12" x14ac:dyDescent="0.45">
      <c r="A26">
        <v>9</v>
      </c>
      <c r="B26" t="s">
        <v>965</v>
      </c>
      <c r="C26" t="s">
        <v>819</v>
      </c>
      <c r="D26" t="s">
        <v>940</v>
      </c>
      <c r="E2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"Gambier +09",     "&lt;-09&gt;9" },      // 24</v>
      </c>
      <c r="I26" t="str">
        <f t="shared" si="0"/>
        <v>Gambier +9</v>
      </c>
      <c r="J26" t="str">
        <f t="shared" si="1"/>
        <v xml:space="preserve">  { "Gambier +9",                    </v>
      </c>
      <c r="K26" t="str">
        <f t="shared" si="2"/>
        <v xml:space="preserve">  { "Gambier +9",                    "&lt;-09&gt;9",                       </v>
      </c>
      <c r="L26" t="str">
        <f t="shared" si="3"/>
        <v xml:space="preserve">  { "Gambier +9",                    "&lt;-09&gt;9",                        },   // 24</v>
      </c>
    </row>
    <row r="27" spans="1:12" x14ac:dyDescent="0.45">
      <c r="A27">
        <v>10</v>
      </c>
      <c r="B27" t="s">
        <v>858</v>
      </c>
      <c r="C27" t="s">
        <v>822</v>
      </c>
      <c r="D27" t="s">
        <v>942</v>
      </c>
      <c r="E2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"Honolulu +10",     "HST10" },      // 25</v>
      </c>
      <c r="I27" t="str">
        <f t="shared" si="0"/>
        <v>Honolulu +10</v>
      </c>
      <c r="J27" t="str">
        <f t="shared" si="1"/>
        <v xml:space="preserve">  { "Honolulu +10",                  </v>
      </c>
      <c r="K27" t="str">
        <f t="shared" si="2"/>
        <v xml:space="preserve">  { "Honolulu +10",                  "HST10",                        </v>
      </c>
      <c r="L27" t="str">
        <f t="shared" si="3"/>
        <v xml:space="preserve">  { "Honolulu +10",                  "HST10",                         },   // 25</v>
      </c>
    </row>
    <row r="28" spans="1:12" x14ac:dyDescent="0.45">
      <c r="C28" t="s">
        <v>466</v>
      </c>
      <c r="D28" t="s">
        <v>875</v>
      </c>
      <c r="E2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"EST5" },      // 26</v>
      </c>
    </row>
    <row r="29" spans="1:12" x14ac:dyDescent="0.45">
      <c r="C29" t="s">
        <v>627</v>
      </c>
      <c r="D29" t="s">
        <v>908</v>
      </c>
      <c r="E2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"WIB-7" },      // 27</v>
      </c>
    </row>
    <row r="30" spans="1:12" x14ac:dyDescent="0.45">
      <c r="C30" t="s">
        <v>383</v>
      </c>
      <c r="D30" t="s">
        <v>795</v>
      </c>
      <c r="E3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28</v>
      </c>
    </row>
    <row r="31" spans="1:12" x14ac:dyDescent="0.45">
      <c r="C31" t="s">
        <v>384</v>
      </c>
      <c r="D31" t="s">
        <v>795</v>
      </c>
      <c r="E3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29</v>
      </c>
    </row>
    <row r="32" spans="1:12" x14ac:dyDescent="0.45">
      <c r="C32" t="s">
        <v>385</v>
      </c>
      <c r="D32" t="s">
        <v>861</v>
      </c>
      <c r="E3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30</v>
      </c>
    </row>
    <row r="33" spans="3:5" x14ac:dyDescent="0.45">
      <c r="C33" t="s">
        <v>386</v>
      </c>
      <c r="D33" t="s">
        <v>862</v>
      </c>
      <c r="E3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"CET-1" },      // 31</v>
      </c>
    </row>
    <row r="34" spans="3:5" x14ac:dyDescent="0.45">
      <c r="C34" t="s">
        <v>387</v>
      </c>
      <c r="D34" t="s">
        <v>861</v>
      </c>
      <c r="E3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32</v>
      </c>
    </row>
    <row r="35" spans="3:5" x14ac:dyDescent="0.45">
      <c r="C35" t="s">
        <v>388</v>
      </c>
      <c r="D35" t="s">
        <v>795</v>
      </c>
      <c r="E3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33</v>
      </c>
    </row>
    <row r="36" spans="3:5" x14ac:dyDescent="0.45">
      <c r="C36" t="s">
        <v>389</v>
      </c>
      <c r="D36" t="s">
        <v>863</v>
      </c>
      <c r="E3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34</v>
      </c>
    </row>
    <row r="37" spans="3:5" x14ac:dyDescent="0.45">
      <c r="C37" t="s">
        <v>390</v>
      </c>
      <c r="D37" t="s">
        <v>795</v>
      </c>
      <c r="E3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35</v>
      </c>
    </row>
    <row r="38" spans="3:5" x14ac:dyDescent="0.45">
      <c r="C38" t="s">
        <v>391</v>
      </c>
      <c r="D38" t="s">
        <v>795</v>
      </c>
      <c r="E3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36</v>
      </c>
    </row>
    <row r="39" spans="3:5" x14ac:dyDescent="0.45">
      <c r="C39" t="s">
        <v>392</v>
      </c>
      <c r="D39" t="s">
        <v>864</v>
      </c>
      <c r="E3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37</v>
      </c>
    </row>
    <row r="40" spans="3:5" x14ac:dyDescent="0.45">
      <c r="C40" t="s">
        <v>393</v>
      </c>
      <c r="D40" t="s">
        <v>863</v>
      </c>
      <c r="E4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38</v>
      </c>
    </row>
    <row r="41" spans="3:5" x14ac:dyDescent="0.45">
      <c r="C41" t="s">
        <v>394</v>
      </c>
      <c r="D41" t="s">
        <v>864</v>
      </c>
      <c r="E4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39</v>
      </c>
    </row>
    <row r="42" spans="3:5" x14ac:dyDescent="0.45">
      <c r="C42" t="s">
        <v>395</v>
      </c>
      <c r="D42" t="s">
        <v>865</v>
      </c>
      <c r="E4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"EET-2EEST,M4.5.5/0,M10.5.4/24" },      // 40</v>
      </c>
    </row>
    <row r="43" spans="3:5" x14ac:dyDescent="0.45">
      <c r="C43" t="s">
        <v>396</v>
      </c>
      <c r="D43" t="s">
        <v>866</v>
      </c>
      <c r="E4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"&lt;+01&gt;-1" },      // 41</v>
      </c>
    </row>
    <row r="44" spans="3:5" x14ac:dyDescent="0.45">
      <c r="C44" t="s">
        <v>397</v>
      </c>
      <c r="D44" t="s">
        <v>867</v>
      </c>
      <c r="E4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42</v>
      </c>
    </row>
    <row r="45" spans="3:5" x14ac:dyDescent="0.45">
      <c r="C45" t="s">
        <v>398</v>
      </c>
      <c r="D45" t="s">
        <v>795</v>
      </c>
      <c r="E4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43</v>
      </c>
    </row>
    <row r="46" spans="3:5" x14ac:dyDescent="0.45">
      <c r="C46" t="s">
        <v>399</v>
      </c>
      <c r="D46" t="s">
        <v>795</v>
      </c>
      <c r="E4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44</v>
      </c>
    </row>
    <row r="47" spans="3:5" x14ac:dyDescent="0.45">
      <c r="C47" t="s">
        <v>400</v>
      </c>
      <c r="D47" t="s">
        <v>861</v>
      </c>
      <c r="E4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45</v>
      </c>
    </row>
    <row r="48" spans="3:5" x14ac:dyDescent="0.45">
      <c r="C48" t="s">
        <v>401</v>
      </c>
      <c r="D48" t="s">
        <v>861</v>
      </c>
      <c r="E4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46</v>
      </c>
    </row>
    <row r="49" spans="3:5" x14ac:dyDescent="0.45">
      <c r="C49" t="s">
        <v>402</v>
      </c>
      <c r="D49" t="s">
        <v>863</v>
      </c>
      <c r="E4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47</v>
      </c>
    </row>
    <row r="50" spans="3:5" x14ac:dyDescent="0.45">
      <c r="C50" t="s">
        <v>403</v>
      </c>
      <c r="D50" t="s">
        <v>866</v>
      </c>
      <c r="E5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"&lt;+01&gt;-1" },      // 48</v>
      </c>
    </row>
    <row r="51" spans="3:5" x14ac:dyDescent="0.45">
      <c r="C51" t="s">
        <v>404</v>
      </c>
      <c r="D51" t="s">
        <v>795</v>
      </c>
      <c r="E5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49</v>
      </c>
    </row>
    <row r="52" spans="3:5" x14ac:dyDescent="0.45">
      <c r="C52" t="s">
        <v>405</v>
      </c>
      <c r="D52" t="s">
        <v>864</v>
      </c>
      <c r="E5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50</v>
      </c>
    </row>
    <row r="53" spans="3:5" x14ac:dyDescent="0.45">
      <c r="C53" t="s">
        <v>406</v>
      </c>
      <c r="D53" t="s">
        <v>864</v>
      </c>
      <c r="E5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51</v>
      </c>
    </row>
    <row r="54" spans="3:5" x14ac:dyDescent="0.45">
      <c r="C54" t="s">
        <v>407</v>
      </c>
      <c r="D54" t="s">
        <v>868</v>
      </c>
      <c r="E5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"SAST-2" },      // 52</v>
      </c>
    </row>
    <row r="55" spans="3:5" x14ac:dyDescent="0.45">
      <c r="C55" t="s">
        <v>408</v>
      </c>
      <c r="D55" t="s">
        <v>864</v>
      </c>
      <c r="E5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53</v>
      </c>
    </row>
    <row r="56" spans="3:5" x14ac:dyDescent="0.45">
      <c r="C56" t="s">
        <v>409</v>
      </c>
      <c r="D56" t="s">
        <v>861</v>
      </c>
      <c r="E5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54</v>
      </c>
    </row>
    <row r="57" spans="3:5" x14ac:dyDescent="0.45">
      <c r="C57" t="s">
        <v>410</v>
      </c>
      <c r="D57" t="s">
        <v>864</v>
      </c>
      <c r="E5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55</v>
      </c>
    </row>
    <row r="58" spans="3:5" x14ac:dyDescent="0.45">
      <c r="C58" t="s">
        <v>411</v>
      </c>
      <c r="D58" t="s">
        <v>864</v>
      </c>
      <c r="E5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56</v>
      </c>
    </row>
    <row r="59" spans="3:5" x14ac:dyDescent="0.45">
      <c r="C59" t="s">
        <v>412</v>
      </c>
      <c r="D59" t="s">
        <v>863</v>
      </c>
      <c r="E5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57</v>
      </c>
    </row>
    <row r="60" spans="3:5" x14ac:dyDescent="0.45">
      <c r="C60" t="s">
        <v>413</v>
      </c>
      <c r="D60" t="s">
        <v>863</v>
      </c>
      <c r="E6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58</v>
      </c>
    </row>
    <row r="61" spans="3:5" x14ac:dyDescent="0.45">
      <c r="C61" t="s">
        <v>414</v>
      </c>
      <c r="D61" t="s">
        <v>863</v>
      </c>
      <c r="E6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59</v>
      </c>
    </row>
    <row r="62" spans="3:5" x14ac:dyDescent="0.45">
      <c r="C62" t="s">
        <v>415</v>
      </c>
      <c r="D62" t="s">
        <v>795</v>
      </c>
      <c r="E6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60</v>
      </c>
    </row>
    <row r="63" spans="3:5" x14ac:dyDescent="0.45">
      <c r="C63" t="s">
        <v>416</v>
      </c>
      <c r="D63" t="s">
        <v>863</v>
      </c>
      <c r="E6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61</v>
      </c>
    </row>
    <row r="64" spans="3:5" x14ac:dyDescent="0.45">
      <c r="C64" t="s">
        <v>417</v>
      </c>
      <c r="D64" t="s">
        <v>864</v>
      </c>
      <c r="E6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62</v>
      </c>
    </row>
    <row r="65" spans="3:5" x14ac:dyDescent="0.45">
      <c r="C65" t="s">
        <v>418</v>
      </c>
      <c r="D65" t="s">
        <v>864</v>
      </c>
      <c r="E6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63</v>
      </c>
    </row>
    <row r="66" spans="3:5" x14ac:dyDescent="0.45">
      <c r="C66" t="s">
        <v>419</v>
      </c>
      <c r="D66" t="s">
        <v>863</v>
      </c>
      <c r="E6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64</v>
      </c>
    </row>
    <row r="67" spans="3:5" x14ac:dyDescent="0.45">
      <c r="C67" t="s">
        <v>420</v>
      </c>
      <c r="D67" t="s">
        <v>864</v>
      </c>
      <c r="E6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65</v>
      </c>
    </row>
    <row r="68" spans="3:5" x14ac:dyDescent="0.45">
      <c r="C68" t="s">
        <v>421</v>
      </c>
      <c r="D68" t="s">
        <v>868</v>
      </c>
      <c r="E6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"SAST-2" },      // 66</v>
      </c>
    </row>
    <row r="69" spans="3:5" x14ac:dyDescent="0.45">
      <c r="C69" t="s">
        <v>422</v>
      </c>
      <c r="D69" t="s">
        <v>868</v>
      </c>
      <c r="E6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"SAST-2" },      // 67</v>
      </c>
    </row>
    <row r="70" spans="3:5" x14ac:dyDescent="0.45">
      <c r="C70" t="s">
        <v>423</v>
      </c>
      <c r="D70" t="s">
        <v>861</v>
      </c>
      <c r="E7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68</v>
      </c>
    </row>
    <row r="71" spans="3:5" x14ac:dyDescent="0.45">
      <c r="C71" t="s">
        <v>424</v>
      </c>
      <c r="D71" t="s">
        <v>795</v>
      </c>
      <c r="E7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69</v>
      </c>
    </row>
    <row r="72" spans="3:5" x14ac:dyDescent="0.45">
      <c r="C72" t="s">
        <v>425</v>
      </c>
      <c r="D72" t="s">
        <v>861</v>
      </c>
      <c r="E7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70</v>
      </c>
    </row>
    <row r="73" spans="3:5" x14ac:dyDescent="0.45">
      <c r="C73" t="s">
        <v>426</v>
      </c>
      <c r="D73" t="s">
        <v>863</v>
      </c>
      <c r="E7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71</v>
      </c>
    </row>
    <row r="74" spans="3:5" x14ac:dyDescent="0.45">
      <c r="C74" t="s">
        <v>427</v>
      </c>
      <c r="D74" t="s">
        <v>863</v>
      </c>
      <c r="E7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72</v>
      </c>
    </row>
    <row r="75" spans="3:5" x14ac:dyDescent="0.45">
      <c r="C75" t="s">
        <v>428</v>
      </c>
      <c r="D75" t="s">
        <v>795</v>
      </c>
      <c r="E7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73</v>
      </c>
    </row>
    <row r="76" spans="3:5" x14ac:dyDescent="0.45">
      <c r="C76" t="s">
        <v>429</v>
      </c>
      <c r="D76" t="s">
        <v>795</v>
      </c>
      <c r="E7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74</v>
      </c>
    </row>
    <row r="77" spans="3:5" x14ac:dyDescent="0.45">
      <c r="C77" t="s">
        <v>430</v>
      </c>
      <c r="D77" t="s">
        <v>863</v>
      </c>
      <c r="E7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"WAT-1" },      // 75</v>
      </c>
    </row>
    <row r="78" spans="3:5" x14ac:dyDescent="0.45">
      <c r="C78" t="s">
        <v>431</v>
      </c>
      <c r="D78" t="s">
        <v>795</v>
      </c>
      <c r="E7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76</v>
      </c>
    </row>
    <row r="79" spans="3:5" x14ac:dyDescent="0.45">
      <c r="C79" t="s">
        <v>432</v>
      </c>
      <c r="D79" t="s">
        <v>869</v>
      </c>
      <c r="E7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"EET-2" },      // 77</v>
      </c>
    </row>
    <row r="80" spans="3:5" x14ac:dyDescent="0.45">
      <c r="C80" t="s">
        <v>433</v>
      </c>
      <c r="D80" t="s">
        <v>862</v>
      </c>
      <c r="E8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"CET-1" },      // 78</v>
      </c>
    </row>
    <row r="81" spans="3:5" x14ac:dyDescent="0.45">
      <c r="C81" t="s">
        <v>434</v>
      </c>
      <c r="D81" t="s">
        <v>864</v>
      </c>
      <c r="E8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"CAT-2" },      // 79</v>
      </c>
    </row>
    <row r="82" spans="3:5" x14ac:dyDescent="0.45">
      <c r="C82" t="s">
        <v>435</v>
      </c>
      <c r="D82" t="s">
        <v>870</v>
      </c>
      <c r="E8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"HST10HDT,M3.2.0,M11.1.0" },      // 80</v>
      </c>
    </row>
    <row r="83" spans="3:5" x14ac:dyDescent="0.45">
      <c r="C83" t="s">
        <v>436</v>
      </c>
      <c r="D83" t="s">
        <v>871</v>
      </c>
      <c r="E8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"AKST9AKDT,M3.2.0,M11.1.0" },      // 81</v>
      </c>
    </row>
    <row r="84" spans="3:5" x14ac:dyDescent="0.45">
      <c r="C84" t="s">
        <v>437</v>
      </c>
      <c r="D84" t="s">
        <v>872</v>
      </c>
      <c r="E8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82</v>
      </c>
    </row>
    <row r="85" spans="3:5" x14ac:dyDescent="0.45">
      <c r="C85" t="s">
        <v>438</v>
      </c>
      <c r="D85" t="s">
        <v>872</v>
      </c>
      <c r="E8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83</v>
      </c>
    </row>
    <row r="86" spans="3:5" x14ac:dyDescent="0.45">
      <c r="C86" t="s">
        <v>439</v>
      </c>
      <c r="D86" t="s">
        <v>873</v>
      </c>
      <c r="E8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84</v>
      </c>
    </row>
    <row r="87" spans="3:5" x14ac:dyDescent="0.45">
      <c r="C87" t="s">
        <v>441</v>
      </c>
      <c r="D87" t="s">
        <v>873</v>
      </c>
      <c r="E8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85</v>
      </c>
    </row>
    <row r="88" spans="3:5" x14ac:dyDescent="0.45">
      <c r="C88" t="s">
        <v>442</v>
      </c>
      <c r="D88" t="s">
        <v>873</v>
      </c>
      <c r="E8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86</v>
      </c>
    </row>
    <row r="89" spans="3:5" x14ac:dyDescent="0.45">
      <c r="C89" t="s">
        <v>443</v>
      </c>
      <c r="D89" t="s">
        <v>873</v>
      </c>
      <c r="E8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87</v>
      </c>
    </row>
    <row r="90" spans="3:5" x14ac:dyDescent="0.45">
      <c r="C90" t="s">
        <v>444</v>
      </c>
      <c r="D90" t="s">
        <v>873</v>
      </c>
      <c r="E9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88</v>
      </c>
    </row>
    <row r="91" spans="3:5" x14ac:dyDescent="0.45">
      <c r="C91" t="s">
        <v>445</v>
      </c>
      <c r="D91" t="s">
        <v>873</v>
      </c>
      <c r="E9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89</v>
      </c>
    </row>
    <row r="92" spans="3:5" x14ac:dyDescent="0.45">
      <c r="C92" t="s">
        <v>446</v>
      </c>
      <c r="D92" t="s">
        <v>873</v>
      </c>
      <c r="E9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90</v>
      </c>
    </row>
    <row r="93" spans="3:5" x14ac:dyDescent="0.45">
      <c r="C93" t="s">
        <v>447</v>
      </c>
      <c r="D93" t="s">
        <v>873</v>
      </c>
      <c r="E9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91</v>
      </c>
    </row>
    <row r="94" spans="3:5" x14ac:dyDescent="0.45">
      <c r="C94" t="s">
        <v>448</v>
      </c>
      <c r="D94" t="s">
        <v>873</v>
      </c>
      <c r="E9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92</v>
      </c>
    </row>
    <row r="95" spans="3:5" x14ac:dyDescent="0.45">
      <c r="C95" t="s">
        <v>449</v>
      </c>
      <c r="D95" t="s">
        <v>873</v>
      </c>
      <c r="E9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93</v>
      </c>
    </row>
    <row r="96" spans="3:5" x14ac:dyDescent="0.45">
      <c r="C96" t="s">
        <v>450</v>
      </c>
      <c r="D96" t="s">
        <v>873</v>
      </c>
      <c r="E9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94</v>
      </c>
    </row>
    <row r="97" spans="3:5" x14ac:dyDescent="0.45">
      <c r="C97" t="s">
        <v>451</v>
      </c>
      <c r="D97" t="s">
        <v>873</v>
      </c>
      <c r="E9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95</v>
      </c>
    </row>
    <row r="98" spans="3:5" x14ac:dyDescent="0.45">
      <c r="C98" t="s">
        <v>453</v>
      </c>
      <c r="D98" t="s">
        <v>874</v>
      </c>
      <c r="E9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"&lt;-04&gt;4&lt;-03&gt;,M10.1.0/0,M3.4.0/0" },      // 96</v>
      </c>
    </row>
    <row r="99" spans="3:5" x14ac:dyDescent="0.45">
      <c r="C99" t="s">
        <v>454</v>
      </c>
      <c r="D99" t="s">
        <v>875</v>
      </c>
      <c r="E9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"EST5" },      // 97</v>
      </c>
    </row>
    <row r="100" spans="3:5" x14ac:dyDescent="0.45">
      <c r="C100" t="s">
        <v>455</v>
      </c>
      <c r="D100" t="s">
        <v>873</v>
      </c>
      <c r="E10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98</v>
      </c>
    </row>
    <row r="101" spans="3:5" x14ac:dyDescent="0.45">
      <c r="C101" t="s">
        <v>456</v>
      </c>
      <c r="D101" t="s">
        <v>876</v>
      </c>
      <c r="E10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99</v>
      </c>
    </row>
    <row r="102" spans="3:5" x14ac:dyDescent="0.45">
      <c r="C102" t="s">
        <v>457</v>
      </c>
      <c r="D102" t="s">
        <v>872</v>
      </c>
      <c r="E10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100</v>
      </c>
    </row>
    <row r="103" spans="3:5" x14ac:dyDescent="0.45">
      <c r="C103" t="s">
        <v>458</v>
      </c>
      <c r="D103" t="s">
        <v>873</v>
      </c>
      <c r="E10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101</v>
      </c>
    </row>
    <row r="104" spans="3:5" x14ac:dyDescent="0.45">
      <c r="C104" t="s">
        <v>459</v>
      </c>
      <c r="D104" t="s">
        <v>876</v>
      </c>
      <c r="E10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102</v>
      </c>
    </row>
    <row r="105" spans="3:5" x14ac:dyDescent="0.45">
      <c r="C105" t="s">
        <v>460</v>
      </c>
      <c r="D105" t="s">
        <v>872</v>
      </c>
      <c r="E10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103</v>
      </c>
    </row>
    <row r="106" spans="3:5" x14ac:dyDescent="0.45">
      <c r="C106" t="s">
        <v>461</v>
      </c>
      <c r="D106" t="s">
        <v>877</v>
      </c>
      <c r="E10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104</v>
      </c>
    </row>
    <row r="107" spans="3:5" x14ac:dyDescent="0.45">
      <c r="C107" t="s">
        <v>462</v>
      </c>
      <c r="D107" t="s">
        <v>878</v>
      </c>
      <c r="E10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"&lt;-05&gt;5" },      // 105</v>
      </c>
    </row>
    <row r="108" spans="3:5" x14ac:dyDescent="0.45">
      <c r="C108" t="s">
        <v>463</v>
      </c>
      <c r="D108" t="s">
        <v>879</v>
      </c>
      <c r="E10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"MST7MDT,M3.2.0,M11.1.0" },      // 106</v>
      </c>
    </row>
    <row r="109" spans="3:5" x14ac:dyDescent="0.45">
      <c r="C109" t="s">
        <v>464</v>
      </c>
      <c r="D109" t="s">
        <v>879</v>
      </c>
      <c r="E10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"MST7MDT,M3.2.0,M11.1.0" },      // 107</v>
      </c>
    </row>
    <row r="110" spans="3:5" x14ac:dyDescent="0.45">
      <c r="C110" t="s">
        <v>465</v>
      </c>
      <c r="D110" t="s">
        <v>877</v>
      </c>
      <c r="E11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108</v>
      </c>
    </row>
    <row r="111" spans="3:5" x14ac:dyDescent="0.45">
      <c r="C111" t="s">
        <v>467</v>
      </c>
      <c r="D111" t="s">
        <v>877</v>
      </c>
      <c r="E11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109</v>
      </c>
    </row>
    <row r="112" spans="3:5" x14ac:dyDescent="0.45">
      <c r="C112" t="s">
        <v>468</v>
      </c>
      <c r="D112" t="s">
        <v>873</v>
      </c>
      <c r="E11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110</v>
      </c>
    </row>
    <row r="113" spans="3:5" x14ac:dyDescent="0.45">
      <c r="C113" t="s">
        <v>469</v>
      </c>
      <c r="D113" t="s">
        <v>875</v>
      </c>
      <c r="E11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"EST5" },      // 111</v>
      </c>
    </row>
    <row r="114" spans="3:5" x14ac:dyDescent="0.45">
      <c r="C114" t="s">
        <v>471</v>
      </c>
      <c r="D114" t="s">
        <v>876</v>
      </c>
      <c r="E11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112</v>
      </c>
    </row>
    <row r="115" spans="3:5" x14ac:dyDescent="0.45">
      <c r="C115" t="s">
        <v>472</v>
      </c>
      <c r="D115" t="s">
        <v>876</v>
      </c>
      <c r="E11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113</v>
      </c>
    </row>
    <row r="116" spans="3:5" x14ac:dyDescent="0.45">
      <c r="C116" t="s">
        <v>473</v>
      </c>
      <c r="D116" t="s">
        <v>881</v>
      </c>
      <c r="E11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114</v>
      </c>
    </row>
    <row r="117" spans="3:5" x14ac:dyDescent="0.45">
      <c r="C117" t="s">
        <v>474</v>
      </c>
      <c r="D117" t="s">
        <v>877</v>
      </c>
      <c r="E11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115</v>
      </c>
    </row>
    <row r="118" spans="3:5" x14ac:dyDescent="0.45">
      <c r="C118" t="s">
        <v>475</v>
      </c>
      <c r="D118" t="s">
        <v>872</v>
      </c>
      <c r="E11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116</v>
      </c>
    </row>
    <row r="119" spans="3:5" x14ac:dyDescent="0.45">
      <c r="C119" t="s">
        <v>476</v>
      </c>
      <c r="D119" t="s">
        <v>795</v>
      </c>
      <c r="E11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117</v>
      </c>
    </row>
    <row r="120" spans="3:5" x14ac:dyDescent="0.45">
      <c r="C120" t="s">
        <v>477</v>
      </c>
      <c r="D120" t="s">
        <v>881</v>
      </c>
      <c r="E12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118</v>
      </c>
    </row>
    <row r="121" spans="3:5" x14ac:dyDescent="0.45">
      <c r="C121" t="s">
        <v>478</v>
      </c>
      <c r="D121" t="s">
        <v>881</v>
      </c>
      <c r="E12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119</v>
      </c>
    </row>
    <row r="122" spans="3:5" x14ac:dyDescent="0.45">
      <c r="C122" t="s">
        <v>479</v>
      </c>
      <c r="D122" t="s">
        <v>879</v>
      </c>
      <c r="E12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"MST7MDT,M3.2.0,M11.1.0" },      // 120</v>
      </c>
    </row>
    <row r="123" spans="3:5" x14ac:dyDescent="0.45">
      <c r="C123" t="s">
        <v>480</v>
      </c>
      <c r="D123" t="s">
        <v>882</v>
      </c>
      <c r="E12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121</v>
      </c>
    </row>
    <row r="124" spans="3:5" x14ac:dyDescent="0.45">
      <c r="C124" t="s">
        <v>481</v>
      </c>
      <c r="D124" t="s">
        <v>872</v>
      </c>
      <c r="E12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122</v>
      </c>
    </row>
    <row r="125" spans="3:5" x14ac:dyDescent="0.45">
      <c r="C125" t="s">
        <v>482</v>
      </c>
      <c r="D125" t="s">
        <v>879</v>
      </c>
      <c r="E12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"MST7MDT,M3.2.0,M11.1.0" },      // 123</v>
      </c>
    </row>
    <row r="126" spans="3:5" x14ac:dyDescent="0.45">
      <c r="C126" t="s">
        <v>483</v>
      </c>
      <c r="D126" t="s">
        <v>878</v>
      </c>
      <c r="E12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"&lt;-05&gt;5" },      // 124</v>
      </c>
    </row>
    <row r="127" spans="3:5" x14ac:dyDescent="0.45">
      <c r="C127" t="s">
        <v>484</v>
      </c>
      <c r="D127" t="s">
        <v>876</v>
      </c>
      <c r="E12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125</v>
      </c>
    </row>
    <row r="128" spans="3:5" x14ac:dyDescent="0.45">
      <c r="C128" t="s">
        <v>486</v>
      </c>
      <c r="D128" t="s">
        <v>873</v>
      </c>
      <c r="E12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126</v>
      </c>
    </row>
    <row r="129" spans="3:5" x14ac:dyDescent="0.45">
      <c r="C129" t="s">
        <v>485</v>
      </c>
      <c r="D129" t="s">
        <v>881</v>
      </c>
      <c r="E12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127</v>
      </c>
    </row>
    <row r="130" spans="3:5" x14ac:dyDescent="0.45">
      <c r="C130" t="s">
        <v>487</v>
      </c>
      <c r="D130" t="s">
        <v>883</v>
      </c>
      <c r="E13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"AST4ADT,M3.2.0,M11.1.0" },      // 128</v>
      </c>
    </row>
    <row r="131" spans="3:5" x14ac:dyDescent="0.45">
      <c r="C131" t="s">
        <v>488</v>
      </c>
      <c r="D131" t="s">
        <v>884</v>
      </c>
      <c r="E13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"&lt;-02&gt;2&lt;-01&gt;,M3.5.0/-1,M10.5.0/0" },      // 129</v>
      </c>
    </row>
    <row r="132" spans="3:5" x14ac:dyDescent="0.45">
      <c r="C132" t="s">
        <v>489</v>
      </c>
      <c r="D132" t="s">
        <v>883</v>
      </c>
      <c r="E13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"AST4ADT,M3.2.0,M11.1.0" },      // 130</v>
      </c>
    </row>
    <row r="133" spans="3:5" x14ac:dyDescent="0.45">
      <c r="C133" t="s">
        <v>490</v>
      </c>
      <c r="D133" t="s">
        <v>882</v>
      </c>
      <c r="E13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131</v>
      </c>
    </row>
    <row r="134" spans="3:5" x14ac:dyDescent="0.45">
      <c r="C134" t="s">
        <v>491</v>
      </c>
      <c r="D134" t="s">
        <v>872</v>
      </c>
      <c r="E13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132</v>
      </c>
    </row>
    <row r="135" spans="3:5" x14ac:dyDescent="0.45">
      <c r="C135" t="s">
        <v>492</v>
      </c>
      <c r="D135" t="s">
        <v>872</v>
      </c>
      <c r="E13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133</v>
      </c>
    </row>
    <row r="136" spans="3:5" x14ac:dyDescent="0.45">
      <c r="C136" t="s">
        <v>493</v>
      </c>
      <c r="D136" t="s">
        <v>876</v>
      </c>
      <c r="E13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134</v>
      </c>
    </row>
    <row r="137" spans="3:5" x14ac:dyDescent="0.45">
      <c r="C137" t="s">
        <v>494</v>
      </c>
      <c r="D137" t="s">
        <v>878</v>
      </c>
      <c r="E13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"&lt;-05&gt;5" },      // 135</v>
      </c>
    </row>
    <row r="138" spans="3:5" x14ac:dyDescent="0.45">
      <c r="C138" t="s">
        <v>495</v>
      </c>
      <c r="D138" t="s">
        <v>877</v>
      </c>
      <c r="E13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136</v>
      </c>
    </row>
    <row r="139" spans="3:5" x14ac:dyDescent="0.45">
      <c r="C139" t="s">
        <v>496</v>
      </c>
      <c r="D139" t="s">
        <v>883</v>
      </c>
      <c r="E13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"AST4ADT,M3.2.0,M11.1.0" },      // 137</v>
      </c>
    </row>
    <row r="140" spans="3:5" x14ac:dyDescent="0.45">
      <c r="C140" t="s">
        <v>498</v>
      </c>
      <c r="D140" t="s">
        <v>881</v>
      </c>
      <c r="E14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138</v>
      </c>
    </row>
    <row r="141" spans="3:5" x14ac:dyDescent="0.45">
      <c r="C141" t="s">
        <v>499</v>
      </c>
      <c r="D141" t="s">
        <v>882</v>
      </c>
      <c r="E14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139</v>
      </c>
    </row>
    <row r="142" spans="3:5" x14ac:dyDescent="0.45">
      <c r="C142" t="s">
        <v>500</v>
      </c>
      <c r="D142" t="s">
        <v>880</v>
      </c>
      <c r="E14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140</v>
      </c>
    </row>
    <row r="143" spans="3:5" x14ac:dyDescent="0.45">
      <c r="C143" t="s">
        <v>501</v>
      </c>
      <c r="D143" t="s">
        <v>882</v>
      </c>
      <c r="E14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141</v>
      </c>
    </row>
    <row r="144" spans="3:5" x14ac:dyDescent="0.45">
      <c r="C144" t="s">
        <v>502</v>
      </c>
      <c r="D144" t="s">
        <v>882</v>
      </c>
      <c r="E14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142</v>
      </c>
    </row>
    <row r="145" spans="3:5" x14ac:dyDescent="0.45">
      <c r="C145" t="s">
        <v>503</v>
      </c>
      <c r="D145" t="s">
        <v>880</v>
      </c>
      <c r="E14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143</v>
      </c>
    </row>
    <row r="146" spans="3:5" x14ac:dyDescent="0.45">
      <c r="C146" t="s">
        <v>504</v>
      </c>
      <c r="D146" t="s">
        <v>882</v>
      </c>
      <c r="E14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144</v>
      </c>
    </row>
    <row r="147" spans="3:5" x14ac:dyDescent="0.45">
      <c r="C147" t="s">
        <v>505</v>
      </c>
      <c r="D147" t="s">
        <v>882</v>
      </c>
      <c r="E14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145</v>
      </c>
    </row>
    <row r="148" spans="3:5" x14ac:dyDescent="0.45">
      <c r="C148" t="s">
        <v>506</v>
      </c>
      <c r="D148" t="s">
        <v>882</v>
      </c>
      <c r="E14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146</v>
      </c>
    </row>
    <row r="149" spans="3:5" x14ac:dyDescent="0.45">
      <c r="C149" t="s">
        <v>507</v>
      </c>
      <c r="D149" t="s">
        <v>879</v>
      </c>
      <c r="E14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"MST7MDT,M3.2.0,M11.1.0" },      // 147</v>
      </c>
    </row>
    <row r="150" spans="3:5" x14ac:dyDescent="0.45">
      <c r="C150" t="s">
        <v>508</v>
      </c>
      <c r="D150" t="s">
        <v>882</v>
      </c>
      <c r="E15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148</v>
      </c>
    </row>
    <row r="151" spans="3:5" x14ac:dyDescent="0.45">
      <c r="C151" t="s">
        <v>509</v>
      </c>
      <c r="D151" t="s">
        <v>875</v>
      </c>
      <c r="E15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"EST5" },      // 149</v>
      </c>
    </row>
    <row r="152" spans="3:5" x14ac:dyDescent="0.45">
      <c r="C152" t="s">
        <v>510</v>
      </c>
      <c r="D152" t="s">
        <v>871</v>
      </c>
      <c r="E15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"AKST9AKDT,M3.2.0,M11.1.0" },      // 150</v>
      </c>
    </row>
    <row r="153" spans="3:5" x14ac:dyDescent="0.45">
      <c r="C153" t="s">
        <v>511</v>
      </c>
      <c r="D153" t="s">
        <v>882</v>
      </c>
      <c r="E15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151</v>
      </c>
    </row>
    <row r="154" spans="3:5" x14ac:dyDescent="0.45">
      <c r="C154" t="s">
        <v>512</v>
      </c>
      <c r="D154" t="s">
        <v>882</v>
      </c>
      <c r="E15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152</v>
      </c>
    </row>
    <row r="155" spans="3:5" x14ac:dyDescent="0.45">
      <c r="C155" t="s">
        <v>513</v>
      </c>
      <c r="D155" t="s">
        <v>872</v>
      </c>
      <c r="E15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153</v>
      </c>
    </row>
    <row r="156" spans="3:5" x14ac:dyDescent="0.45">
      <c r="C156" t="s">
        <v>514</v>
      </c>
      <c r="D156" t="s">
        <v>877</v>
      </c>
      <c r="E15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154</v>
      </c>
    </row>
    <row r="157" spans="3:5" x14ac:dyDescent="0.45">
      <c r="C157" t="s">
        <v>515</v>
      </c>
      <c r="D157" t="s">
        <v>878</v>
      </c>
      <c r="E15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"&lt;-05&gt;5" },      // 155</v>
      </c>
    </row>
    <row r="158" spans="3:5" x14ac:dyDescent="0.45">
      <c r="C158" t="s">
        <v>517</v>
      </c>
      <c r="D158" t="s">
        <v>872</v>
      </c>
      <c r="E15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156</v>
      </c>
    </row>
    <row r="159" spans="3:5" x14ac:dyDescent="0.45">
      <c r="C159" t="s">
        <v>518</v>
      </c>
      <c r="D159" t="s">
        <v>873</v>
      </c>
      <c r="E15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157</v>
      </c>
    </row>
    <row r="160" spans="3:5" x14ac:dyDescent="0.45">
      <c r="C160" t="s">
        <v>519</v>
      </c>
      <c r="D160" t="s">
        <v>876</v>
      </c>
      <c r="E16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158</v>
      </c>
    </row>
    <row r="161" spans="3:5" x14ac:dyDescent="0.45">
      <c r="C161" t="s">
        <v>520</v>
      </c>
      <c r="D161" t="s">
        <v>877</v>
      </c>
      <c r="E16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159</v>
      </c>
    </row>
    <row r="162" spans="3:5" x14ac:dyDescent="0.45">
      <c r="C162" t="s">
        <v>521</v>
      </c>
      <c r="D162" t="s">
        <v>872</v>
      </c>
      <c r="E16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160</v>
      </c>
    </row>
    <row r="163" spans="3:5" x14ac:dyDescent="0.45">
      <c r="C163" t="s">
        <v>522</v>
      </c>
      <c r="D163" t="s">
        <v>872</v>
      </c>
      <c r="E16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161</v>
      </c>
    </row>
    <row r="164" spans="3:5" x14ac:dyDescent="0.45">
      <c r="C164" t="s">
        <v>523</v>
      </c>
      <c r="D164" t="s">
        <v>880</v>
      </c>
      <c r="E16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162</v>
      </c>
    </row>
    <row r="165" spans="3:5" x14ac:dyDescent="0.45">
      <c r="C165" t="s">
        <v>524</v>
      </c>
      <c r="D165" t="s">
        <v>881</v>
      </c>
      <c r="E16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163</v>
      </c>
    </row>
    <row r="166" spans="3:5" x14ac:dyDescent="0.45">
      <c r="C166" t="s">
        <v>525</v>
      </c>
      <c r="D166" t="s">
        <v>880</v>
      </c>
      <c r="E16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164</v>
      </c>
    </row>
    <row r="167" spans="3:5" x14ac:dyDescent="0.45">
      <c r="C167" t="s">
        <v>526</v>
      </c>
      <c r="D167" t="s">
        <v>876</v>
      </c>
      <c r="E16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165</v>
      </c>
    </row>
    <row r="168" spans="3:5" x14ac:dyDescent="0.45">
      <c r="C168" t="s">
        <v>527</v>
      </c>
      <c r="D168" t="s">
        <v>871</v>
      </c>
      <c r="E16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"AKST9AKDT,M3.2.0,M11.1.0" },      // 166</v>
      </c>
    </row>
    <row r="169" spans="3:5" x14ac:dyDescent="0.45">
      <c r="C169" t="s">
        <v>528</v>
      </c>
      <c r="D169" t="s">
        <v>876</v>
      </c>
      <c r="E16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167</v>
      </c>
    </row>
    <row r="170" spans="3:5" x14ac:dyDescent="0.45">
      <c r="C170" t="s">
        <v>529</v>
      </c>
      <c r="D170" t="s">
        <v>887</v>
      </c>
      <c r="E17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"&lt;-03&gt;3&lt;-02&gt;,M3.2.0,M11.1.0" },      // 168</v>
      </c>
    </row>
    <row r="171" spans="3:5" x14ac:dyDescent="0.45">
      <c r="C171" t="s">
        <v>530</v>
      </c>
      <c r="D171" t="s">
        <v>883</v>
      </c>
      <c r="E17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"AST4ADT,M3.2.0,M11.1.0" },      // 169</v>
      </c>
    </row>
    <row r="172" spans="3:5" x14ac:dyDescent="0.45">
      <c r="C172" t="s">
        <v>531</v>
      </c>
      <c r="D172" t="s">
        <v>876</v>
      </c>
      <c r="E17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170</v>
      </c>
    </row>
    <row r="173" spans="3:5" x14ac:dyDescent="0.45">
      <c r="C173" t="s">
        <v>532</v>
      </c>
      <c r="D173" t="s">
        <v>873</v>
      </c>
      <c r="E17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171</v>
      </c>
    </row>
    <row r="174" spans="3:5" x14ac:dyDescent="0.45">
      <c r="C174" t="s">
        <v>533</v>
      </c>
      <c r="D174" t="s">
        <v>882</v>
      </c>
      <c r="E17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172</v>
      </c>
    </row>
    <row r="175" spans="3:5" x14ac:dyDescent="0.45">
      <c r="C175" t="s">
        <v>534</v>
      </c>
      <c r="D175" t="s">
        <v>872</v>
      </c>
      <c r="E17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173</v>
      </c>
    </row>
    <row r="176" spans="3:5" x14ac:dyDescent="0.45">
      <c r="C176" t="s">
        <v>535</v>
      </c>
      <c r="D176" t="s">
        <v>882</v>
      </c>
      <c r="E17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174</v>
      </c>
    </row>
    <row r="177" spans="3:5" x14ac:dyDescent="0.45">
      <c r="C177" t="s">
        <v>537</v>
      </c>
      <c r="D177" t="s">
        <v>882</v>
      </c>
      <c r="E17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175</v>
      </c>
    </row>
    <row r="178" spans="3:5" x14ac:dyDescent="0.45">
      <c r="C178" t="s">
        <v>538</v>
      </c>
      <c r="D178" t="s">
        <v>871</v>
      </c>
      <c r="E17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"AKST9AKDT,M3.2.0,M11.1.0" },      // 176</v>
      </c>
    </row>
    <row r="179" spans="3:5" x14ac:dyDescent="0.45">
      <c r="C179" t="s">
        <v>539</v>
      </c>
      <c r="D179" t="s">
        <v>888</v>
      </c>
      <c r="E17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"&lt;-02&gt;2" },      // 177</v>
      </c>
    </row>
    <row r="180" spans="3:5" x14ac:dyDescent="0.45">
      <c r="C180" t="s">
        <v>540</v>
      </c>
      <c r="D180" t="s">
        <v>880</v>
      </c>
      <c r="E18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178</v>
      </c>
    </row>
    <row r="181" spans="3:5" x14ac:dyDescent="0.45">
      <c r="C181" t="s">
        <v>541</v>
      </c>
      <c r="D181" t="s">
        <v>880</v>
      </c>
      <c r="E18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179</v>
      </c>
    </row>
    <row r="182" spans="3:5" x14ac:dyDescent="0.45">
      <c r="C182" t="s">
        <v>542</v>
      </c>
      <c r="D182" t="s">
        <v>880</v>
      </c>
      <c r="E18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180</v>
      </c>
    </row>
    <row r="183" spans="3:5" x14ac:dyDescent="0.45">
      <c r="C183" t="s">
        <v>543</v>
      </c>
      <c r="D183" t="s">
        <v>884</v>
      </c>
      <c r="E18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"&lt;-02&gt;2&lt;-01&gt;,M3.5.0/-1,M10.5.0/0" },      // 181</v>
      </c>
    </row>
    <row r="184" spans="3:5" x14ac:dyDescent="0.45">
      <c r="C184" t="s">
        <v>544</v>
      </c>
      <c r="D184" t="s">
        <v>880</v>
      </c>
      <c r="E18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182</v>
      </c>
    </row>
    <row r="185" spans="3:5" x14ac:dyDescent="0.45">
      <c r="C185" t="s">
        <v>545</v>
      </c>
      <c r="D185" t="s">
        <v>875</v>
      </c>
      <c r="E18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"EST5" },      // 183</v>
      </c>
    </row>
    <row r="186" spans="3:5" x14ac:dyDescent="0.45">
      <c r="C186" t="s">
        <v>546</v>
      </c>
      <c r="D186" t="s">
        <v>882</v>
      </c>
      <c r="E18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184</v>
      </c>
    </row>
    <row r="187" spans="3:5" x14ac:dyDescent="0.45">
      <c r="C187" t="s">
        <v>547</v>
      </c>
      <c r="D187" t="s">
        <v>873</v>
      </c>
      <c r="E18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185</v>
      </c>
    </row>
    <row r="188" spans="3:5" x14ac:dyDescent="0.45">
      <c r="C188" t="s">
        <v>549</v>
      </c>
      <c r="D188" t="s">
        <v>882</v>
      </c>
      <c r="E18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186</v>
      </c>
    </row>
    <row r="189" spans="3:5" x14ac:dyDescent="0.45">
      <c r="C189" t="s">
        <v>550</v>
      </c>
      <c r="D189" t="s">
        <v>872</v>
      </c>
      <c r="E18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187</v>
      </c>
    </row>
    <row r="190" spans="3:5" x14ac:dyDescent="0.45">
      <c r="C190" t="s">
        <v>551</v>
      </c>
      <c r="D190" t="s">
        <v>877</v>
      </c>
      <c r="E19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188</v>
      </c>
    </row>
    <row r="191" spans="3:5" x14ac:dyDescent="0.45">
      <c r="C191" t="s">
        <v>552</v>
      </c>
      <c r="D191" t="s">
        <v>872</v>
      </c>
      <c r="E19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189</v>
      </c>
    </row>
    <row r="192" spans="3:5" x14ac:dyDescent="0.45">
      <c r="C192" t="s">
        <v>553</v>
      </c>
      <c r="D192" t="s">
        <v>873</v>
      </c>
      <c r="E19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190</v>
      </c>
    </row>
    <row r="193" spans="3:5" x14ac:dyDescent="0.45">
      <c r="C193" t="s">
        <v>554</v>
      </c>
      <c r="D193" t="s">
        <v>880</v>
      </c>
      <c r="E19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191</v>
      </c>
    </row>
    <row r="194" spans="3:5" x14ac:dyDescent="0.45">
      <c r="C194" t="s">
        <v>555</v>
      </c>
      <c r="D194" t="s">
        <v>880</v>
      </c>
      <c r="E19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192</v>
      </c>
    </row>
    <row r="195" spans="3:5" x14ac:dyDescent="0.45">
      <c r="C195" t="s">
        <v>556</v>
      </c>
      <c r="D195" t="s">
        <v>873</v>
      </c>
      <c r="E19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193</v>
      </c>
    </row>
    <row r="196" spans="3:5" x14ac:dyDescent="0.45">
      <c r="C196" t="s">
        <v>557</v>
      </c>
      <c r="D196" t="s">
        <v>876</v>
      </c>
      <c r="E19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194</v>
      </c>
    </row>
    <row r="197" spans="3:5" x14ac:dyDescent="0.45">
      <c r="C197" t="s">
        <v>558</v>
      </c>
      <c r="D197" t="s">
        <v>880</v>
      </c>
      <c r="E19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195</v>
      </c>
    </row>
    <row r="198" spans="3:5" x14ac:dyDescent="0.45">
      <c r="C198" t="s">
        <v>559</v>
      </c>
      <c r="D198" t="s">
        <v>878</v>
      </c>
      <c r="E19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"&lt;-05&gt;5" },      // 196</v>
      </c>
    </row>
    <row r="199" spans="3:5" x14ac:dyDescent="0.45">
      <c r="C199" t="s">
        <v>560</v>
      </c>
      <c r="D199" t="s">
        <v>873</v>
      </c>
      <c r="E19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197</v>
      </c>
    </row>
    <row r="200" spans="3:5" x14ac:dyDescent="0.45">
      <c r="C200" t="s">
        <v>561</v>
      </c>
      <c r="D200" t="s">
        <v>889</v>
      </c>
      <c r="E20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"&lt;-04&gt;4&lt;-03&gt;,M9.1.6/24,M4.1.6/24" },      // 198</v>
      </c>
    </row>
    <row r="201" spans="3:5" x14ac:dyDescent="0.45">
      <c r="C201" t="s">
        <v>562</v>
      </c>
      <c r="D201" t="s">
        <v>872</v>
      </c>
      <c r="E20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199</v>
      </c>
    </row>
    <row r="202" spans="3:5" x14ac:dyDescent="0.45">
      <c r="C202" t="s">
        <v>563</v>
      </c>
      <c r="D202" t="s">
        <v>873</v>
      </c>
      <c r="E20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200</v>
      </c>
    </row>
    <row r="203" spans="3:5" x14ac:dyDescent="0.45">
      <c r="C203" t="s">
        <v>564</v>
      </c>
      <c r="D203" t="s">
        <v>884</v>
      </c>
      <c r="E20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"&lt;-02&gt;2&lt;-01&gt;,M3.5.0/-1,M10.5.0/0" },      // 201</v>
      </c>
    </row>
    <row r="204" spans="3:5" x14ac:dyDescent="0.45">
      <c r="C204" t="s">
        <v>565</v>
      </c>
      <c r="D204" t="s">
        <v>871</v>
      </c>
      <c r="E20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"AKST9AKDT,M3.2.0,M11.1.0" },      // 202</v>
      </c>
    </row>
    <row r="205" spans="3:5" x14ac:dyDescent="0.45">
      <c r="C205" t="s">
        <v>566</v>
      </c>
      <c r="D205" t="s">
        <v>872</v>
      </c>
      <c r="E20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203</v>
      </c>
    </row>
    <row r="206" spans="3:5" x14ac:dyDescent="0.45">
      <c r="C206" t="s">
        <v>567</v>
      </c>
      <c r="D206" t="s">
        <v>890</v>
      </c>
      <c r="E20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"NST3:30NDT,M3.2.0,M11.1.0" },      // 204</v>
      </c>
    </row>
    <row r="207" spans="3:5" x14ac:dyDescent="0.45">
      <c r="C207" t="s">
        <v>568</v>
      </c>
      <c r="D207" t="s">
        <v>872</v>
      </c>
      <c r="E20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205</v>
      </c>
    </row>
    <row r="208" spans="3:5" x14ac:dyDescent="0.45">
      <c r="C208" t="s">
        <v>569</v>
      </c>
      <c r="D208" t="s">
        <v>872</v>
      </c>
      <c r="E20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206</v>
      </c>
    </row>
    <row r="209" spans="3:5" x14ac:dyDescent="0.45">
      <c r="C209" t="s">
        <v>570</v>
      </c>
      <c r="D209" t="s">
        <v>872</v>
      </c>
      <c r="E20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207</v>
      </c>
    </row>
    <row r="210" spans="3:5" x14ac:dyDescent="0.45">
      <c r="C210" t="s">
        <v>571</v>
      </c>
      <c r="D210" t="s">
        <v>872</v>
      </c>
      <c r="E21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208</v>
      </c>
    </row>
    <row r="211" spans="3:5" x14ac:dyDescent="0.45">
      <c r="C211" t="s">
        <v>572</v>
      </c>
      <c r="D211" t="s">
        <v>876</v>
      </c>
      <c r="E21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209</v>
      </c>
    </row>
    <row r="212" spans="3:5" x14ac:dyDescent="0.45">
      <c r="C212" t="s">
        <v>573</v>
      </c>
      <c r="D212" t="s">
        <v>876</v>
      </c>
      <c r="E21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"CST6" },      // 210</v>
      </c>
    </row>
    <row r="213" spans="3:5" x14ac:dyDescent="0.45">
      <c r="C213" t="s">
        <v>574</v>
      </c>
      <c r="D213" t="s">
        <v>883</v>
      </c>
      <c r="E21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"AST4ADT,M3.2.0,M11.1.0" },      // 211</v>
      </c>
    </row>
    <row r="214" spans="3:5" x14ac:dyDescent="0.45">
      <c r="C214" t="s">
        <v>575</v>
      </c>
      <c r="D214" t="s">
        <v>882</v>
      </c>
      <c r="E21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212</v>
      </c>
    </row>
    <row r="215" spans="3:5" x14ac:dyDescent="0.45">
      <c r="C215" t="s">
        <v>576</v>
      </c>
      <c r="D215" t="s">
        <v>886</v>
      </c>
      <c r="E21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"PST8PDT,M3.2.0,M11.1.0" },      // 213</v>
      </c>
    </row>
    <row r="216" spans="3:5" x14ac:dyDescent="0.45">
      <c r="C216" t="s">
        <v>577</v>
      </c>
      <c r="D216" t="s">
        <v>882</v>
      </c>
      <c r="E21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"EST5EDT,M3.2.0,M11.1.0" },      // 214</v>
      </c>
    </row>
    <row r="217" spans="3:5" x14ac:dyDescent="0.45">
      <c r="C217" t="s">
        <v>578</v>
      </c>
      <c r="D217" t="s">
        <v>872</v>
      </c>
      <c r="E21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"AST4" },      // 215</v>
      </c>
    </row>
    <row r="218" spans="3:5" x14ac:dyDescent="0.45">
      <c r="C218" t="s">
        <v>579</v>
      </c>
      <c r="D218" t="s">
        <v>886</v>
      </c>
      <c r="E21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"PST8PDT,M3.2.0,M11.1.0" },      // 216</v>
      </c>
    </row>
    <row r="219" spans="3:5" x14ac:dyDescent="0.45">
      <c r="C219" t="s">
        <v>580</v>
      </c>
      <c r="D219" t="s">
        <v>881</v>
      </c>
      <c r="E21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"MST7" },      // 217</v>
      </c>
    </row>
    <row r="220" spans="3:5" x14ac:dyDescent="0.45">
      <c r="C220" t="s">
        <v>581</v>
      </c>
      <c r="D220" t="s">
        <v>880</v>
      </c>
      <c r="E22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"CST6CDT,M3.2.0,M11.1.0" },      // 218</v>
      </c>
    </row>
    <row r="221" spans="3:5" x14ac:dyDescent="0.45">
      <c r="C221" t="s">
        <v>582</v>
      </c>
      <c r="D221" t="s">
        <v>871</v>
      </c>
      <c r="E22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"AKST9AKDT,M3.2.0,M11.1.0" },      // 219</v>
      </c>
    </row>
    <row r="222" spans="3:5" x14ac:dyDescent="0.45">
      <c r="C222" t="s">
        <v>583</v>
      </c>
      <c r="D222" t="s">
        <v>879</v>
      </c>
      <c r="E22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"MST7MDT,M3.2.0,M11.1.0" },      // 220</v>
      </c>
    </row>
    <row r="223" spans="3:5" x14ac:dyDescent="0.45">
      <c r="C223" t="s">
        <v>584</v>
      </c>
      <c r="D223" t="s">
        <v>891</v>
      </c>
      <c r="E22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221</v>
      </c>
    </row>
    <row r="224" spans="3:5" x14ac:dyDescent="0.45">
      <c r="C224" t="s">
        <v>585</v>
      </c>
      <c r="D224" t="s">
        <v>892</v>
      </c>
      <c r="E22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222</v>
      </c>
    </row>
    <row r="225" spans="3:5" x14ac:dyDescent="0.45">
      <c r="C225" t="s">
        <v>586</v>
      </c>
      <c r="D225" t="s">
        <v>893</v>
      </c>
      <c r="E22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"&lt;+10&gt;-10" },      // 223</v>
      </c>
    </row>
    <row r="226" spans="3:5" x14ac:dyDescent="0.45">
      <c r="C226" t="s">
        <v>587</v>
      </c>
      <c r="D226" t="s">
        <v>894</v>
      </c>
      <c r="E22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"AEST-10AEDT,M10.1.0,M4.1.0/3" },      // 224</v>
      </c>
    </row>
    <row r="227" spans="3:5" x14ac:dyDescent="0.45">
      <c r="C227" t="s">
        <v>588</v>
      </c>
      <c r="D227" t="s">
        <v>895</v>
      </c>
      <c r="E22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225</v>
      </c>
    </row>
    <row r="228" spans="3:5" x14ac:dyDescent="0.45">
      <c r="C228" t="s">
        <v>589</v>
      </c>
      <c r="D228" t="s">
        <v>896</v>
      </c>
      <c r="E22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"NZST-12NZDT,M9.5.0,M4.1.0/3" },      // 226</v>
      </c>
    </row>
    <row r="229" spans="3:5" x14ac:dyDescent="0.45">
      <c r="C229" t="s">
        <v>590</v>
      </c>
      <c r="D229" t="s">
        <v>873</v>
      </c>
      <c r="E22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227</v>
      </c>
    </row>
    <row r="230" spans="3:5" x14ac:dyDescent="0.45">
      <c r="C230" t="s">
        <v>591</v>
      </c>
      <c r="D230" t="s">
        <v>873</v>
      </c>
      <c r="E23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228</v>
      </c>
    </row>
    <row r="231" spans="3:5" x14ac:dyDescent="0.45">
      <c r="C231" t="s">
        <v>592</v>
      </c>
      <c r="D231" t="s">
        <v>897</v>
      </c>
      <c r="E23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229</v>
      </c>
    </row>
    <row r="232" spans="3:5" x14ac:dyDescent="0.45">
      <c r="C232" t="s">
        <v>593</v>
      </c>
      <c r="D232" t="s">
        <v>898</v>
      </c>
      <c r="E23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"&lt;+00&gt;0&lt;+02&gt;-2,M3.5.0/1,M10.5.0/3" },      // 230</v>
      </c>
    </row>
    <row r="233" spans="3:5" x14ac:dyDescent="0.45">
      <c r="C233" t="s">
        <v>594</v>
      </c>
      <c r="D233" t="s">
        <v>895</v>
      </c>
      <c r="E23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231</v>
      </c>
    </row>
    <row r="234" spans="3:5" x14ac:dyDescent="0.45">
      <c r="C234" t="s">
        <v>595</v>
      </c>
      <c r="D234" t="s">
        <v>867</v>
      </c>
      <c r="E23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232</v>
      </c>
    </row>
    <row r="235" spans="3:5" x14ac:dyDescent="0.45">
      <c r="C235" t="s">
        <v>596</v>
      </c>
      <c r="D235" t="s">
        <v>897</v>
      </c>
      <c r="E23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233</v>
      </c>
    </row>
    <row r="236" spans="3:5" x14ac:dyDescent="0.45">
      <c r="C236" t="s">
        <v>598</v>
      </c>
      <c r="D236" t="s">
        <v>897</v>
      </c>
      <c r="E23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234</v>
      </c>
    </row>
    <row r="237" spans="3:5" x14ac:dyDescent="0.45">
      <c r="C237" t="s">
        <v>599</v>
      </c>
      <c r="D237" t="s">
        <v>899</v>
      </c>
      <c r="E23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235</v>
      </c>
    </row>
    <row r="238" spans="3:5" x14ac:dyDescent="0.45">
      <c r="C238" t="s">
        <v>600</v>
      </c>
      <c r="D238" t="s">
        <v>895</v>
      </c>
      <c r="E23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236</v>
      </c>
    </row>
    <row r="239" spans="3:5" x14ac:dyDescent="0.45">
      <c r="C239" t="s">
        <v>601</v>
      </c>
      <c r="D239" t="s">
        <v>895</v>
      </c>
      <c r="E23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237</v>
      </c>
    </row>
    <row r="240" spans="3:5" x14ac:dyDescent="0.45">
      <c r="C240" t="s">
        <v>602</v>
      </c>
      <c r="D240" t="s">
        <v>895</v>
      </c>
      <c r="E24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238</v>
      </c>
    </row>
    <row r="241" spans="3:5" x14ac:dyDescent="0.45">
      <c r="C241" t="s">
        <v>603</v>
      </c>
      <c r="D241" t="s">
        <v>895</v>
      </c>
      <c r="E24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239</v>
      </c>
    </row>
    <row r="242" spans="3:5" x14ac:dyDescent="0.45">
      <c r="C242" t="s">
        <v>604</v>
      </c>
      <c r="D242" t="s">
        <v>897</v>
      </c>
      <c r="E24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240</v>
      </c>
    </row>
    <row r="243" spans="3:5" x14ac:dyDescent="0.45">
      <c r="C243" t="s">
        <v>605</v>
      </c>
      <c r="D243" t="s">
        <v>897</v>
      </c>
      <c r="E24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241</v>
      </c>
    </row>
    <row r="244" spans="3:5" x14ac:dyDescent="0.45">
      <c r="C244" t="s">
        <v>606</v>
      </c>
      <c r="D244" t="s">
        <v>900</v>
      </c>
      <c r="E24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242</v>
      </c>
    </row>
    <row r="245" spans="3:5" x14ac:dyDescent="0.45">
      <c r="C245" t="s">
        <v>608</v>
      </c>
      <c r="D245" t="s">
        <v>892</v>
      </c>
      <c r="E24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243</v>
      </c>
    </row>
    <row r="246" spans="3:5" x14ac:dyDescent="0.45">
      <c r="C246" t="s">
        <v>609</v>
      </c>
      <c r="D246" t="s">
        <v>901</v>
      </c>
      <c r="E24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"EET-2EEST,M3.5.0/0,M10.5.0/0" },      // 244</v>
      </c>
    </row>
    <row r="247" spans="3:5" x14ac:dyDescent="0.45">
      <c r="C247" t="s">
        <v>610</v>
      </c>
      <c r="D247" t="s">
        <v>902</v>
      </c>
      <c r="E24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"&lt;+06&gt;-6" },      // 245</v>
      </c>
    </row>
    <row r="248" spans="3:5" x14ac:dyDescent="0.45">
      <c r="C248" t="s">
        <v>611</v>
      </c>
      <c r="D248" t="s">
        <v>891</v>
      </c>
      <c r="E24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246</v>
      </c>
    </row>
    <row r="249" spans="3:5" x14ac:dyDescent="0.45">
      <c r="C249" t="s">
        <v>612</v>
      </c>
      <c r="D249" t="s">
        <v>903</v>
      </c>
      <c r="E24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"&lt;+09&gt;-9" },      // 247</v>
      </c>
    </row>
    <row r="250" spans="3:5" x14ac:dyDescent="0.45">
      <c r="C250" t="s">
        <v>613</v>
      </c>
      <c r="D250" t="s">
        <v>891</v>
      </c>
      <c r="E25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248</v>
      </c>
    </row>
    <row r="251" spans="3:5" x14ac:dyDescent="0.45">
      <c r="C251" t="s">
        <v>614</v>
      </c>
      <c r="D251" t="s">
        <v>904</v>
      </c>
      <c r="E25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"&lt;+0530&gt;-5:30" },      // 249</v>
      </c>
    </row>
    <row r="252" spans="3:5" x14ac:dyDescent="0.45">
      <c r="C252" t="s">
        <v>617</v>
      </c>
      <c r="D252" t="s">
        <v>903</v>
      </c>
      <c r="E25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"&lt;+09&gt;-9" },      // 250</v>
      </c>
    </row>
    <row r="253" spans="3:5" x14ac:dyDescent="0.45">
      <c r="C253" t="s">
        <v>619</v>
      </c>
      <c r="D253" t="s">
        <v>895</v>
      </c>
      <c r="E25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251</v>
      </c>
    </row>
    <row r="254" spans="3:5" x14ac:dyDescent="0.45">
      <c r="C254" t="s">
        <v>620</v>
      </c>
      <c r="D254" t="s">
        <v>905</v>
      </c>
      <c r="E25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252</v>
      </c>
    </row>
    <row r="255" spans="3:5" x14ac:dyDescent="0.45">
      <c r="C255" t="s">
        <v>621</v>
      </c>
      <c r="D255" t="s">
        <v>906</v>
      </c>
      <c r="E25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"EET-2EEST,M3.4.4/50,M10.4.4/50" },      // 253</v>
      </c>
    </row>
    <row r="256" spans="3:5" x14ac:dyDescent="0.45">
      <c r="C256" t="s">
        <v>622</v>
      </c>
      <c r="D256" t="s">
        <v>906</v>
      </c>
      <c r="E25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"EET-2EEST,M3.4.4/50,M10.4.4/50" },      // 254</v>
      </c>
    </row>
    <row r="257" spans="3:5" x14ac:dyDescent="0.45">
      <c r="C257" t="s">
        <v>623</v>
      </c>
      <c r="D257" t="s">
        <v>892</v>
      </c>
      <c r="E25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255</v>
      </c>
    </row>
    <row r="258" spans="3:5" x14ac:dyDescent="0.45">
      <c r="C258" t="s">
        <v>624</v>
      </c>
      <c r="D258" t="s">
        <v>907</v>
      </c>
      <c r="E25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"HKT-8" },      // 256</v>
      </c>
    </row>
    <row r="259" spans="3:5" x14ac:dyDescent="0.45">
      <c r="C259" t="s">
        <v>625</v>
      </c>
      <c r="D259" t="s">
        <v>892</v>
      </c>
      <c r="E25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257</v>
      </c>
    </row>
    <row r="260" spans="3:5" x14ac:dyDescent="0.45">
      <c r="C260" t="s">
        <v>626</v>
      </c>
      <c r="D260" t="s">
        <v>891</v>
      </c>
      <c r="E26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258</v>
      </c>
    </row>
    <row r="261" spans="3:5" x14ac:dyDescent="0.45">
      <c r="C261" t="s">
        <v>628</v>
      </c>
      <c r="D261" t="s">
        <v>909</v>
      </c>
      <c r="E26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"WIT-9" },      // 259</v>
      </c>
    </row>
    <row r="262" spans="3:5" x14ac:dyDescent="0.45">
      <c r="C262" t="s">
        <v>629</v>
      </c>
      <c r="D262" t="s">
        <v>910</v>
      </c>
      <c r="E26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"IST-2IDT,M3.4.4/26,M10.5.0" },      // 260</v>
      </c>
    </row>
    <row r="263" spans="3:5" x14ac:dyDescent="0.45">
      <c r="C263" t="s">
        <v>630</v>
      </c>
      <c r="D263" t="s">
        <v>911</v>
      </c>
      <c r="E26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"&lt;+0430&gt;-4:30" },      // 261</v>
      </c>
    </row>
    <row r="264" spans="3:5" x14ac:dyDescent="0.45">
      <c r="C264" t="s">
        <v>631</v>
      </c>
      <c r="D264" t="s">
        <v>899</v>
      </c>
      <c r="E26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262</v>
      </c>
    </row>
    <row r="265" spans="3:5" x14ac:dyDescent="0.45">
      <c r="C265" t="s">
        <v>632</v>
      </c>
      <c r="D265" t="s">
        <v>912</v>
      </c>
      <c r="E26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"PKT-5" },      // 263</v>
      </c>
    </row>
    <row r="266" spans="3:5" x14ac:dyDescent="0.45">
      <c r="C266" t="s">
        <v>633</v>
      </c>
      <c r="D266" t="s">
        <v>913</v>
      </c>
      <c r="E26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"&lt;+0545&gt;-5:45" },      // 264</v>
      </c>
    </row>
    <row r="267" spans="3:5" x14ac:dyDescent="0.45">
      <c r="C267" t="s">
        <v>634</v>
      </c>
      <c r="D267" t="s">
        <v>903</v>
      </c>
      <c r="E26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"&lt;+09&gt;-9" },      // 265</v>
      </c>
    </row>
    <row r="268" spans="3:5" x14ac:dyDescent="0.45">
      <c r="C268" t="s">
        <v>635</v>
      </c>
      <c r="D268" t="s">
        <v>914</v>
      </c>
      <c r="E26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"IST-5:30" },      // 266</v>
      </c>
    </row>
    <row r="269" spans="3:5" x14ac:dyDescent="0.45">
      <c r="C269" t="s">
        <v>636</v>
      </c>
      <c r="D269" t="s">
        <v>892</v>
      </c>
      <c r="E26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267</v>
      </c>
    </row>
    <row r="270" spans="3:5" x14ac:dyDescent="0.45">
      <c r="C270" t="s">
        <v>637</v>
      </c>
      <c r="D270" t="s">
        <v>891</v>
      </c>
      <c r="E27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268</v>
      </c>
    </row>
    <row r="271" spans="3:5" x14ac:dyDescent="0.45">
      <c r="C271" t="s">
        <v>638</v>
      </c>
      <c r="D271" t="s">
        <v>891</v>
      </c>
      <c r="E27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269</v>
      </c>
    </row>
    <row r="272" spans="3:5" x14ac:dyDescent="0.45">
      <c r="C272" t="s">
        <v>639</v>
      </c>
      <c r="D272" t="s">
        <v>897</v>
      </c>
      <c r="E27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270</v>
      </c>
    </row>
    <row r="273" spans="3:5" x14ac:dyDescent="0.45">
      <c r="C273" t="s">
        <v>640</v>
      </c>
      <c r="D273" t="s">
        <v>915</v>
      </c>
      <c r="E27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"CST-8" },      // 271</v>
      </c>
    </row>
    <row r="274" spans="3:5" x14ac:dyDescent="0.45">
      <c r="C274" t="s">
        <v>641</v>
      </c>
      <c r="D274" t="s">
        <v>916</v>
      </c>
      <c r="E27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272</v>
      </c>
    </row>
    <row r="275" spans="3:5" x14ac:dyDescent="0.45">
      <c r="C275" t="s">
        <v>642</v>
      </c>
      <c r="D275" t="s">
        <v>917</v>
      </c>
      <c r="E27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"WITA-8" },      // 273</v>
      </c>
    </row>
    <row r="276" spans="3:5" x14ac:dyDescent="0.45">
      <c r="C276" t="s">
        <v>644</v>
      </c>
      <c r="D276" t="s">
        <v>900</v>
      </c>
      <c r="E27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274</v>
      </c>
    </row>
    <row r="277" spans="3:5" x14ac:dyDescent="0.45">
      <c r="C277" t="s">
        <v>645</v>
      </c>
      <c r="D277" t="s">
        <v>905</v>
      </c>
      <c r="E27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275</v>
      </c>
    </row>
    <row r="278" spans="3:5" x14ac:dyDescent="0.45">
      <c r="C278" t="s">
        <v>646</v>
      </c>
      <c r="D278" t="s">
        <v>892</v>
      </c>
      <c r="E27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276</v>
      </c>
    </row>
    <row r="279" spans="3:5" x14ac:dyDescent="0.45">
      <c r="C279" t="s">
        <v>647</v>
      </c>
      <c r="D279" t="s">
        <v>892</v>
      </c>
      <c r="E27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277</v>
      </c>
    </row>
    <row r="280" spans="3:5" x14ac:dyDescent="0.45">
      <c r="C280" t="s">
        <v>648</v>
      </c>
      <c r="D280" t="s">
        <v>902</v>
      </c>
      <c r="E28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"&lt;+06&gt;-6" },      // 278</v>
      </c>
    </row>
    <row r="281" spans="3:5" x14ac:dyDescent="0.45">
      <c r="C281" t="s">
        <v>649</v>
      </c>
      <c r="D281" t="s">
        <v>895</v>
      </c>
      <c r="E28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279</v>
      </c>
    </row>
    <row r="282" spans="3:5" x14ac:dyDescent="0.45">
      <c r="C282" t="s">
        <v>650</v>
      </c>
      <c r="D282" t="s">
        <v>892</v>
      </c>
      <c r="E28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280</v>
      </c>
    </row>
    <row r="283" spans="3:5" x14ac:dyDescent="0.45">
      <c r="C283" t="s">
        <v>651</v>
      </c>
      <c r="D283" t="s">
        <v>908</v>
      </c>
      <c r="E28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"WIB-7" },      // 281</v>
      </c>
    </row>
    <row r="284" spans="3:5" x14ac:dyDescent="0.45">
      <c r="C284" t="s">
        <v>652</v>
      </c>
      <c r="D284" t="s">
        <v>919</v>
      </c>
      <c r="E28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"KST-9" },      // 282</v>
      </c>
    </row>
    <row r="285" spans="3:5" x14ac:dyDescent="0.45">
      <c r="C285" t="s">
        <v>653</v>
      </c>
      <c r="D285" t="s">
        <v>897</v>
      </c>
      <c r="E28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283</v>
      </c>
    </row>
    <row r="286" spans="3:5" x14ac:dyDescent="0.45">
      <c r="C286" t="s">
        <v>654</v>
      </c>
      <c r="D286" t="s">
        <v>895</v>
      </c>
      <c r="E28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284</v>
      </c>
    </row>
    <row r="287" spans="3:5" x14ac:dyDescent="0.45">
      <c r="C287" t="s">
        <v>655</v>
      </c>
      <c r="D287" t="s">
        <v>897</v>
      </c>
      <c r="E28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285</v>
      </c>
    </row>
    <row r="288" spans="3:5" x14ac:dyDescent="0.45">
      <c r="C288" t="s">
        <v>657</v>
      </c>
      <c r="D288" t="s">
        <v>895</v>
      </c>
      <c r="E28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286</v>
      </c>
    </row>
    <row r="289" spans="3:5" x14ac:dyDescent="0.45">
      <c r="C289" t="s">
        <v>658</v>
      </c>
      <c r="D289" t="s">
        <v>919</v>
      </c>
      <c r="E28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"KST-9" },      // 287</v>
      </c>
    </row>
    <row r="290" spans="3:5" x14ac:dyDescent="0.45">
      <c r="C290" t="s">
        <v>659</v>
      </c>
      <c r="D290" t="s">
        <v>915</v>
      </c>
      <c r="E29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"CST-8" },      // 288</v>
      </c>
    </row>
    <row r="291" spans="3:5" x14ac:dyDescent="0.45">
      <c r="C291" t="s">
        <v>660</v>
      </c>
      <c r="D291" t="s">
        <v>891</v>
      </c>
      <c r="E29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289</v>
      </c>
    </row>
    <row r="292" spans="3:5" x14ac:dyDescent="0.45">
      <c r="C292" t="s">
        <v>661</v>
      </c>
      <c r="D292" t="s">
        <v>916</v>
      </c>
      <c r="E29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290</v>
      </c>
    </row>
    <row r="293" spans="3:5" x14ac:dyDescent="0.45">
      <c r="C293" t="s">
        <v>662</v>
      </c>
      <c r="D293" t="s">
        <v>915</v>
      </c>
      <c r="E29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"CST-8" },      // 291</v>
      </c>
    </row>
    <row r="294" spans="3:5" x14ac:dyDescent="0.45">
      <c r="C294" t="s">
        <v>663</v>
      </c>
      <c r="D294" t="s">
        <v>895</v>
      </c>
      <c r="E29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292</v>
      </c>
    </row>
    <row r="295" spans="3:5" x14ac:dyDescent="0.45">
      <c r="C295" t="s">
        <v>664</v>
      </c>
      <c r="D295" t="s">
        <v>900</v>
      </c>
      <c r="E29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293</v>
      </c>
    </row>
    <row r="296" spans="3:5" x14ac:dyDescent="0.45">
      <c r="C296" t="s">
        <v>665</v>
      </c>
      <c r="D296" t="s">
        <v>920</v>
      </c>
      <c r="E29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"&lt;+0330&gt;-3:30" },      // 294</v>
      </c>
    </row>
    <row r="297" spans="3:5" x14ac:dyDescent="0.45">
      <c r="C297" t="s">
        <v>666</v>
      </c>
      <c r="D297" t="s">
        <v>902</v>
      </c>
      <c r="E29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"&lt;+06&gt;-6" },      // 295</v>
      </c>
    </row>
    <row r="298" spans="3:5" x14ac:dyDescent="0.45">
      <c r="C298" t="s">
        <v>668</v>
      </c>
      <c r="D298" t="s">
        <v>892</v>
      </c>
      <c r="E29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296</v>
      </c>
    </row>
    <row r="299" spans="3:5" x14ac:dyDescent="0.45">
      <c r="C299" t="s">
        <v>669</v>
      </c>
      <c r="D299" t="s">
        <v>891</v>
      </c>
      <c r="E29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297</v>
      </c>
    </row>
    <row r="300" spans="3:5" x14ac:dyDescent="0.45">
      <c r="C300" t="s">
        <v>670</v>
      </c>
      <c r="D300" t="s">
        <v>902</v>
      </c>
      <c r="E30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"&lt;+06&gt;-6" },      // 298</v>
      </c>
    </row>
    <row r="301" spans="3:5" x14ac:dyDescent="0.45">
      <c r="C301" t="s">
        <v>671</v>
      </c>
      <c r="D301" t="s">
        <v>893</v>
      </c>
      <c r="E30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"&lt;+10&gt;-10" },      // 299</v>
      </c>
    </row>
    <row r="302" spans="3:5" x14ac:dyDescent="0.45">
      <c r="C302" t="s">
        <v>672</v>
      </c>
      <c r="D302" t="s">
        <v>892</v>
      </c>
      <c r="E30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300</v>
      </c>
    </row>
    <row r="303" spans="3:5" x14ac:dyDescent="0.45">
      <c r="C303" t="s">
        <v>673</v>
      </c>
      <c r="D303" t="s">
        <v>893</v>
      </c>
      <c r="E30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"&lt;+10&gt;-10" },      // 301</v>
      </c>
    </row>
    <row r="304" spans="3:5" x14ac:dyDescent="0.45">
      <c r="C304" t="s">
        <v>674</v>
      </c>
      <c r="D304" t="s">
        <v>903</v>
      </c>
      <c r="E30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"&lt;+09&gt;-9" },      // 302</v>
      </c>
    </row>
    <row r="305" spans="3:5" x14ac:dyDescent="0.45">
      <c r="C305" t="s">
        <v>675</v>
      </c>
      <c r="D305" t="s">
        <v>922</v>
      </c>
      <c r="E30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"&lt;+0630&gt;-6:30" },      // 303</v>
      </c>
    </row>
    <row r="306" spans="3:5" x14ac:dyDescent="0.45">
      <c r="C306" t="s">
        <v>676</v>
      </c>
      <c r="D306" t="s">
        <v>895</v>
      </c>
      <c r="E30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304</v>
      </c>
    </row>
    <row r="307" spans="3:5" x14ac:dyDescent="0.45">
      <c r="C307" t="s">
        <v>677</v>
      </c>
      <c r="D307" t="s">
        <v>900</v>
      </c>
      <c r="E30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305</v>
      </c>
    </row>
    <row r="308" spans="3:5" x14ac:dyDescent="0.45">
      <c r="C308" t="s">
        <v>678</v>
      </c>
      <c r="D308" t="s">
        <v>923</v>
      </c>
      <c r="E30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"&lt;-01&gt;1&lt;+00&gt;,M3.5.0/0,M10.5.0/1" },      // 306</v>
      </c>
    </row>
    <row r="309" spans="3:5" x14ac:dyDescent="0.45">
      <c r="C309" t="s">
        <v>679</v>
      </c>
      <c r="D309" t="s">
        <v>883</v>
      </c>
      <c r="E30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"AST4ADT,M3.2.0,M11.1.0" },      // 307</v>
      </c>
    </row>
    <row r="310" spans="3:5" x14ac:dyDescent="0.45">
      <c r="C310" t="s">
        <v>680</v>
      </c>
      <c r="D310" t="s">
        <v>924</v>
      </c>
      <c r="E31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"WET0WEST,M3.5.0/1,M10.5.0" },      // 308</v>
      </c>
    </row>
    <row r="311" spans="3:5" x14ac:dyDescent="0.45">
      <c r="C311" t="s">
        <v>681</v>
      </c>
      <c r="D311" t="s">
        <v>925</v>
      </c>
      <c r="E31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"&lt;-01&gt;1" },      // 309</v>
      </c>
    </row>
    <row r="312" spans="3:5" x14ac:dyDescent="0.45">
      <c r="C312" t="s">
        <v>682</v>
      </c>
      <c r="D312" t="s">
        <v>924</v>
      </c>
      <c r="E31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"WET0WEST,M3.5.0/1,M10.5.0" },      // 310</v>
      </c>
    </row>
    <row r="313" spans="3:5" x14ac:dyDescent="0.45">
      <c r="C313" t="s">
        <v>683</v>
      </c>
      <c r="D313" t="s">
        <v>924</v>
      </c>
      <c r="E31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"WET0WEST,M3.5.0/1,M10.5.0" },      // 311</v>
      </c>
    </row>
    <row r="314" spans="3:5" x14ac:dyDescent="0.45">
      <c r="C314" t="s">
        <v>684</v>
      </c>
      <c r="D314" t="s">
        <v>795</v>
      </c>
      <c r="E31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312</v>
      </c>
    </row>
    <row r="315" spans="3:5" x14ac:dyDescent="0.45">
      <c r="C315" t="s">
        <v>685</v>
      </c>
      <c r="D315" t="s">
        <v>888</v>
      </c>
      <c r="E31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"&lt;-02&gt;2" },      // 313</v>
      </c>
    </row>
    <row r="316" spans="3:5" x14ac:dyDescent="0.45">
      <c r="C316" t="s">
        <v>687</v>
      </c>
      <c r="D316" t="s">
        <v>873</v>
      </c>
      <c r="E31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314</v>
      </c>
    </row>
    <row r="317" spans="3:5" x14ac:dyDescent="0.45">
      <c r="C317" t="s">
        <v>686</v>
      </c>
      <c r="D317" t="s">
        <v>795</v>
      </c>
      <c r="E31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315</v>
      </c>
    </row>
    <row r="318" spans="3:5" x14ac:dyDescent="0.45">
      <c r="C318" t="s">
        <v>688</v>
      </c>
      <c r="D318" t="s">
        <v>926</v>
      </c>
      <c r="E31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"ACST-9:30ACDT,M10.1.0,M4.1.0/3" },      // 316</v>
      </c>
    </row>
    <row r="319" spans="3:5" x14ac:dyDescent="0.45">
      <c r="C319" t="s">
        <v>690</v>
      </c>
      <c r="D319" t="s">
        <v>926</v>
      </c>
      <c r="E31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"ACST-9:30ACDT,M10.1.0,M4.1.0/3" },      // 317</v>
      </c>
    </row>
    <row r="320" spans="3:5" x14ac:dyDescent="0.45">
      <c r="C320" t="s">
        <v>691</v>
      </c>
      <c r="D320" t="s">
        <v>894</v>
      </c>
      <c r="E32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"AEST-10AEDT,M10.1.0,M4.1.0/3" },      // 318</v>
      </c>
    </row>
    <row r="321" spans="3:5" x14ac:dyDescent="0.45">
      <c r="C321" t="s">
        <v>692</v>
      </c>
      <c r="D321" t="s">
        <v>928</v>
      </c>
      <c r="E32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"ACST-9:30" },      // 319</v>
      </c>
    </row>
    <row r="322" spans="3:5" x14ac:dyDescent="0.45">
      <c r="C322" t="s">
        <v>693</v>
      </c>
      <c r="D322" t="s">
        <v>929</v>
      </c>
      <c r="E32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"&lt;+0845&gt;-8:45" },      // 320</v>
      </c>
    </row>
    <row r="323" spans="3:5" x14ac:dyDescent="0.45">
      <c r="C323" t="s">
        <v>694</v>
      </c>
      <c r="D323" t="s">
        <v>894</v>
      </c>
      <c r="E32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"AEST-10AEDT,M10.1.0,M4.1.0/3" },      // 321</v>
      </c>
    </row>
    <row r="324" spans="3:5" x14ac:dyDescent="0.45">
      <c r="C324" t="s">
        <v>695</v>
      </c>
      <c r="D324" t="s">
        <v>927</v>
      </c>
      <c r="E32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"AEST-10" },      // 322</v>
      </c>
    </row>
    <row r="325" spans="3:5" x14ac:dyDescent="0.45">
      <c r="C325" t="s">
        <v>696</v>
      </c>
      <c r="D325" t="s">
        <v>930</v>
      </c>
      <c r="E32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"&lt;+1030&gt;-10:30&lt;+11&gt;-11,M10.1.0,M4.1.0" },      // 323</v>
      </c>
    </row>
    <row r="326" spans="3:5" x14ac:dyDescent="0.45">
      <c r="C326" t="s">
        <v>697</v>
      </c>
      <c r="D326" t="s">
        <v>894</v>
      </c>
      <c r="E32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"AEST-10AEDT,M10.1.0,M4.1.0/3" },      // 324</v>
      </c>
    </row>
    <row r="327" spans="3:5" x14ac:dyDescent="0.45">
      <c r="C327" t="s">
        <v>698</v>
      </c>
      <c r="D327" t="s">
        <v>931</v>
      </c>
      <c r="E32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"AWST-8" },      // 325</v>
      </c>
    </row>
    <row r="328" spans="3:5" x14ac:dyDescent="0.45">
      <c r="C328" t="s">
        <v>699</v>
      </c>
      <c r="D328" t="s">
        <v>894</v>
      </c>
      <c r="E32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"AEST-10AEDT,M10.1.0,M4.1.0/3" },      // 326</v>
      </c>
    </row>
    <row r="329" spans="3:5" x14ac:dyDescent="0.45">
      <c r="C329" t="s">
        <v>736</v>
      </c>
      <c r="D329" t="s">
        <v>867</v>
      </c>
      <c r="E32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327</v>
      </c>
    </row>
    <row r="330" spans="3:5" x14ac:dyDescent="0.45">
      <c r="C330" t="s">
        <v>737</v>
      </c>
      <c r="D330" t="s">
        <v>900</v>
      </c>
      <c r="E33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328</v>
      </c>
    </row>
    <row r="331" spans="3:5" x14ac:dyDescent="0.45">
      <c r="C331" t="s">
        <v>739</v>
      </c>
      <c r="D331" t="s">
        <v>867</v>
      </c>
      <c r="E33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329</v>
      </c>
    </row>
    <row r="332" spans="3:5" x14ac:dyDescent="0.45">
      <c r="C332" t="s">
        <v>740</v>
      </c>
      <c r="D332" t="s">
        <v>867</v>
      </c>
      <c r="E33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330</v>
      </c>
    </row>
    <row r="333" spans="3:5" x14ac:dyDescent="0.45">
      <c r="C333" t="s">
        <v>741</v>
      </c>
      <c r="D333" t="s">
        <v>867</v>
      </c>
      <c r="E33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331</v>
      </c>
    </row>
    <row r="334" spans="3:5" x14ac:dyDescent="0.45">
      <c r="C334" t="s">
        <v>742</v>
      </c>
      <c r="D334" t="s">
        <v>867</v>
      </c>
      <c r="E33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332</v>
      </c>
    </row>
    <row r="335" spans="3:5" x14ac:dyDescent="0.45">
      <c r="C335" t="s">
        <v>743</v>
      </c>
      <c r="D335" t="s">
        <v>905</v>
      </c>
      <c r="E33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333</v>
      </c>
    </row>
    <row r="336" spans="3:5" x14ac:dyDescent="0.45">
      <c r="C336" t="s">
        <v>744</v>
      </c>
      <c r="D336" t="s">
        <v>867</v>
      </c>
      <c r="E33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334</v>
      </c>
    </row>
    <row r="337" spans="3:5" x14ac:dyDescent="0.45">
      <c r="C337" t="s">
        <v>745</v>
      </c>
      <c r="D337" t="s">
        <v>867</v>
      </c>
      <c r="E33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335</v>
      </c>
    </row>
    <row r="338" spans="3:5" x14ac:dyDescent="0.45">
      <c r="C338" t="s">
        <v>746</v>
      </c>
      <c r="D338" t="s">
        <v>932</v>
      </c>
      <c r="E33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"EET-2EEST,M3.5.0,M10.5.0/3" },      // 336</v>
      </c>
    </row>
    <row r="339" spans="3:5" x14ac:dyDescent="0.45">
      <c r="C339" t="s">
        <v>747</v>
      </c>
      <c r="D339" t="s">
        <v>867</v>
      </c>
      <c r="E33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337</v>
      </c>
    </row>
    <row r="340" spans="3:5" x14ac:dyDescent="0.45">
      <c r="C340" t="s">
        <v>748</v>
      </c>
      <c r="D340" t="s">
        <v>933</v>
      </c>
      <c r="E34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"IST-1GMT0,M10.5.0,M3.5.0/1" },      // 338</v>
      </c>
    </row>
    <row r="341" spans="3:5" x14ac:dyDescent="0.45">
      <c r="C341" t="s">
        <v>749</v>
      </c>
      <c r="D341" t="s">
        <v>867</v>
      </c>
      <c r="E34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339</v>
      </c>
    </row>
    <row r="342" spans="3:5" x14ac:dyDescent="0.45">
      <c r="C342" t="s">
        <v>750</v>
      </c>
      <c r="D342" t="s">
        <v>934</v>
      </c>
      <c r="E34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"GMT0BST,M3.5.0/1,M10.5.0" },      // 340</v>
      </c>
    </row>
    <row r="343" spans="3:5" x14ac:dyDescent="0.45">
      <c r="C343" t="s">
        <v>751</v>
      </c>
      <c r="D343" t="s">
        <v>905</v>
      </c>
      <c r="E34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341</v>
      </c>
    </row>
    <row r="344" spans="3:5" x14ac:dyDescent="0.45">
      <c r="C344" t="s">
        <v>752</v>
      </c>
      <c r="D344" t="s">
        <v>934</v>
      </c>
      <c r="E34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"GMT0BST,M3.5.0/1,M10.5.0" },      // 342</v>
      </c>
    </row>
    <row r="345" spans="3:5" x14ac:dyDescent="0.45">
      <c r="C345" t="s">
        <v>754</v>
      </c>
      <c r="D345" t="s">
        <v>934</v>
      </c>
      <c r="E34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"GMT0BST,M3.5.0/1,M10.5.0" },      // 343</v>
      </c>
    </row>
    <row r="346" spans="3:5" x14ac:dyDescent="0.45">
      <c r="C346" t="s">
        <v>755</v>
      </c>
      <c r="D346" t="s">
        <v>869</v>
      </c>
      <c r="E34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"EET-2" },      // 344</v>
      </c>
    </row>
    <row r="347" spans="3:5" x14ac:dyDescent="0.45">
      <c r="C347" t="s">
        <v>756</v>
      </c>
      <c r="D347" t="s">
        <v>905</v>
      </c>
      <c r="E34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345</v>
      </c>
    </row>
    <row r="348" spans="3:5" x14ac:dyDescent="0.45">
      <c r="C348" t="s">
        <v>757</v>
      </c>
      <c r="D348" t="s">
        <v>935</v>
      </c>
      <c r="E34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"MSK-3" },      // 346</v>
      </c>
    </row>
    <row r="349" spans="3:5" x14ac:dyDescent="0.45">
      <c r="C349" t="s">
        <v>758</v>
      </c>
      <c r="D349" t="s">
        <v>924</v>
      </c>
      <c r="E34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"WET0WEST,M3.5.0/1,M10.5.0" },      // 347</v>
      </c>
    </row>
    <row r="350" spans="3:5" x14ac:dyDescent="0.45">
      <c r="C350" t="s">
        <v>759</v>
      </c>
      <c r="D350" t="s">
        <v>867</v>
      </c>
      <c r="E35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348</v>
      </c>
    </row>
    <row r="351" spans="3:5" x14ac:dyDescent="0.45">
      <c r="C351" t="s">
        <v>761</v>
      </c>
      <c r="D351" t="s">
        <v>867</v>
      </c>
      <c r="E35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349</v>
      </c>
    </row>
    <row r="352" spans="3:5" x14ac:dyDescent="0.45">
      <c r="C352" t="s">
        <v>762</v>
      </c>
      <c r="D352" t="s">
        <v>867</v>
      </c>
      <c r="E35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350</v>
      </c>
    </row>
    <row r="353" spans="3:5" x14ac:dyDescent="0.45">
      <c r="C353" t="s">
        <v>763</v>
      </c>
      <c r="D353" t="s">
        <v>867</v>
      </c>
      <c r="E35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351</v>
      </c>
    </row>
    <row r="354" spans="3:5" x14ac:dyDescent="0.45">
      <c r="C354" t="s">
        <v>764</v>
      </c>
      <c r="D354" t="s">
        <v>905</v>
      </c>
      <c r="E35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352</v>
      </c>
    </row>
    <row r="355" spans="3:5" x14ac:dyDescent="0.45">
      <c r="C355" t="s">
        <v>765</v>
      </c>
      <c r="D355" t="s">
        <v>897</v>
      </c>
      <c r="E35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353</v>
      </c>
    </row>
    <row r="356" spans="3:5" x14ac:dyDescent="0.45">
      <c r="C356" t="s">
        <v>766</v>
      </c>
      <c r="D356" t="s">
        <v>867</v>
      </c>
      <c r="E35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354</v>
      </c>
    </row>
    <row r="357" spans="3:5" x14ac:dyDescent="0.45">
      <c r="C357" t="s">
        <v>768</v>
      </c>
      <c r="D357" t="s">
        <v>867</v>
      </c>
      <c r="E35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355</v>
      </c>
    </row>
    <row r="358" spans="3:5" x14ac:dyDescent="0.45">
      <c r="C358" t="s">
        <v>769</v>
      </c>
      <c r="D358" t="s">
        <v>867</v>
      </c>
      <c r="E35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356</v>
      </c>
    </row>
    <row r="359" spans="3:5" x14ac:dyDescent="0.45">
      <c r="C359" t="s">
        <v>770</v>
      </c>
      <c r="D359" t="s">
        <v>867</v>
      </c>
      <c r="E35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357</v>
      </c>
    </row>
    <row r="360" spans="3:5" x14ac:dyDescent="0.45">
      <c r="C360" t="s">
        <v>771</v>
      </c>
      <c r="D360" t="s">
        <v>867</v>
      </c>
      <c r="E36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358</v>
      </c>
    </row>
    <row r="361" spans="3:5" x14ac:dyDescent="0.45">
      <c r="C361" t="s">
        <v>772</v>
      </c>
      <c r="D361" t="s">
        <v>905</v>
      </c>
      <c r="E36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359</v>
      </c>
    </row>
    <row r="362" spans="3:5" x14ac:dyDescent="0.45">
      <c r="C362" t="s">
        <v>773</v>
      </c>
      <c r="D362" t="s">
        <v>867</v>
      </c>
      <c r="E36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360</v>
      </c>
    </row>
    <row r="363" spans="3:5" x14ac:dyDescent="0.45">
      <c r="C363" t="s">
        <v>774</v>
      </c>
      <c r="D363" t="s">
        <v>900</v>
      </c>
      <c r="E36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361</v>
      </c>
    </row>
    <row r="364" spans="3:5" x14ac:dyDescent="0.45">
      <c r="C364" t="s">
        <v>775</v>
      </c>
      <c r="D364" t="s">
        <v>867</v>
      </c>
      <c r="E36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362</v>
      </c>
    </row>
    <row r="365" spans="3:5" x14ac:dyDescent="0.45">
      <c r="C365" t="s">
        <v>776</v>
      </c>
      <c r="D365" t="s">
        <v>867</v>
      </c>
      <c r="E36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363</v>
      </c>
    </row>
    <row r="366" spans="3:5" x14ac:dyDescent="0.45">
      <c r="C366" t="s">
        <v>777</v>
      </c>
      <c r="D366" t="s">
        <v>900</v>
      </c>
      <c r="E36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364</v>
      </c>
    </row>
    <row r="367" spans="3:5" x14ac:dyDescent="0.45">
      <c r="C367" t="s">
        <v>778</v>
      </c>
      <c r="D367" t="s">
        <v>935</v>
      </c>
      <c r="E36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"MSK-3" },      // 365</v>
      </c>
    </row>
    <row r="368" spans="3:5" x14ac:dyDescent="0.45">
      <c r="C368" t="s">
        <v>779</v>
      </c>
      <c r="D368" t="s">
        <v>867</v>
      </c>
      <c r="E36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366</v>
      </c>
    </row>
    <row r="369" spans="3:5" x14ac:dyDescent="0.45">
      <c r="C369" t="s">
        <v>780</v>
      </c>
      <c r="D369" t="s">
        <v>905</v>
      </c>
      <c r="E36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367</v>
      </c>
    </row>
    <row r="370" spans="3:5" x14ac:dyDescent="0.45">
      <c r="C370" t="s">
        <v>781</v>
      </c>
      <c r="D370" t="s">
        <v>867</v>
      </c>
      <c r="E37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368</v>
      </c>
    </row>
    <row r="371" spans="3:5" x14ac:dyDescent="0.45">
      <c r="C371" t="s">
        <v>782</v>
      </c>
      <c r="D371" t="s">
        <v>905</v>
      </c>
      <c r="E37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369</v>
      </c>
    </row>
    <row r="372" spans="3:5" x14ac:dyDescent="0.45">
      <c r="C372" t="s">
        <v>783</v>
      </c>
      <c r="D372" t="s">
        <v>867</v>
      </c>
      <c r="E37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370</v>
      </c>
    </row>
    <row r="373" spans="3:5" x14ac:dyDescent="0.45">
      <c r="C373" t="s">
        <v>784</v>
      </c>
      <c r="D373" t="s">
        <v>900</v>
      </c>
      <c r="E37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371</v>
      </c>
    </row>
    <row r="374" spans="3:5" x14ac:dyDescent="0.45">
      <c r="C374" t="s">
        <v>785</v>
      </c>
      <c r="D374" t="s">
        <v>905</v>
      </c>
      <c r="E37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372</v>
      </c>
    </row>
    <row r="375" spans="3:5" x14ac:dyDescent="0.45">
      <c r="C375" t="s">
        <v>786</v>
      </c>
      <c r="D375" t="s">
        <v>867</v>
      </c>
      <c r="E37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373</v>
      </c>
    </row>
    <row r="376" spans="3:5" x14ac:dyDescent="0.45">
      <c r="C376" t="s">
        <v>787</v>
      </c>
      <c r="D376" t="s">
        <v>867</v>
      </c>
      <c r="E37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374</v>
      </c>
    </row>
    <row r="377" spans="3:5" x14ac:dyDescent="0.45">
      <c r="C377" t="s">
        <v>788</v>
      </c>
      <c r="D377" t="s">
        <v>867</v>
      </c>
      <c r="E37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375</v>
      </c>
    </row>
    <row r="378" spans="3:5" x14ac:dyDescent="0.45">
      <c r="C378" t="s">
        <v>789</v>
      </c>
      <c r="D378" t="s">
        <v>905</v>
      </c>
      <c r="E37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376</v>
      </c>
    </row>
    <row r="379" spans="3:5" x14ac:dyDescent="0.45">
      <c r="C379" t="s">
        <v>790</v>
      </c>
      <c r="D379" t="s">
        <v>935</v>
      </c>
      <c r="E37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"MSK-3" },      // 377</v>
      </c>
    </row>
    <row r="380" spans="3:5" x14ac:dyDescent="0.45">
      <c r="C380" t="s">
        <v>791</v>
      </c>
      <c r="D380" t="s">
        <v>867</v>
      </c>
      <c r="E38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378</v>
      </c>
    </row>
    <row r="381" spans="3:5" x14ac:dyDescent="0.45">
      <c r="C381" t="s">
        <v>792</v>
      </c>
      <c r="D381" t="s">
        <v>867</v>
      </c>
      <c r="E38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379</v>
      </c>
    </row>
    <row r="382" spans="3:5" x14ac:dyDescent="0.45">
      <c r="C382" t="s">
        <v>793</v>
      </c>
      <c r="D382" t="s">
        <v>905</v>
      </c>
      <c r="E38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"EET-2EEST,M3.5.0/3,M10.5.0/4" },      // 380</v>
      </c>
    </row>
    <row r="383" spans="3:5" x14ac:dyDescent="0.45">
      <c r="C383" t="s">
        <v>794</v>
      </c>
      <c r="D383" t="s">
        <v>867</v>
      </c>
      <c r="E38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"CET-1CEST,M3.5.0,M10.5.0/3" },      // 381</v>
      </c>
    </row>
    <row r="384" spans="3:5" x14ac:dyDescent="0.45">
      <c r="C384" t="s">
        <v>796</v>
      </c>
      <c r="D384" t="s">
        <v>861</v>
      </c>
      <c r="E38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382</v>
      </c>
    </row>
    <row r="385" spans="3:5" x14ac:dyDescent="0.45">
      <c r="C385" t="s">
        <v>797</v>
      </c>
      <c r="D385" t="s">
        <v>902</v>
      </c>
      <c r="E38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"&lt;+06&gt;-6" },      // 383</v>
      </c>
    </row>
    <row r="386" spans="3:5" x14ac:dyDescent="0.45">
      <c r="C386" t="s">
        <v>798</v>
      </c>
      <c r="D386" t="s">
        <v>892</v>
      </c>
      <c r="E38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384</v>
      </c>
    </row>
    <row r="387" spans="3:5" x14ac:dyDescent="0.45">
      <c r="C387" t="s">
        <v>799</v>
      </c>
      <c r="D387" t="s">
        <v>922</v>
      </c>
      <c r="E38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"&lt;+0630&gt;-6:30" },      // 385</v>
      </c>
    </row>
    <row r="388" spans="3:5" x14ac:dyDescent="0.45">
      <c r="C388" t="s">
        <v>800</v>
      </c>
      <c r="D388" t="s">
        <v>861</v>
      </c>
      <c r="E38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386</v>
      </c>
    </row>
    <row r="389" spans="3:5" x14ac:dyDescent="0.45">
      <c r="C389" t="s">
        <v>801</v>
      </c>
      <c r="D389" t="s">
        <v>895</v>
      </c>
      <c r="E38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387</v>
      </c>
    </row>
    <row r="390" spans="3:5" x14ac:dyDescent="0.45">
      <c r="C390" t="s">
        <v>802</v>
      </c>
      <c r="D390" t="s">
        <v>900</v>
      </c>
      <c r="E39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388</v>
      </c>
    </row>
    <row r="391" spans="3:5" x14ac:dyDescent="0.45">
      <c r="C391" t="s">
        <v>803</v>
      </c>
      <c r="D391" t="s">
        <v>895</v>
      </c>
      <c r="E39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389</v>
      </c>
    </row>
    <row r="392" spans="3:5" x14ac:dyDescent="0.45">
      <c r="C392" t="s">
        <v>804</v>
      </c>
      <c r="D392" t="s">
        <v>900</v>
      </c>
      <c r="E39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390</v>
      </c>
    </row>
    <row r="393" spans="3:5" x14ac:dyDescent="0.45">
      <c r="C393" t="s">
        <v>805</v>
      </c>
      <c r="D393" t="s">
        <v>861</v>
      </c>
      <c r="E39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"EAT-3" },      // 391</v>
      </c>
    </row>
    <row r="394" spans="3:5" x14ac:dyDescent="0.45">
      <c r="C394" t="s">
        <v>806</v>
      </c>
      <c r="D394" t="s">
        <v>900</v>
      </c>
      <c r="E39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392</v>
      </c>
    </row>
    <row r="395" spans="3:5" x14ac:dyDescent="0.45">
      <c r="C395" t="s">
        <v>807</v>
      </c>
      <c r="D395" t="s">
        <v>936</v>
      </c>
      <c r="E39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"&lt;+13&gt;-13" },      // 393</v>
      </c>
    </row>
    <row r="396" spans="3:5" x14ac:dyDescent="0.45">
      <c r="C396" t="s">
        <v>808</v>
      </c>
      <c r="D396" t="s">
        <v>896</v>
      </c>
      <c r="E39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"NZST-12NZDT,M9.5.0,M4.1.0/3" },      // 394</v>
      </c>
    </row>
    <row r="397" spans="3:5" x14ac:dyDescent="0.45">
      <c r="C397" t="s">
        <v>809</v>
      </c>
      <c r="D397" t="s">
        <v>916</v>
      </c>
      <c r="E39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395</v>
      </c>
    </row>
    <row r="398" spans="3:5" x14ac:dyDescent="0.45">
      <c r="C398" t="s">
        <v>810</v>
      </c>
      <c r="D398" t="s">
        <v>937</v>
      </c>
      <c r="E39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"&lt;+1245&gt;-12:45&lt;+1345&gt;,M9.5.0/2:45,M4.1.0/3:45" },      // 396</v>
      </c>
    </row>
    <row r="399" spans="3:5" x14ac:dyDescent="0.45">
      <c r="C399" t="s">
        <v>811</v>
      </c>
      <c r="D399" t="s">
        <v>893</v>
      </c>
      <c r="E39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"&lt;+10&gt;-10" },      // 397</v>
      </c>
    </row>
    <row r="400" spans="3:5" x14ac:dyDescent="0.45">
      <c r="C400" t="s">
        <v>812</v>
      </c>
      <c r="D400" t="s">
        <v>938</v>
      </c>
      <c r="E40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"&lt;-06&gt;6&lt;-05&gt;,M9.1.6/22,M4.1.6/22" },      // 398</v>
      </c>
    </row>
    <row r="401" spans="3:5" x14ac:dyDescent="0.45">
      <c r="C401" t="s">
        <v>813</v>
      </c>
      <c r="D401" t="s">
        <v>916</v>
      </c>
      <c r="E40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399</v>
      </c>
    </row>
    <row r="402" spans="3:5" x14ac:dyDescent="0.45">
      <c r="C402" t="s">
        <v>814</v>
      </c>
      <c r="D402" t="s">
        <v>936</v>
      </c>
      <c r="E40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"&lt;+13&gt;-13" },      // 400</v>
      </c>
    </row>
    <row r="403" spans="3:5" x14ac:dyDescent="0.45">
      <c r="C403" t="s">
        <v>815</v>
      </c>
      <c r="D403" t="s">
        <v>936</v>
      </c>
      <c r="E40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"&lt;+13&gt;-13" },      // 401</v>
      </c>
    </row>
    <row r="404" spans="3:5" x14ac:dyDescent="0.45">
      <c r="C404" t="s">
        <v>817</v>
      </c>
      <c r="D404" t="s">
        <v>899</v>
      </c>
      <c r="E40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402</v>
      </c>
    </row>
    <row r="405" spans="3:5" x14ac:dyDescent="0.45">
      <c r="C405" t="s">
        <v>818</v>
      </c>
      <c r="D405" t="s">
        <v>939</v>
      </c>
      <c r="E40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"&lt;-06&gt;6" },      // 403</v>
      </c>
    </row>
    <row r="406" spans="3:5" x14ac:dyDescent="0.45">
      <c r="C406" t="s">
        <v>820</v>
      </c>
      <c r="D406" t="s">
        <v>916</v>
      </c>
      <c r="E40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404</v>
      </c>
    </row>
    <row r="407" spans="3:5" x14ac:dyDescent="0.45">
      <c r="C407" t="s">
        <v>821</v>
      </c>
      <c r="D407" t="s">
        <v>941</v>
      </c>
      <c r="E40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"ChST-10" },      // 405</v>
      </c>
    </row>
    <row r="408" spans="3:5" x14ac:dyDescent="0.45">
      <c r="C408" t="s">
        <v>823</v>
      </c>
      <c r="D408" t="s">
        <v>943</v>
      </c>
      <c r="E40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"&lt;+14&gt;-14" },      // 406</v>
      </c>
    </row>
    <row r="409" spans="3:5" x14ac:dyDescent="0.45">
      <c r="C409" t="s">
        <v>824</v>
      </c>
      <c r="D409" t="s">
        <v>916</v>
      </c>
      <c r="E40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407</v>
      </c>
    </row>
    <row r="410" spans="3:5" x14ac:dyDescent="0.45">
      <c r="C410" t="s">
        <v>825</v>
      </c>
      <c r="D410" t="s">
        <v>899</v>
      </c>
      <c r="E41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408</v>
      </c>
    </row>
    <row r="411" spans="3:5" x14ac:dyDescent="0.45">
      <c r="C411" t="s">
        <v>826</v>
      </c>
      <c r="D411" t="s">
        <v>899</v>
      </c>
      <c r="E41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409</v>
      </c>
    </row>
    <row r="412" spans="3:5" x14ac:dyDescent="0.45">
      <c r="C412" t="s">
        <v>827</v>
      </c>
      <c r="D412" t="s">
        <v>944</v>
      </c>
      <c r="E41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"&lt;-0930&gt;9:30" },      // 410</v>
      </c>
    </row>
    <row r="413" spans="3:5" x14ac:dyDescent="0.45">
      <c r="C413" t="s">
        <v>828</v>
      </c>
      <c r="D413" t="s">
        <v>945</v>
      </c>
      <c r="E41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"SST11" },      // 411</v>
      </c>
    </row>
    <row r="414" spans="3:5" x14ac:dyDescent="0.45">
      <c r="C414" t="s">
        <v>829</v>
      </c>
      <c r="D414" t="s">
        <v>899</v>
      </c>
      <c r="E41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412</v>
      </c>
    </row>
    <row r="415" spans="3:5" x14ac:dyDescent="0.45">
      <c r="C415" t="s">
        <v>830</v>
      </c>
      <c r="D415" t="s">
        <v>946</v>
      </c>
      <c r="E41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"&lt;-11&gt;11" },      // 413</v>
      </c>
    </row>
    <row r="416" spans="3:5" x14ac:dyDescent="0.45">
      <c r="C416" t="s">
        <v>831</v>
      </c>
      <c r="D416" t="s">
        <v>947</v>
      </c>
      <c r="E41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"&lt;+11&gt;-11&lt;+12&gt;,M10.1.0,M4.1.0/3" },      // 414</v>
      </c>
    </row>
    <row r="417" spans="3:5" x14ac:dyDescent="0.45">
      <c r="C417" t="s">
        <v>832</v>
      </c>
      <c r="D417" t="s">
        <v>916</v>
      </c>
      <c r="E41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415</v>
      </c>
    </row>
    <row r="418" spans="3:5" x14ac:dyDescent="0.45">
      <c r="C418" t="s">
        <v>833</v>
      </c>
      <c r="D418" t="s">
        <v>945</v>
      </c>
      <c r="E41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"SST11" },      // 416</v>
      </c>
    </row>
    <row r="419" spans="3:5" x14ac:dyDescent="0.45">
      <c r="C419" t="s">
        <v>834</v>
      </c>
      <c r="D419" t="s">
        <v>903</v>
      </c>
      <c r="E41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"&lt;+09&gt;-9" },      // 417</v>
      </c>
    </row>
    <row r="420" spans="3:5" x14ac:dyDescent="0.45">
      <c r="C420" t="s">
        <v>835</v>
      </c>
      <c r="D420" t="s">
        <v>948</v>
      </c>
      <c r="E42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"&lt;-08&gt;8" },      // 418</v>
      </c>
    </row>
    <row r="421" spans="3:5" x14ac:dyDescent="0.45">
      <c r="C421" t="s">
        <v>836</v>
      </c>
      <c r="D421" t="s">
        <v>916</v>
      </c>
      <c r="E42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419</v>
      </c>
    </row>
    <row r="422" spans="3:5" x14ac:dyDescent="0.45">
      <c r="C422" t="s">
        <v>837</v>
      </c>
      <c r="D422" t="s">
        <v>893</v>
      </c>
      <c r="E42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"&lt;+10&gt;-10" },      // 420</v>
      </c>
    </row>
    <row r="423" spans="3:5" x14ac:dyDescent="0.45">
      <c r="C423" t="s">
        <v>838</v>
      </c>
      <c r="D423" t="s">
        <v>949</v>
      </c>
      <c r="E42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"&lt;-10&gt;10" },      // 421</v>
      </c>
    </row>
    <row r="424" spans="3:5" x14ac:dyDescent="0.45">
      <c r="C424" t="s">
        <v>839</v>
      </c>
      <c r="D424" t="s">
        <v>941</v>
      </c>
      <c r="E42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"ChST-10" },      // 422</v>
      </c>
    </row>
    <row r="425" spans="3:5" x14ac:dyDescent="0.45">
      <c r="C425" t="s">
        <v>840</v>
      </c>
      <c r="D425" t="s">
        <v>949</v>
      </c>
      <c r="E42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"&lt;-10&gt;10" },      // 423</v>
      </c>
    </row>
    <row r="426" spans="3:5" x14ac:dyDescent="0.45">
      <c r="C426" t="s">
        <v>841</v>
      </c>
      <c r="D426" t="s">
        <v>899</v>
      </c>
      <c r="E42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424</v>
      </c>
    </row>
    <row r="427" spans="3:5" x14ac:dyDescent="0.45">
      <c r="C427" t="s">
        <v>842</v>
      </c>
      <c r="D427" t="s">
        <v>936</v>
      </c>
      <c r="E42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"&lt;+13&gt;-13" },      // 425</v>
      </c>
    </row>
    <row r="428" spans="3:5" x14ac:dyDescent="0.45">
      <c r="C428" t="s">
        <v>843</v>
      </c>
      <c r="D428" t="s">
        <v>899</v>
      </c>
      <c r="E42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426</v>
      </c>
    </row>
    <row r="429" spans="3:5" x14ac:dyDescent="0.45">
      <c r="C429" t="s">
        <v>844</v>
      </c>
      <c r="D429" t="s">
        <v>899</v>
      </c>
      <c r="E42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427</v>
      </c>
    </row>
    <row r="430" spans="3:5" x14ac:dyDescent="0.45">
      <c r="C430" t="s">
        <v>700</v>
      </c>
      <c r="D430" t="s">
        <v>795</v>
      </c>
      <c r="E43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428</v>
      </c>
    </row>
    <row r="431" spans="3:5" x14ac:dyDescent="0.45">
      <c r="C431" t="s">
        <v>714</v>
      </c>
      <c r="D431" t="s">
        <v>795</v>
      </c>
      <c r="E43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429</v>
      </c>
    </row>
    <row r="432" spans="3:5" x14ac:dyDescent="0.45">
      <c r="C432" t="s">
        <v>715</v>
      </c>
      <c r="D432" t="s">
        <v>866</v>
      </c>
      <c r="E43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"&lt;+01&gt;-1" },      // 430</v>
      </c>
    </row>
    <row r="433" spans="3:5" x14ac:dyDescent="0.45">
      <c r="C433" t="s">
        <v>721</v>
      </c>
      <c r="D433" t="s">
        <v>950</v>
      </c>
      <c r="E43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"&lt;+02&gt;-2" },      // 431</v>
      </c>
    </row>
    <row r="434" spans="3:5" x14ac:dyDescent="0.45">
      <c r="C434" t="s">
        <v>722</v>
      </c>
      <c r="D434" t="s">
        <v>897</v>
      </c>
      <c r="E43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"&lt;+03&gt;-3" },      // 432</v>
      </c>
    </row>
    <row r="435" spans="3:5" x14ac:dyDescent="0.45">
      <c r="C435" t="s">
        <v>723</v>
      </c>
      <c r="D435" t="s">
        <v>900</v>
      </c>
      <c r="E43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"&lt;+04&gt;-4" },      // 433</v>
      </c>
    </row>
    <row r="436" spans="3:5" x14ac:dyDescent="0.45">
      <c r="C436" t="s">
        <v>724</v>
      </c>
      <c r="D436" t="s">
        <v>895</v>
      </c>
      <c r="E43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"&lt;+05&gt;-5" },      // 434</v>
      </c>
    </row>
    <row r="437" spans="3:5" x14ac:dyDescent="0.45">
      <c r="C437" t="s">
        <v>725</v>
      </c>
      <c r="D437" t="s">
        <v>902</v>
      </c>
      <c r="E43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"&lt;+06&gt;-6" },      // 435</v>
      </c>
    </row>
    <row r="438" spans="3:5" x14ac:dyDescent="0.45">
      <c r="C438" t="s">
        <v>726</v>
      </c>
      <c r="D438" t="s">
        <v>892</v>
      </c>
      <c r="E43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"&lt;+07&gt;-7" },      // 436</v>
      </c>
    </row>
    <row r="439" spans="3:5" x14ac:dyDescent="0.45">
      <c r="C439" t="s">
        <v>727</v>
      </c>
      <c r="D439" t="s">
        <v>891</v>
      </c>
      <c r="E43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"&lt;+08&gt;-8" },      // 437</v>
      </c>
    </row>
    <row r="440" spans="3:5" x14ac:dyDescent="0.45">
      <c r="C440" t="s">
        <v>728</v>
      </c>
      <c r="D440" t="s">
        <v>903</v>
      </c>
      <c r="E44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"&lt;+09&gt;-9" },      // 438</v>
      </c>
    </row>
    <row r="441" spans="3:5" x14ac:dyDescent="0.45">
      <c r="C441" t="s">
        <v>716</v>
      </c>
      <c r="D441" t="s">
        <v>893</v>
      </c>
      <c r="E44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"&lt;+10&gt;-10" },      // 439</v>
      </c>
    </row>
    <row r="442" spans="3:5" x14ac:dyDescent="0.45">
      <c r="C442" t="s">
        <v>717</v>
      </c>
      <c r="D442" t="s">
        <v>916</v>
      </c>
      <c r="E44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"&lt;+11&gt;-11" },      // 440</v>
      </c>
    </row>
    <row r="443" spans="3:5" x14ac:dyDescent="0.45">
      <c r="C443" t="s">
        <v>718</v>
      </c>
      <c r="D443" t="s">
        <v>899</v>
      </c>
      <c r="E44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"&lt;+12&gt;-12" },      // 441</v>
      </c>
    </row>
    <row r="444" spans="3:5" x14ac:dyDescent="0.45">
      <c r="C444" t="s">
        <v>719</v>
      </c>
      <c r="D444" t="s">
        <v>936</v>
      </c>
      <c r="E44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"&lt;+13&gt;-13" },      // 442</v>
      </c>
    </row>
    <row r="445" spans="3:5" x14ac:dyDescent="0.45">
      <c r="C445" t="s">
        <v>720</v>
      </c>
      <c r="D445" t="s">
        <v>943</v>
      </c>
      <c r="E44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"&lt;+14&gt;-14" },      // 443</v>
      </c>
    </row>
    <row r="446" spans="3:5" x14ac:dyDescent="0.45">
      <c r="C446" t="s">
        <v>729</v>
      </c>
      <c r="D446" t="s">
        <v>795</v>
      </c>
      <c r="E44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444</v>
      </c>
    </row>
    <row r="447" spans="3:5" x14ac:dyDescent="0.45">
      <c r="C447" t="s">
        <v>701</v>
      </c>
      <c r="D447" t="s">
        <v>795</v>
      </c>
      <c r="E44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445</v>
      </c>
    </row>
    <row r="448" spans="3:5" x14ac:dyDescent="0.45">
      <c r="C448" t="s">
        <v>707</v>
      </c>
      <c r="D448" t="s">
        <v>873</v>
      </c>
      <c r="E44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"&lt;-03&gt;3" },      // 446</v>
      </c>
    </row>
    <row r="449" spans="3:5" x14ac:dyDescent="0.45">
      <c r="C449" t="s">
        <v>708</v>
      </c>
      <c r="D449" t="s">
        <v>877</v>
      </c>
      <c r="E44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"&lt;-04&gt;4" },      // 447</v>
      </c>
    </row>
    <row r="450" spans="3:5" x14ac:dyDescent="0.45">
      <c r="C450" t="s">
        <v>709</v>
      </c>
      <c r="D450" t="s">
        <v>878</v>
      </c>
      <c r="E45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"&lt;-05&gt;5" },      // 448</v>
      </c>
    </row>
    <row r="451" spans="3:5" x14ac:dyDescent="0.45">
      <c r="C451" t="s">
        <v>710</v>
      </c>
      <c r="D451" t="s">
        <v>939</v>
      </c>
      <c r="E45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"&lt;-06&gt;6" },      // 449</v>
      </c>
    </row>
    <row r="452" spans="3:5" x14ac:dyDescent="0.45">
      <c r="C452" t="s">
        <v>711</v>
      </c>
      <c r="D452" t="s">
        <v>951</v>
      </c>
      <c r="E45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"&lt;-07&gt;7" },      // 450</v>
      </c>
    </row>
    <row r="453" spans="3:5" x14ac:dyDescent="0.45">
      <c r="C453" t="s">
        <v>712</v>
      </c>
      <c r="D453" t="s">
        <v>948</v>
      </c>
      <c r="E453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"&lt;-08&gt;8" },      // 451</v>
      </c>
    </row>
    <row r="454" spans="3:5" x14ac:dyDescent="0.45">
      <c r="C454" t="s">
        <v>713</v>
      </c>
      <c r="D454" t="s">
        <v>940</v>
      </c>
      <c r="E454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"&lt;-09&gt;9" },      // 452</v>
      </c>
    </row>
    <row r="455" spans="3:5" x14ac:dyDescent="0.45">
      <c r="C455" t="s">
        <v>703</v>
      </c>
      <c r="D455" t="s">
        <v>949</v>
      </c>
      <c r="E455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"&lt;-10&gt;10" },      // 453</v>
      </c>
    </row>
    <row r="456" spans="3:5" x14ac:dyDescent="0.45">
      <c r="C456" t="s">
        <v>704</v>
      </c>
      <c r="D456" t="s">
        <v>946</v>
      </c>
      <c r="E456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"&lt;-11&gt;11" },      // 454</v>
      </c>
    </row>
    <row r="457" spans="3:5" x14ac:dyDescent="0.45">
      <c r="C457" t="s">
        <v>705</v>
      </c>
      <c r="D457" t="s">
        <v>952</v>
      </c>
      <c r="E457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"&lt;-12&gt;12" },      // 455</v>
      </c>
    </row>
    <row r="458" spans="3:5" x14ac:dyDescent="0.45">
      <c r="C458" t="s">
        <v>731</v>
      </c>
      <c r="D458" t="s">
        <v>953</v>
      </c>
      <c r="E458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"UTC0" },      // 456</v>
      </c>
    </row>
    <row r="459" spans="3:5" x14ac:dyDescent="0.45">
      <c r="C459" t="s">
        <v>733</v>
      </c>
      <c r="D459" t="s">
        <v>953</v>
      </c>
      <c r="E459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"UTC0" },      // 457</v>
      </c>
    </row>
    <row r="460" spans="3:5" x14ac:dyDescent="0.45">
      <c r="C460" t="s">
        <v>730</v>
      </c>
      <c r="D460" t="s">
        <v>795</v>
      </c>
      <c r="E460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"GMT0" },      // 458</v>
      </c>
    </row>
    <row r="461" spans="3:5" x14ac:dyDescent="0.45">
      <c r="C461" t="s">
        <v>732</v>
      </c>
      <c r="D461" t="s">
        <v>953</v>
      </c>
      <c r="E461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"UTC0" },      // 459</v>
      </c>
    </row>
    <row r="462" spans="3:5" x14ac:dyDescent="0.45">
      <c r="C462" t="s">
        <v>734</v>
      </c>
      <c r="D462" t="s">
        <v>953</v>
      </c>
      <c r="E462" t="str">
        <f>"  { "&amp;CHAR(34)&amp;Table4[[#This Row],[Name]]&amp;" "&amp;TEXT(Table4[[#This Row],[Diff]],"+00;-00;+00")&amp;CHAR(34)&amp;",     "&amp;CHAR(34)&amp;Table4[[#This Row],[Code]]&amp;CHAR(34)&amp;" },      // "&amp;ROW(Table4[[#This Row],[Diff]])-2</f>
        <v xml:space="preserve">  { " +00",     "UTC0" },      // 460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793C-A208-4DFD-BFAE-DBBD6A2FF614}">
  <dimension ref="A1:K43"/>
  <sheetViews>
    <sheetView workbookViewId="0">
      <selection activeCell="K34" sqref="K34:K35"/>
    </sheetView>
  </sheetViews>
  <sheetFormatPr defaultRowHeight="14.25" x14ac:dyDescent="0.45"/>
  <cols>
    <col min="2" max="2" width="17.6640625" customWidth="1"/>
    <col min="3" max="7" width="17.6640625" style="1" customWidth="1"/>
  </cols>
  <sheetData>
    <row r="1" spans="1:7" x14ac:dyDescent="0.45">
      <c r="C1" s="1" t="s">
        <v>112</v>
      </c>
      <c r="D1" s="1" t="s">
        <v>113</v>
      </c>
      <c r="E1" s="1" t="s">
        <v>111</v>
      </c>
      <c r="F1" s="1" t="s">
        <v>114</v>
      </c>
      <c r="G1" s="1" t="s">
        <v>110</v>
      </c>
    </row>
    <row r="2" spans="1:7" x14ac:dyDescent="0.45">
      <c r="C2" s="1">
        <f>COUNTA(C3:C43)</f>
        <v>36</v>
      </c>
      <c r="D2" s="1">
        <f>COUNTA(D3:D43)</f>
        <v>39</v>
      </c>
      <c r="E2" s="1">
        <f>COUNTA(E3:E43)</f>
        <v>41</v>
      </c>
      <c r="F2" s="1">
        <f>COUNTA(F3:F43)</f>
        <v>20</v>
      </c>
      <c r="G2" s="1">
        <f>COUNTA(G3:G39)</f>
        <v>14</v>
      </c>
    </row>
    <row r="3" spans="1:7" x14ac:dyDescent="0.45">
      <c r="B3" s="4">
        <v>1</v>
      </c>
      <c r="C3" s="5" t="s">
        <v>107</v>
      </c>
      <c r="D3" s="5" t="s">
        <v>107</v>
      </c>
      <c r="E3" s="5" t="s">
        <v>107</v>
      </c>
      <c r="F3" s="5" t="s">
        <v>107</v>
      </c>
      <c r="G3" s="5" t="s">
        <v>102</v>
      </c>
    </row>
    <row r="4" spans="1:7" x14ac:dyDescent="0.45">
      <c r="B4" s="4">
        <f t="shared" ref="B4:B42" si="0">B3+1</f>
        <v>2</v>
      </c>
      <c r="C4" s="5" t="s">
        <v>108</v>
      </c>
      <c r="D4" s="5" t="s">
        <v>108</v>
      </c>
      <c r="E4" s="5" t="s">
        <v>108</v>
      </c>
      <c r="F4" s="5" t="s">
        <v>108</v>
      </c>
      <c r="G4" s="5" t="s">
        <v>103</v>
      </c>
    </row>
    <row r="5" spans="1:7" x14ac:dyDescent="0.45">
      <c r="B5" s="4">
        <f t="shared" si="0"/>
        <v>3</v>
      </c>
      <c r="C5" s="6" t="s">
        <v>109</v>
      </c>
      <c r="D5" s="6" t="s">
        <v>109</v>
      </c>
      <c r="E5" s="6" t="s">
        <v>109</v>
      </c>
      <c r="F5" s="6" t="s">
        <v>109</v>
      </c>
      <c r="G5" s="5" t="s">
        <v>105</v>
      </c>
    </row>
    <row r="6" spans="1:7" x14ac:dyDescent="0.45">
      <c r="B6" s="4">
        <f t="shared" si="0"/>
        <v>4</v>
      </c>
      <c r="C6" s="5">
        <v>12345</v>
      </c>
      <c r="D6" s="5">
        <v>12345</v>
      </c>
      <c r="E6" s="5">
        <v>12345</v>
      </c>
      <c r="F6" s="5">
        <v>12345</v>
      </c>
      <c r="G6" s="5" t="s">
        <v>106</v>
      </c>
    </row>
    <row r="7" spans="1:7" x14ac:dyDescent="0.45">
      <c r="B7" s="4">
        <f t="shared" si="0"/>
        <v>5</v>
      </c>
      <c r="C7" s="5" t="s">
        <v>101</v>
      </c>
      <c r="D7" s="5" t="s">
        <v>101</v>
      </c>
      <c r="E7" s="5" t="s">
        <v>101</v>
      </c>
      <c r="F7" s="5" t="s">
        <v>101</v>
      </c>
      <c r="G7" s="1" t="s">
        <v>23</v>
      </c>
    </row>
    <row r="8" spans="1:7" x14ac:dyDescent="0.45">
      <c r="B8" s="4">
        <f t="shared" si="0"/>
        <v>6</v>
      </c>
      <c r="C8" s="5" t="s">
        <v>102</v>
      </c>
      <c r="D8" s="5" t="s">
        <v>102</v>
      </c>
      <c r="E8" s="5" t="s">
        <v>102</v>
      </c>
      <c r="F8" s="5" t="s">
        <v>102</v>
      </c>
      <c r="G8" s="1" t="s">
        <v>24</v>
      </c>
    </row>
    <row r="9" spans="1:7" x14ac:dyDescent="0.45">
      <c r="B9" s="4">
        <f t="shared" si="0"/>
        <v>7</v>
      </c>
      <c r="C9" s="5" t="s">
        <v>103</v>
      </c>
      <c r="D9" s="5" t="s">
        <v>103</v>
      </c>
      <c r="E9" s="5" t="s">
        <v>103</v>
      </c>
      <c r="F9" s="5" t="s">
        <v>103</v>
      </c>
      <c r="G9" s="1" t="s">
        <v>25</v>
      </c>
    </row>
    <row r="10" spans="1:7" x14ac:dyDescent="0.45">
      <c r="B10" s="4">
        <f t="shared" si="0"/>
        <v>8</v>
      </c>
      <c r="C10" s="5" t="s">
        <v>104</v>
      </c>
      <c r="D10" s="5" t="s">
        <v>104</v>
      </c>
      <c r="E10" s="5" t="s">
        <v>104</v>
      </c>
      <c r="F10" s="5" t="s">
        <v>104</v>
      </c>
      <c r="G10" s="1" t="s">
        <v>26</v>
      </c>
    </row>
    <row r="11" spans="1:7" x14ac:dyDescent="0.45">
      <c r="B11" s="4">
        <f t="shared" si="0"/>
        <v>9</v>
      </c>
      <c r="C11" s="5" t="s">
        <v>105</v>
      </c>
      <c r="D11" s="5" t="s">
        <v>105</v>
      </c>
      <c r="E11" s="5" t="s">
        <v>105</v>
      </c>
      <c r="F11" s="5" t="s">
        <v>105</v>
      </c>
      <c r="G11" s="1" t="s">
        <v>27</v>
      </c>
    </row>
    <row r="12" spans="1:7" x14ac:dyDescent="0.45">
      <c r="B12" s="4">
        <f t="shared" si="0"/>
        <v>10</v>
      </c>
      <c r="C12" s="5" t="s">
        <v>106</v>
      </c>
      <c r="D12" s="5" t="s">
        <v>106</v>
      </c>
      <c r="E12" s="5" t="s">
        <v>106</v>
      </c>
      <c r="F12" s="5" t="s">
        <v>106</v>
      </c>
      <c r="G12" s="1" t="s">
        <v>28</v>
      </c>
    </row>
    <row r="13" spans="1:7" x14ac:dyDescent="0.45">
      <c r="B13">
        <f t="shared" si="0"/>
        <v>11</v>
      </c>
      <c r="C13" s="1" t="s">
        <v>5</v>
      </c>
      <c r="D13" s="1" t="s">
        <v>69</v>
      </c>
      <c r="E13" s="1" t="s">
        <v>8</v>
      </c>
      <c r="F13" s="1" t="s">
        <v>23</v>
      </c>
      <c r="G13" s="1" t="s">
        <v>29</v>
      </c>
    </row>
    <row r="14" spans="1:7" x14ac:dyDescent="0.45">
      <c r="A14" t="str">
        <f>E13&amp;E14</f>
        <v>!"</v>
      </c>
      <c r="B14">
        <f t="shared" si="0"/>
        <v>12</v>
      </c>
      <c r="C14" s="1" t="s">
        <v>6</v>
      </c>
      <c r="D14" s="1" t="s">
        <v>70</v>
      </c>
      <c r="E14" s="2" t="s">
        <v>9</v>
      </c>
      <c r="F14" s="1" t="s">
        <v>24</v>
      </c>
      <c r="G14" s="1" t="s">
        <v>30</v>
      </c>
    </row>
    <row r="15" spans="1:7" x14ac:dyDescent="0.45">
      <c r="A15" t="str">
        <f t="shared" ref="A15:A43" si="1">A14&amp;E15</f>
        <v>!"#</v>
      </c>
      <c r="B15">
        <f t="shared" si="0"/>
        <v>13</v>
      </c>
      <c r="C15" s="1" t="s">
        <v>7</v>
      </c>
      <c r="D15" s="1" t="s">
        <v>71</v>
      </c>
      <c r="E15" s="1" t="s">
        <v>10</v>
      </c>
      <c r="F15" s="1" t="s">
        <v>25</v>
      </c>
      <c r="G15" s="1" t="s">
        <v>31</v>
      </c>
    </row>
    <row r="16" spans="1:7" x14ac:dyDescent="0.45">
      <c r="A16" t="str">
        <f t="shared" si="1"/>
        <v>!"#$</v>
      </c>
      <c r="B16">
        <f t="shared" si="0"/>
        <v>14</v>
      </c>
      <c r="C16" s="1" t="s">
        <v>40</v>
      </c>
      <c r="D16" s="1" t="s">
        <v>72</v>
      </c>
      <c r="E16" s="1" t="s">
        <v>11</v>
      </c>
      <c r="F16" s="1" t="s">
        <v>26</v>
      </c>
      <c r="G16" s="1" t="s">
        <v>32</v>
      </c>
    </row>
    <row r="17" spans="1:11" x14ac:dyDescent="0.45">
      <c r="A17" t="str">
        <f t="shared" si="1"/>
        <v>!"#$%</v>
      </c>
      <c r="B17">
        <f t="shared" si="0"/>
        <v>15</v>
      </c>
      <c r="C17" s="1" t="s">
        <v>41</v>
      </c>
      <c r="D17" s="1" t="s">
        <v>73</v>
      </c>
      <c r="E17" s="1" t="s">
        <v>12</v>
      </c>
      <c r="F17" s="1" t="s">
        <v>27</v>
      </c>
      <c r="G17" s="3"/>
    </row>
    <row r="18" spans="1:11" x14ac:dyDescent="0.45">
      <c r="A18" t="str">
        <f t="shared" si="1"/>
        <v>!"#$%&amp;</v>
      </c>
      <c r="B18">
        <f t="shared" si="0"/>
        <v>16</v>
      </c>
      <c r="C18" s="1" t="s">
        <v>42</v>
      </c>
      <c r="D18" s="1" t="s">
        <v>74</v>
      </c>
      <c r="E18" s="1" t="s">
        <v>13</v>
      </c>
      <c r="F18" s="1" t="s">
        <v>28</v>
      </c>
      <c r="G18" s="3"/>
    </row>
    <row r="19" spans="1:11" x14ac:dyDescent="0.45">
      <c r="A19" t="str">
        <f t="shared" si="1"/>
        <v>!"#$%&amp;'</v>
      </c>
      <c r="B19">
        <f t="shared" si="0"/>
        <v>17</v>
      </c>
      <c r="C19" s="1" t="s">
        <v>43</v>
      </c>
      <c r="D19" s="1" t="s">
        <v>75</v>
      </c>
      <c r="E19" s="1" t="s">
        <v>14</v>
      </c>
      <c r="F19" s="1" t="s">
        <v>29</v>
      </c>
      <c r="G19" s="3"/>
    </row>
    <row r="20" spans="1:11" x14ac:dyDescent="0.45">
      <c r="A20" t="str">
        <f t="shared" si="1"/>
        <v>!"#$%&amp;'(</v>
      </c>
      <c r="B20">
        <f t="shared" si="0"/>
        <v>18</v>
      </c>
      <c r="C20" s="1" t="s">
        <v>44</v>
      </c>
      <c r="D20" s="1" t="s">
        <v>76</v>
      </c>
      <c r="E20" s="1" t="s">
        <v>15</v>
      </c>
      <c r="F20" s="1" t="s">
        <v>30</v>
      </c>
      <c r="G20" s="3"/>
    </row>
    <row r="21" spans="1:11" x14ac:dyDescent="0.45">
      <c r="A21" t="str">
        <f t="shared" si="1"/>
        <v>!"#$%&amp;'()</v>
      </c>
      <c r="B21">
        <f t="shared" si="0"/>
        <v>19</v>
      </c>
      <c r="C21" s="1" t="s">
        <v>45</v>
      </c>
      <c r="D21" s="1" t="s">
        <v>77</v>
      </c>
      <c r="E21" s="1" t="s">
        <v>16</v>
      </c>
      <c r="F21" s="1" t="s">
        <v>31</v>
      </c>
      <c r="G21" s="3"/>
    </row>
    <row r="22" spans="1:11" x14ac:dyDescent="0.45">
      <c r="A22" t="str">
        <f t="shared" si="1"/>
        <v>!"#$%&amp;'()*</v>
      </c>
      <c r="B22">
        <f t="shared" si="0"/>
        <v>20</v>
      </c>
      <c r="C22" s="1" t="s">
        <v>46</v>
      </c>
      <c r="D22" s="1" t="s">
        <v>78</v>
      </c>
      <c r="E22" s="1" t="s">
        <v>17</v>
      </c>
      <c r="F22" s="1" t="s">
        <v>32</v>
      </c>
      <c r="G22" s="3"/>
    </row>
    <row r="23" spans="1:11" x14ac:dyDescent="0.45">
      <c r="A23" t="str">
        <f t="shared" si="1"/>
        <v>!"#$%&amp;'()*+</v>
      </c>
      <c r="B23">
        <f t="shared" si="0"/>
        <v>21</v>
      </c>
      <c r="C23" s="1" t="s">
        <v>47</v>
      </c>
      <c r="D23" s="1" t="s">
        <v>79</v>
      </c>
      <c r="E23" s="1" t="s">
        <v>18</v>
      </c>
      <c r="F23" s="3"/>
      <c r="G23" s="3"/>
    </row>
    <row r="24" spans="1:11" x14ac:dyDescent="0.45">
      <c r="A24" t="str">
        <f t="shared" si="1"/>
        <v>!"#$%&amp;'()*+,</v>
      </c>
      <c r="B24">
        <f t="shared" si="0"/>
        <v>22</v>
      </c>
      <c r="C24" s="1" t="s">
        <v>48</v>
      </c>
      <c r="D24" s="1" t="s">
        <v>80</v>
      </c>
      <c r="E24" s="1" t="s">
        <v>19</v>
      </c>
      <c r="F24" s="3"/>
      <c r="G24" s="3"/>
    </row>
    <row r="25" spans="1:11" x14ac:dyDescent="0.45">
      <c r="A25" t="str">
        <f t="shared" si="1"/>
        <v>!"#$%&amp;'()*+,-</v>
      </c>
      <c r="B25">
        <f t="shared" si="0"/>
        <v>23</v>
      </c>
      <c r="C25" s="1" t="s">
        <v>49</v>
      </c>
      <c r="D25" s="1" t="s">
        <v>81</v>
      </c>
      <c r="E25" s="1" t="s">
        <v>20</v>
      </c>
      <c r="F25" s="3"/>
      <c r="G25" s="3"/>
    </row>
    <row r="26" spans="1:11" x14ac:dyDescent="0.45">
      <c r="A26" t="str">
        <f t="shared" si="1"/>
        <v>!"#$%&amp;'()*+,-.</v>
      </c>
      <c r="B26">
        <f t="shared" si="0"/>
        <v>24</v>
      </c>
      <c r="C26" s="1" t="s">
        <v>50</v>
      </c>
      <c r="D26" s="1" t="s">
        <v>82</v>
      </c>
      <c r="E26" s="1" t="s">
        <v>21</v>
      </c>
      <c r="F26" s="3"/>
      <c r="G26" s="3"/>
    </row>
    <row r="27" spans="1:11" x14ac:dyDescent="0.45">
      <c r="A27" t="str">
        <f t="shared" si="1"/>
        <v>!"#$%&amp;'()*+,-./</v>
      </c>
      <c r="B27">
        <f t="shared" si="0"/>
        <v>25</v>
      </c>
      <c r="C27" s="1" t="s">
        <v>51</v>
      </c>
      <c r="D27" s="1" t="s">
        <v>83</v>
      </c>
      <c r="E27" s="1" t="s">
        <v>22</v>
      </c>
      <c r="F27" s="3"/>
      <c r="G27" s="3"/>
    </row>
    <row r="28" spans="1:11" x14ac:dyDescent="0.45">
      <c r="A28" t="str">
        <f t="shared" si="1"/>
        <v>!"#$%&amp;'()*+,-./:</v>
      </c>
      <c r="B28">
        <f t="shared" si="0"/>
        <v>26</v>
      </c>
      <c r="C28" s="1" t="s">
        <v>52</v>
      </c>
      <c r="D28" s="1" t="s">
        <v>84</v>
      </c>
      <c r="E28" s="1" t="s">
        <v>33</v>
      </c>
      <c r="F28" s="3"/>
      <c r="G28" s="3"/>
    </row>
    <row r="29" spans="1:11" x14ac:dyDescent="0.45">
      <c r="A29" t="str">
        <f t="shared" si="1"/>
        <v>!"#$%&amp;'()*+,-./:;</v>
      </c>
      <c r="B29">
        <f t="shared" si="0"/>
        <v>27</v>
      </c>
      <c r="C29" s="1" t="s">
        <v>53</v>
      </c>
      <c r="D29" s="1" t="s">
        <v>85</v>
      </c>
      <c r="E29" s="1" t="s">
        <v>34</v>
      </c>
      <c r="F29" s="3"/>
      <c r="G29" s="3"/>
    </row>
    <row r="30" spans="1:11" x14ac:dyDescent="0.45">
      <c r="A30" t="str">
        <f t="shared" si="1"/>
        <v>!"#$%&amp;'()*+,-./:;&lt;</v>
      </c>
      <c r="B30">
        <f t="shared" si="0"/>
        <v>28</v>
      </c>
      <c r="C30" s="1" t="s">
        <v>54</v>
      </c>
      <c r="D30" s="1" t="s">
        <v>86</v>
      </c>
      <c r="E30" s="1" t="s">
        <v>35</v>
      </c>
      <c r="F30" s="3"/>
      <c r="G30" s="3"/>
    </row>
    <row r="31" spans="1:11" x14ac:dyDescent="0.45">
      <c r="A31" t="str">
        <f t="shared" si="1"/>
        <v>!"#$%&amp;'()*+,-./:;&lt;=</v>
      </c>
      <c r="B31">
        <f t="shared" si="0"/>
        <v>29</v>
      </c>
      <c r="C31" s="1" t="s">
        <v>55</v>
      </c>
      <c r="D31" s="1" t="s">
        <v>87</v>
      </c>
      <c r="E31" s="1" t="s">
        <v>36</v>
      </c>
      <c r="F31" s="3"/>
      <c r="G31" s="3"/>
    </row>
    <row r="32" spans="1:11" x14ac:dyDescent="0.45">
      <c r="A32" t="str">
        <f t="shared" si="1"/>
        <v>!"#$%&amp;'()*+,-./:;&lt;=&gt;</v>
      </c>
      <c r="B32">
        <f t="shared" si="0"/>
        <v>30</v>
      </c>
      <c r="C32" s="1" t="s">
        <v>56</v>
      </c>
      <c r="D32" s="1" t="s">
        <v>88</v>
      </c>
      <c r="E32" s="1" t="s">
        <v>37</v>
      </c>
      <c r="F32" s="3"/>
      <c r="G32" s="3"/>
      <c r="J32">
        <v>35</v>
      </c>
      <c r="K32">
        <v>65</v>
      </c>
    </row>
    <row r="33" spans="1:11" x14ac:dyDescent="0.45">
      <c r="A33" t="str">
        <f t="shared" si="1"/>
        <v>!"#$%&amp;'()*+,-./:;&lt;=&gt;?</v>
      </c>
      <c r="B33">
        <f t="shared" si="0"/>
        <v>31</v>
      </c>
      <c r="C33" s="1" t="s">
        <v>57</v>
      </c>
      <c r="D33" s="1" t="s">
        <v>89</v>
      </c>
      <c r="E33" s="1" t="s">
        <v>38</v>
      </c>
      <c r="F33" s="3"/>
      <c r="G33" s="3"/>
    </row>
    <row r="34" spans="1:11" x14ac:dyDescent="0.45">
      <c r="A34" t="str">
        <f t="shared" si="1"/>
        <v>!"#$%&amp;'()*+,-./:;&lt;=&gt;?@</v>
      </c>
      <c r="B34">
        <f t="shared" si="0"/>
        <v>32</v>
      </c>
      <c r="C34" s="1" t="s">
        <v>58</v>
      </c>
      <c r="D34" s="1" t="s">
        <v>90</v>
      </c>
      <c r="E34" s="1" t="s">
        <v>39</v>
      </c>
      <c r="F34" s="3"/>
      <c r="G34" s="3"/>
      <c r="J34">
        <f>120-J32</f>
        <v>85</v>
      </c>
      <c r="K34">
        <f>120-K32</f>
        <v>55</v>
      </c>
    </row>
    <row r="35" spans="1:11" x14ac:dyDescent="0.45">
      <c r="A35" t="str">
        <f t="shared" si="1"/>
        <v>!"#$%&amp;'()*+,-./:;&lt;=&gt;?@[</v>
      </c>
      <c r="B35">
        <f t="shared" si="0"/>
        <v>33</v>
      </c>
      <c r="C35" s="1" t="s">
        <v>59</v>
      </c>
      <c r="D35" s="1" t="s">
        <v>91</v>
      </c>
      <c r="E35" s="1" t="s">
        <v>63</v>
      </c>
      <c r="F35" s="3"/>
      <c r="G35" s="3"/>
      <c r="J35">
        <f>2*J34</f>
        <v>170</v>
      </c>
      <c r="K35">
        <f>2*K34</f>
        <v>110</v>
      </c>
    </row>
    <row r="36" spans="1:11" x14ac:dyDescent="0.45">
      <c r="A36" t="str">
        <f t="shared" si="1"/>
        <v>!"#$%&amp;'()*+,-./:;&lt;=&gt;?@[\</v>
      </c>
      <c r="B36">
        <f t="shared" si="0"/>
        <v>34</v>
      </c>
      <c r="C36" s="1" t="s">
        <v>60</v>
      </c>
      <c r="D36" s="1" t="s">
        <v>92</v>
      </c>
      <c r="E36" s="1" t="s">
        <v>64</v>
      </c>
      <c r="F36" s="3"/>
      <c r="G36" s="3"/>
    </row>
    <row r="37" spans="1:11" x14ac:dyDescent="0.45">
      <c r="A37" t="str">
        <f t="shared" si="1"/>
        <v>!"#$%&amp;'()*+,-./:;&lt;=&gt;?@[\]</v>
      </c>
      <c r="B37">
        <f t="shared" si="0"/>
        <v>35</v>
      </c>
      <c r="C37" s="1" t="s">
        <v>61</v>
      </c>
      <c r="D37" s="1" t="s">
        <v>93</v>
      </c>
      <c r="E37" s="1" t="s">
        <v>65</v>
      </c>
      <c r="F37" s="3"/>
      <c r="G37" s="3"/>
    </row>
    <row r="38" spans="1:11" x14ac:dyDescent="0.45">
      <c r="A38" t="str">
        <f t="shared" si="1"/>
        <v>!"#$%&amp;'()*+,-./:;&lt;=&gt;?@[\]^</v>
      </c>
      <c r="B38">
        <f t="shared" si="0"/>
        <v>36</v>
      </c>
      <c r="C38" s="1" t="s">
        <v>62</v>
      </c>
      <c r="D38" s="1" t="s">
        <v>94</v>
      </c>
      <c r="E38" s="1" t="s">
        <v>66</v>
      </c>
      <c r="F38" s="3"/>
      <c r="G38" s="3"/>
    </row>
    <row r="39" spans="1:11" x14ac:dyDescent="0.45">
      <c r="A39" t="str">
        <f t="shared" si="1"/>
        <v>!"#$%&amp;'()*+,-./:;&lt;=&gt;?@[\]^_</v>
      </c>
      <c r="B39">
        <f t="shared" si="0"/>
        <v>37</v>
      </c>
      <c r="C39" s="3"/>
      <c r="D39" s="1" t="s">
        <v>95</v>
      </c>
      <c r="E39" s="1" t="s">
        <v>67</v>
      </c>
      <c r="F39" s="3"/>
      <c r="G39" s="3"/>
    </row>
    <row r="40" spans="1:11" x14ac:dyDescent="0.45">
      <c r="A40" t="str">
        <f t="shared" si="1"/>
        <v>!"#$%&amp;'()*+,-./:;&lt;=&gt;?@[\]^_`</v>
      </c>
      <c r="B40">
        <f t="shared" si="0"/>
        <v>38</v>
      </c>
      <c r="C40" s="3"/>
      <c r="D40" s="1" t="s">
        <v>96</v>
      </c>
      <c r="E40" s="1" t="s">
        <v>68</v>
      </c>
      <c r="F40" s="3"/>
    </row>
    <row r="41" spans="1:11" x14ac:dyDescent="0.45">
      <c r="A41" t="str">
        <f t="shared" si="1"/>
        <v>!"#$%&amp;'()*+,-./:;&lt;=&gt;?@[\]^_`~</v>
      </c>
      <c r="B41">
        <f t="shared" si="0"/>
        <v>39</v>
      </c>
      <c r="C41" s="3"/>
      <c r="D41" s="1" t="s">
        <v>97</v>
      </c>
      <c r="E41" s="1" t="s">
        <v>98</v>
      </c>
      <c r="F41" s="3"/>
    </row>
    <row r="42" spans="1:11" x14ac:dyDescent="0.45">
      <c r="A42" t="str">
        <f t="shared" si="1"/>
        <v>!"#$%&amp;'()*+,-./:;&lt;=&gt;?@[\]^_`~€</v>
      </c>
      <c r="B42">
        <f t="shared" si="0"/>
        <v>40</v>
      </c>
      <c r="C42" s="3"/>
      <c r="D42" s="3"/>
      <c r="E42" s="1" t="s">
        <v>99</v>
      </c>
      <c r="F42" s="3"/>
    </row>
    <row r="43" spans="1:11" x14ac:dyDescent="0.45">
      <c r="A43" t="str">
        <f t="shared" si="1"/>
        <v>!"#$%&amp;'()*+,-./:;&lt;=&gt;?@[\]^_`~€ˆ</v>
      </c>
      <c r="C43" s="3"/>
      <c r="D43" s="3"/>
      <c r="E43" s="1" t="s">
        <v>100</v>
      </c>
      <c r="F43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0EBE-015F-40B8-9684-38322F4BC9C8}">
  <dimension ref="A1:M95"/>
  <sheetViews>
    <sheetView workbookViewId="0">
      <selection activeCell="J33" sqref="J33"/>
    </sheetView>
  </sheetViews>
  <sheetFormatPr defaultRowHeight="14.25" x14ac:dyDescent="0.45"/>
  <cols>
    <col min="1" max="1" width="54.46484375" bestFit="1" customWidth="1"/>
  </cols>
  <sheetData>
    <row r="1" spans="1:13" x14ac:dyDescent="0.45">
      <c r="A1" s="7" t="s">
        <v>115</v>
      </c>
      <c r="B1" s="7" t="str">
        <f>RIGHT(A1,3)</f>
        <v>' '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J1" t="str">
        <f>D1</f>
        <v>Symbols</v>
      </c>
      <c r="K1" t="str">
        <f t="shared" ref="K1:M1" si="0">E1</f>
        <v>Upper</v>
      </c>
      <c r="L1" t="str">
        <f t="shared" si="0"/>
        <v>Lower</v>
      </c>
      <c r="M1" t="str">
        <f t="shared" si="0"/>
        <v>Numbers</v>
      </c>
    </row>
    <row r="2" spans="1:13" x14ac:dyDescent="0.45">
      <c r="A2" s="7" t="s">
        <v>116</v>
      </c>
      <c r="B2" s="7" t="str">
        <f t="shared" ref="B2:B65" si="1">RIGHT(A2,3)</f>
        <v>'!'</v>
      </c>
      <c r="D2" t="s">
        <v>211</v>
      </c>
      <c r="E2" t="s">
        <v>243</v>
      </c>
      <c r="F2" t="s">
        <v>275</v>
      </c>
      <c r="G2" t="s">
        <v>226</v>
      </c>
      <c r="H2" t="s">
        <v>210</v>
      </c>
      <c r="J2" t="str">
        <f>SUBSTITUTE(D2,"'","")</f>
        <v>!</v>
      </c>
      <c r="K2" t="str">
        <f t="shared" ref="K2:M2" si="2">SUBSTITUTE(E2,"'","")</f>
        <v>A</v>
      </c>
      <c r="L2" t="str">
        <f t="shared" si="2"/>
        <v>a</v>
      </c>
      <c r="M2" t="str">
        <f t="shared" si="2"/>
        <v>0</v>
      </c>
    </row>
    <row r="3" spans="1:13" x14ac:dyDescent="0.45">
      <c r="A3" s="7" t="s">
        <v>117</v>
      </c>
      <c r="B3" s="7" t="str">
        <f t="shared" si="1"/>
        <v>'"'</v>
      </c>
      <c r="D3" t="s">
        <v>212</v>
      </c>
      <c r="E3" t="s">
        <v>244</v>
      </c>
      <c r="F3" t="s">
        <v>276</v>
      </c>
      <c r="G3" t="s">
        <v>227</v>
      </c>
      <c r="J3" t="str">
        <f>J2&amp;SUBSTITUTE(D3,"'","")</f>
        <v>!"</v>
      </c>
      <c r="K3" t="str">
        <f t="shared" ref="K3:M3" si="3">K2&amp;SUBSTITUTE(E3,"'","")</f>
        <v>AB</v>
      </c>
      <c r="L3" t="str">
        <f t="shared" si="3"/>
        <v>ab</v>
      </c>
      <c r="M3" t="str">
        <f t="shared" si="3"/>
        <v>01</v>
      </c>
    </row>
    <row r="4" spans="1:13" x14ac:dyDescent="0.45">
      <c r="A4" s="7" t="s">
        <v>118</v>
      </c>
      <c r="B4" s="7" t="str">
        <f t="shared" si="1"/>
        <v>'#'</v>
      </c>
      <c r="D4" t="s">
        <v>213</v>
      </c>
      <c r="E4" t="s">
        <v>245</v>
      </c>
      <c r="F4" t="s">
        <v>277</v>
      </c>
      <c r="G4" t="s">
        <v>228</v>
      </c>
      <c r="J4" t="str">
        <f t="shared" ref="J4:J33" si="4">J3&amp;SUBSTITUTE(D4,"'","")</f>
        <v>!"#</v>
      </c>
      <c r="K4" t="str">
        <f t="shared" ref="K4:K27" si="5">K3&amp;SUBSTITUTE(E4,"'","")</f>
        <v>ABC</v>
      </c>
      <c r="L4" t="str">
        <f t="shared" ref="L4:L27" si="6">L3&amp;SUBSTITUTE(F4,"'","")</f>
        <v>abc</v>
      </c>
      <c r="M4" t="str">
        <f t="shared" ref="M4:M11" si="7">M3&amp;SUBSTITUTE(G4,"'","")</f>
        <v>012</v>
      </c>
    </row>
    <row r="5" spans="1:13" x14ac:dyDescent="0.45">
      <c r="A5" s="7" t="s">
        <v>119</v>
      </c>
      <c r="B5" s="7" t="str">
        <f t="shared" si="1"/>
        <v>'$'</v>
      </c>
      <c r="D5" t="s">
        <v>214</v>
      </c>
      <c r="E5" t="s">
        <v>246</v>
      </c>
      <c r="F5" t="s">
        <v>278</v>
      </c>
      <c r="G5" t="s">
        <v>229</v>
      </c>
      <c r="J5" t="str">
        <f t="shared" si="4"/>
        <v>!"#$</v>
      </c>
      <c r="K5" t="str">
        <f t="shared" si="5"/>
        <v>ABCD</v>
      </c>
      <c r="L5" t="str">
        <f t="shared" si="6"/>
        <v>abcd</v>
      </c>
      <c r="M5" t="str">
        <f t="shared" si="7"/>
        <v>0123</v>
      </c>
    </row>
    <row r="6" spans="1:13" x14ac:dyDescent="0.45">
      <c r="A6" s="7" t="s">
        <v>120</v>
      </c>
      <c r="B6" s="7" t="str">
        <f t="shared" si="1"/>
        <v>'%'</v>
      </c>
      <c r="D6" t="s">
        <v>215</v>
      </c>
      <c r="E6" t="s">
        <v>247</v>
      </c>
      <c r="F6" t="s">
        <v>279</v>
      </c>
      <c r="G6" t="s">
        <v>230</v>
      </c>
      <c r="J6" t="str">
        <f t="shared" si="4"/>
        <v>!"#$%</v>
      </c>
      <c r="K6" t="str">
        <f t="shared" si="5"/>
        <v>ABCDE</v>
      </c>
      <c r="L6" t="str">
        <f t="shared" si="6"/>
        <v>abcde</v>
      </c>
      <c r="M6" t="str">
        <f t="shared" si="7"/>
        <v>01234</v>
      </c>
    </row>
    <row r="7" spans="1:13" x14ac:dyDescent="0.45">
      <c r="A7" s="7" t="s">
        <v>121</v>
      </c>
      <c r="B7" s="7" t="str">
        <f t="shared" si="1"/>
        <v>'&amp;'</v>
      </c>
      <c r="D7" t="s">
        <v>216</v>
      </c>
      <c r="E7" t="s">
        <v>248</v>
      </c>
      <c r="F7" t="s">
        <v>280</v>
      </c>
      <c r="G7" t="s">
        <v>231</v>
      </c>
      <c r="J7" t="str">
        <f t="shared" si="4"/>
        <v>!"#$%&amp;</v>
      </c>
      <c r="K7" t="str">
        <f t="shared" si="5"/>
        <v>ABCDEF</v>
      </c>
      <c r="L7" t="str">
        <f t="shared" si="6"/>
        <v>abcdef</v>
      </c>
      <c r="M7" t="str">
        <f t="shared" si="7"/>
        <v>012345</v>
      </c>
    </row>
    <row r="8" spans="1:13" x14ac:dyDescent="0.45">
      <c r="A8" s="7" t="s">
        <v>122</v>
      </c>
      <c r="B8" s="7" t="str">
        <f t="shared" si="1"/>
        <v>'''</v>
      </c>
      <c r="D8" t="s">
        <v>217</v>
      </c>
      <c r="E8" t="s">
        <v>249</v>
      </c>
      <c r="F8" t="s">
        <v>281</v>
      </c>
      <c r="G8" t="s">
        <v>232</v>
      </c>
      <c r="J8" t="str">
        <f t="shared" si="4"/>
        <v>!"#$%&amp;</v>
      </c>
      <c r="K8" t="str">
        <f t="shared" si="5"/>
        <v>ABCDEFG</v>
      </c>
      <c r="L8" t="str">
        <f t="shared" si="6"/>
        <v>abcdefg</v>
      </c>
      <c r="M8" t="str">
        <f t="shared" si="7"/>
        <v>0123456</v>
      </c>
    </row>
    <row r="9" spans="1:13" x14ac:dyDescent="0.45">
      <c r="A9" s="7" t="s">
        <v>123</v>
      </c>
      <c r="B9" s="7" t="str">
        <f t="shared" si="1"/>
        <v>'('</v>
      </c>
      <c r="D9" t="s">
        <v>218</v>
      </c>
      <c r="E9" t="s">
        <v>250</v>
      </c>
      <c r="F9" t="s">
        <v>282</v>
      </c>
      <c r="G9" t="s">
        <v>233</v>
      </c>
      <c r="J9" t="str">
        <f t="shared" si="4"/>
        <v>!"#$%&amp;(</v>
      </c>
      <c r="K9" t="str">
        <f t="shared" si="5"/>
        <v>ABCDEFGH</v>
      </c>
      <c r="L9" t="str">
        <f t="shared" si="6"/>
        <v>abcdefgh</v>
      </c>
      <c r="M9" t="str">
        <f t="shared" si="7"/>
        <v>01234567</v>
      </c>
    </row>
    <row r="10" spans="1:13" x14ac:dyDescent="0.45">
      <c r="A10" s="7" t="s">
        <v>124</v>
      </c>
      <c r="B10" s="7" t="str">
        <f t="shared" si="1"/>
        <v>')'</v>
      </c>
      <c r="D10" t="s">
        <v>219</v>
      </c>
      <c r="E10" t="s">
        <v>251</v>
      </c>
      <c r="F10" t="s">
        <v>283</v>
      </c>
      <c r="G10" t="s">
        <v>234</v>
      </c>
      <c r="J10" t="str">
        <f t="shared" si="4"/>
        <v>!"#$%&amp;()</v>
      </c>
      <c r="K10" t="str">
        <f t="shared" si="5"/>
        <v>ABCDEFGHI</v>
      </c>
      <c r="L10" t="str">
        <f t="shared" si="6"/>
        <v>abcdefghi</v>
      </c>
      <c r="M10" t="str">
        <f t="shared" si="7"/>
        <v>012345678</v>
      </c>
    </row>
    <row r="11" spans="1:13" x14ac:dyDescent="0.45">
      <c r="A11" s="7" t="s">
        <v>125</v>
      </c>
      <c r="B11" s="7" t="str">
        <f t="shared" si="1"/>
        <v>'*'</v>
      </c>
      <c r="D11" t="s">
        <v>220</v>
      </c>
      <c r="E11" t="s">
        <v>252</v>
      </c>
      <c r="F11" t="s">
        <v>284</v>
      </c>
      <c r="G11" t="s">
        <v>235</v>
      </c>
      <c r="J11" t="str">
        <f t="shared" si="4"/>
        <v>!"#$%&amp;()*</v>
      </c>
      <c r="K11" t="str">
        <f t="shared" si="5"/>
        <v>ABCDEFGHIJ</v>
      </c>
      <c r="L11" t="str">
        <f t="shared" si="6"/>
        <v>abcdefghij</v>
      </c>
      <c r="M11" t="str">
        <f t="shared" si="7"/>
        <v>0123456789</v>
      </c>
    </row>
    <row r="12" spans="1:13" x14ac:dyDescent="0.45">
      <c r="A12" s="7" t="s">
        <v>126</v>
      </c>
      <c r="B12" s="7" t="str">
        <f t="shared" si="1"/>
        <v>'+'</v>
      </c>
      <c r="D12" t="s">
        <v>221</v>
      </c>
      <c r="E12" t="s">
        <v>253</v>
      </c>
      <c r="F12" t="s">
        <v>285</v>
      </c>
      <c r="J12" t="str">
        <f t="shared" si="4"/>
        <v>!"#$%&amp;()*+</v>
      </c>
      <c r="K12" t="str">
        <f t="shared" si="5"/>
        <v>ABCDEFGHIJK</v>
      </c>
      <c r="L12" t="str">
        <f t="shared" si="6"/>
        <v>abcdefghijk</v>
      </c>
    </row>
    <row r="13" spans="1:13" x14ac:dyDescent="0.45">
      <c r="A13" s="7" t="s">
        <v>127</v>
      </c>
      <c r="B13" s="7" t="str">
        <f t="shared" si="1"/>
        <v>','</v>
      </c>
      <c r="D13" t="s">
        <v>222</v>
      </c>
      <c r="E13" t="s">
        <v>254</v>
      </c>
      <c r="F13" t="s">
        <v>286</v>
      </c>
      <c r="J13" t="str">
        <f t="shared" si="4"/>
        <v>!"#$%&amp;()*+,</v>
      </c>
      <c r="K13" t="str">
        <f t="shared" si="5"/>
        <v>ABCDEFGHIJKL</v>
      </c>
      <c r="L13" t="str">
        <f t="shared" si="6"/>
        <v>abcdefghijkl</v>
      </c>
    </row>
    <row r="14" spans="1:13" x14ac:dyDescent="0.45">
      <c r="A14" s="7" t="s">
        <v>128</v>
      </c>
      <c r="B14" s="7" t="str">
        <f t="shared" si="1"/>
        <v>'-'</v>
      </c>
      <c r="D14" t="s">
        <v>223</v>
      </c>
      <c r="E14" t="s">
        <v>255</v>
      </c>
      <c r="F14" t="s">
        <v>287</v>
      </c>
      <c r="J14" t="str">
        <f t="shared" si="4"/>
        <v>!"#$%&amp;()*+,-</v>
      </c>
      <c r="K14" t="str">
        <f t="shared" si="5"/>
        <v>ABCDEFGHIJKLM</v>
      </c>
      <c r="L14" t="str">
        <f t="shared" si="6"/>
        <v>abcdefghijklm</v>
      </c>
    </row>
    <row r="15" spans="1:13" x14ac:dyDescent="0.45">
      <c r="A15" s="7" t="s">
        <v>129</v>
      </c>
      <c r="B15" s="7" t="str">
        <f t="shared" si="1"/>
        <v>'.'</v>
      </c>
      <c r="D15" t="s">
        <v>224</v>
      </c>
      <c r="E15" t="s">
        <v>256</v>
      </c>
      <c r="F15" t="s">
        <v>288</v>
      </c>
      <c r="J15" t="str">
        <f t="shared" si="4"/>
        <v>!"#$%&amp;()*+,-.</v>
      </c>
      <c r="K15" t="str">
        <f t="shared" si="5"/>
        <v>ABCDEFGHIJKLMN</v>
      </c>
      <c r="L15" t="str">
        <f t="shared" si="6"/>
        <v>abcdefghijklmn</v>
      </c>
    </row>
    <row r="16" spans="1:13" x14ac:dyDescent="0.45">
      <c r="A16" s="7" t="s">
        <v>130</v>
      </c>
      <c r="B16" s="7" t="str">
        <f t="shared" si="1"/>
        <v>'/'</v>
      </c>
      <c r="D16" t="s">
        <v>225</v>
      </c>
      <c r="E16" t="s">
        <v>257</v>
      </c>
      <c r="F16" t="s">
        <v>289</v>
      </c>
      <c r="J16" t="str">
        <f t="shared" si="4"/>
        <v>!"#$%&amp;()*+,-./</v>
      </c>
      <c r="K16" t="str">
        <f t="shared" si="5"/>
        <v>ABCDEFGHIJKLMNO</v>
      </c>
      <c r="L16" t="str">
        <f t="shared" si="6"/>
        <v>abcdefghijklmno</v>
      </c>
    </row>
    <row r="17" spans="1:12" x14ac:dyDescent="0.45">
      <c r="A17" s="7" t="s">
        <v>131</v>
      </c>
      <c r="B17" s="7" t="str">
        <f t="shared" si="1"/>
        <v>'0'</v>
      </c>
      <c r="D17" t="s">
        <v>236</v>
      </c>
      <c r="E17" t="s">
        <v>258</v>
      </c>
      <c r="F17" t="s">
        <v>290</v>
      </c>
      <c r="J17" t="str">
        <f t="shared" si="4"/>
        <v>!"#$%&amp;()*+,-./:</v>
      </c>
      <c r="K17" t="str">
        <f t="shared" si="5"/>
        <v>ABCDEFGHIJKLMNOP</v>
      </c>
      <c r="L17" t="str">
        <f t="shared" si="6"/>
        <v>abcdefghijklmnop</v>
      </c>
    </row>
    <row r="18" spans="1:12" x14ac:dyDescent="0.45">
      <c r="A18" s="7" t="s">
        <v>132</v>
      </c>
      <c r="B18" s="7" t="str">
        <f t="shared" si="1"/>
        <v>'1'</v>
      </c>
      <c r="D18" t="s">
        <v>237</v>
      </c>
      <c r="E18" t="s">
        <v>259</v>
      </c>
      <c r="F18" t="s">
        <v>291</v>
      </c>
      <c r="J18" t="str">
        <f t="shared" si="4"/>
        <v>!"#$%&amp;()*+,-./:;</v>
      </c>
      <c r="K18" t="str">
        <f t="shared" si="5"/>
        <v>ABCDEFGHIJKLMNOPQ</v>
      </c>
      <c r="L18" t="str">
        <f t="shared" si="6"/>
        <v>abcdefghijklmnopq</v>
      </c>
    </row>
    <row r="19" spans="1:12" x14ac:dyDescent="0.45">
      <c r="A19" s="7" t="s">
        <v>133</v>
      </c>
      <c r="B19" s="7" t="str">
        <f t="shared" si="1"/>
        <v>'2'</v>
      </c>
      <c r="D19" t="s">
        <v>238</v>
      </c>
      <c r="E19" t="s">
        <v>260</v>
      </c>
      <c r="F19" t="s">
        <v>292</v>
      </c>
      <c r="J19" t="str">
        <f t="shared" si="4"/>
        <v>!"#$%&amp;()*+,-./:;&lt;</v>
      </c>
      <c r="K19" t="str">
        <f t="shared" si="5"/>
        <v>ABCDEFGHIJKLMNOPQR</v>
      </c>
      <c r="L19" t="str">
        <f t="shared" si="6"/>
        <v>abcdefghijklmnopqr</v>
      </c>
    </row>
    <row r="20" spans="1:12" x14ac:dyDescent="0.45">
      <c r="A20" s="7" t="s">
        <v>134</v>
      </c>
      <c r="B20" s="7" t="str">
        <f t="shared" si="1"/>
        <v>'3'</v>
      </c>
      <c r="D20" t="s">
        <v>239</v>
      </c>
      <c r="E20" t="s">
        <v>261</v>
      </c>
      <c r="F20" t="s">
        <v>293</v>
      </c>
      <c r="J20" t="str">
        <f t="shared" si="4"/>
        <v>!"#$%&amp;()*+,-./:;&lt;=</v>
      </c>
      <c r="K20" t="str">
        <f t="shared" si="5"/>
        <v>ABCDEFGHIJKLMNOPQRS</v>
      </c>
      <c r="L20" t="str">
        <f t="shared" si="6"/>
        <v>abcdefghijklmnopqrs</v>
      </c>
    </row>
    <row r="21" spans="1:12" x14ac:dyDescent="0.45">
      <c r="A21" s="7" t="s">
        <v>135</v>
      </c>
      <c r="B21" s="7" t="str">
        <f t="shared" si="1"/>
        <v>'4'</v>
      </c>
      <c r="D21" t="s">
        <v>240</v>
      </c>
      <c r="E21" t="s">
        <v>262</v>
      </c>
      <c r="F21" t="s">
        <v>294</v>
      </c>
      <c r="J21" t="str">
        <f t="shared" si="4"/>
        <v>!"#$%&amp;()*+,-./:;&lt;=&gt;</v>
      </c>
      <c r="K21" t="str">
        <f t="shared" si="5"/>
        <v>ABCDEFGHIJKLMNOPQRST</v>
      </c>
      <c r="L21" t="str">
        <f t="shared" si="6"/>
        <v>abcdefghijklmnopqrst</v>
      </c>
    </row>
    <row r="22" spans="1:12" x14ac:dyDescent="0.45">
      <c r="A22" s="7" t="s">
        <v>136</v>
      </c>
      <c r="B22" s="7" t="str">
        <f t="shared" si="1"/>
        <v>'5'</v>
      </c>
      <c r="D22" t="s">
        <v>241</v>
      </c>
      <c r="E22" t="s">
        <v>263</v>
      </c>
      <c r="F22" t="s">
        <v>295</v>
      </c>
      <c r="J22" t="str">
        <f t="shared" si="4"/>
        <v>!"#$%&amp;()*+,-./:;&lt;=&gt;?</v>
      </c>
      <c r="K22" t="str">
        <f t="shared" si="5"/>
        <v>ABCDEFGHIJKLMNOPQRSTU</v>
      </c>
      <c r="L22" t="str">
        <f t="shared" si="6"/>
        <v>abcdefghijklmnopqrstu</v>
      </c>
    </row>
    <row r="23" spans="1:12" x14ac:dyDescent="0.45">
      <c r="A23" s="7" t="s">
        <v>137</v>
      </c>
      <c r="B23" s="7" t="str">
        <f t="shared" si="1"/>
        <v>'6'</v>
      </c>
      <c r="D23" t="s">
        <v>242</v>
      </c>
      <c r="E23" t="s">
        <v>264</v>
      </c>
      <c r="F23" t="s">
        <v>296</v>
      </c>
      <c r="J23" t="str">
        <f t="shared" si="4"/>
        <v>!"#$%&amp;()*+,-./:;&lt;=&gt;?@</v>
      </c>
      <c r="K23" t="str">
        <f t="shared" si="5"/>
        <v>ABCDEFGHIJKLMNOPQRSTUV</v>
      </c>
      <c r="L23" t="str">
        <f t="shared" si="6"/>
        <v>abcdefghijklmnopqrstuv</v>
      </c>
    </row>
    <row r="24" spans="1:12" x14ac:dyDescent="0.45">
      <c r="A24" s="7" t="s">
        <v>138</v>
      </c>
      <c r="B24" s="7" t="str">
        <f t="shared" si="1"/>
        <v>'7'</v>
      </c>
      <c r="D24" t="s">
        <v>269</v>
      </c>
      <c r="E24" t="s">
        <v>265</v>
      </c>
      <c r="F24" t="s">
        <v>297</v>
      </c>
      <c r="J24" t="str">
        <f t="shared" si="4"/>
        <v>!"#$%&amp;()*+,-./:;&lt;=&gt;?@[</v>
      </c>
      <c r="K24" t="str">
        <f t="shared" si="5"/>
        <v>ABCDEFGHIJKLMNOPQRSTUVW</v>
      </c>
      <c r="L24" t="str">
        <f t="shared" si="6"/>
        <v>abcdefghijklmnopqrstuvw</v>
      </c>
    </row>
    <row r="25" spans="1:12" x14ac:dyDescent="0.45">
      <c r="A25" s="7" t="s">
        <v>139</v>
      </c>
      <c r="B25" s="7" t="str">
        <f t="shared" si="1"/>
        <v>'8'</v>
      </c>
      <c r="D25" t="s">
        <v>270</v>
      </c>
      <c r="E25" t="s">
        <v>266</v>
      </c>
      <c r="F25" t="s">
        <v>298</v>
      </c>
      <c r="J25" t="str">
        <f t="shared" si="4"/>
        <v>!"#$%&amp;()*+,-./:;&lt;=&gt;?@[\</v>
      </c>
      <c r="K25" t="str">
        <f t="shared" si="5"/>
        <v>ABCDEFGHIJKLMNOPQRSTUVWX</v>
      </c>
      <c r="L25" t="str">
        <f t="shared" si="6"/>
        <v>abcdefghijklmnopqrstuvwx</v>
      </c>
    </row>
    <row r="26" spans="1:12" x14ac:dyDescent="0.45">
      <c r="A26" s="7" t="s">
        <v>140</v>
      </c>
      <c r="B26" s="7" t="str">
        <f t="shared" si="1"/>
        <v>'9'</v>
      </c>
      <c r="D26" t="s">
        <v>271</v>
      </c>
      <c r="E26" t="s">
        <v>267</v>
      </c>
      <c r="F26" t="s">
        <v>299</v>
      </c>
      <c r="J26" t="str">
        <f t="shared" si="4"/>
        <v>!"#$%&amp;()*+,-./:;&lt;=&gt;?@[\]</v>
      </c>
      <c r="K26" t="str">
        <f t="shared" si="5"/>
        <v>ABCDEFGHIJKLMNOPQRSTUVWXY</v>
      </c>
      <c r="L26" t="str">
        <f t="shared" si="6"/>
        <v>abcdefghijklmnopqrstuvwxy</v>
      </c>
    </row>
    <row r="27" spans="1:12" x14ac:dyDescent="0.45">
      <c r="A27" s="7" t="s">
        <v>141</v>
      </c>
      <c r="B27" s="7" t="str">
        <f t="shared" si="1"/>
        <v>':'</v>
      </c>
      <c r="D27" t="s">
        <v>272</v>
      </c>
      <c r="E27" t="s">
        <v>268</v>
      </c>
      <c r="F27" t="s">
        <v>300</v>
      </c>
      <c r="J27" t="str">
        <f t="shared" si="4"/>
        <v>!"#$%&amp;()*+,-./:;&lt;=&gt;?@[\]^</v>
      </c>
      <c r="K27" t="str">
        <f t="shared" si="5"/>
        <v>ABCDEFGHIJKLMNOPQRSTUVWXYZ</v>
      </c>
      <c r="L27" t="str">
        <f t="shared" si="6"/>
        <v>abcdefghijklmnopqrstuvwxyz</v>
      </c>
    </row>
    <row r="28" spans="1:12" x14ac:dyDescent="0.45">
      <c r="A28" s="7" t="s">
        <v>142</v>
      </c>
      <c r="B28" s="7" t="str">
        <f t="shared" si="1"/>
        <v>';'</v>
      </c>
      <c r="D28" t="s">
        <v>273</v>
      </c>
      <c r="J28" t="str">
        <f t="shared" si="4"/>
        <v>!"#$%&amp;()*+,-./:;&lt;=&gt;?@[\]^_</v>
      </c>
    </row>
    <row r="29" spans="1:12" x14ac:dyDescent="0.45">
      <c r="A29" s="7" t="s">
        <v>143</v>
      </c>
      <c r="B29" s="7" t="str">
        <f t="shared" si="1"/>
        <v>'&lt;'</v>
      </c>
      <c r="D29" t="s">
        <v>274</v>
      </c>
      <c r="J29" t="str">
        <f t="shared" si="4"/>
        <v>!"#$%&amp;()*+,-./:;&lt;=&gt;?@[\]^_`</v>
      </c>
    </row>
    <row r="30" spans="1:12" x14ac:dyDescent="0.45">
      <c r="A30" s="7" t="s">
        <v>144</v>
      </c>
      <c r="B30" s="7" t="str">
        <f t="shared" si="1"/>
        <v>'='</v>
      </c>
      <c r="D30" t="s">
        <v>301</v>
      </c>
      <c r="J30" t="str">
        <f t="shared" si="4"/>
        <v>!"#$%&amp;()*+,-./:;&lt;=&gt;?@[\]^_`{</v>
      </c>
    </row>
    <row r="31" spans="1:12" x14ac:dyDescent="0.45">
      <c r="A31" s="7" t="s">
        <v>145</v>
      </c>
      <c r="B31" s="7" t="str">
        <f t="shared" si="1"/>
        <v>'&gt;'</v>
      </c>
      <c r="D31" t="s">
        <v>302</v>
      </c>
      <c r="J31" t="str">
        <f t="shared" si="4"/>
        <v>!"#$%&amp;()*+,-./:;&lt;=&gt;?@[\]^_`{|</v>
      </c>
    </row>
    <row r="32" spans="1:12" x14ac:dyDescent="0.45">
      <c r="A32" s="7" t="s">
        <v>146</v>
      </c>
      <c r="B32" s="7" t="str">
        <f t="shared" si="1"/>
        <v>'?'</v>
      </c>
      <c r="D32" t="s">
        <v>303</v>
      </c>
      <c r="J32" t="str">
        <f t="shared" si="4"/>
        <v>!"#$%&amp;()*+,-./:;&lt;=&gt;?@[\]^_`{|}</v>
      </c>
    </row>
    <row r="33" spans="1:10" x14ac:dyDescent="0.45">
      <c r="A33" s="7" t="s">
        <v>147</v>
      </c>
      <c r="B33" s="7" t="str">
        <f t="shared" si="1"/>
        <v>'@'</v>
      </c>
      <c r="D33" t="s">
        <v>304</v>
      </c>
      <c r="J33" t="str">
        <f t="shared" si="4"/>
        <v>!"#$%&amp;()*+,-./:;&lt;=&gt;?@[\]^_`{|}~</v>
      </c>
    </row>
    <row r="34" spans="1:10" x14ac:dyDescent="0.45">
      <c r="A34" s="7" t="s">
        <v>148</v>
      </c>
      <c r="B34" s="7" t="str">
        <f t="shared" si="1"/>
        <v>'A'</v>
      </c>
    </row>
    <row r="35" spans="1:10" x14ac:dyDescent="0.45">
      <c r="A35" s="7" t="s">
        <v>149</v>
      </c>
      <c r="B35" s="7" t="str">
        <f t="shared" si="1"/>
        <v>'B'</v>
      </c>
    </row>
    <row r="36" spans="1:10" x14ac:dyDescent="0.45">
      <c r="A36" s="7" t="s">
        <v>150</v>
      </c>
      <c r="B36" s="7" t="str">
        <f t="shared" si="1"/>
        <v>'C'</v>
      </c>
    </row>
    <row r="37" spans="1:10" x14ac:dyDescent="0.45">
      <c r="A37" s="7" t="s">
        <v>151</v>
      </c>
      <c r="B37" s="7" t="str">
        <f t="shared" si="1"/>
        <v>'D'</v>
      </c>
    </row>
    <row r="38" spans="1:10" x14ac:dyDescent="0.45">
      <c r="A38" s="7" t="s">
        <v>152</v>
      </c>
      <c r="B38" s="7" t="str">
        <f t="shared" si="1"/>
        <v>'E'</v>
      </c>
    </row>
    <row r="39" spans="1:10" x14ac:dyDescent="0.45">
      <c r="A39" s="7" t="s">
        <v>153</v>
      </c>
      <c r="B39" s="7" t="str">
        <f t="shared" si="1"/>
        <v>'F'</v>
      </c>
    </row>
    <row r="40" spans="1:10" x14ac:dyDescent="0.45">
      <c r="A40" s="7" t="s">
        <v>154</v>
      </c>
      <c r="B40" s="7" t="str">
        <f t="shared" si="1"/>
        <v>'G'</v>
      </c>
    </row>
    <row r="41" spans="1:10" x14ac:dyDescent="0.45">
      <c r="A41" s="7" t="s">
        <v>155</v>
      </c>
      <c r="B41" s="7" t="str">
        <f t="shared" si="1"/>
        <v>'H'</v>
      </c>
    </row>
    <row r="42" spans="1:10" x14ac:dyDescent="0.45">
      <c r="A42" s="7" t="s">
        <v>156</v>
      </c>
      <c r="B42" s="7" t="str">
        <f t="shared" si="1"/>
        <v>'I'</v>
      </c>
    </row>
    <row r="43" spans="1:10" x14ac:dyDescent="0.45">
      <c r="A43" s="7" t="s">
        <v>157</v>
      </c>
      <c r="B43" s="7" t="str">
        <f t="shared" si="1"/>
        <v>'J'</v>
      </c>
    </row>
    <row r="44" spans="1:10" x14ac:dyDescent="0.45">
      <c r="A44" s="7" t="s">
        <v>158</v>
      </c>
      <c r="B44" s="7" t="str">
        <f t="shared" si="1"/>
        <v>'K'</v>
      </c>
    </row>
    <row r="45" spans="1:10" x14ac:dyDescent="0.45">
      <c r="A45" s="7" t="s">
        <v>159</v>
      </c>
      <c r="B45" s="7" t="str">
        <f t="shared" si="1"/>
        <v>'L'</v>
      </c>
    </row>
    <row r="46" spans="1:10" x14ac:dyDescent="0.45">
      <c r="A46" s="7" t="s">
        <v>160</v>
      </c>
      <c r="B46" s="7" t="str">
        <f t="shared" si="1"/>
        <v>'M'</v>
      </c>
    </row>
    <row r="47" spans="1:10" x14ac:dyDescent="0.45">
      <c r="A47" s="7" t="s">
        <v>161</v>
      </c>
      <c r="B47" s="7" t="str">
        <f t="shared" si="1"/>
        <v>'N'</v>
      </c>
    </row>
    <row r="48" spans="1:10" x14ac:dyDescent="0.45">
      <c r="A48" s="7" t="s">
        <v>162</v>
      </c>
      <c r="B48" s="7" t="str">
        <f t="shared" si="1"/>
        <v>'O'</v>
      </c>
    </row>
    <row r="49" spans="1:2" x14ac:dyDescent="0.45">
      <c r="A49" s="7" t="s">
        <v>163</v>
      </c>
      <c r="B49" s="7" t="str">
        <f t="shared" si="1"/>
        <v>'P'</v>
      </c>
    </row>
    <row r="50" spans="1:2" x14ac:dyDescent="0.45">
      <c r="A50" s="7" t="s">
        <v>164</v>
      </c>
      <c r="B50" s="7" t="str">
        <f t="shared" si="1"/>
        <v>'Q'</v>
      </c>
    </row>
    <row r="51" spans="1:2" x14ac:dyDescent="0.45">
      <c r="A51" s="7" t="s">
        <v>165</v>
      </c>
      <c r="B51" s="7" t="str">
        <f t="shared" si="1"/>
        <v>'R'</v>
      </c>
    </row>
    <row r="52" spans="1:2" x14ac:dyDescent="0.45">
      <c r="A52" s="7" t="s">
        <v>166</v>
      </c>
      <c r="B52" s="7" t="str">
        <f t="shared" si="1"/>
        <v>'S'</v>
      </c>
    </row>
    <row r="53" spans="1:2" x14ac:dyDescent="0.45">
      <c r="A53" s="7" t="s">
        <v>167</v>
      </c>
      <c r="B53" s="7" t="str">
        <f t="shared" si="1"/>
        <v>'T'</v>
      </c>
    </row>
    <row r="54" spans="1:2" x14ac:dyDescent="0.45">
      <c r="A54" s="7" t="s">
        <v>168</v>
      </c>
      <c r="B54" s="7" t="str">
        <f t="shared" si="1"/>
        <v>'U'</v>
      </c>
    </row>
    <row r="55" spans="1:2" x14ac:dyDescent="0.45">
      <c r="A55" s="7" t="s">
        <v>169</v>
      </c>
      <c r="B55" s="7" t="str">
        <f t="shared" si="1"/>
        <v>'V'</v>
      </c>
    </row>
    <row r="56" spans="1:2" x14ac:dyDescent="0.45">
      <c r="A56" s="7" t="s">
        <v>170</v>
      </c>
      <c r="B56" s="7" t="str">
        <f t="shared" si="1"/>
        <v>'W'</v>
      </c>
    </row>
    <row r="57" spans="1:2" x14ac:dyDescent="0.45">
      <c r="A57" s="7" t="s">
        <v>171</v>
      </c>
      <c r="B57" s="7" t="str">
        <f t="shared" si="1"/>
        <v>'X'</v>
      </c>
    </row>
    <row r="58" spans="1:2" x14ac:dyDescent="0.45">
      <c r="A58" s="7" t="s">
        <v>172</v>
      </c>
      <c r="B58" s="7" t="str">
        <f t="shared" si="1"/>
        <v>'Y'</v>
      </c>
    </row>
    <row r="59" spans="1:2" x14ac:dyDescent="0.45">
      <c r="A59" s="7" t="s">
        <v>173</v>
      </c>
      <c r="B59" s="7" t="str">
        <f t="shared" si="1"/>
        <v>'Z'</v>
      </c>
    </row>
    <row r="60" spans="1:2" x14ac:dyDescent="0.45">
      <c r="A60" s="7" t="s">
        <v>174</v>
      </c>
      <c r="B60" s="7" t="str">
        <f t="shared" si="1"/>
        <v>'['</v>
      </c>
    </row>
    <row r="61" spans="1:2" x14ac:dyDescent="0.45">
      <c r="A61" s="7" t="s">
        <v>175</v>
      </c>
      <c r="B61" s="7" t="str">
        <f t="shared" si="1"/>
        <v>'\'</v>
      </c>
    </row>
    <row r="62" spans="1:2" x14ac:dyDescent="0.45">
      <c r="A62" s="7" t="s">
        <v>176</v>
      </c>
      <c r="B62" s="7" t="str">
        <f t="shared" si="1"/>
        <v>']'</v>
      </c>
    </row>
    <row r="63" spans="1:2" x14ac:dyDescent="0.45">
      <c r="A63" s="7" t="s">
        <v>177</v>
      </c>
      <c r="B63" s="7" t="str">
        <f t="shared" si="1"/>
        <v>'^'</v>
      </c>
    </row>
    <row r="64" spans="1:2" x14ac:dyDescent="0.45">
      <c r="A64" s="7" t="s">
        <v>178</v>
      </c>
      <c r="B64" s="7" t="str">
        <f t="shared" si="1"/>
        <v>'_'</v>
      </c>
    </row>
    <row r="65" spans="1:2" x14ac:dyDescent="0.45">
      <c r="A65" s="7" t="s">
        <v>179</v>
      </c>
      <c r="B65" s="7" t="str">
        <f t="shared" si="1"/>
        <v>'`'</v>
      </c>
    </row>
    <row r="66" spans="1:2" x14ac:dyDescent="0.45">
      <c r="A66" s="7" t="s">
        <v>180</v>
      </c>
      <c r="B66" s="7" t="str">
        <f t="shared" ref="B66:B95" si="8">RIGHT(A66,3)</f>
        <v>'a'</v>
      </c>
    </row>
    <row r="67" spans="1:2" x14ac:dyDescent="0.45">
      <c r="A67" s="7" t="s">
        <v>181</v>
      </c>
      <c r="B67" s="7" t="str">
        <f t="shared" si="8"/>
        <v>'b'</v>
      </c>
    </row>
    <row r="68" spans="1:2" x14ac:dyDescent="0.45">
      <c r="A68" s="7" t="s">
        <v>182</v>
      </c>
      <c r="B68" s="7" t="str">
        <f t="shared" si="8"/>
        <v>'c'</v>
      </c>
    </row>
    <row r="69" spans="1:2" x14ac:dyDescent="0.45">
      <c r="A69" s="7" t="s">
        <v>183</v>
      </c>
      <c r="B69" s="7" t="str">
        <f t="shared" si="8"/>
        <v>'d'</v>
      </c>
    </row>
    <row r="70" spans="1:2" x14ac:dyDescent="0.45">
      <c r="A70" s="7" t="s">
        <v>184</v>
      </c>
      <c r="B70" s="7" t="str">
        <f t="shared" si="8"/>
        <v>'e'</v>
      </c>
    </row>
    <row r="71" spans="1:2" x14ac:dyDescent="0.45">
      <c r="A71" s="7" t="s">
        <v>185</v>
      </c>
      <c r="B71" s="7" t="str">
        <f t="shared" si="8"/>
        <v>'f'</v>
      </c>
    </row>
    <row r="72" spans="1:2" x14ac:dyDescent="0.45">
      <c r="A72" s="7" t="s">
        <v>186</v>
      </c>
      <c r="B72" s="7" t="str">
        <f t="shared" si="8"/>
        <v>'g'</v>
      </c>
    </row>
    <row r="73" spans="1:2" x14ac:dyDescent="0.45">
      <c r="A73" s="7" t="s">
        <v>187</v>
      </c>
      <c r="B73" s="7" t="str">
        <f t="shared" si="8"/>
        <v>'h'</v>
      </c>
    </row>
    <row r="74" spans="1:2" x14ac:dyDescent="0.45">
      <c r="A74" s="7" t="s">
        <v>188</v>
      </c>
      <c r="B74" s="7" t="str">
        <f t="shared" si="8"/>
        <v>'i'</v>
      </c>
    </row>
    <row r="75" spans="1:2" x14ac:dyDescent="0.45">
      <c r="A75" s="7" t="s">
        <v>189</v>
      </c>
      <c r="B75" s="7" t="str">
        <f t="shared" si="8"/>
        <v>'j'</v>
      </c>
    </row>
    <row r="76" spans="1:2" x14ac:dyDescent="0.45">
      <c r="A76" s="7" t="s">
        <v>190</v>
      </c>
      <c r="B76" s="7" t="str">
        <f t="shared" si="8"/>
        <v>'k'</v>
      </c>
    </row>
    <row r="77" spans="1:2" x14ac:dyDescent="0.45">
      <c r="A77" s="7" t="s">
        <v>191</v>
      </c>
      <c r="B77" s="7" t="str">
        <f t="shared" si="8"/>
        <v>'l'</v>
      </c>
    </row>
    <row r="78" spans="1:2" x14ac:dyDescent="0.45">
      <c r="A78" s="7" t="s">
        <v>192</v>
      </c>
      <c r="B78" s="7" t="str">
        <f t="shared" si="8"/>
        <v>'m'</v>
      </c>
    </row>
    <row r="79" spans="1:2" x14ac:dyDescent="0.45">
      <c r="A79" s="7" t="s">
        <v>193</v>
      </c>
      <c r="B79" s="7" t="str">
        <f t="shared" si="8"/>
        <v>'n'</v>
      </c>
    </row>
    <row r="80" spans="1:2" x14ac:dyDescent="0.45">
      <c r="A80" s="7" t="s">
        <v>194</v>
      </c>
      <c r="B80" s="7" t="str">
        <f t="shared" si="8"/>
        <v>'o'</v>
      </c>
    </row>
    <row r="81" spans="1:2" x14ac:dyDescent="0.45">
      <c r="A81" s="7" t="s">
        <v>195</v>
      </c>
      <c r="B81" s="7" t="str">
        <f t="shared" si="8"/>
        <v>'p'</v>
      </c>
    </row>
    <row r="82" spans="1:2" x14ac:dyDescent="0.45">
      <c r="A82" s="7" t="s">
        <v>196</v>
      </c>
      <c r="B82" s="7" t="str">
        <f t="shared" si="8"/>
        <v>'q'</v>
      </c>
    </row>
    <row r="83" spans="1:2" x14ac:dyDescent="0.45">
      <c r="A83" s="7" t="s">
        <v>197</v>
      </c>
      <c r="B83" s="7" t="str">
        <f t="shared" si="8"/>
        <v>'r'</v>
      </c>
    </row>
    <row r="84" spans="1:2" x14ac:dyDescent="0.45">
      <c r="A84" s="7" t="s">
        <v>198</v>
      </c>
      <c r="B84" s="7" t="str">
        <f t="shared" si="8"/>
        <v>'s'</v>
      </c>
    </row>
    <row r="85" spans="1:2" x14ac:dyDescent="0.45">
      <c r="A85" s="7" t="s">
        <v>199</v>
      </c>
      <c r="B85" s="7" t="str">
        <f t="shared" si="8"/>
        <v>'t'</v>
      </c>
    </row>
    <row r="86" spans="1:2" x14ac:dyDescent="0.45">
      <c r="A86" s="7" t="s">
        <v>200</v>
      </c>
      <c r="B86" s="7" t="str">
        <f t="shared" si="8"/>
        <v>'u'</v>
      </c>
    </row>
    <row r="87" spans="1:2" x14ac:dyDescent="0.45">
      <c r="A87" s="7" t="s">
        <v>201</v>
      </c>
      <c r="B87" s="7" t="str">
        <f t="shared" si="8"/>
        <v>'v'</v>
      </c>
    </row>
    <row r="88" spans="1:2" x14ac:dyDescent="0.45">
      <c r="A88" s="7" t="s">
        <v>202</v>
      </c>
      <c r="B88" s="7" t="str">
        <f t="shared" si="8"/>
        <v>'w'</v>
      </c>
    </row>
    <row r="89" spans="1:2" x14ac:dyDescent="0.45">
      <c r="A89" s="7" t="s">
        <v>203</v>
      </c>
      <c r="B89" s="7" t="str">
        <f t="shared" si="8"/>
        <v>'x'</v>
      </c>
    </row>
    <row r="90" spans="1:2" x14ac:dyDescent="0.45">
      <c r="A90" s="7" t="s">
        <v>204</v>
      </c>
      <c r="B90" s="7" t="str">
        <f t="shared" si="8"/>
        <v>'y'</v>
      </c>
    </row>
    <row r="91" spans="1:2" x14ac:dyDescent="0.45">
      <c r="A91" s="7" t="s">
        <v>205</v>
      </c>
      <c r="B91" s="7" t="str">
        <f t="shared" si="8"/>
        <v>'z'</v>
      </c>
    </row>
    <row r="92" spans="1:2" x14ac:dyDescent="0.45">
      <c r="A92" s="7" t="s">
        <v>206</v>
      </c>
      <c r="B92" s="7" t="str">
        <f t="shared" si="8"/>
        <v>'{'</v>
      </c>
    </row>
    <row r="93" spans="1:2" x14ac:dyDescent="0.45">
      <c r="A93" s="7" t="s">
        <v>207</v>
      </c>
      <c r="B93" s="7" t="str">
        <f t="shared" si="8"/>
        <v>'|'</v>
      </c>
    </row>
    <row r="94" spans="1:2" x14ac:dyDescent="0.45">
      <c r="A94" s="7" t="s">
        <v>208</v>
      </c>
      <c r="B94" s="7" t="str">
        <f t="shared" si="8"/>
        <v>'}'</v>
      </c>
    </row>
    <row r="95" spans="1:2" x14ac:dyDescent="0.45">
      <c r="A95" s="7" t="s">
        <v>209</v>
      </c>
      <c r="B95" s="7" t="str">
        <f t="shared" si="8"/>
        <v>'~'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45B9-AF5D-4D07-8F45-E748F436DD9B}">
  <dimension ref="A1:AF20"/>
  <sheetViews>
    <sheetView workbookViewId="0">
      <selection activeCell="AE11" sqref="AE11"/>
    </sheetView>
  </sheetViews>
  <sheetFormatPr defaultColWidth="4.33203125" defaultRowHeight="14.25" x14ac:dyDescent="0.45"/>
  <cols>
    <col min="2" max="15" width="4.33203125" style="1"/>
  </cols>
  <sheetData>
    <row r="1" spans="1:32" x14ac:dyDescent="0.45">
      <c r="B1" s="1">
        <v>0</v>
      </c>
      <c r="C1" s="1">
        <f>B1+20</f>
        <v>20</v>
      </c>
      <c r="D1" s="1">
        <f t="shared" ref="D1:O1" si="0">C1+20</f>
        <v>40</v>
      </c>
      <c r="E1" s="1">
        <f t="shared" si="0"/>
        <v>60</v>
      </c>
      <c r="F1" s="1">
        <f t="shared" si="0"/>
        <v>80</v>
      </c>
      <c r="G1" s="1">
        <f t="shared" si="0"/>
        <v>100</v>
      </c>
      <c r="H1" s="1">
        <f t="shared" si="0"/>
        <v>120</v>
      </c>
      <c r="I1" s="1">
        <f t="shared" si="0"/>
        <v>140</v>
      </c>
      <c r="J1" s="1">
        <f t="shared" si="0"/>
        <v>160</v>
      </c>
      <c r="K1" s="1">
        <f t="shared" si="0"/>
        <v>180</v>
      </c>
      <c r="L1" s="1">
        <f t="shared" si="0"/>
        <v>200</v>
      </c>
      <c r="M1" s="1">
        <f t="shared" si="0"/>
        <v>220</v>
      </c>
      <c r="N1" s="1">
        <f t="shared" si="0"/>
        <v>240</v>
      </c>
      <c r="O1" s="1">
        <f t="shared" si="0"/>
        <v>260</v>
      </c>
      <c r="P1" s="1">
        <f>O1+20</f>
        <v>280</v>
      </c>
      <c r="Q1" s="1">
        <f t="shared" ref="Q1:AB1" si="1">P1+20</f>
        <v>300</v>
      </c>
      <c r="R1" s="1">
        <f t="shared" si="1"/>
        <v>320</v>
      </c>
      <c r="S1" s="1">
        <f t="shared" si="1"/>
        <v>340</v>
      </c>
      <c r="T1" s="1">
        <f t="shared" si="1"/>
        <v>360</v>
      </c>
      <c r="U1" s="1">
        <f t="shared" si="1"/>
        <v>380</v>
      </c>
      <c r="V1" s="1">
        <f t="shared" si="1"/>
        <v>400</v>
      </c>
      <c r="W1" s="1">
        <f t="shared" si="1"/>
        <v>420</v>
      </c>
      <c r="X1" s="1">
        <f t="shared" si="1"/>
        <v>440</v>
      </c>
      <c r="Y1" s="1">
        <f t="shared" si="1"/>
        <v>460</v>
      </c>
      <c r="Z1" s="1">
        <f t="shared" si="1"/>
        <v>480</v>
      </c>
      <c r="AA1" s="1">
        <f t="shared" si="1"/>
        <v>500</v>
      </c>
      <c r="AB1" s="1">
        <f t="shared" si="1"/>
        <v>520</v>
      </c>
    </row>
    <row r="2" spans="1:32" x14ac:dyDescent="0.45">
      <c r="A2">
        <v>256</v>
      </c>
      <c r="B2" s="1" t="str">
        <f>_xlfn.UNICHAR($A2+B$1)</f>
        <v>Ā</v>
      </c>
      <c r="C2" s="1" t="str">
        <f t="shared" ref="C2:R20" si="2">_xlfn.UNICHAR($A2+C$1)</f>
        <v>Ĕ</v>
      </c>
      <c r="D2" s="1" t="str">
        <f t="shared" si="2"/>
        <v>Ĩ</v>
      </c>
      <c r="E2" s="1" t="str">
        <f t="shared" si="2"/>
        <v>ļ</v>
      </c>
      <c r="F2" s="1" t="str">
        <f t="shared" si="2"/>
        <v>Ő</v>
      </c>
      <c r="G2" s="1" t="str">
        <f t="shared" si="2"/>
        <v>Ť</v>
      </c>
      <c r="H2" s="1" t="str">
        <f t="shared" si="2"/>
        <v>Ÿ</v>
      </c>
      <c r="I2" s="1" t="str">
        <f t="shared" si="2"/>
        <v>ƌ</v>
      </c>
      <c r="J2" s="1" t="str">
        <f t="shared" si="2"/>
        <v>Ơ</v>
      </c>
      <c r="K2" s="1" t="str">
        <f t="shared" si="2"/>
        <v>ƴ</v>
      </c>
      <c r="L2" s="1" t="str">
        <f t="shared" si="2"/>
        <v>ǈ</v>
      </c>
      <c r="M2" s="1" t="str">
        <f t="shared" si="2"/>
        <v>ǜ</v>
      </c>
      <c r="N2" s="1" t="str">
        <f t="shared" si="2"/>
        <v>ǰ</v>
      </c>
      <c r="O2" s="1" t="str">
        <f t="shared" si="2"/>
        <v>Ȅ</v>
      </c>
      <c r="P2" s="1" t="str">
        <f t="shared" si="2"/>
        <v>Ș</v>
      </c>
      <c r="Q2" s="1" t="str">
        <f t="shared" si="2"/>
        <v>Ȭ</v>
      </c>
      <c r="R2" s="1" t="str">
        <f t="shared" si="2"/>
        <v>ɀ</v>
      </c>
      <c r="S2" s="1" t="str">
        <f t="shared" ref="P2:AB20" si="3">_xlfn.UNICHAR($A2+S$1)</f>
        <v>ɔ</v>
      </c>
      <c r="T2" s="1" t="str">
        <f t="shared" si="3"/>
        <v>ɨ</v>
      </c>
      <c r="U2" s="1" t="str">
        <f t="shared" si="3"/>
        <v>ɼ</v>
      </c>
      <c r="V2" s="1" t="str">
        <f t="shared" si="3"/>
        <v>ʐ</v>
      </c>
      <c r="W2" s="1" t="str">
        <f t="shared" si="3"/>
        <v>ʤ</v>
      </c>
      <c r="X2" s="1" t="str">
        <f t="shared" si="3"/>
        <v>ʸ</v>
      </c>
      <c r="Y2" s="1" t="str">
        <f t="shared" si="3"/>
        <v>ˌ</v>
      </c>
      <c r="Z2" s="1" t="str">
        <f t="shared" si="3"/>
        <v>ˠ</v>
      </c>
      <c r="AA2" s="1" t="str">
        <f t="shared" si="3"/>
        <v>˴</v>
      </c>
      <c r="AB2" s="1" t="str">
        <f t="shared" si="3"/>
        <v>̈</v>
      </c>
    </row>
    <row r="3" spans="1:32" x14ac:dyDescent="0.45">
      <c r="A3">
        <f>A2+1</f>
        <v>257</v>
      </c>
      <c r="B3" s="1" t="str">
        <f t="shared" ref="B3:B20" si="4">_xlfn.UNICHAR($A3+B$1)</f>
        <v>ā</v>
      </c>
      <c r="C3" s="1" t="str">
        <f t="shared" si="2"/>
        <v>ĕ</v>
      </c>
      <c r="D3" s="1" t="str">
        <f t="shared" si="2"/>
        <v>ĩ</v>
      </c>
      <c r="E3" s="1" t="str">
        <f t="shared" si="2"/>
        <v>Ľ</v>
      </c>
      <c r="F3" s="1" t="str">
        <f t="shared" si="2"/>
        <v>ő</v>
      </c>
      <c r="G3" s="1" t="str">
        <f t="shared" si="2"/>
        <v>ť</v>
      </c>
      <c r="H3" s="1" t="str">
        <f t="shared" si="2"/>
        <v>Ź</v>
      </c>
      <c r="I3" s="1" t="str">
        <f t="shared" si="2"/>
        <v>ƍ</v>
      </c>
      <c r="J3" s="1" t="str">
        <f t="shared" si="2"/>
        <v>ơ</v>
      </c>
      <c r="K3" s="1" t="str">
        <f t="shared" si="2"/>
        <v>Ƶ</v>
      </c>
      <c r="L3" s="1" t="str">
        <f t="shared" si="2"/>
        <v>ǉ</v>
      </c>
      <c r="M3" s="1" t="str">
        <f t="shared" si="2"/>
        <v>ǝ</v>
      </c>
      <c r="N3" s="1" t="str">
        <f t="shared" si="2"/>
        <v>Ǳ</v>
      </c>
      <c r="O3" s="1" t="str">
        <f t="shared" si="2"/>
        <v>ȅ</v>
      </c>
      <c r="P3" s="1" t="str">
        <f t="shared" si="3"/>
        <v>ș</v>
      </c>
      <c r="Q3" s="1" t="str">
        <f t="shared" si="3"/>
        <v>ȭ</v>
      </c>
      <c r="R3" s="1" t="str">
        <f t="shared" si="3"/>
        <v>Ɂ</v>
      </c>
      <c r="S3" s="1" t="str">
        <f t="shared" si="3"/>
        <v>ɕ</v>
      </c>
      <c r="T3" s="1" t="str">
        <f t="shared" si="3"/>
        <v>ɩ</v>
      </c>
      <c r="U3" s="1" t="str">
        <f t="shared" si="3"/>
        <v>ɽ</v>
      </c>
      <c r="V3" s="1" t="str">
        <f t="shared" si="3"/>
        <v>ʑ</v>
      </c>
      <c r="W3" s="1" t="str">
        <f t="shared" si="3"/>
        <v>ʥ</v>
      </c>
      <c r="X3" s="1" t="str">
        <f t="shared" si="3"/>
        <v>ʹ</v>
      </c>
      <c r="Y3" s="1" t="str">
        <f t="shared" si="3"/>
        <v>ˍ</v>
      </c>
      <c r="Z3" s="1" t="str">
        <f t="shared" si="3"/>
        <v>ˡ</v>
      </c>
      <c r="AA3" s="1" t="str">
        <f t="shared" si="3"/>
        <v>˵</v>
      </c>
      <c r="AB3" s="1" t="str">
        <f t="shared" si="3"/>
        <v>̉</v>
      </c>
    </row>
    <row r="4" spans="1:32" x14ac:dyDescent="0.45">
      <c r="A4">
        <f t="shared" ref="A4:A20" si="5">A3+1</f>
        <v>258</v>
      </c>
      <c r="B4" s="1" t="str">
        <f t="shared" si="4"/>
        <v>Ă</v>
      </c>
      <c r="C4" s="1" t="str">
        <f t="shared" si="2"/>
        <v>Ė</v>
      </c>
      <c r="D4" s="1" t="str">
        <f t="shared" si="2"/>
        <v>Ī</v>
      </c>
      <c r="E4" s="1" t="str">
        <f t="shared" si="2"/>
        <v>ľ</v>
      </c>
      <c r="F4" s="1" t="str">
        <f t="shared" si="2"/>
        <v>Œ</v>
      </c>
      <c r="G4" s="1" t="str">
        <f t="shared" si="2"/>
        <v>Ŧ</v>
      </c>
      <c r="H4" s="1" t="str">
        <f t="shared" si="2"/>
        <v>ź</v>
      </c>
      <c r="I4" s="1" t="str">
        <f t="shared" si="2"/>
        <v>Ǝ</v>
      </c>
      <c r="J4" s="1" t="str">
        <f t="shared" si="2"/>
        <v>Ƣ</v>
      </c>
      <c r="K4" s="1" t="str">
        <f t="shared" si="2"/>
        <v>ƶ</v>
      </c>
      <c r="L4" s="1" t="str">
        <f t="shared" si="2"/>
        <v>Ǌ</v>
      </c>
      <c r="M4" s="1" t="str">
        <f t="shared" si="2"/>
        <v>Ǟ</v>
      </c>
      <c r="N4" s="1" t="str">
        <f t="shared" si="2"/>
        <v>ǲ</v>
      </c>
      <c r="O4" s="1" t="str">
        <f t="shared" si="2"/>
        <v>Ȇ</v>
      </c>
      <c r="P4" s="1" t="str">
        <f t="shared" si="3"/>
        <v>Ț</v>
      </c>
      <c r="Q4" s="1" t="str">
        <f t="shared" si="3"/>
        <v>Ȯ</v>
      </c>
      <c r="R4" s="1" t="str">
        <f t="shared" si="3"/>
        <v>ɂ</v>
      </c>
      <c r="S4" s="1" t="str">
        <f t="shared" si="3"/>
        <v>ɖ</v>
      </c>
      <c r="T4" s="1" t="str">
        <f t="shared" si="3"/>
        <v>ɪ</v>
      </c>
      <c r="U4" s="1" t="str">
        <f t="shared" si="3"/>
        <v>ɾ</v>
      </c>
      <c r="V4" s="1" t="str">
        <f t="shared" si="3"/>
        <v>ʒ</v>
      </c>
      <c r="W4" s="1" t="str">
        <f t="shared" si="3"/>
        <v>ʦ</v>
      </c>
      <c r="X4" s="1" t="str">
        <f t="shared" si="3"/>
        <v>ʺ</v>
      </c>
      <c r="Y4" s="1" t="str">
        <f t="shared" si="3"/>
        <v>ˎ</v>
      </c>
      <c r="Z4" s="1" t="str">
        <f t="shared" si="3"/>
        <v>ˢ</v>
      </c>
      <c r="AA4" s="1" t="str">
        <f t="shared" si="3"/>
        <v>˶</v>
      </c>
      <c r="AB4" s="1" t="str">
        <f t="shared" si="3"/>
        <v>̊</v>
      </c>
    </row>
    <row r="5" spans="1:32" x14ac:dyDescent="0.45">
      <c r="A5">
        <f t="shared" si="5"/>
        <v>259</v>
      </c>
      <c r="B5" s="1" t="str">
        <f t="shared" si="4"/>
        <v>ă</v>
      </c>
      <c r="C5" s="1" t="str">
        <f t="shared" si="2"/>
        <v>ė</v>
      </c>
      <c r="D5" s="1" t="str">
        <f t="shared" si="2"/>
        <v>ī</v>
      </c>
      <c r="E5" s="1" t="str">
        <f t="shared" si="2"/>
        <v>Ŀ</v>
      </c>
      <c r="F5" s="1" t="str">
        <f t="shared" si="2"/>
        <v>œ</v>
      </c>
      <c r="G5" s="1" t="str">
        <f t="shared" si="2"/>
        <v>ŧ</v>
      </c>
      <c r="H5" s="1" t="str">
        <f t="shared" si="2"/>
        <v>Ż</v>
      </c>
      <c r="I5" s="1" t="str">
        <f t="shared" si="2"/>
        <v>Ə</v>
      </c>
      <c r="J5" s="1" t="str">
        <f t="shared" si="2"/>
        <v>ƣ</v>
      </c>
      <c r="K5" s="1" t="str">
        <f t="shared" si="2"/>
        <v>Ʒ</v>
      </c>
      <c r="L5" s="1" t="str">
        <f t="shared" si="2"/>
        <v>ǋ</v>
      </c>
      <c r="M5" s="1" t="str">
        <f t="shared" si="2"/>
        <v>ǟ</v>
      </c>
      <c r="N5" s="1" t="str">
        <f t="shared" si="2"/>
        <v>ǳ</v>
      </c>
      <c r="O5" s="1" t="str">
        <f t="shared" si="2"/>
        <v>ȇ</v>
      </c>
      <c r="P5" s="1" t="str">
        <f t="shared" si="3"/>
        <v>ț</v>
      </c>
      <c r="Q5" s="1" t="str">
        <f t="shared" si="3"/>
        <v>ȯ</v>
      </c>
      <c r="R5" s="1" t="str">
        <f t="shared" si="3"/>
        <v>Ƀ</v>
      </c>
      <c r="S5" s="1" t="str">
        <f t="shared" si="3"/>
        <v>ɗ</v>
      </c>
      <c r="T5" s="1" t="str">
        <f t="shared" si="3"/>
        <v>ɫ</v>
      </c>
      <c r="U5" s="1" t="str">
        <f t="shared" si="3"/>
        <v>ɿ</v>
      </c>
      <c r="V5" s="1" t="str">
        <f t="shared" si="3"/>
        <v>ʓ</v>
      </c>
      <c r="W5" s="1" t="str">
        <f t="shared" si="3"/>
        <v>ʧ</v>
      </c>
      <c r="X5" s="1" t="str">
        <f t="shared" si="3"/>
        <v>ʻ</v>
      </c>
      <c r="Y5" s="1" t="str">
        <f t="shared" si="3"/>
        <v>ˏ</v>
      </c>
      <c r="Z5" s="1" t="str">
        <f t="shared" si="3"/>
        <v>ˣ</v>
      </c>
      <c r="AA5" s="1" t="str">
        <f t="shared" si="3"/>
        <v>˷</v>
      </c>
      <c r="AB5" s="1" t="str">
        <f t="shared" si="3"/>
        <v>̋</v>
      </c>
    </row>
    <row r="6" spans="1:32" x14ac:dyDescent="0.45">
      <c r="A6">
        <f t="shared" si="5"/>
        <v>260</v>
      </c>
      <c r="B6" s="1" t="str">
        <f t="shared" si="4"/>
        <v>Ą</v>
      </c>
      <c r="C6" s="1" t="str">
        <f t="shared" si="2"/>
        <v>Ę</v>
      </c>
      <c r="D6" s="1" t="str">
        <f t="shared" si="2"/>
        <v>Ĭ</v>
      </c>
      <c r="E6" s="1" t="str">
        <f t="shared" si="2"/>
        <v>ŀ</v>
      </c>
      <c r="F6" s="1" t="str">
        <f t="shared" si="2"/>
        <v>Ŕ</v>
      </c>
      <c r="G6" s="1" t="str">
        <f t="shared" si="2"/>
        <v>Ũ</v>
      </c>
      <c r="H6" s="1" t="str">
        <f t="shared" si="2"/>
        <v>ż</v>
      </c>
      <c r="I6" s="1" t="str">
        <f t="shared" si="2"/>
        <v>Ɛ</v>
      </c>
      <c r="J6" s="1" t="str">
        <f t="shared" si="2"/>
        <v>Ƥ</v>
      </c>
      <c r="K6" s="1" t="str">
        <f t="shared" si="2"/>
        <v>Ƹ</v>
      </c>
      <c r="L6" s="1" t="str">
        <f t="shared" si="2"/>
        <v>ǌ</v>
      </c>
      <c r="M6" s="1" t="str">
        <f t="shared" si="2"/>
        <v>Ǡ</v>
      </c>
      <c r="N6" s="1" t="str">
        <f t="shared" si="2"/>
        <v>Ǵ</v>
      </c>
      <c r="O6" s="1" t="str">
        <f t="shared" si="2"/>
        <v>Ȉ</v>
      </c>
      <c r="P6" s="1" t="str">
        <f t="shared" si="3"/>
        <v>Ȝ</v>
      </c>
      <c r="Q6" s="1" t="str">
        <f t="shared" si="3"/>
        <v>Ȱ</v>
      </c>
      <c r="R6" s="1" t="str">
        <f t="shared" si="3"/>
        <v>Ʉ</v>
      </c>
      <c r="S6" s="1" t="str">
        <f t="shared" si="3"/>
        <v>ɘ</v>
      </c>
      <c r="T6" s="1" t="str">
        <f t="shared" si="3"/>
        <v>ɬ</v>
      </c>
      <c r="U6" s="1" t="str">
        <f t="shared" si="3"/>
        <v>ʀ</v>
      </c>
      <c r="V6" s="1" t="str">
        <f t="shared" si="3"/>
        <v>ʔ</v>
      </c>
      <c r="W6" s="1" t="str">
        <f t="shared" si="3"/>
        <v>ʨ</v>
      </c>
      <c r="X6" s="1" t="str">
        <f t="shared" si="3"/>
        <v>ʼ</v>
      </c>
      <c r="Y6" s="1" t="str">
        <f t="shared" si="3"/>
        <v>ː</v>
      </c>
      <c r="Z6" s="1" t="str">
        <f t="shared" si="3"/>
        <v>ˤ</v>
      </c>
      <c r="AA6" s="1" t="str">
        <f t="shared" si="3"/>
        <v>˸</v>
      </c>
      <c r="AB6" s="1" t="str">
        <f t="shared" si="3"/>
        <v>̌</v>
      </c>
    </row>
    <row r="7" spans="1:32" x14ac:dyDescent="0.45">
      <c r="A7">
        <f t="shared" si="5"/>
        <v>261</v>
      </c>
      <c r="B7" s="1" t="str">
        <f t="shared" si="4"/>
        <v>ą</v>
      </c>
      <c r="C7" s="1" t="str">
        <f t="shared" si="2"/>
        <v>ę</v>
      </c>
      <c r="D7" s="1" t="str">
        <f t="shared" si="2"/>
        <v>ĭ</v>
      </c>
      <c r="E7" s="1" t="str">
        <f t="shared" si="2"/>
        <v>Ł</v>
      </c>
      <c r="F7" s="1" t="str">
        <f t="shared" si="2"/>
        <v>ŕ</v>
      </c>
      <c r="G7" s="1" t="str">
        <f t="shared" si="2"/>
        <v>ũ</v>
      </c>
      <c r="H7" s="1" t="str">
        <f t="shared" si="2"/>
        <v>Ž</v>
      </c>
      <c r="I7" s="1" t="str">
        <f t="shared" si="2"/>
        <v>Ƒ</v>
      </c>
      <c r="J7" s="1" t="str">
        <f t="shared" si="2"/>
        <v>ƥ</v>
      </c>
      <c r="K7" s="1" t="str">
        <f t="shared" si="2"/>
        <v>ƹ</v>
      </c>
      <c r="L7" s="1" t="str">
        <f t="shared" si="2"/>
        <v>Ǎ</v>
      </c>
      <c r="M7" s="1" t="str">
        <f t="shared" si="2"/>
        <v>ǡ</v>
      </c>
      <c r="N7" s="1" t="str">
        <f t="shared" si="2"/>
        <v>ǵ</v>
      </c>
      <c r="O7" s="1" t="str">
        <f t="shared" si="2"/>
        <v>ȉ</v>
      </c>
      <c r="P7" s="1" t="str">
        <f t="shared" si="3"/>
        <v>ȝ</v>
      </c>
      <c r="Q7" s="1" t="str">
        <f t="shared" si="3"/>
        <v>ȱ</v>
      </c>
      <c r="R7" s="1" t="str">
        <f t="shared" si="3"/>
        <v>Ʌ</v>
      </c>
      <c r="S7" s="1" t="str">
        <f t="shared" si="3"/>
        <v>ə</v>
      </c>
      <c r="T7" s="1" t="str">
        <f t="shared" si="3"/>
        <v>ɭ</v>
      </c>
      <c r="U7" s="1" t="str">
        <f t="shared" si="3"/>
        <v>ʁ</v>
      </c>
      <c r="V7" s="1" t="str">
        <f t="shared" si="3"/>
        <v>ʕ</v>
      </c>
      <c r="W7" s="1" t="str">
        <f t="shared" si="3"/>
        <v>ʩ</v>
      </c>
      <c r="X7" s="1" t="str">
        <f t="shared" si="3"/>
        <v>ʽ</v>
      </c>
      <c r="Y7" s="1" t="str">
        <f t="shared" si="3"/>
        <v>ˑ</v>
      </c>
      <c r="Z7" s="1" t="str">
        <f t="shared" si="3"/>
        <v>˥</v>
      </c>
      <c r="AA7" s="1" t="str">
        <f t="shared" si="3"/>
        <v>˹</v>
      </c>
      <c r="AB7" s="1" t="str">
        <f t="shared" si="3"/>
        <v>̍</v>
      </c>
    </row>
    <row r="8" spans="1:32" x14ac:dyDescent="0.45">
      <c r="A8">
        <f t="shared" si="5"/>
        <v>262</v>
      </c>
      <c r="B8" s="1" t="str">
        <f t="shared" si="4"/>
        <v>Ć</v>
      </c>
      <c r="C8" s="1" t="str">
        <f t="shared" si="2"/>
        <v>Ě</v>
      </c>
      <c r="D8" s="1" t="str">
        <f t="shared" si="2"/>
        <v>Į</v>
      </c>
      <c r="E8" s="1" t="str">
        <f t="shared" si="2"/>
        <v>ł</v>
      </c>
      <c r="F8" s="1" t="str">
        <f t="shared" si="2"/>
        <v>Ŗ</v>
      </c>
      <c r="G8" s="1" t="str">
        <f t="shared" si="2"/>
        <v>Ū</v>
      </c>
      <c r="H8" s="1" t="str">
        <f t="shared" si="2"/>
        <v>ž</v>
      </c>
      <c r="I8" s="1" t="str">
        <f t="shared" si="2"/>
        <v>ƒ</v>
      </c>
      <c r="J8" s="1" t="str">
        <f t="shared" si="2"/>
        <v>Ʀ</v>
      </c>
      <c r="K8" s="1" t="str">
        <f t="shared" si="2"/>
        <v>ƺ</v>
      </c>
      <c r="L8" s="1" t="str">
        <f t="shared" si="2"/>
        <v>ǎ</v>
      </c>
      <c r="M8" s="1" t="str">
        <f t="shared" si="2"/>
        <v>Ǣ</v>
      </c>
      <c r="N8" s="1" t="str">
        <f t="shared" si="2"/>
        <v>Ƕ</v>
      </c>
      <c r="O8" s="1" t="str">
        <f t="shared" si="2"/>
        <v>Ȋ</v>
      </c>
      <c r="P8" s="1" t="str">
        <f t="shared" si="3"/>
        <v>Ȟ</v>
      </c>
      <c r="Q8" s="1" t="str">
        <f t="shared" si="3"/>
        <v>Ȳ</v>
      </c>
      <c r="R8" s="1" t="str">
        <f t="shared" si="3"/>
        <v>Ɇ</v>
      </c>
      <c r="S8" s="1" t="str">
        <f t="shared" si="3"/>
        <v>ɚ</v>
      </c>
      <c r="T8" s="1" t="str">
        <f t="shared" si="3"/>
        <v>ɮ</v>
      </c>
      <c r="U8" s="1" t="str">
        <f t="shared" si="3"/>
        <v>ʂ</v>
      </c>
      <c r="V8" s="1" t="str">
        <f t="shared" si="3"/>
        <v>ʖ</v>
      </c>
      <c r="W8" s="1" t="str">
        <f t="shared" si="3"/>
        <v>ʪ</v>
      </c>
      <c r="X8" s="1" t="str">
        <f t="shared" si="3"/>
        <v>ʾ</v>
      </c>
      <c r="Y8" s="1" t="str">
        <f t="shared" si="3"/>
        <v>˒</v>
      </c>
      <c r="Z8" s="1" t="str">
        <f t="shared" si="3"/>
        <v>˦</v>
      </c>
      <c r="AA8" s="1" t="str">
        <f t="shared" si="3"/>
        <v>˺</v>
      </c>
      <c r="AB8" s="1" t="str">
        <f t="shared" si="3"/>
        <v>̎</v>
      </c>
    </row>
    <row r="9" spans="1:32" x14ac:dyDescent="0.45">
      <c r="A9">
        <f t="shared" si="5"/>
        <v>263</v>
      </c>
      <c r="B9" s="1" t="str">
        <f t="shared" si="4"/>
        <v>ć</v>
      </c>
      <c r="C9" s="1" t="str">
        <f t="shared" si="2"/>
        <v>ě</v>
      </c>
      <c r="D9" s="1" t="str">
        <f t="shared" si="2"/>
        <v>į</v>
      </c>
      <c r="E9" s="1" t="str">
        <f t="shared" si="2"/>
        <v>Ń</v>
      </c>
      <c r="F9" s="1" t="str">
        <f t="shared" si="2"/>
        <v>ŗ</v>
      </c>
      <c r="G9" s="1" t="str">
        <f t="shared" si="2"/>
        <v>ū</v>
      </c>
      <c r="H9" s="1" t="str">
        <f t="shared" si="2"/>
        <v>ſ</v>
      </c>
      <c r="I9" s="1" t="str">
        <f t="shared" si="2"/>
        <v>Ɠ</v>
      </c>
      <c r="J9" s="1" t="str">
        <f t="shared" si="2"/>
        <v>Ƨ</v>
      </c>
      <c r="K9" s="1" t="str">
        <f t="shared" si="2"/>
        <v>ƻ</v>
      </c>
      <c r="L9" s="1" t="str">
        <f t="shared" si="2"/>
        <v>Ǐ</v>
      </c>
      <c r="M9" s="1" t="str">
        <f t="shared" si="2"/>
        <v>ǣ</v>
      </c>
      <c r="N9" s="1" t="str">
        <f t="shared" si="2"/>
        <v>Ƿ</v>
      </c>
      <c r="O9" s="1" t="str">
        <f t="shared" si="2"/>
        <v>ȋ</v>
      </c>
      <c r="P9" s="1" t="str">
        <f t="shared" si="3"/>
        <v>ȟ</v>
      </c>
      <c r="Q9" s="1" t="str">
        <f t="shared" si="3"/>
        <v>ȳ</v>
      </c>
      <c r="R9" s="1" t="str">
        <f t="shared" si="3"/>
        <v>ɇ</v>
      </c>
      <c r="S9" s="1" t="str">
        <f t="shared" si="3"/>
        <v>ɛ</v>
      </c>
      <c r="T9" s="1" t="str">
        <f t="shared" si="3"/>
        <v>ɯ</v>
      </c>
      <c r="U9" s="1" t="str">
        <f t="shared" si="3"/>
        <v>ʃ</v>
      </c>
      <c r="V9" s="1" t="str">
        <f t="shared" si="3"/>
        <v>ʗ</v>
      </c>
      <c r="W9" s="1" t="str">
        <f t="shared" si="3"/>
        <v>ʫ</v>
      </c>
      <c r="X9" s="1" t="str">
        <f t="shared" si="3"/>
        <v>ʿ</v>
      </c>
      <c r="Y9" s="1" t="str">
        <f t="shared" si="3"/>
        <v>˓</v>
      </c>
      <c r="Z9" s="1" t="str">
        <f t="shared" si="3"/>
        <v>˧</v>
      </c>
      <c r="AA9" s="1" t="str">
        <f t="shared" si="3"/>
        <v>˻</v>
      </c>
      <c r="AB9" s="1" t="str">
        <f t="shared" si="3"/>
        <v>̏</v>
      </c>
    </row>
    <row r="10" spans="1:32" x14ac:dyDescent="0.45">
      <c r="A10">
        <f t="shared" si="5"/>
        <v>264</v>
      </c>
      <c r="B10" s="1" t="str">
        <f t="shared" si="4"/>
        <v>Ĉ</v>
      </c>
      <c r="C10" s="1" t="str">
        <f t="shared" si="2"/>
        <v>Ĝ</v>
      </c>
      <c r="D10" s="1" t="str">
        <f t="shared" si="2"/>
        <v>İ</v>
      </c>
      <c r="E10" s="1" t="str">
        <f t="shared" si="2"/>
        <v>ń</v>
      </c>
      <c r="F10" s="1" t="str">
        <f t="shared" si="2"/>
        <v>Ř</v>
      </c>
      <c r="G10" s="1" t="str">
        <f t="shared" si="2"/>
        <v>Ŭ</v>
      </c>
      <c r="H10" s="1" t="str">
        <f t="shared" si="2"/>
        <v>ƀ</v>
      </c>
      <c r="I10" s="1" t="str">
        <f t="shared" si="2"/>
        <v>Ɣ</v>
      </c>
      <c r="J10" s="1" t="str">
        <f t="shared" si="2"/>
        <v>ƨ</v>
      </c>
      <c r="K10" s="1" t="str">
        <f t="shared" si="2"/>
        <v>Ƽ</v>
      </c>
      <c r="L10" s="1" t="str">
        <f t="shared" si="2"/>
        <v>ǐ</v>
      </c>
      <c r="M10" s="1" t="str">
        <f t="shared" si="2"/>
        <v>Ǥ</v>
      </c>
      <c r="N10" s="1" t="str">
        <f t="shared" si="2"/>
        <v>Ǹ</v>
      </c>
      <c r="O10" s="1" t="str">
        <f t="shared" si="2"/>
        <v>Ȍ</v>
      </c>
      <c r="P10" s="1" t="str">
        <f t="shared" si="3"/>
        <v>Ƞ</v>
      </c>
      <c r="Q10" s="1" t="str">
        <f t="shared" si="3"/>
        <v>ȴ</v>
      </c>
      <c r="R10" s="1" t="str">
        <f t="shared" si="3"/>
        <v>Ɉ</v>
      </c>
      <c r="S10" s="1" t="str">
        <f t="shared" si="3"/>
        <v>ɜ</v>
      </c>
      <c r="T10" s="1" t="str">
        <f t="shared" si="3"/>
        <v>ɰ</v>
      </c>
      <c r="U10" s="1" t="str">
        <f t="shared" si="3"/>
        <v>ʄ</v>
      </c>
      <c r="V10" s="1" t="str">
        <f t="shared" si="3"/>
        <v>ʘ</v>
      </c>
      <c r="W10" s="1" t="str">
        <f t="shared" si="3"/>
        <v>ʬ</v>
      </c>
      <c r="X10" s="1" t="str">
        <f t="shared" si="3"/>
        <v>ˀ</v>
      </c>
      <c r="Y10" s="1" t="str">
        <f t="shared" si="3"/>
        <v>˔</v>
      </c>
      <c r="Z10" s="1" t="str">
        <f t="shared" si="3"/>
        <v>˨</v>
      </c>
      <c r="AA10" s="1" t="str">
        <f t="shared" si="3"/>
        <v>˼</v>
      </c>
      <c r="AB10" s="1" t="str">
        <f t="shared" si="3"/>
        <v>̐</v>
      </c>
    </row>
    <row r="11" spans="1:32" x14ac:dyDescent="0.45">
      <c r="A11">
        <f t="shared" si="5"/>
        <v>265</v>
      </c>
      <c r="B11" s="1" t="str">
        <f t="shared" si="4"/>
        <v>ĉ</v>
      </c>
      <c r="C11" s="1" t="str">
        <f t="shared" si="2"/>
        <v>ĝ</v>
      </c>
      <c r="D11" s="1" t="str">
        <f t="shared" si="2"/>
        <v>ı</v>
      </c>
      <c r="E11" s="1" t="str">
        <f t="shared" si="2"/>
        <v>Ņ</v>
      </c>
      <c r="F11" s="1" t="str">
        <f t="shared" si="2"/>
        <v>ř</v>
      </c>
      <c r="G11" s="1" t="str">
        <f t="shared" si="2"/>
        <v>ŭ</v>
      </c>
      <c r="H11" s="1" t="str">
        <f t="shared" si="2"/>
        <v>Ɓ</v>
      </c>
      <c r="I11" s="1" t="str">
        <f t="shared" si="2"/>
        <v>ƕ</v>
      </c>
      <c r="J11" s="1" t="str">
        <f t="shared" si="2"/>
        <v>Ʃ</v>
      </c>
      <c r="K11" s="1" t="str">
        <f t="shared" si="2"/>
        <v>ƽ</v>
      </c>
      <c r="L11" s="1" t="str">
        <f t="shared" si="2"/>
        <v>Ǒ</v>
      </c>
      <c r="M11" s="1" t="str">
        <f t="shared" si="2"/>
        <v>ǥ</v>
      </c>
      <c r="N11" s="1" t="str">
        <f t="shared" si="2"/>
        <v>ǹ</v>
      </c>
      <c r="O11" s="1" t="str">
        <f t="shared" si="2"/>
        <v>ȍ</v>
      </c>
      <c r="P11" s="1" t="str">
        <f t="shared" si="3"/>
        <v>ȡ</v>
      </c>
      <c r="Q11" s="1" t="str">
        <f t="shared" si="3"/>
        <v>ȵ</v>
      </c>
      <c r="R11" s="1" t="str">
        <f t="shared" si="3"/>
        <v>ɉ</v>
      </c>
      <c r="S11" s="1" t="str">
        <f t="shared" si="3"/>
        <v>ɝ</v>
      </c>
      <c r="T11" s="1" t="str">
        <f t="shared" si="3"/>
        <v>ɱ</v>
      </c>
      <c r="U11" s="1" t="str">
        <f t="shared" si="3"/>
        <v>ʅ</v>
      </c>
      <c r="V11" s="1" t="str">
        <f t="shared" si="3"/>
        <v>ʙ</v>
      </c>
      <c r="W11" s="1" t="str">
        <f t="shared" si="3"/>
        <v>ʭ</v>
      </c>
      <c r="X11" s="1" t="str">
        <f t="shared" si="3"/>
        <v>ˁ</v>
      </c>
      <c r="Y11" s="1" t="str">
        <f t="shared" si="3"/>
        <v>˕</v>
      </c>
      <c r="Z11" s="1" t="str">
        <f t="shared" si="3"/>
        <v>˩</v>
      </c>
      <c r="AA11" s="1" t="str">
        <f t="shared" si="3"/>
        <v>˽</v>
      </c>
      <c r="AB11" s="1" t="str">
        <f t="shared" si="3"/>
        <v>̑</v>
      </c>
      <c r="AD11">
        <v>765</v>
      </c>
      <c r="AE11" t="str">
        <f>_xlfn.UNICHAR(AD11)</f>
        <v>˽</v>
      </c>
      <c r="AF11" t="str">
        <f>DEC2HEX(AD11)</f>
        <v>2FD</v>
      </c>
    </row>
    <row r="12" spans="1:32" x14ac:dyDescent="0.45">
      <c r="A12">
        <f t="shared" si="5"/>
        <v>266</v>
      </c>
      <c r="B12" s="1" t="str">
        <f t="shared" si="4"/>
        <v>Ċ</v>
      </c>
      <c r="C12" s="1" t="str">
        <f t="shared" si="2"/>
        <v>Ğ</v>
      </c>
      <c r="D12" s="1" t="str">
        <f t="shared" si="2"/>
        <v>Ĳ</v>
      </c>
      <c r="E12" s="1" t="str">
        <f t="shared" si="2"/>
        <v>ņ</v>
      </c>
      <c r="F12" s="1" t="str">
        <f t="shared" si="2"/>
        <v>Ś</v>
      </c>
      <c r="G12" s="1" t="str">
        <f t="shared" si="2"/>
        <v>Ů</v>
      </c>
      <c r="H12" s="1" t="str">
        <f t="shared" si="2"/>
        <v>Ƃ</v>
      </c>
      <c r="I12" s="1" t="str">
        <f t="shared" si="2"/>
        <v>Ɩ</v>
      </c>
      <c r="J12" s="1" t="str">
        <f t="shared" si="2"/>
        <v>ƪ</v>
      </c>
      <c r="K12" s="1" t="str">
        <f t="shared" si="2"/>
        <v>ƾ</v>
      </c>
      <c r="L12" s="1" t="str">
        <f t="shared" si="2"/>
        <v>ǒ</v>
      </c>
      <c r="M12" s="1" t="str">
        <f t="shared" si="2"/>
        <v>Ǧ</v>
      </c>
      <c r="N12" s="1" t="str">
        <f t="shared" si="2"/>
        <v>Ǻ</v>
      </c>
      <c r="O12" s="1" t="str">
        <f t="shared" si="2"/>
        <v>Ȏ</v>
      </c>
      <c r="P12" s="1" t="str">
        <f t="shared" si="3"/>
        <v>Ȣ</v>
      </c>
      <c r="Q12" s="1" t="str">
        <f t="shared" si="3"/>
        <v>ȶ</v>
      </c>
      <c r="R12" s="1" t="str">
        <f t="shared" si="3"/>
        <v>Ɋ</v>
      </c>
      <c r="S12" s="1" t="str">
        <f t="shared" si="3"/>
        <v>ɞ</v>
      </c>
      <c r="T12" s="1" t="str">
        <f t="shared" si="3"/>
        <v>ɲ</v>
      </c>
      <c r="U12" s="1" t="str">
        <f t="shared" si="3"/>
        <v>ʆ</v>
      </c>
      <c r="V12" s="1" t="str">
        <f t="shared" si="3"/>
        <v>ʚ</v>
      </c>
      <c r="W12" s="1" t="str">
        <f t="shared" si="3"/>
        <v>ʮ</v>
      </c>
      <c r="X12" s="1" t="str">
        <f t="shared" si="3"/>
        <v>˂</v>
      </c>
      <c r="Y12" s="1" t="str">
        <f t="shared" si="3"/>
        <v>˖</v>
      </c>
      <c r="Z12" s="1" t="str">
        <f t="shared" si="3"/>
        <v>˪</v>
      </c>
      <c r="AA12" s="1" t="str">
        <f t="shared" si="3"/>
        <v>˾</v>
      </c>
      <c r="AB12" s="1" t="str">
        <f t="shared" si="3"/>
        <v>̒</v>
      </c>
    </row>
    <row r="13" spans="1:32" x14ac:dyDescent="0.45">
      <c r="A13">
        <f t="shared" si="5"/>
        <v>267</v>
      </c>
      <c r="B13" s="1" t="str">
        <f t="shared" si="4"/>
        <v>ċ</v>
      </c>
      <c r="C13" s="1" t="str">
        <f t="shared" si="2"/>
        <v>ğ</v>
      </c>
      <c r="D13" s="1" t="str">
        <f t="shared" si="2"/>
        <v>ĳ</v>
      </c>
      <c r="E13" s="1" t="str">
        <f t="shared" si="2"/>
        <v>Ň</v>
      </c>
      <c r="F13" s="1" t="str">
        <f t="shared" si="2"/>
        <v>ś</v>
      </c>
      <c r="G13" s="1" t="str">
        <f t="shared" si="2"/>
        <v>ů</v>
      </c>
      <c r="H13" s="1" t="str">
        <f t="shared" si="2"/>
        <v>ƃ</v>
      </c>
      <c r="I13" s="1" t="str">
        <f t="shared" si="2"/>
        <v>Ɨ</v>
      </c>
      <c r="J13" s="1" t="str">
        <f t="shared" si="2"/>
        <v>ƫ</v>
      </c>
      <c r="K13" s="1" t="str">
        <f t="shared" si="2"/>
        <v>ƿ</v>
      </c>
      <c r="L13" s="1" t="str">
        <f t="shared" si="2"/>
        <v>Ǔ</v>
      </c>
      <c r="M13" s="1" t="str">
        <f t="shared" si="2"/>
        <v>ǧ</v>
      </c>
      <c r="N13" s="1" t="str">
        <f t="shared" si="2"/>
        <v>ǻ</v>
      </c>
      <c r="O13" s="1" t="str">
        <f t="shared" si="2"/>
        <v>ȏ</v>
      </c>
      <c r="P13" s="1" t="str">
        <f t="shared" si="3"/>
        <v>ȣ</v>
      </c>
      <c r="Q13" s="1" t="str">
        <f t="shared" si="3"/>
        <v>ȷ</v>
      </c>
      <c r="R13" s="1" t="str">
        <f t="shared" si="3"/>
        <v>ɋ</v>
      </c>
      <c r="S13" s="1" t="str">
        <f t="shared" si="3"/>
        <v>ɟ</v>
      </c>
      <c r="T13" s="1" t="str">
        <f t="shared" si="3"/>
        <v>ɳ</v>
      </c>
      <c r="U13" s="1" t="str">
        <f t="shared" si="3"/>
        <v>ʇ</v>
      </c>
      <c r="V13" s="1" t="str">
        <f t="shared" si="3"/>
        <v>ʛ</v>
      </c>
      <c r="W13" s="1" t="str">
        <f t="shared" si="3"/>
        <v>ʯ</v>
      </c>
      <c r="X13" s="1" t="str">
        <f t="shared" si="3"/>
        <v>˃</v>
      </c>
      <c r="Y13" s="1" t="str">
        <f t="shared" si="3"/>
        <v>˗</v>
      </c>
      <c r="Z13" s="1" t="str">
        <f t="shared" si="3"/>
        <v>˫</v>
      </c>
      <c r="AA13" s="1" t="str">
        <f t="shared" si="3"/>
        <v>˿</v>
      </c>
      <c r="AB13" s="1" t="str">
        <f t="shared" si="3"/>
        <v>̓</v>
      </c>
    </row>
    <row r="14" spans="1:32" x14ac:dyDescent="0.45">
      <c r="A14">
        <f t="shared" si="5"/>
        <v>268</v>
      </c>
      <c r="B14" s="1" t="str">
        <f t="shared" si="4"/>
        <v>Č</v>
      </c>
      <c r="C14" s="1" t="str">
        <f t="shared" si="2"/>
        <v>Ġ</v>
      </c>
      <c r="D14" s="1" t="str">
        <f t="shared" si="2"/>
        <v>Ĵ</v>
      </c>
      <c r="E14" s="1" t="str">
        <f t="shared" si="2"/>
        <v>ň</v>
      </c>
      <c r="F14" s="1" t="str">
        <f t="shared" si="2"/>
        <v>Ŝ</v>
      </c>
      <c r="G14" s="1" t="str">
        <f t="shared" si="2"/>
        <v>Ű</v>
      </c>
      <c r="H14" s="1" t="str">
        <f t="shared" si="2"/>
        <v>Ƅ</v>
      </c>
      <c r="I14" s="1" t="str">
        <f t="shared" si="2"/>
        <v>Ƙ</v>
      </c>
      <c r="J14" s="1" t="str">
        <f t="shared" si="2"/>
        <v>Ƭ</v>
      </c>
      <c r="K14" s="1" t="str">
        <f t="shared" si="2"/>
        <v>ǀ</v>
      </c>
      <c r="L14" s="1" t="str">
        <f t="shared" si="2"/>
        <v>ǔ</v>
      </c>
      <c r="M14" s="1" t="str">
        <f t="shared" si="2"/>
        <v>Ǩ</v>
      </c>
      <c r="N14" s="1" t="str">
        <f t="shared" si="2"/>
        <v>Ǽ</v>
      </c>
      <c r="O14" s="1" t="str">
        <f t="shared" si="2"/>
        <v>Ȑ</v>
      </c>
      <c r="P14" s="1" t="str">
        <f t="shared" si="3"/>
        <v>Ȥ</v>
      </c>
      <c r="Q14" s="1" t="str">
        <f t="shared" si="3"/>
        <v>ȸ</v>
      </c>
      <c r="R14" s="1" t="str">
        <f t="shared" si="3"/>
        <v>Ɍ</v>
      </c>
      <c r="S14" s="1" t="str">
        <f t="shared" si="3"/>
        <v>ɠ</v>
      </c>
      <c r="T14" s="1" t="str">
        <f t="shared" si="3"/>
        <v>ɴ</v>
      </c>
      <c r="U14" s="1" t="str">
        <f t="shared" si="3"/>
        <v>ʈ</v>
      </c>
      <c r="V14" s="1" t="str">
        <f t="shared" si="3"/>
        <v>ʜ</v>
      </c>
      <c r="W14" s="1" t="str">
        <f t="shared" si="3"/>
        <v>ʰ</v>
      </c>
      <c r="X14" s="1" t="str">
        <f t="shared" si="3"/>
        <v>˄</v>
      </c>
      <c r="Y14" s="1" t="str">
        <f t="shared" si="3"/>
        <v>˘</v>
      </c>
      <c r="Z14" s="1" t="str">
        <f t="shared" si="3"/>
        <v>ˬ</v>
      </c>
      <c r="AA14" s="1" t="str">
        <f t="shared" si="3"/>
        <v>̀</v>
      </c>
      <c r="AB14" s="1" t="str">
        <f t="shared" si="3"/>
        <v>̔</v>
      </c>
    </row>
    <row r="15" spans="1:32" x14ac:dyDescent="0.45">
      <c r="A15">
        <f t="shared" si="5"/>
        <v>269</v>
      </c>
      <c r="B15" s="1" t="str">
        <f t="shared" si="4"/>
        <v>č</v>
      </c>
      <c r="C15" s="1" t="str">
        <f t="shared" si="2"/>
        <v>ġ</v>
      </c>
      <c r="D15" s="1" t="str">
        <f t="shared" si="2"/>
        <v>ĵ</v>
      </c>
      <c r="E15" s="1" t="str">
        <f t="shared" si="2"/>
        <v>ŉ</v>
      </c>
      <c r="F15" s="1" t="str">
        <f t="shared" si="2"/>
        <v>ŝ</v>
      </c>
      <c r="G15" s="1" t="str">
        <f t="shared" si="2"/>
        <v>ű</v>
      </c>
      <c r="H15" s="1" t="str">
        <f t="shared" si="2"/>
        <v>ƅ</v>
      </c>
      <c r="I15" s="1" t="str">
        <f t="shared" si="2"/>
        <v>ƙ</v>
      </c>
      <c r="J15" s="1" t="str">
        <f t="shared" si="2"/>
        <v>ƭ</v>
      </c>
      <c r="K15" s="1" t="str">
        <f t="shared" si="2"/>
        <v>ǁ</v>
      </c>
      <c r="L15" s="1" t="str">
        <f t="shared" si="2"/>
        <v>Ǖ</v>
      </c>
      <c r="M15" s="1" t="str">
        <f t="shared" si="2"/>
        <v>ǩ</v>
      </c>
      <c r="N15" s="1" t="str">
        <f t="shared" si="2"/>
        <v>ǽ</v>
      </c>
      <c r="O15" s="1" t="str">
        <f t="shared" si="2"/>
        <v>ȑ</v>
      </c>
      <c r="P15" s="1" t="str">
        <f t="shared" si="3"/>
        <v>ȥ</v>
      </c>
      <c r="Q15" s="1" t="str">
        <f t="shared" si="3"/>
        <v>ȹ</v>
      </c>
      <c r="R15" s="1" t="str">
        <f t="shared" si="3"/>
        <v>ɍ</v>
      </c>
      <c r="S15" s="1" t="str">
        <f t="shared" si="3"/>
        <v>ɡ</v>
      </c>
      <c r="T15" s="1" t="str">
        <f t="shared" si="3"/>
        <v>ɵ</v>
      </c>
      <c r="U15" s="1" t="str">
        <f t="shared" si="3"/>
        <v>ʉ</v>
      </c>
      <c r="V15" s="1" t="str">
        <f t="shared" si="3"/>
        <v>ʝ</v>
      </c>
      <c r="W15" s="1" t="str">
        <f t="shared" si="3"/>
        <v>ʱ</v>
      </c>
      <c r="X15" s="1" t="str">
        <f t="shared" si="3"/>
        <v>˅</v>
      </c>
      <c r="Y15" s="1" t="str">
        <f t="shared" si="3"/>
        <v>˙</v>
      </c>
      <c r="Z15" s="1" t="str">
        <f t="shared" si="3"/>
        <v>˭</v>
      </c>
      <c r="AA15" s="1" t="str">
        <f t="shared" si="3"/>
        <v>́</v>
      </c>
      <c r="AB15" s="1" t="str">
        <f t="shared" si="3"/>
        <v>̕</v>
      </c>
    </row>
    <row r="16" spans="1:32" x14ac:dyDescent="0.45">
      <c r="A16">
        <f t="shared" si="5"/>
        <v>270</v>
      </c>
      <c r="B16" s="1" t="str">
        <f t="shared" si="4"/>
        <v>Ď</v>
      </c>
      <c r="C16" s="1" t="str">
        <f t="shared" si="2"/>
        <v>Ģ</v>
      </c>
      <c r="D16" s="1" t="str">
        <f t="shared" si="2"/>
        <v>Ķ</v>
      </c>
      <c r="E16" s="1" t="str">
        <f t="shared" si="2"/>
        <v>Ŋ</v>
      </c>
      <c r="F16" s="1" t="str">
        <f t="shared" si="2"/>
        <v>Ş</v>
      </c>
      <c r="G16" s="1" t="str">
        <f t="shared" si="2"/>
        <v>Ų</v>
      </c>
      <c r="H16" s="1" t="str">
        <f t="shared" si="2"/>
        <v>Ɔ</v>
      </c>
      <c r="I16" s="1" t="str">
        <f t="shared" si="2"/>
        <v>ƚ</v>
      </c>
      <c r="J16" s="1" t="str">
        <f t="shared" si="2"/>
        <v>Ʈ</v>
      </c>
      <c r="K16" s="1" t="str">
        <f t="shared" si="2"/>
        <v>ǂ</v>
      </c>
      <c r="L16" s="1" t="str">
        <f t="shared" si="2"/>
        <v>ǖ</v>
      </c>
      <c r="M16" s="1" t="str">
        <f t="shared" si="2"/>
        <v>Ǫ</v>
      </c>
      <c r="N16" s="1" t="str">
        <f t="shared" si="2"/>
        <v>Ǿ</v>
      </c>
      <c r="O16" s="1" t="str">
        <f t="shared" si="2"/>
        <v>Ȓ</v>
      </c>
      <c r="P16" s="1" t="str">
        <f t="shared" si="3"/>
        <v>Ȧ</v>
      </c>
      <c r="Q16" s="1" t="str">
        <f t="shared" si="3"/>
        <v>Ⱥ</v>
      </c>
      <c r="R16" s="1" t="str">
        <f t="shared" si="3"/>
        <v>Ɏ</v>
      </c>
      <c r="S16" s="1" t="str">
        <f t="shared" si="3"/>
        <v>ɢ</v>
      </c>
      <c r="T16" s="1" t="str">
        <f t="shared" si="3"/>
        <v>ɶ</v>
      </c>
      <c r="U16" s="1" t="str">
        <f t="shared" si="3"/>
        <v>ʊ</v>
      </c>
      <c r="V16" s="1" t="str">
        <f t="shared" si="3"/>
        <v>ʞ</v>
      </c>
      <c r="W16" s="1" t="str">
        <f t="shared" si="3"/>
        <v>ʲ</v>
      </c>
      <c r="X16" s="1" t="str">
        <f t="shared" si="3"/>
        <v>ˆ</v>
      </c>
      <c r="Y16" s="1" t="str">
        <f t="shared" si="3"/>
        <v>˚</v>
      </c>
      <c r="Z16" s="1" t="str">
        <f t="shared" si="3"/>
        <v>ˮ</v>
      </c>
      <c r="AA16" s="1" t="str">
        <f t="shared" si="3"/>
        <v>̂</v>
      </c>
      <c r="AB16" s="1" t="str">
        <f t="shared" si="3"/>
        <v>̖</v>
      </c>
    </row>
    <row r="17" spans="1:28" x14ac:dyDescent="0.45">
      <c r="A17">
        <f t="shared" si="5"/>
        <v>271</v>
      </c>
      <c r="B17" s="1" t="str">
        <f t="shared" si="4"/>
        <v>ď</v>
      </c>
      <c r="C17" s="1" t="str">
        <f t="shared" si="2"/>
        <v>ģ</v>
      </c>
      <c r="D17" s="1" t="str">
        <f t="shared" si="2"/>
        <v>ķ</v>
      </c>
      <c r="E17" s="1" t="str">
        <f t="shared" si="2"/>
        <v>ŋ</v>
      </c>
      <c r="F17" s="1" t="str">
        <f t="shared" si="2"/>
        <v>ş</v>
      </c>
      <c r="G17" s="1" t="str">
        <f t="shared" si="2"/>
        <v>ų</v>
      </c>
      <c r="H17" s="1" t="str">
        <f t="shared" si="2"/>
        <v>Ƈ</v>
      </c>
      <c r="I17" s="1" t="str">
        <f t="shared" si="2"/>
        <v>ƛ</v>
      </c>
      <c r="J17" s="1" t="str">
        <f t="shared" si="2"/>
        <v>Ư</v>
      </c>
      <c r="K17" s="1" t="str">
        <f t="shared" si="2"/>
        <v>ǃ</v>
      </c>
      <c r="L17" s="1" t="str">
        <f t="shared" si="2"/>
        <v>Ǘ</v>
      </c>
      <c r="M17" s="1" t="str">
        <f t="shared" si="2"/>
        <v>ǫ</v>
      </c>
      <c r="N17" s="1" t="str">
        <f t="shared" si="2"/>
        <v>ǿ</v>
      </c>
      <c r="O17" s="1" t="str">
        <f t="shared" si="2"/>
        <v>ȓ</v>
      </c>
      <c r="P17" s="1" t="str">
        <f t="shared" si="3"/>
        <v>ȧ</v>
      </c>
      <c r="Q17" s="1" t="str">
        <f t="shared" si="3"/>
        <v>Ȼ</v>
      </c>
      <c r="R17" s="1" t="str">
        <f t="shared" si="3"/>
        <v>ɏ</v>
      </c>
      <c r="S17" s="1" t="str">
        <f t="shared" si="3"/>
        <v>ɣ</v>
      </c>
      <c r="T17" s="1" t="str">
        <f t="shared" si="3"/>
        <v>ɷ</v>
      </c>
      <c r="U17" s="1" t="str">
        <f t="shared" si="3"/>
        <v>ʋ</v>
      </c>
      <c r="V17" s="1" t="str">
        <f t="shared" si="3"/>
        <v>ʟ</v>
      </c>
      <c r="W17" s="1" t="str">
        <f t="shared" si="3"/>
        <v>ʳ</v>
      </c>
      <c r="X17" s="1" t="str">
        <f t="shared" si="3"/>
        <v>ˇ</v>
      </c>
      <c r="Y17" s="1" t="str">
        <f t="shared" si="3"/>
        <v>˛</v>
      </c>
      <c r="Z17" s="1" t="str">
        <f t="shared" si="3"/>
        <v>˯</v>
      </c>
      <c r="AA17" s="1" t="str">
        <f t="shared" si="3"/>
        <v>̃</v>
      </c>
      <c r="AB17" s="1" t="str">
        <f t="shared" si="3"/>
        <v>̗</v>
      </c>
    </row>
    <row r="18" spans="1:28" x14ac:dyDescent="0.45">
      <c r="A18">
        <f t="shared" si="5"/>
        <v>272</v>
      </c>
      <c r="B18" s="1" t="str">
        <f t="shared" si="4"/>
        <v>Đ</v>
      </c>
      <c r="C18" s="1" t="str">
        <f t="shared" si="2"/>
        <v>Ĥ</v>
      </c>
      <c r="D18" s="1" t="str">
        <f t="shared" si="2"/>
        <v>ĸ</v>
      </c>
      <c r="E18" s="1" t="str">
        <f t="shared" si="2"/>
        <v>Ō</v>
      </c>
      <c r="F18" s="1" t="str">
        <f t="shared" si="2"/>
        <v>Š</v>
      </c>
      <c r="G18" s="1" t="str">
        <f t="shared" si="2"/>
        <v>Ŵ</v>
      </c>
      <c r="H18" s="1" t="str">
        <f t="shared" si="2"/>
        <v>ƈ</v>
      </c>
      <c r="I18" s="1" t="str">
        <f t="shared" si="2"/>
        <v>Ɯ</v>
      </c>
      <c r="J18" s="1" t="str">
        <f t="shared" si="2"/>
        <v>ư</v>
      </c>
      <c r="K18" s="1" t="str">
        <f t="shared" si="2"/>
        <v>Ǆ</v>
      </c>
      <c r="L18" s="1" t="str">
        <f t="shared" si="2"/>
        <v>ǘ</v>
      </c>
      <c r="M18" s="1" t="str">
        <f t="shared" si="2"/>
        <v>Ǭ</v>
      </c>
      <c r="N18" s="1" t="str">
        <f t="shared" si="2"/>
        <v>Ȁ</v>
      </c>
      <c r="O18" s="1" t="str">
        <f t="shared" si="2"/>
        <v>Ȕ</v>
      </c>
      <c r="P18" s="1" t="str">
        <f t="shared" si="3"/>
        <v>Ȩ</v>
      </c>
      <c r="Q18" s="1" t="str">
        <f t="shared" si="3"/>
        <v>ȼ</v>
      </c>
      <c r="R18" s="1" t="str">
        <f t="shared" si="3"/>
        <v>ɐ</v>
      </c>
      <c r="S18" s="1" t="str">
        <f t="shared" si="3"/>
        <v>ɤ</v>
      </c>
      <c r="T18" s="1" t="str">
        <f t="shared" si="3"/>
        <v>ɸ</v>
      </c>
      <c r="U18" s="1" t="str">
        <f t="shared" si="3"/>
        <v>ʌ</v>
      </c>
      <c r="V18" s="1" t="str">
        <f t="shared" si="3"/>
        <v>ʠ</v>
      </c>
      <c r="W18" s="1" t="str">
        <f t="shared" si="3"/>
        <v>ʴ</v>
      </c>
      <c r="X18" s="1" t="str">
        <f t="shared" si="3"/>
        <v>ˈ</v>
      </c>
      <c r="Y18" s="1" t="str">
        <f t="shared" si="3"/>
        <v>˜</v>
      </c>
      <c r="Z18" s="1" t="str">
        <f t="shared" si="3"/>
        <v>˰</v>
      </c>
      <c r="AA18" s="1" t="str">
        <f t="shared" si="3"/>
        <v>̄</v>
      </c>
      <c r="AB18" s="1" t="str">
        <f t="shared" si="3"/>
        <v>̘</v>
      </c>
    </row>
    <row r="19" spans="1:28" x14ac:dyDescent="0.45">
      <c r="A19">
        <f t="shared" si="5"/>
        <v>273</v>
      </c>
      <c r="B19" s="1" t="str">
        <f t="shared" si="4"/>
        <v>đ</v>
      </c>
      <c r="C19" s="1" t="str">
        <f t="shared" si="2"/>
        <v>ĥ</v>
      </c>
      <c r="D19" s="1" t="str">
        <f t="shared" si="2"/>
        <v>Ĺ</v>
      </c>
      <c r="E19" s="1" t="str">
        <f t="shared" si="2"/>
        <v>ō</v>
      </c>
      <c r="F19" s="1" t="str">
        <f t="shared" si="2"/>
        <v>š</v>
      </c>
      <c r="G19" s="1" t="str">
        <f t="shared" si="2"/>
        <v>ŵ</v>
      </c>
      <c r="H19" s="1" t="str">
        <f t="shared" si="2"/>
        <v>Ɖ</v>
      </c>
      <c r="I19" s="1" t="str">
        <f t="shared" si="2"/>
        <v>Ɲ</v>
      </c>
      <c r="J19" s="1" t="str">
        <f t="shared" si="2"/>
        <v>Ʊ</v>
      </c>
      <c r="K19" s="1" t="str">
        <f t="shared" si="2"/>
        <v>ǅ</v>
      </c>
      <c r="L19" s="1" t="str">
        <f t="shared" si="2"/>
        <v>Ǚ</v>
      </c>
      <c r="M19" s="1" t="str">
        <f t="shared" si="2"/>
        <v>ǭ</v>
      </c>
      <c r="N19" s="1" t="str">
        <f t="shared" si="2"/>
        <v>ȁ</v>
      </c>
      <c r="O19" s="1" t="str">
        <f t="shared" si="2"/>
        <v>ȕ</v>
      </c>
      <c r="P19" s="1" t="str">
        <f t="shared" si="3"/>
        <v>ȩ</v>
      </c>
      <c r="Q19" s="1" t="str">
        <f t="shared" si="3"/>
        <v>Ƚ</v>
      </c>
      <c r="R19" s="1" t="str">
        <f t="shared" si="3"/>
        <v>ɑ</v>
      </c>
      <c r="S19" s="1" t="str">
        <f t="shared" si="3"/>
        <v>ɥ</v>
      </c>
      <c r="T19" s="1" t="str">
        <f t="shared" si="3"/>
        <v>ɹ</v>
      </c>
      <c r="U19" s="1" t="str">
        <f t="shared" si="3"/>
        <v>ʍ</v>
      </c>
      <c r="V19" s="1" t="str">
        <f t="shared" si="3"/>
        <v>ʡ</v>
      </c>
      <c r="W19" s="1" t="str">
        <f t="shared" si="3"/>
        <v>ʵ</v>
      </c>
      <c r="X19" s="1" t="str">
        <f t="shared" si="3"/>
        <v>ˉ</v>
      </c>
      <c r="Y19" s="1" t="str">
        <f t="shared" si="3"/>
        <v>˝</v>
      </c>
      <c r="Z19" s="1" t="str">
        <f t="shared" si="3"/>
        <v>˱</v>
      </c>
      <c r="AA19" s="1" t="str">
        <f t="shared" si="3"/>
        <v>̅</v>
      </c>
      <c r="AB19" s="1" t="str">
        <f t="shared" si="3"/>
        <v>̙</v>
      </c>
    </row>
    <row r="20" spans="1:28" x14ac:dyDescent="0.45">
      <c r="A20">
        <f t="shared" si="5"/>
        <v>274</v>
      </c>
      <c r="B20" s="1" t="str">
        <f t="shared" si="4"/>
        <v>Ē</v>
      </c>
      <c r="C20" s="1" t="str">
        <f t="shared" si="2"/>
        <v>Ħ</v>
      </c>
      <c r="D20" s="1" t="str">
        <f t="shared" si="2"/>
        <v>ĺ</v>
      </c>
      <c r="E20" s="1" t="str">
        <f t="shared" si="2"/>
        <v>Ŏ</v>
      </c>
      <c r="F20" s="1" t="str">
        <f t="shared" si="2"/>
        <v>Ţ</v>
      </c>
      <c r="G20" s="1" t="str">
        <f t="shared" si="2"/>
        <v>Ŷ</v>
      </c>
      <c r="H20" s="1" t="str">
        <f t="shared" si="2"/>
        <v>Ɗ</v>
      </c>
      <c r="I20" s="1" t="str">
        <f t="shared" si="2"/>
        <v>ƞ</v>
      </c>
      <c r="J20" s="1" t="str">
        <f t="shared" si="2"/>
        <v>Ʋ</v>
      </c>
      <c r="K20" s="1" t="str">
        <f t="shared" si="2"/>
        <v>ǆ</v>
      </c>
      <c r="L20" s="1" t="str">
        <f t="shared" si="2"/>
        <v>ǚ</v>
      </c>
      <c r="M20" s="1" t="str">
        <f t="shared" si="2"/>
        <v>Ǯ</v>
      </c>
      <c r="N20" s="1" t="str">
        <f t="shared" si="2"/>
        <v>Ȃ</v>
      </c>
      <c r="O20" s="1" t="str">
        <f t="shared" si="2"/>
        <v>Ȗ</v>
      </c>
      <c r="P20" s="1" t="str">
        <f t="shared" si="3"/>
        <v>Ȫ</v>
      </c>
      <c r="Q20" s="1" t="str">
        <f t="shared" si="3"/>
        <v>Ⱦ</v>
      </c>
      <c r="R20" s="1" t="str">
        <f t="shared" si="3"/>
        <v>ɒ</v>
      </c>
      <c r="S20" s="1" t="str">
        <f t="shared" si="3"/>
        <v>ɦ</v>
      </c>
      <c r="T20" s="1" t="str">
        <f t="shared" si="3"/>
        <v>ɺ</v>
      </c>
      <c r="U20" s="1" t="str">
        <f t="shared" si="3"/>
        <v>ʎ</v>
      </c>
      <c r="V20" s="1" t="str">
        <f t="shared" si="3"/>
        <v>ʢ</v>
      </c>
      <c r="W20" s="1" t="str">
        <f t="shared" si="3"/>
        <v>ʶ</v>
      </c>
      <c r="X20" s="1" t="str">
        <f t="shared" si="3"/>
        <v>ˊ</v>
      </c>
      <c r="Y20" s="1" t="str">
        <f t="shared" si="3"/>
        <v>˞</v>
      </c>
      <c r="Z20" s="1" t="str">
        <f t="shared" si="3"/>
        <v>˲</v>
      </c>
      <c r="AA20" s="1" t="str">
        <f t="shared" si="3"/>
        <v>̆</v>
      </c>
      <c r="AB20" s="1" t="str">
        <f t="shared" si="3"/>
        <v>̚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n 6 V c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N 1 d 7 L R h 3 F t 9 K F + s A M A A A D / / w M A U E s D B B Q A A g A I A A A A I Q A T Y H S B 2 A I A A K U 0 A A A T A A A A R m 9 y b X V s Y X M v U 2 V j d G l v b j E u b e y b X Y + a Q B S G 7 0 3 2 P 0 x m b 7 T 1 Y 0 E E d W O T r t 3 G i 7 1 a T X p h j E G c X c k i Y 4 Y x 7 k f 8 7 2 X A d r V A 6 4 g N u B 4 T R Q 7 w z j D z n v P A x X j E 4 j Z 1 U T / c K t e F g j c z G Z m i S 3 x n e 3 x I p j Y f Y d R B D u E X B e R / + n T J L O J H f p B J 9 Y b R l U d Y l 7 q c u N w r 4 h n n C 6 9 d q x G 3 u r K f 7 I V / v V m l 7 L E m 9 m p C c k w f x v x 1 P D W 5 O T E 9 M u b 2 n I x f q U s 8 X C q H T V z i 2 2 f O T I v 7 / R i Y E 4 e g 7 4 z O U Y / P H d E V s a 0 G 8 W L Y m T J 6 e 8 N d 6 i z n r o L L C A + + 3 t z d B u 1 z c V b V o 2 z z h 9 v W 0 0 t l R s w p Y Z X 5 0 u E 2 + o I + + d / B v f j p D c X 9 L E y 3 g 7 G K 8 a j t U l 4 c W t Q R s V G p 7 f J Z x Z r Z z r S o h D u O 6 f F N p F k q o 4 M b / h Z p S e x u O v O P h l t Z N a x c l f D a H / v N 0 K s Z D j 3 6 L K O g R h S M 7 C Z P d H 1 / B T U / v v O n P 2 3 f W z s G q p + 0 g e Q U 6 h E F / Z Q t K K d Q z 0 / + H c X E a e + + u Z M G 2 p m n g Z y C F l F o n H c i y S l o + a l D O U n F t O N n 7 C R z A 5 I 5 Z T K H C p u z d x T i 5 q M R U d D S + L m X w s 8 a 1 K F 0 d U h O o Z E f E H y Y S p Z 2 B v S d W q h D L T z f W h h 0 P U V C 1 K G a Z l 1 N 5 R T 0 / A A R 6 v G B L t B j X L B d 0 Q 2 o 6 J l X d D k F / b i F N W s m y C l E p 1 A F q p w + V Q K F v T P A y M + j B X D p i F y S U z B i f L R N t i a Q D c h 2 2 m S T U 4 h O o Q J s B D Y C G 4 G N v 3 2 0 t 0 I z x k f b d G 0 B X T 8 A X e X u w o C X L w C M k W C j N K V F B U Q B o o 6 C K D m F V o w T t y G n X A H l g H K / X s T 2 V m j C i x h w 8 v 9 w M m 1 9 U 4 C 0 Q N q c k F Z O w T d Q 1 M x 4 7 d N 6 e E 9 X f e I Q i 1 P W O Y z W e P S + c K U 7 M 9 1 H s W z l Z U H E W p V g m U p 1 w E z X e 6 B s H j 4 Z i I N e 8 W + r X M o 7 C 1 q 4 f z 7 i 5 J n / s d o i L l 5 P i G s J 8 U Z C X E + I G w n x Z k K 8 l R A P n o 7 e D 6 x L F w X b j R 3 F 6 5 8 A A A D / / w M A U E s B A i 0 A F A A G A A g A A A A h A C r d q k D S A A A A N w E A A B M A A A A A A A A A A A A A A A A A A A A A A F t D b 2 5 0 Z W 5 0 X 1 R 5 c G V z X S 5 4 b W x Q S w E C L Q A U A A I A C A A A A C E A L n 6 V c q 0 A A A D 3 A A A A E g A A A A A A A A A A A A A A A A A L A w A A Q 2 9 u Z m l n L 1 B h Y 2 t h Z 2 U u e G 1 s U E s B A i 0 A F A A C A A g A A A A h A B N g d I H Y A g A A p T Q A A B M A A A A A A A A A A A A A A A A A 6 A M A A E Z v c m 1 1 b G F z L 1 N l Y 3 R p b 2 4 x L m 1 Q S w U G A A A A A A M A A w D C A A A A 8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O A A A A A A A A 8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a X N 0 J T V C Z W R p d C U 1 R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j F U M T Y 6 M j c 6 M z E u M j M 4 O D I 1 M V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d h Z j c w Y z I t Z W E y Y i 0 0 O G V j L T k x O W U t N 2 M 2 Y m Q 3 N D Y 0 M z A x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W 2 V k a X R d L 0 F 1 d G 9 S Z W 1 v d m V k Q 2 9 s d W 1 u c z E u e 0 N v b H V t b j E s M H 0 m c X V v d D s s J n F 1 b 3 Q 7 U 2 V j d G l v b j E v T G l z d F t l Z G l 0 X S 9 B d X R v U m V t b 3 Z l Z E N v b H V t b n M x L n t D b 2 x 1 b W 4 y L D F 9 J n F 1 b 3 Q 7 L C Z x d W 9 0 O 1 N l Y 3 R p b 2 4 x L 0 x p c 3 R b Z W R p d F 0 v Q X V 0 b 1 J l b W 9 2 Z W R D b 2 x 1 b W 5 z M S 5 7 Q 2 9 s d W 1 u M y w y f S Z x d W 9 0 O y w m c X V v d D t T Z W N 0 a W 9 u M S 9 M a X N 0 W 2 V k a X R d L 0 F 1 d G 9 S Z W 1 v d m V k Q 2 9 s d W 1 u c z E u e 0 N v b H V t b j Q s M 3 0 m c X V v d D s s J n F 1 b 3 Q 7 U 2 V j d G l v b j E v T G l z d F t l Z G l 0 X S 9 B d X R v U m V t b 3 Z l Z E N v b H V t b n M x L n t D b 2 x 1 b W 4 1 L D R 9 J n F 1 b 3 Q 7 L C Z x d W 9 0 O 1 N l Y 3 R p b 2 4 x L 0 x p c 3 R b Z W R p d F 0 v Q X V 0 b 1 J l b W 9 2 Z W R D b 2 x 1 b W 5 z M S 5 7 Q 2 9 s d W 1 u N i w 1 f S Z x d W 9 0 O y w m c X V v d D t T Z W N 0 a W 9 u M S 9 M a X N 0 W 2 V k a X R d L 0 F 1 d G 9 S Z W 1 v d m V k Q 2 9 s d W 1 u c z E u e 0 N v b H V t b j c s N n 0 m c X V v d D s s J n F 1 b 3 Q 7 U 2 V j d G l v b j E v T G l z d F t l Z G l 0 X S 9 B d X R v U m V t b 3 Z l Z E N v b H V t b n M x L n t D b 2 x 1 b W 4 4 L D d 9 J n F 1 b 3 Q 7 L C Z x d W 9 0 O 1 N l Y 3 R p b 2 4 x L 0 x p c 3 R b Z W R p d F 0 v Q X V 0 b 1 J l b W 9 2 Z W R D b 2 x 1 b W 5 z M S 5 7 Q 2 9 s d W 1 u O S w 4 f S Z x d W 9 0 O y w m c X V v d D t T Z W N 0 a W 9 u M S 9 M a X N 0 W 2 V k a X R d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X N 0 W 2 V k a X R d L 0 F 1 d G 9 S Z W 1 v d m V k Q 2 9 s d W 1 u c z E u e 0 N v b H V t b j E s M H 0 m c X V v d D s s J n F 1 b 3 Q 7 U 2 V j d G l v b j E v T G l z d F t l Z G l 0 X S 9 B d X R v U m V t b 3 Z l Z E N v b H V t b n M x L n t D b 2 x 1 b W 4 y L D F 9 J n F 1 b 3 Q 7 L C Z x d W 9 0 O 1 N l Y 3 R p b 2 4 x L 0 x p c 3 R b Z W R p d F 0 v Q X V 0 b 1 J l b W 9 2 Z W R D b 2 x 1 b W 5 z M S 5 7 Q 2 9 s d W 1 u M y w y f S Z x d W 9 0 O y w m c X V v d D t T Z W N 0 a W 9 u M S 9 M a X N 0 W 2 V k a X R d L 0 F 1 d G 9 S Z W 1 v d m V k Q 2 9 s d W 1 u c z E u e 0 N v b H V t b j Q s M 3 0 m c X V v d D s s J n F 1 b 3 Q 7 U 2 V j d G l v b j E v T G l z d F t l Z G l 0 X S 9 B d X R v U m V t b 3 Z l Z E N v b H V t b n M x L n t D b 2 x 1 b W 4 1 L D R 9 J n F 1 b 3 Q 7 L C Z x d W 9 0 O 1 N l Y 3 R p b 2 4 x L 0 x p c 3 R b Z W R p d F 0 v Q X V 0 b 1 J l b W 9 2 Z W R D b 2 x 1 b W 5 z M S 5 7 Q 2 9 s d W 1 u N i w 1 f S Z x d W 9 0 O y w m c X V v d D t T Z W N 0 a W 9 u M S 9 M a X N 0 W 2 V k a X R d L 0 F 1 d G 9 S Z W 1 v d m V k Q 2 9 s d W 1 u c z E u e 0 N v b H V t b j c s N n 0 m c X V v d D s s J n F 1 b 3 Q 7 U 2 V j d G l v b j E v T G l z d F t l Z G l 0 X S 9 B d X R v U m V t b 3 Z l Z E N v b H V t b n M x L n t D b 2 x 1 b W 4 4 L D d 9 J n F 1 b 3 Q 7 L C Z x d W 9 0 O 1 N l Y 3 R p b 2 4 x L 0 x p c 3 R b Z W R p d F 0 v Q X V 0 b 1 J l b W 9 2 Z W R D b 2 x 1 b W 5 z M S 5 7 Q 2 9 s d W 1 u O S w 4 f S Z x d W 9 0 O y w m c X V v d D t T Z W N 0 a W 9 u M S 9 M a X N 0 W 2 V k a X R d L 0 F 1 d G 9 S Z W 1 v d m V k Q 2 9 s d W 1 u c z E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X N 0 J T V C Z W R p d C U 1 R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N U J l Z G l 0 J T V E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w t g j C V v 6 Q Z o A v 7 N D E k 9 C A A A A A A I A A A A A A B B m A A A A A Q A A I A A A A B 1 t b F Q V O k 6 Q 5 N A Q F H J / O d O s y u H W y Q / N i 0 4 K x S U 3 n + i G A A A A A A 6 A A A A A A g A A I A A A A D D m 4 v D y 8 y + e K Q N l 5 4 o 5 B R h 9 q A + B d R w D J / 0 Y T j 3 C n p 9 y U A A A A E 5 E G 8 T x y 0 V s h I C j U 4 S s W X L D R A k s h B / c x c Q h h 3 T u + q L 1 S a i G e f 4 P o l 9 V L o F m 6 v g U W c K J C V u N j g W c / k 9 / 0 k b f t t v + c p / v Z S w U p u E C N O D e e c q v Q A A A A A + V r m 0 P v 5 i 0 n G v z D M i k Y s L + G N f r S j p + O s v Y m q M 5 f + Y L X V f W V X Y z u d 7 C D N o 9 J q C 3 M L W m G u g J O / 3 S 2 V z j n x d g + y c = < / D a t a M a s h u p > 
</file>

<file path=customXml/itemProps1.xml><?xml version="1.0" encoding="utf-8"?>
<ds:datastoreItem xmlns:ds="http://schemas.openxmlformats.org/officeDocument/2006/customXml" ds:itemID="{3D6CC29E-F3BA-431D-BF48-599BE00F76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Colors</vt:lpstr>
      <vt:lpstr>zones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2024-06-15T08:28:48Z</dcterms:created>
  <dcterms:modified xsi:type="dcterms:W3CDTF">2024-07-23T21:36:45Z</dcterms:modified>
</cp:coreProperties>
</file>