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nkjan\Downloads\"/>
    </mc:Choice>
  </mc:AlternateContent>
  <xr:revisionPtr revIDLastSave="0" documentId="13_ncr:1_{1BC65D57-F1AC-4CFC-B29D-CD84F6CB9B13}" xr6:coauthVersionLast="47" xr6:coauthVersionMax="47" xr10:uidLastSave="{00000000-0000-0000-0000-000000000000}"/>
  <workbookProtection workbookAlgorithmName="SHA-512" workbookHashValue="FjKac57c50VlK8CxxWLkJcNDpWC9ntLHkU9O1mVsi8In22a43pjSbvBQVr5tx/Wgm+ydCBYxA8QRq0RG/fU4MA==" workbookSaltValue="tehp/MXcaWv/G2OPFA0SEw==" workbookSpinCount="100000" lockStructure="1"/>
  <bookViews>
    <workbookView xWindow="-108" yWindow="-108" windowWidth="23256" windowHeight="12576" xr2:uid="{065D0C5A-E3E9-425A-A6A0-C070A1B485E7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" l="1"/>
  <c r="G29" i="3"/>
  <c r="H27" i="3"/>
  <c r="H29" i="3" s="1"/>
  <c r="H30" i="3" s="1"/>
  <c r="G27" i="3"/>
  <c r="H24" i="3"/>
  <c r="H20" i="3"/>
  <c r="H17" i="3"/>
  <c r="H23" i="3" s="1"/>
  <c r="H14" i="3"/>
  <c r="H9" i="3"/>
  <c r="H12" i="3" s="1"/>
  <c r="H18" i="3" s="1"/>
  <c r="H8" i="3"/>
  <c r="H11" i="3" s="1"/>
  <c r="D14" i="3"/>
  <c r="B14" i="3"/>
  <c r="D13" i="3"/>
  <c r="B13" i="3"/>
  <c r="D12" i="3"/>
  <c r="B11" i="3"/>
  <c r="C5" i="3"/>
  <c r="C6" i="3" s="1"/>
  <c r="C7" i="3" s="1"/>
  <c r="C8" i="3" s="1"/>
  <c r="B5" i="3"/>
  <c r="G9" i="3" s="1"/>
  <c r="B2" i="3"/>
  <c r="H21" i="3" l="1"/>
  <c r="H15" i="3"/>
  <c r="G6" i="3"/>
  <c r="G12" i="3"/>
  <c r="G3" i="3"/>
  <c r="G17" i="3"/>
  <c r="G18" i="3" s="1"/>
  <c r="B6" i="3"/>
  <c r="G20" i="3" s="1"/>
  <c r="G21" i="3" s="1"/>
  <c r="B3" i="3"/>
  <c r="G8" i="3" l="1"/>
  <c r="G5" i="3"/>
  <c r="G2" i="3"/>
  <c r="G14" i="3" s="1"/>
  <c r="G15" i="3" s="1"/>
  <c r="G11" i="3"/>
  <c r="B7" i="3"/>
</calcChain>
</file>

<file path=xl/sharedStrings.xml><?xml version="1.0" encoding="utf-8"?>
<sst xmlns="http://schemas.openxmlformats.org/spreadsheetml/2006/main" count="13" uniqueCount="9">
  <si>
    <t>diepte</t>
  </si>
  <si>
    <t>hoek</t>
  </si>
  <si>
    <t>°</t>
  </si>
  <si>
    <t>mm</t>
  </si>
  <si>
    <t>dikte</t>
  </si>
  <si>
    <t>breedte</t>
  </si>
  <si>
    <t>hoogte</t>
  </si>
  <si>
    <t>Afstand tussen de ribben</t>
  </si>
  <si>
    <t>lengte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</si>
</sst>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 applyAlignment="1" applyProtection="1">
      <alignment horizontal="center"/>
      <protection locked="0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Doorsnede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Sheet2!$B$2:$B$14</c:f>
              <c:numCache>
                <c:formatCode>General</c:formatCode>
                <c:ptCount val="13"/>
                <c:pt idx="0">
                  <c:v>-8</c:v>
                </c:pt>
                <c:pt idx="1">
                  <c:v>-8</c:v>
                </c:pt>
                <c:pt idx="2">
                  <c:v>0</c:v>
                </c:pt>
                <c:pt idx="3">
                  <c:v>1.7431148549531648</c:v>
                </c:pt>
                <c:pt idx="4">
                  <c:v>6.724088345411892</c:v>
                </c:pt>
                <c:pt idx="5">
                  <c:v>4.2744057666860193</c:v>
                </c:pt>
                <c:pt idx="6">
                  <c:v>-30</c:v>
                </c:pt>
                <c:pt idx="8">
                  <c:v>-35</c:v>
                </c:pt>
                <c:pt idx="9">
                  <c:v>-35</c:v>
                </c:pt>
                <c:pt idx="10">
                  <c:v>15</c:v>
                </c:pt>
                <c:pt idx="11">
                  <c:v>15</c:v>
                </c:pt>
                <c:pt idx="12">
                  <c:v>-35</c:v>
                </c:pt>
              </c:numCache>
            </c:numRef>
          </c:xVal>
          <c:yVal>
            <c:numRef>
              <c:f>Sheet2!$C$2:$C$14</c:f>
              <c:numCache>
                <c:formatCode>General</c:formatCode>
                <c:ptCount val="13"/>
                <c:pt idx="0">
                  <c:v>-30</c:v>
                </c:pt>
                <c:pt idx="1">
                  <c:v>0</c:v>
                </c:pt>
                <c:pt idx="2">
                  <c:v>0</c:v>
                </c:pt>
                <c:pt idx="3">
                  <c:v>-19.92389396183491</c:v>
                </c:pt>
                <c:pt idx="4">
                  <c:v>-19.488115248096619</c:v>
                </c:pt>
                <c:pt idx="5">
                  <c:v>8.5118847519033807</c:v>
                </c:pt>
                <c:pt idx="6">
                  <c:v>8.5118847519033807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E-41F4-A7D1-51141403E7C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Sheet2!$B$2:$B$14</c:f>
              <c:numCache>
                <c:formatCode>General</c:formatCode>
                <c:ptCount val="13"/>
                <c:pt idx="0">
                  <c:v>-8</c:v>
                </c:pt>
                <c:pt idx="1">
                  <c:v>-8</c:v>
                </c:pt>
                <c:pt idx="2">
                  <c:v>0</c:v>
                </c:pt>
                <c:pt idx="3">
                  <c:v>1.7431148549531648</c:v>
                </c:pt>
                <c:pt idx="4">
                  <c:v>6.724088345411892</c:v>
                </c:pt>
                <c:pt idx="5">
                  <c:v>4.2744057666860193</c:v>
                </c:pt>
                <c:pt idx="6">
                  <c:v>-30</c:v>
                </c:pt>
                <c:pt idx="8">
                  <c:v>-35</c:v>
                </c:pt>
                <c:pt idx="9">
                  <c:v>-35</c:v>
                </c:pt>
                <c:pt idx="10">
                  <c:v>15</c:v>
                </c:pt>
                <c:pt idx="11">
                  <c:v>15</c:v>
                </c:pt>
                <c:pt idx="12">
                  <c:v>-35</c:v>
                </c:pt>
              </c:numCache>
            </c:numRef>
          </c:xVal>
          <c:yVal>
            <c:numRef>
              <c:f>Sheet2!$D$2:$D$14</c:f>
              <c:numCache>
                <c:formatCode>General</c:formatCode>
                <c:ptCount val="13"/>
                <c:pt idx="8">
                  <c:v>-80</c:v>
                </c:pt>
                <c:pt idx="9">
                  <c:v>40</c:v>
                </c:pt>
                <c:pt idx="10">
                  <c:v>40</c:v>
                </c:pt>
                <c:pt idx="11">
                  <c:v>-80</c:v>
                </c:pt>
                <c:pt idx="12">
                  <c:v>-80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E-41F4-A7D1-51141403E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763839"/>
        <c:axId val="729762879"/>
      </c:scatterChart>
      <c:valAx>
        <c:axId val="729763839"/>
        <c:scaling>
          <c:orientation val="minMax"/>
          <c:min val="-3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9762879"/>
        <c:crossesAt val="-100"/>
        <c:crossBetween val="midCat"/>
      </c:valAx>
      <c:valAx>
        <c:axId val="729762879"/>
        <c:scaling>
          <c:orientation val="minMax"/>
          <c:max val="40"/>
          <c:min val="-8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9763839"/>
        <c:crossesAt val="-3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Onderaanzicht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Sheet2!$G$2:$G$33</c:f>
              <c:numCache>
                <c:formatCode>General</c:formatCode>
                <c:ptCount val="32"/>
                <c:pt idx="0">
                  <c:v>-8</c:v>
                </c:pt>
                <c:pt idx="1">
                  <c:v>1.7431148549531648</c:v>
                </c:pt>
                <c:pt idx="3">
                  <c:v>-8</c:v>
                </c:pt>
                <c:pt idx="4">
                  <c:v>1.7431148549531648</c:v>
                </c:pt>
                <c:pt idx="6">
                  <c:v>-8</c:v>
                </c:pt>
                <c:pt idx="7">
                  <c:v>1.7431148549531648</c:v>
                </c:pt>
                <c:pt idx="9">
                  <c:v>-8</c:v>
                </c:pt>
                <c:pt idx="10">
                  <c:v>1.7431148549531648</c:v>
                </c:pt>
                <c:pt idx="12">
                  <c:v>-8</c:v>
                </c:pt>
                <c:pt idx="13">
                  <c:v>-8</c:v>
                </c:pt>
                <c:pt idx="15">
                  <c:v>1.7431148549531648</c:v>
                </c:pt>
                <c:pt idx="16">
                  <c:v>1.7431148549531648</c:v>
                </c:pt>
                <c:pt idx="18">
                  <c:v>6.724088345411892</c:v>
                </c:pt>
                <c:pt idx="19">
                  <c:v>6.724088345411892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-30</c:v>
                </c:pt>
                <c:pt idx="31">
                  <c:v>20</c:v>
                </c:pt>
              </c:numCache>
            </c:numRef>
          </c:xVal>
          <c:yVal>
            <c:numRef>
              <c:f>Sheet2!$H$2:$H$33</c:f>
              <c:numCache>
                <c:formatCode>General</c:formatCode>
                <c:ptCount val="32"/>
                <c:pt idx="0">
                  <c:v>-3</c:v>
                </c:pt>
                <c:pt idx="1">
                  <c:v>-3</c:v>
                </c:pt>
                <c:pt idx="3">
                  <c:v>0</c:v>
                </c:pt>
                <c:pt idx="4">
                  <c:v>0</c:v>
                </c:pt>
                <c:pt idx="6">
                  <c:v>45</c:v>
                </c:pt>
                <c:pt idx="7">
                  <c:v>45</c:v>
                </c:pt>
                <c:pt idx="9">
                  <c:v>48</c:v>
                </c:pt>
                <c:pt idx="10">
                  <c:v>48</c:v>
                </c:pt>
                <c:pt idx="12">
                  <c:v>-9</c:v>
                </c:pt>
                <c:pt idx="13">
                  <c:v>51</c:v>
                </c:pt>
                <c:pt idx="15">
                  <c:v>-6</c:v>
                </c:pt>
                <c:pt idx="16">
                  <c:v>51</c:v>
                </c:pt>
                <c:pt idx="18">
                  <c:v>-6</c:v>
                </c:pt>
                <c:pt idx="19">
                  <c:v>51</c:v>
                </c:pt>
                <c:pt idx="21">
                  <c:v>-6</c:v>
                </c:pt>
                <c:pt idx="22">
                  <c:v>-3</c:v>
                </c:pt>
                <c:pt idx="24">
                  <c:v>0</c:v>
                </c:pt>
                <c:pt idx="25">
                  <c:v>45</c:v>
                </c:pt>
                <c:pt idx="27">
                  <c:v>48</c:v>
                </c:pt>
                <c:pt idx="28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90-4232-8396-B8B33B06827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Sheet2!$G$2:$G$33</c:f>
              <c:numCache>
                <c:formatCode>General</c:formatCode>
                <c:ptCount val="32"/>
                <c:pt idx="0">
                  <c:v>-8</c:v>
                </c:pt>
                <c:pt idx="1">
                  <c:v>1.7431148549531648</c:v>
                </c:pt>
                <c:pt idx="3">
                  <c:v>-8</c:v>
                </c:pt>
                <c:pt idx="4">
                  <c:v>1.7431148549531648</c:v>
                </c:pt>
                <c:pt idx="6">
                  <c:v>-8</c:v>
                </c:pt>
                <c:pt idx="7">
                  <c:v>1.7431148549531648</c:v>
                </c:pt>
                <c:pt idx="9">
                  <c:v>-8</c:v>
                </c:pt>
                <c:pt idx="10">
                  <c:v>1.7431148549531648</c:v>
                </c:pt>
                <c:pt idx="12">
                  <c:v>-8</c:v>
                </c:pt>
                <c:pt idx="13">
                  <c:v>-8</c:v>
                </c:pt>
                <c:pt idx="15">
                  <c:v>1.7431148549531648</c:v>
                </c:pt>
                <c:pt idx="16">
                  <c:v>1.7431148549531648</c:v>
                </c:pt>
                <c:pt idx="18">
                  <c:v>6.724088345411892</c:v>
                </c:pt>
                <c:pt idx="19">
                  <c:v>6.724088345411892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-30</c:v>
                </c:pt>
                <c:pt idx="31">
                  <c:v>20</c:v>
                </c:pt>
              </c:numCache>
            </c:numRef>
          </c:xVal>
          <c:yVal>
            <c:numRef>
              <c:f>Sheet2!$I$2:$I$33</c:f>
              <c:numCache>
                <c:formatCode>General</c:formatCode>
                <c:ptCount val="32"/>
                <c:pt idx="30">
                  <c:v>-20</c:v>
                </c:pt>
                <c:pt idx="3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90-4232-8396-B8B33B068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803679"/>
        <c:axId val="729811839"/>
      </c:scatterChart>
      <c:valAx>
        <c:axId val="72980367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9811839"/>
        <c:crossesAt val="-20"/>
        <c:crossBetween val="midCat"/>
      </c:valAx>
      <c:valAx>
        <c:axId val="729811839"/>
        <c:scaling>
          <c:orientation val="minMax"/>
          <c:max val="100"/>
          <c:min val="-2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9803679"/>
        <c:crossesAt val="-4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438365</xdr:colOff>
      <xdr:row>1</xdr:row>
      <xdr:rowOff>162029</xdr:rowOff>
    </xdr:from>
    <xdr:to>
      <xdr:col>8</xdr:col>
      <xdr:colOff>130940</xdr:colOff>
      <xdr:row>23</xdr:row>
      <xdr:rowOff>137160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73739FD5-A7C1-1143-50E5-E1D850FFA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38365" y="344909"/>
          <a:ext cx="4569375" cy="3998491"/>
        </a:xfrm>
        <a:prstGeom prst="rect">
          <a:avLst/>
        </a:prstGeom>
      </xdr:spPr>
    </xdr:pic>
    <xdr:clientData/>
  </xdr:twoCellAnchor>
  <xdr:twoCellAnchor>
    <xdr:from>
      <xdr:col>9</xdr:col>
      <xdr:colOff>15240</xdr:colOff>
      <xdr:row>2</xdr:row>
      <xdr:rowOff>26670</xdr:rowOff>
    </xdr:from>
    <xdr:to>
      <xdr:col>12</xdr:col>
      <xdr:colOff>198120</xdr:colOff>
      <xdr:row>21</xdr:row>
      <xdr:rowOff>151950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9D0E42-BF96-20A8-D541-E87FAE0D2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281940</xdr:colOff>
      <xdr:row>2</xdr:row>
      <xdr:rowOff>11430</xdr:rowOff>
    </xdr:from>
    <xdr:to>
      <xdr:col>16</xdr:col>
      <xdr:colOff>358140</xdr:colOff>
      <xdr:row>21</xdr:row>
      <xdr:rowOff>136710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95AF45-83B0-81DE-3368-92556CFEC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13</xdr:col>
      <xdr:colOff>133350</xdr:colOff>
      <xdr:row>16</xdr:row>
      <xdr:rowOff>76200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20A0630F-27E0-4407-9F0A-15D7DC3F0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692140" y="182880"/>
          <a:ext cx="1962150" cy="2819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A93E2-2B4F-4F50-9C3E-8D739B216F8C}">
  <dimension ref="A4:I25"/>
  <sheetViews>
    <sheetView tabSelected="1" zoomScaleNormal="100" workbookViewId="0">
      <selection activeCell="F25" sqref="F25"/>
    </sheetView>
  </sheetViews>
  <sheetFormatPr defaultRowHeight="14.4" x14ac:dyDescent="0.3"/>
  <sheetData>
    <row r="4" spans="4:9" x14ac:dyDescent="0.3">
      <c r="D4" s="1" t="s">
        <v>5</v>
      </c>
      <c r="E4" s="2">
        <v>8</v>
      </c>
      <c r="F4" t="s">
        <v>3</v>
      </c>
    </row>
    <row r="10" spans="4:9" x14ac:dyDescent="0.3">
      <c r="G10" s="1" t="s">
        <v>6</v>
      </c>
      <c r="H10" s="2">
        <v>28</v>
      </c>
      <c r="I10" t="s">
        <v>3</v>
      </c>
    </row>
    <row r="14" spans="4:9" x14ac:dyDescent="0.3">
      <c r="D14" s="1" t="s">
        <v>0</v>
      </c>
      <c r="E14" s="2">
        <v>20</v>
      </c>
      <c r="F14" t="s">
        <v>3</v>
      </c>
    </row>
    <row r="18" spans="1:8" x14ac:dyDescent="0.3">
      <c r="A18" s="1" t="s">
        <v>1</v>
      </c>
      <c r="B18" s="2">
        <v>95</v>
      </c>
      <c r="C18" t="s">
        <v>2</v>
      </c>
    </row>
    <row r="22" spans="1:8" x14ac:dyDescent="0.3">
      <c r="F22" s="1" t="s">
        <v>4</v>
      </c>
      <c r="G22" s="2">
        <v>5</v>
      </c>
      <c r="H22" t="s">
        <v>3</v>
      </c>
    </row>
    <row r="25" spans="1:8" x14ac:dyDescent="0.3">
      <c r="B25" t="s">
        <v>7</v>
      </c>
      <c r="E25" t="s">
        <v>8</v>
      </c>
      <c r="F25" s="2">
        <v>45</v>
      </c>
      <c r="G25" t="s">
        <v>3</v>
      </c>
    </row>
  </sheetData>
  <sheetProtection algorithmName="SHA-512" hashValue="O9Rr+H3hqBf/pGxGfvNLRiIOHM9KZvpqncyQKn+3O+mHj0GV4PY84RY99r3FCA7G4R+0d2iKrcMD6aziO0f+Zg==" saltValue="1DtL66sDRPpigrU2kR7N9g==" spinCount="100000" sheet="1" objects="1" scenarios="1" selectLockedCell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684E-7C88-4C9C-8FC4-D1D05C577CED}">
  <dimension ref="A2:I33"/>
  <sheetViews>
    <sheetView workbookViewId="0">
      <selection activeCell="B9" sqref="B9"/>
    </sheetView>
  </sheetViews>
  <sheetFormatPr defaultRowHeight="14.4" x14ac:dyDescent="0.3"/>
  <cols>
    <col min="6" max="6" width="3" bestFit="1" customWidth="1"/>
  </cols>
  <sheetData>
    <row r="2" spans="1:9" x14ac:dyDescent="0.3">
      <c r="A2" s="3">
        <v>2</v>
      </c>
      <c r="B2" s="3">
        <f>-Sheet1!E4</f>
        <v>-8</v>
      </c>
      <c r="C2" s="3">
        <v>-30</v>
      </c>
      <c r="D2" s="3"/>
      <c r="F2" s="3">
        <v>1</v>
      </c>
      <c r="G2" s="3">
        <f>Sheet2!$B$3</f>
        <v>-8</v>
      </c>
      <c r="H2" s="3">
        <v>-3</v>
      </c>
      <c r="I2" s="3"/>
    </row>
    <row r="3" spans="1:9" x14ac:dyDescent="0.3">
      <c r="A3" s="3">
        <v>3</v>
      </c>
      <c r="B3" s="3">
        <f>B2</f>
        <v>-8</v>
      </c>
      <c r="C3" s="3">
        <v>0</v>
      </c>
      <c r="D3" s="3"/>
      <c r="F3" s="3">
        <v>2</v>
      </c>
      <c r="G3" s="3">
        <f>Sheet2!$B$5</f>
        <v>1.7431148549531648</v>
      </c>
      <c r="H3" s="3">
        <v>-3</v>
      </c>
      <c r="I3" s="3"/>
    </row>
    <row r="4" spans="1:9" x14ac:dyDescent="0.3">
      <c r="A4" s="3">
        <v>4</v>
      </c>
      <c r="B4" s="3">
        <v>0</v>
      </c>
      <c r="C4" s="3">
        <v>0</v>
      </c>
      <c r="D4" s="3"/>
      <c r="F4" s="3"/>
      <c r="G4" s="3"/>
      <c r="H4" s="3"/>
      <c r="I4" s="3"/>
    </row>
    <row r="5" spans="1:9" x14ac:dyDescent="0.3">
      <c r="A5" s="3">
        <v>5</v>
      </c>
      <c r="B5" s="3">
        <f>-Sheet1!$E$14*COS(RADIANS(Sheet1!$B$18))</f>
        <v>1.7431148549531648</v>
      </c>
      <c r="C5" s="3">
        <f>-Sheet1!$E$14*SIN(RADIANS(Sheet1!$B$18))</f>
        <v>-19.92389396183491</v>
      </c>
      <c r="D5" s="3"/>
      <c r="F5" s="3">
        <v>3</v>
      </c>
      <c r="G5" s="3">
        <f>Sheet2!$B$3</f>
        <v>-8</v>
      </c>
      <c r="H5" s="3">
        <v>0</v>
      </c>
      <c r="I5" s="3"/>
    </row>
    <row r="6" spans="1:9" x14ac:dyDescent="0.3">
      <c r="A6" s="3">
        <v>6</v>
      </c>
      <c r="B6" s="3">
        <f>B5+Sheet1!$G$22*SIN(RADIANS(Sheet1!$B$18))</f>
        <v>6.724088345411892</v>
      </c>
      <c r="C6" s="3">
        <f>C5-Sheet1!$G$22*COS(RADIANS(Sheet1!$B$18))</f>
        <v>-19.488115248096619</v>
      </c>
      <c r="D6" s="3"/>
      <c r="F6" s="3">
        <v>4</v>
      </c>
      <c r="G6" s="3">
        <f>Sheet2!$B$5</f>
        <v>1.7431148549531648</v>
      </c>
      <c r="H6" s="3">
        <v>0</v>
      </c>
      <c r="I6" s="3"/>
    </row>
    <row r="7" spans="1:9" x14ac:dyDescent="0.3">
      <c r="A7" s="3">
        <v>7</v>
      </c>
      <c r="B7" s="3">
        <f>B6-(C7-C6)*TAN(RADIANS(Sheet1!$B$18-90))</f>
        <v>4.2744057666860193</v>
      </c>
      <c r="C7" s="3">
        <f>C6+Sheet1!$H$10</f>
        <v>8.5118847519033807</v>
      </c>
      <c r="D7" s="3"/>
      <c r="F7" s="3"/>
      <c r="G7" s="3"/>
      <c r="H7" s="3"/>
      <c r="I7" s="3"/>
    </row>
    <row r="8" spans="1:9" x14ac:dyDescent="0.3">
      <c r="A8" s="3">
        <v>8</v>
      </c>
      <c r="B8" s="3">
        <v>-30</v>
      </c>
      <c r="C8" s="3">
        <f>C7</f>
        <v>8.5118847519033807</v>
      </c>
      <c r="D8" s="3"/>
      <c r="F8" s="3">
        <v>5</v>
      </c>
      <c r="G8" s="3">
        <f>Sheet2!$B$3</f>
        <v>-8</v>
      </c>
      <c r="H8" s="3">
        <f>Sheet1!$F$25</f>
        <v>45</v>
      </c>
      <c r="I8" s="3"/>
    </row>
    <row r="9" spans="1:9" x14ac:dyDescent="0.3">
      <c r="A9" s="3"/>
      <c r="B9" s="3"/>
      <c r="C9" s="3"/>
      <c r="D9" s="3"/>
      <c r="F9" s="3">
        <v>6</v>
      </c>
      <c r="G9" s="3">
        <f>Sheet2!$B$5</f>
        <v>1.7431148549531648</v>
      </c>
      <c r="H9" s="3">
        <f>Sheet1!$F$25</f>
        <v>45</v>
      </c>
      <c r="I9" s="3"/>
    </row>
    <row r="10" spans="1:9" x14ac:dyDescent="0.3">
      <c r="A10" s="3">
        <v>9</v>
      </c>
      <c r="B10" s="3">
        <v>-35</v>
      </c>
      <c r="C10" s="3"/>
      <c r="D10" s="3">
        <v>-80</v>
      </c>
      <c r="F10" s="3"/>
      <c r="G10" s="3"/>
      <c r="H10" s="3"/>
      <c r="I10" s="3"/>
    </row>
    <row r="11" spans="1:9" x14ac:dyDescent="0.3">
      <c r="A11" s="3">
        <v>10</v>
      </c>
      <c r="B11" s="3">
        <f>B10</f>
        <v>-35</v>
      </c>
      <c r="C11" s="3"/>
      <c r="D11" s="3">
        <v>40</v>
      </c>
      <c r="F11" s="3">
        <v>7</v>
      </c>
      <c r="G11" s="3">
        <f>Sheet2!$B$3</f>
        <v>-8</v>
      </c>
      <c r="H11" s="3">
        <f>H8+3</f>
        <v>48</v>
      </c>
      <c r="I11" s="3"/>
    </row>
    <row r="12" spans="1:9" x14ac:dyDescent="0.3">
      <c r="A12" s="3">
        <v>11</v>
      </c>
      <c r="B12" s="3">
        <v>15</v>
      </c>
      <c r="C12" s="3"/>
      <c r="D12" s="3">
        <f>D11</f>
        <v>40</v>
      </c>
      <c r="F12" s="3">
        <v>8</v>
      </c>
      <c r="G12" s="3">
        <f>Sheet2!$B$5</f>
        <v>1.7431148549531648</v>
      </c>
      <c r="H12" s="3">
        <f>H9+3</f>
        <v>48</v>
      </c>
      <c r="I12" s="3"/>
    </row>
    <row r="13" spans="1:9" x14ac:dyDescent="0.3">
      <c r="A13" s="3">
        <v>12</v>
      </c>
      <c r="B13" s="3">
        <f>B12</f>
        <v>15</v>
      </c>
      <c r="C13" s="3"/>
      <c r="D13" s="3">
        <f>D10</f>
        <v>-80</v>
      </c>
      <c r="F13" s="3"/>
      <c r="G13" s="3"/>
      <c r="H13" s="3"/>
      <c r="I13" s="3"/>
    </row>
    <row r="14" spans="1:9" x14ac:dyDescent="0.3">
      <c r="A14" s="3">
        <v>13</v>
      </c>
      <c r="B14" s="3">
        <f>B10</f>
        <v>-35</v>
      </c>
      <c r="C14" s="3"/>
      <c r="D14" s="3">
        <f>D10</f>
        <v>-80</v>
      </c>
      <c r="F14" s="3">
        <v>9</v>
      </c>
      <c r="G14" s="3">
        <f>G2</f>
        <v>-8</v>
      </c>
      <c r="H14" s="3">
        <f>$H$2-6</f>
        <v>-9</v>
      </c>
      <c r="I14" s="3"/>
    </row>
    <row r="15" spans="1:9" x14ac:dyDescent="0.3">
      <c r="F15" s="3">
        <v>10</v>
      </c>
      <c r="G15" s="3">
        <f>G14</f>
        <v>-8</v>
      </c>
      <c r="H15" s="3">
        <f>$H$12+3</f>
        <v>51</v>
      </c>
      <c r="I15" s="3"/>
    </row>
    <row r="16" spans="1:9" x14ac:dyDescent="0.3">
      <c r="F16" s="3"/>
      <c r="G16" s="3"/>
      <c r="H16" s="3"/>
      <c r="I16" s="3"/>
    </row>
    <row r="17" spans="6:9" x14ac:dyDescent="0.3">
      <c r="F17" s="3">
        <v>11</v>
      </c>
      <c r="G17" s="3">
        <f>Sheet2!$B$5</f>
        <v>1.7431148549531648</v>
      </c>
      <c r="H17" s="3">
        <f>$H$2-3</f>
        <v>-6</v>
      </c>
      <c r="I17" s="3"/>
    </row>
    <row r="18" spans="6:9" x14ac:dyDescent="0.3">
      <c r="F18" s="3">
        <v>12</v>
      </c>
      <c r="G18" s="3">
        <f>G17</f>
        <v>1.7431148549531648</v>
      </c>
      <c r="H18" s="3">
        <f>$H$12+3</f>
        <v>51</v>
      </c>
      <c r="I18" s="3"/>
    </row>
    <row r="19" spans="6:9" x14ac:dyDescent="0.3">
      <c r="F19" s="3"/>
      <c r="G19" s="3"/>
      <c r="H19" s="3"/>
      <c r="I19" s="3"/>
    </row>
    <row r="20" spans="6:9" x14ac:dyDescent="0.3">
      <c r="F20" s="3">
        <v>13</v>
      </c>
      <c r="G20" s="3">
        <f>Sheet2!B6</f>
        <v>6.724088345411892</v>
      </c>
      <c r="H20" s="3">
        <f>$H$2-3</f>
        <v>-6</v>
      </c>
      <c r="I20" s="3"/>
    </row>
    <row r="21" spans="6:9" x14ac:dyDescent="0.3">
      <c r="F21" s="3">
        <v>14</v>
      </c>
      <c r="G21" s="3">
        <f>G20</f>
        <v>6.724088345411892</v>
      </c>
      <c r="H21" s="3">
        <f>$H$12+3</f>
        <v>51</v>
      </c>
      <c r="I21" s="3"/>
    </row>
    <row r="22" spans="6:9" x14ac:dyDescent="0.3">
      <c r="F22" s="3"/>
      <c r="G22" s="3"/>
      <c r="H22" s="3"/>
      <c r="I22" s="3"/>
    </row>
    <row r="23" spans="6:9" x14ac:dyDescent="0.3">
      <c r="F23" s="3">
        <v>15</v>
      </c>
      <c r="G23" s="3">
        <v>0</v>
      </c>
      <c r="H23" s="3">
        <f>H17</f>
        <v>-6</v>
      </c>
      <c r="I23" s="3"/>
    </row>
    <row r="24" spans="6:9" x14ac:dyDescent="0.3">
      <c r="F24" s="3">
        <v>16</v>
      </c>
      <c r="G24" s="3">
        <v>0</v>
      </c>
      <c r="H24" s="3">
        <f>H2</f>
        <v>-3</v>
      </c>
      <c r="I24" s="3"/>
    </row>
    <row r="25" spans="6:9" x14ac:dyDescent="0.3">
      <c r="F25" s="3"/>
      <c r="G25" s="3"/>
      <c r="H25" s="3"/>
      <c r="I25" s="3"/>
    </row>
    <row r="26" spans="6:9" x14ac:dyDescent="0.3">
      <c r="F26" s="3">
        <v>17</v>
      </c>
      <c r="G26" s="3">
        <v>0</v>
      </c>
      <c r="H26" s="3">
        <v>0</v>
      </c>
      <c r="I26" s="3"/>
    </row>
    <row r="27" spans="6:9" x14ac:dyDescent="0.3">
      <c r="F27" s="3">
        <v>18</v>
      </c>
      <c r="G27" s="3">
        <f>G26</f>
        <v>0</v>
      </c>
      <c r="H27" s="3">
        <f>Sheet1!$F$25</f>
        <v>45</v>
      </c>
      <c r="I27" s="3"/>
    </row>
    <row r="28" spans="6:9" x14ac:dyDescent="0.3">
      <c r="F28" s="3"/>
      <c r="G28" s="3"/>
      <c r="H28" s="3"/>
      <c r="I28" s="3"/>
    </row>
    <row r="29" spans="6:9" x14ac:dyDescent="0.3">
      <c r="F29" s="3">
        <v>19</v>
      </c>
      <c r="G29" s="3">
        <f>$G$23</f>
        <v>0</v>
      </c>
      <c r="H29" s="3">
        <f>H27+3</f>
        <v>48</v>
      </c>
      <c r="I29" s="3"/>
    </row>
    <row r="30" spans="6:9" x14ac:dyDescent="0.3">
      <c r="F30" s="3">
        <v>20</v>
      </c>
      <c r="G30" s="3">
        <f>$G$23</f>
        <v>0</v>
      </c>
      <c r="H30" s="3">
        <f>H29+3</f>
        <v>51</v>
      </c>
      <c r="I30" s="3"/>
    </row>
    <row r="31" spans="6:9" x14ac:dyDescent="0.3">
      <c r="F31" s="3"/>
      <c r="G31" s="3"/>
      <c r="H31" s="3"/>
      <c r="I31" s="3"/>
    </row>
    <row r="32" spans="6:9" x14ac:dyDescent="0.3">
      <c r="F32" s="3"/>
      <c r="G32" s="3">
        <v>-30</v>
      </c>
      <c r="H32" s="3"/>
      <c r="I32" s="3">
        <v>-20</v>
      </c>
    </row>
    <row r="33" spans="6:9" x14ac:dyDescent="0.3">
      <c r="F33" s="3"/>
      <c r="G33" s="3">
        <v>20</v>
      </c>
      <c r="H33" s="3"/>
      <c r="I33" s="3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HenkJan van der Pol</dc:creator>
  <cp:lastModifiedBy>HenkJan van der Pol</cp:lastModifiedBy>
  <dcterms:created xsi:type="dcterms:W3CDTF">2024-12-19T10:20:49Z</dcterms:created>
  <dcterms:modified xsi:type="dcterms:W3CDTF">2024-12-19T12:09:27Z</dcterms:modified>
</cp:coreProperties>
</file>