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jvanderpol\Documents\Github\RandomRepository\Excel support\"/>
    </mc:Choice>
  </mc:AlternateContent>
  <xr:revisionPtr revIDLastSave="0" documentId="8_{AB7AAB0D-947C-4494-8257-B181B7DE883E}" xr6:coauthVersionLast="47" xr6:coauthVersionMax="47" xr10:uidLastSave="{00000000-0000-0000-0000-000000000000}"/>
  <bookViews>
    <workbookView xWindow="-108" yWindow="-108" windowWidth="23256" windowHeight="12456" xr2:uid="{E52E0F8B-1E3B-4A2C-BFF2-16E95DA0C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F20" i="1" s="1"/>
  <c r="F19" i="1"/>
  <c r="Z9" i="1"/>
  <c r="O10" i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Z21" i="1" s="1"/>
  <c r="F22" i="1"/>
  <c r="F18" i="1"/>
  <c r="Z10" i="1" l="1"/>
  <c r="Z11" i="1"/>
  <c r="Z12" i="1"/>
  <c r="Z13" i="1"/>
  <c r="Z14" i="1"/>
  <c r="Z15" i="1"/>
  <c r="Z16" i="1"/>
  <c r="Z17" i="1"/>
  <c r="Z18" i="1"/>
  <c r="Z19" i="1"/>
  <c r="Z20" i="1"/>
  <c r="F23" i="1"/>
  <c r="D23" i="1" s="1"/>
  <c r="O8" i="1" l="1"/>
  <c r="AA8" i="1"/>
</calcChain>
</file>

<file path=xl/sharedStrings.xml><?xml version="1.0" encoding="utf-8"?>
<sst xmlns="http://schemas.openxmlformats.org/spreadsheetml/2006/main" count="36" uniqueCount="26">
  <si>
    <t>Case</t>
  </si>
  <si>
    <t>[-]</t>
  </si>
  <si>
    <t>[N]</t>
  </si>
  <si>
    <t>[µm]</t>
  </si>
  <si>
    <t>Engineering</t>
  </si>
  <si>
    <t>SI</t>
  </si>
  <si>
    <t>L</t>
  </si>
  <si>
    <t>mm</t>
  </si>
  <si>
    <t>m</t>
  </si>
  <si>
    <t>s</t>
  </si>
  <si>
    <t>µm</t>
  </si>
  <si>
    <t>E</t>
  </si>
  <si>
    <t>GPa</t>
  </si>
  <si>
    <t>Pa</t>
  </si>
  <si>
    <t>F</t>
  </si>
  <si>
    <t>N</t>
  </si>
  <si>
    <t>t</t>
  </si>
  <si>
    <t>Force</t>
  </si>
  <si>
    <t>2D table - not working</t>
  </si>
  <si>
    <t>Bending</t>
  </si>
  <si>
    <t>Youngs modulus</t>
  </si>
  <si>
    <t>Thickness</t>
  </si>
  <si>
    <t>Lookup table with cases</t>
  </si>
  <si>
    <t>Length</t>
  </si>
  <si>
    <t>Calculations</t>
  </si>
  <si>
    <t>1D table for current case in cell D17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</si>
</sst>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9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7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164" fontId="0" fillId="6" borderId="0" xfId="0" applyNumberFormat="1" applyFill="1"/>
    <xf numFmtId="164" fontId="0" fillId="7" borderId="0" xfId="0" applyNumberFormat="1" applyFill="1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4" xfId="0" applyFill="1" applyBorder="1"/>
    <xf numFmtId="0" fontId="0" fillId="4" borderId="0" xfId="0" applyFill="1"/>
    <xf numFmtId="0" fontId="0" fillId="5" borderId="5" xfId="0" applyFill="1" applyBorder="1"/>
    <xf numFmtId="0" fontId="0" fillId="3" borderId="6" xfId="0" applyFill="1" applyBorder="1"/>
    <xf numFmtId="0" fontId="0" fillId="4" borderId="7" xfId="0" applyFill="1" applyBorder="1"/>
    <xf numFmtId="0" fontId="0" fillId="5" borderId="8" xfId="0" applyFill="1" applyBorder="1"/>
    <xf numFmtId="0" fontId="0" fillId="0" borderId="4" xfId="0" applyBorder="1"/>
    <xf numFmtId="0" fontId="1" fillId="6" borderId="0" xfId="0" applyFont="1" applyFill="1"/>
    <xf numFmtId="0" fontId="2" fillId="0" borderId="0" xfId="0" applyFont="1"/>
    <xf numFmtId="0" fontId="0" fillId="0" borderId="5" xfId="0" applyBorder="1"/>
    <xf numFmtId="0" fontId="0" fillId="5" borderId="0" xfId="0" applyFill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164" fontId="2" fillId="7" borderId="7" xfId="0" applyNumberFormat="1" applyFont="1" applyFill="1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9FF"/>
      <color rgb="FFFFFFCC"/>
      <color rgb="FFFF99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220980</xdr:colOff>
      <xdr:row>0</xdr:row>
      <xdr:rowOff>0</xdr:rowOff>
    </xdr:from>
    <xdr:to>
      <xdr:col>12</xdr:col>
      <xdr:colOff>397510</xdr:colOff>
      <xdr:row>8</xdr:row>
      <xdr:rowOff>29997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8ADE0E-3843-490A-ACBD-B243B3672D1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090"/>
        <a:stretch/>
      </xdr:blipFill>
      <xdr:spPr>
        <a:xfrm>
          <a:off x="3208020" y="0"/>
          <a:ext cx="3483610" cy="1500657"/>
        </a:xfrm>
        <a:prstGeom prst="rect">
          <a:avLst/>
        </a:prstGeom>
      </xdr:spPr>
    </xdr:pic>
    <xdr:clientData/>
  </xdr:twoCellAnchor>
  <xdr:oneCellAnchor>
    <xdr:from>
      <xdr:col>7</xdr:col>
      <xdr:colOff>129540</xdr:colOff>
      <xdr:row>8</xdr:row>
      <xdr:rowOff>41428</xdr:rowOff>
    </xdr:from>
    <xdr:ext cx="882999" cy="7622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E79F9D6-F697-48EB-93E7-0DB631B60F4C}"/>
                </a:ext>
              </a:extLst>
            </xdr:cNvPr>
            <xdr:cNvSpPr txBox="1"/>
          </xdr:nvSpPr>
          <xdr:spPr>
            <a:xfrm>
              <a:off x="3375660" y="1504468"/>
              <a:ext cx="882999" cy="762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m>
                      <m:mPr>
                        <m:mcs>
                          <m:mc>
                            <m:mcPr>
                              <m:count m:val="2"/>
                              <m:mcJc m:val="center"/>
                            </m:mcPr>
                          </m:mc>
                        </m:mcs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mPr>
                      <m:mr>
                        <m:e>
                          <m:r>
                            <m:rPr>
                              <m:brk m:alnAt="7"/>
                            </m:rPr>
                            <a:rPr lang="en-US" sz="1100" b="0" i="1">
                              <a:latin typeface="Cambria Math" panose="02040503050406030204" pitchFamily="18" charset="0"/>
                            </a:rPr>
                            <m:t>𝑠</m:t>
                          </m:r>
                        </m:e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=</m:t>
                          </m:r>
                          <m:f>
                            <m:fPr>
                              <m:ctrlP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fPr>
                            <m:num>
                              <m:box>
                                <m:boxPr>
                                  <m:ctrlP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boxPr>
                                <m:e>
                                  <m:argPr>
                                    <m:argSz m:val="-1"/>
                                  </m:argPr>
                                  <m:f>
                                    <m:fPr>
                                      <m:ctrlP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1</m:t>
                                      </m:r>
                                    </m:num>
                                    <m:den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2</m:t>
                                      </m:r>
                                    </m:den>
                                  </m:f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𝐹</m:t>
                                  </m:r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∙</m:t>
                                  </m:r>
                                  <m:sSup>
                                    <m:sSupPr>
                                      <m:ctrlP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pPr>
                                    <m:e>
                                      <m:d>
                                        <m:dPr>
                                          <m:ctrlP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dPr>
                                        <m:e>
                                          <m:box>
                                            <m:boxPr>
                                              <m:ctrlP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</m:ctrlPr>
                                            </m:boxPr>
                                            <m:e>
                                              <m:argPr>
                                                <m:argSz m:val="-1"/>
                                              </m:argPr>
                                              <m:f>
                                                <m:fPr>
                                                  <m:ctrlPr>
                                                    <a:rPr lang="en-US" sz="1100" b="0" i="1">
                                                      <a:solidFill>
                                                        <a:schemeClr val="tx1"/>
                                                      </a:solidFill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+mn-ea"/>
                                                      <a:cs typeface="+mn-cs"/>
                                                    </a:rPr>
                                                  </m:ctrlPr>
                                                </m:fPr>
                                                <m:num>
                                                  <m:r>
                                                    <a:rPr lang="en-US" sz="1100" b="0" i="1">
                                                      <a:solidFill>
                                                        <a:schemeClr val="tx1"/>
                                                      </a:solidFill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+mn-ea"/>
                                                      <a:cs typeface="+mn-cs"/>
                                                    </a:rPr>
                                                    <m:t>1</m:t>
                                                  </m:r>
                                                </m:num>
                                                <m:den>
                                                  <m:r>
                                                    <a:rPr lang="en-US" sz="1100" b="0" i="1">
                                                      <a:solidFill>
                                                        <a:schemeClr val="tx1"/>
                                                      </a:solidFill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+mn-ea"/>
                                                      <a:cs typeface="+mn-cs"/>
                                                    </a:rPr>
                                                    <m:t>2</m:t>
                                                  </m:r>
                                                </m:den>
                                              </m:f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𝐿</m:t>
                                              </m:r>
                                            </m:e>
                                          </m:box>
                                        </m:e>
                                      </m:d>
                                    </m:e>
                                    <m:sup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3</m:t>
                                      </m:r>
                                    </m:sup>
                                  </m:sSup>
                                </m:e>
                              </m:box>
                            </m:num>
                            <m:den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3∙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𝐸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∙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𝐼</m:t>
                              </m:r>
                            </m:den>
                          </m:f>
                        </m:e>
                      </m:mr>
                      <m:m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e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=</m:t>
                          </m:r>
                          <m:f>
                            <m:fPr>
                              <m:ctrlP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fPr>
                            <m:num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𝐹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∙</m:t>
                              </m:r>
                              <m:sSup>
                                <m:sSupPr>
                                  <m:ctrlP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𝐿</m:t>
                                  </m:r>
                                </m:e>
                                <m:sup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3</m:t>
                                  </m:r>
                                </m:sup>
                              </m:sSup>
                            </m:num>
                            <m:den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48∙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𝐸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∙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𝐼</m:t>
                              </m:r>
                            </m:den>
                          </m:f>
                        </m:e>
                      </m:mr>
                    </m:m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E79F9D6-F697-48EB-93E7-0DB631B60F4C}"/>
                </a:ext>
              </a:extLst>
            </xdr:cNvPr>
            <xdr:cNvSpPr txBox="1"/>
          </xdr:nvSpPr>
          <xdr:spPr>
            <a:xfrm>
              <a:off x="3375660" y="1504468"/>
              <a:ext cx="882999" cy="762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■8(𝑠&amp;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=□(64&amp;1/2 𝐹∙(□(64&amp;1/2 𝐿))^3 )/(3∙𝐸∙𝐼)@</a:t>
              </a:r>
              <a:r>
                <a:rPr lang="en-US" sz="1100" b="0" i="0">
                  <a:latin typeface="Cambria Math" panose="02040503050406030204" pitchFamily="18" charset="0"/>
                </a:rPr>
                <a:t> &amp;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=(𝐹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∙𝐿^3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)/(48∙𝐸∙𝐼))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129540</xdr:colOff>
      <xdr:row>12</xdr:row>
      <xdr:rowOff>157414</xdr:rowOff>
    </xdr:from>
    <xdr:ext cx="696666" cy="1971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3789359-3862-4D4E-823B-64A8AEA85022}"/>
                </a:ext>
              </a:extLst>
            </xdr:cNvPr>
            <xdr:cNvSpPr txBox="1"/>
          </xdr:nvSpPr>
          <xdr:spPr>
            <a:xfrm>
              <a:off x="3375660" y="2351974"/>
              <a:ext cx="696666" cy="1971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𝐼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box>
                      <m:box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boxPr>
                      <m:e>
                        <m:argPr>
                          <m:argSz m:val="-1"/>
                        </m:argPr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12</m:t>
                            </m:r>
                          </m:den>
                        </m:f>
                      </m:e>
                    </m:box>
                    <m:r>
                      <a:rPr lang="en-US" sz="1100" b="0" i="1">
                        <a:latin typeface="Cambria Math" panose="02040503050406030204" pitchFamily="18" charset="0"/>
                      </a:rPr>
                      <m:t>𝐿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3789359-3862-4D4E-823B-64A8AEA85022}"/>
                </a:ext>
              </a:extLst>
            </xdr:cNvPr>
            <xdr:cNvSpPr txBox="1"/>
          </xdr:nvSpPr>
          <xdr:spPr>
            <a:xfrm>
              <a:off x="3375660" y="2351974"/>
              <a:ext cx="696666" cy="1971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𝐼=□(64&amp;1/12)𝐿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∙𝑡^3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129540</xdr:colOff>
      <xdr:row>14</xdr:row>
      <xdr:rowOff>74070</xdr:rowOff>
    </xdr:from>
    <xdr:ext cx="555473" cy="2638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7DF40DD9-889C-4917-AC93-330FECD889F6}"/>
                </a:ext>
              </a:extLst>
            </xdr:cNvPr>
            <xdr:cNvSpPr txBox="1"/>
          </xdr:nvSpPr>
          <xdr:spPr>
            <a:xfrm>
              <a:off x="3375660" y="2634390"/>
              <a:ext cx="555473" cy="2638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en-US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s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𝐹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∙</m:t>
                      </m:r>
                      <m:sSup>
                        <m:sSupPr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𝐿</m:t>
                          </m:r>
                        </m:e>
                        <m:sup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</m:num>
                    <m:den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3∙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∙</m:t>
                      </m:r>
                      <m:sSup>
                        <m:sSupPr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𝑡</m:t>
                          </m:r>
                        </m:e>
                        <m:sup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3</m:t>
                          </m:r>
                        </m:sup>
                      </m:sSup>
                    </m:den>
                  </m:f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7DF40DD9-889C-4917-AC93-330FECD889F6}"/>
                </a:ext>
              </a:extLst>
            </xdr:cNvPr>
            <xdr:cNvSpPr txBox="1"/>
          </xdr:nvSpPr>
          <xdr:spPr>
            <a:xfrm>
              <a:off x="3375660" y="2634390"/>
              <a:ext cx="555473" cy="2638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s=(𝐹∙𝐿^2)/(3∙𝐸∙𝑡^3 )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129540</xdr:colOff>
      <xdr:row>16</xdr:row>
      <xdr:rowOff>57411</xdr:rowOff>
    </xdr:from>
    <xdr:ext cx="607346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26FD954-9384-464F-B537-5A48673A7F1F}"/>
                </a:ext>
              </a:extLst>
            </xdr:cNvPr>
            <xdr:cNvSpPr txBox="1"/>
          </xdr:nvSpPr>
          <xdr:spPr>
            <a:xfrm>
              <a:off x="3375660" y="2983491"/>
              <a:ext cx="607346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en-US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t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ad>
                    <m:rad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>
                      <m:r>
                        <m:rPr>
                          <m:brk m:alnAt="7"/>
                        </m:r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deg>
                    <m:e>
                      <m:f>
                        <m:fPr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𝐹</m:t>
                          </m:r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∙</m:t>
                          </m:r>
                          <m:sSup>
                            <m:sSupPr>
                              <m:ctrlP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𝐿</m:t>
                              </m:r>
                            </m:e>
                            <m:sup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p>
                          </m:sSup>
                        </m:num>
                        <m:den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3∙</m:t>
                          </m:r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𝐸</m:t>
                          </m:r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∙</m:t>
                          </m:r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𝑠</m:t>
                          </m:r>
                        </m:den>
                      </m:f>
                    </m:e>
                  </m:rad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26FD954-9384-464F-B537-5A48673A7F1F}"/>
                </a:ext>
              </a:extLst>
            </xdr:cNvPr>
            <xdr:cNvSpPr txBox="1"/>
          </xdr:nvSpPr>
          <xdr:spPr>
            <a:xfrm>
              <a:off x="3375660" y="2983491"/>
              <a:ext cx="607346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t=∛((𝐹∙𝐿^2)/(3∙𝐸∙𝑠))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1E77-DE10-4584-BB41-927A969A5E70}">
  <dimension ref="B1:AA23"/>
  <sheetViews>
    <sheetView tabSelected="1" workbookViewId="0">
      <selection activeCell="B7" sqref="B7"/>
    </sheetView>
  </sheetViews>
  <sheetFormatPr defaultRowHeight="14.4" x14ac:dyDescent="0.3"/>
  <cols>
    <col min="1" max="1" width="2.109375" customWidth="1"/>
    <col min="2" max="2" width="14.44140625" bestFit="1" customWidth="1"/>
    <col min="3" max="3" width="5.77734375" customWidth="1"/>
    <col min="4" max="4" width="7.44140625" customWidth="1"/>
    <col min="5" max="6" width="7.77734375" customWidth="1"/>
    <col min="7" max="7" width="3.77734375" customWidth="1"/>
    <col min="8" max="13" width="8.88671875" style="4"/>
    <col min="14" max="14" width="6.44140625" style="3" bestFit="1" customWidth="1"/>
    <col min="15" max="24" width="7.6640625" customWidth="1"/>
    <col min="25" max="25" width="2.88671875" customWidth="1"/>
    <col min="26" max="27" width="7.33203125" customWidth="1"/>
  </cols>
  <sheetData>
    <row r="1" spans="2:27" ht="15" thickBot="1" x14ac:dyDescent="0.35">
      <c r="C1" s="38" t="s">
        <v>22</v>
      </c>
      <c r="D1" s="38"/>
      <c r="E1" s="38"/>
    </row>
    <row r="2" spans="2:27" x14ac:dyDescent="0.3">
      <c r="C2" s="13" t="s">
        <v>0</v>
      </c>
      <c r="D2" s="14" t="s">
        <v>17</v>
      </c>
      <c r="E2" s="15" t="s">
        <v>19</v>
      </c>
    </row>
    <row r="3" spans="2:27" x14ac:dyDescent="0.3">
      <c r="C3" s="16"/>
      <c r="D3" s="2" t="s">
        <v>14</v>
      </c>
      <c r="E3" s="17" t="s">
        <v>9</v>
      </c>
    </row>
    <row r="4" spans="2:27" x14ac:dyDescent="0.3">
      <c r="C4" s="18" t="s">
        <v>1</v>
      </c>
      <c r="D4" s="3" t="s">
        <v>2</v>
      </c>
      <c r="E4" s="19" t="s">
        <v>3</v>
      </c>
    </row>
    <row r="5" spans="2:27" x14ac:dyDescent="0.3">
      <c r="C5" s="20">
        <v>1</v>
      </c>
      <c r="D5" s="21">
        <v>1</v>
      </c>
      <c r="E5" s="22">
        <v>5</v>
      </c>
      <c r="O5" s="1" t="s">
        <v>18</v>
      </c>
      <c r="Z5" s="1" t="s">
        <v>25</v>
      </c>
    </row>
    <row r="6" spans="2:27" x14ac:dyDescent="0.3">
      <c r="C6" s="20">
        <v>2</v>
      </c>
      <c r="D6" s="21">
        <v>1</v>
      </c>
      <c r="E6" s="22">
        <v>8</v>
      </c>
    </row>
    <row r="7" spans="2:27" x14ac:dyDescent="0.3">
      <c r="C7" s="20">
        <v>3</v>
      </c>
      <c r="D7" s="21">
        <v>1</v>
      </c>
      <c r="E7" s="22">
        <v>10</v>
      </c>
      <c r="P7" s="5" t="s">
        <v>0</v>
      </c>
      <c r="Q7" s="6"/>
      <c r="R7" s="6"/>
      <c r="S7" s="6"/>
      <c r="T7" s="6"/>
      <c r="U7" s="6"/>
      <c r="V7" s="6"/>
      <c r="W7" s="6"/>
      <c r="X7" s="6"/>
    </row>
    <row r="8" spans="2:27" x14ac:dyDescent="0.3">
      <c r="C8" s="20">
        <v>4</v>
      </c>
      <c r="D8" s="21">
        <v>10</v>
      </c>
      <c r="E8" s="22">
        <v>5</v>
      </c>
      <c r="N8" s="7"/>
      <c r="O8" s="11">
        <f>D23</f>
        <v>1418.9834119703833</v>
      </c>
      <c r="P8" s="6">
        <v>1</v>
      </c>
      <c r="Q8" s="6">
        <v>2</v>
      </c>
      <c r="R8" s="6">
        <v>3</v>
      </c>
      <c r="S8" s="6">
        <v>4</v>
      </c>
      <c r="T8" s="6">
        <v>5</v>
      </c>
      <c r="U8" s="6">
        <v>6</v>
      </c>
      <c r="V8" s="6">
        <v>7</v>
      </c>
      <c r="W8" s="6">
        <v>8</v>
      </c>
      <c r="X8" s="6">
        <v>9</v>
      </c>
      <c r="Z8" s="12"/>
      <c r="AA8" s="11">
        <f>D23</f>
        <v>1418.9834119703833</v>
      </c>
    </row>
    <row r="9" spans="2:27" x14ac:dyDescent="0.3">
      <c r="C9" s="20">
        <v>5</v>
      </c>
      <c r="D9" s="21">
        <v>10</v>
      </c>
      <c r="E9" s="22">
        <v>8</v>
      </c>
      <c r="N9" s="8" t="s">
        <v>23</v>
      </c>
      <c r="O9" s="10">
        <v>2</v>
      </c>
      <c r="P9" s="11">
        <f t="dataTable" ref="P9:X21" dt2D="1" dtr="1" r1="D18" r2="D17" ca="1"/>
        <v>58.325233731266877</v>
      </c>
      <c r="Q9" s="11">
        <v>92.585537381304107</v>
      </c>
      <c r="R9" s="11">
        <v>121.32137516012929</v>
      </c>
      <c r="S9" s="11">
        <v>146.97037943612312</v>
      </c>
      <c r="T9" s="11">
        <v>170.54401801563557</v>
      </c>
      <c r="U9" s="11">
        <v>192.58567855541807</v>
      </c>
      <c r="V9" s="11">
        <v>213.4298608312491</v>
      </c>
      <c r="W9" s="11">
        <v>233.30093492506757</v>
      </c>
      <c r="X9" s="11">
        <v>252.35862986099659</v>
      </c>
      <c r="Z9" s="10">
        <f>O9</f>
        <v>2</v>
      </c>
      <c r="AA9" s="11">
        <f t="dataTable" ref="AA9:AA21" dt2D="0" dtr="0" r1="D18"/>
        <v>233.30093492506757</v>
      </c>
    </row>
    <row r="10" spans="2:27" x14ac:dyDescent="0.3">
      <c r="C10" s="20">
        <v>6</v>
      </c>
      <c r="D10" s="21">
        <v>10</v>
      </c>
      <c r="E10" s="22">
        <v>10</v>
      </c>
      <c r="N10" s="8"/>
      <c r="O10" s="10">
        <f>O9*(30/2)^(1/12)</f>
        <v>2.5063262377232696</v>
      </c>
      <c r="P10" s="11">
        <v>58.325233731266877</v>
      </c>
      <c r="Q10" s="11">
        <v>92.585537381304107</v>
      </c>
      <c r="R10" s="11">
        <v>121.32137516012929</v>
      </c>
      <c r="S10" s="11">
        <v>146.97037943612312</v>
      </c>
      <c r="T10" s="11">
        <v>170.54401801563557</v>
      </c>
      <c r="U10" s="11">
        <v>192.58567855541807</v>
      </c>
      <c r="V10" s="11">
        <v>213.4298608312491</v>
      </c>
      <c r="W10" s="11">
        <v>233.30093492506757</v>
      </c>
      <c r="X10" s="11">
        <v>252.35862986099659</v>
      </c>
      <c r="Z10" s="10">
        <f t="shared" ref="Z10:Z21" si="0">O10</f>
        <v>2.5063262377232696</v>
      </c>
      <c r="AA10" s="11">
        <v>271.17826791757415</v>
      </c>
    </row>
    <row r="11" spans="2:27" x14ac:dyDescent="0.3">
      <c r="C11" s="20">
        <v>7</v>
      </c>
      <c r="D11" s="21">
        <v>100</v>
      </c>
      <c r="E11" s="22">
        <v>5</v>
      </c>
      <c r="N11" s="8"/>
      <c r="O11" s="10">
        <f t="shared" ref="O11:O21" si="1">O10*(30/2)^(1/12)</f>
        <v>3.1408356049500394</v>
      </c>
      <c r="P11" s="11">
        <v>54.144350720980704</v>
      </c>
      <c r="Q11" s="11">
        <v>85.948799292620023</v>
      </c>
      <c r="R11" s="11">
        <v>112.62478804436068</v>
      </c>
      <c r="S11" s="11">
        <v>136.43521441250832</v>
      </c>
      <c r="T11" s="11">
        <v>158.31904193216627</v>
      </c>
      <c r="U11" s="11">
        <v>178.78070701931355</v>
      </c>
      <c r="V11" s="11">
        <v>198.13073175877122</v>
      </c>
      <c r="W11" s="11">
        <v>216.57740288392284</v>
      </c>
      <c r="X11" s="11">
        <v>234.2689996857242</v>
      </c>
      <c r="Z11" s="10">
        <f t="shared" si="0"/>
        <v>3.1408356049500394</v>
      </c>
      <c r="AA11" s="11">
        <v>315.20513629486669</v>
      </c>
    </row>
    <row r="12" spans="2:27" x14ac:dyDescent="0.3">
      <c r="C12" s="20">
        <v>8</v>
      </c>
      <c r="D12" s="21">
        <v>100</v>
      </c>
      <c r="E12" s="22">
        <v>8</v>
      </c>
      <c r="N12" s="8"/>
      <c r="O12" s="10">
        <f t="shared" si="1"/>
        <v>3.9359793425308607</v>
      </c>
      <c r="P12" s="11">
        <v>54.144350720980704</v>
      </c>
      <c r="Q12" s="11">
        <v>85.948799292620023</v>
      </c>
      <c r="R12" s="11">
        <v>112.62478804436068</v>
      </c>
      <c r="S12" s="11">
        <v>136.43521441250832</v>
      </c>
      <c r="T12" s="11">
        <v>158.31904193216627</v>
      </c>
      <c r="U12" s="11">
        <v>178.78070701931355</v>
      </c>
      <c r="V12" s="11">
        <v>198.13073175877122</v>
      </c>
      <c r="W12" s="11">
        <v>216.57740288392284</v>
      </c>
      <c r="X12" s="11">
        <v>234.2689996857242</v>
      </c>
      <c r="Z12" s="10">
        <f t="shared" si="0"/>
        <v>3.9359793425308607</v>
      </c>
      <c r="AA12" s="11">
        <v>366.37994154039177</v>
      </c>
    </row>
    <row r="13" spans="2:27" ht="15" thickBot="1" x14ac:dyDescent="0.35">
      <c r="C13" s="23">
        <v>9</v>
      </c>
      <c r="D13" s="24">
        <v>100</v>
      </c>
      <c r="E13" s="25">
        <v>10</v>
      </c>
      <c r="N13" s="8"/>
      <c r="O13" s="10">
        <f t="shared" si="1"/>
        <v>4.9324241486609397</v>
      </c>
      <c r="P13" s="11">
        <v>146.97037943612312</v>
      </c>
      <c r="Q13" s="11">
        <v>233.30093492506757</v>
      </c>
      <c r="R13" s="11">
        <v>305.71070873287999</v>
      </c>
      <c r="S13" s="11">
        <v>370.34214952521648</v>
      </c>
      <c r="T13" s="11">
        <v>429.74399646309939</v>
      </c>
      <c r="U13" s="11">
        <v>485.28550064051728</v>
      </c>
      <c r="V13" s="11">
        <v>537.80954867484843</v>
      </c>
      <c r="W13" s="11">
        <v>587.88151774449261</v>
      </c>
      <c r="X13" s="11">
        <v>635.90389976899564</v>
      </c>
      <c r="Z13" s="10">
        <f t="shared" si="0"/>
        <v>4.9324241486609397</v>
      </c>
      <c r="AA13" s="11">
        <v>425.86317958209918</v>
      </c>
    </row>
    <row r="14" spans="2:27" x14ac:dyDescent="0.3">
      <c r="N14" s="9"/>
      <c r="O14" s="10">
        <f t="shared" si="1"/>
        <v>6.1811320296843872</v>
      </c>
      <c r="P14" s="11">
        <v>116.65046746253357</v>
      </c>
      <c r="Q14" s="11">
        <v>185.17107476260821</v>
      </c>
      <c r="R14" s="11">
        <v>242.64275032025904</v>
      </c>
      <c r="S14" s="11">
        <v>293.94075887224625</v>
      </c>
      <c r="T14" s="11">
        <v>341.08803603127114</v>
      </c>
      <c r="U14" s="11">
        <v>385.1713571108362</v>
      </c>
      <c r="V14" s="11">
        <v>426.85972166249826</v>
      </c>
      <c r="W14" s="11">
        <v>466.60186985013434</v>
      </c>
      <c r="X14" s="11">
        <v>504.71725972199232</v>
      </c>
      <c r="Z14" s="10">
        <f t="shared" si="0"/>
        <v>6.1811320296843872</v>
      </c>
      <c r="AA14" s="11">
        <v>495.00375746902364</v>
      </c>
    </row>
    <row r="15" spans="2:27" ht="15" thickBot="1" x14ac:dyDescent="0.35">
      <c r="B15" s="1" t="s">
        <v>24</v>
      </c>
      <c r="C15" s="2"/>
      <c r="D15" s="2"/>
      <c r="E15" s="2"/>
      <c r="F15" s="2"/>
      <c r="G15" s="2"/>
      <c r="N15" s="9"/>
      <c r="O15" s="10">
        <f t="shared" si="1"/>
        <v>7.745966692414834</v>
      </c>
      <c r="P15" s="11">
        <v>316.63808386433197</v>
      </c>
      <c r="Q15" s="11">
        <v>502.63162741943574</v>
      </c>
      <c r="R15" s="11">
        <v>658.63375600834979</v>
      </c>
      <c r="S15" s="11">
        <v>797.87797411810061</v>
      </c>
      <c r="T15" s="11">
        <v>925.8553738130405</v>
      </c>
      <c r="U15" s="11">
        <v>1045.5159171494215</v>
      </c>
      <c r="V15" s="11">
        <v>1158.6755482954834</v>
      </c>
      <c r="W15" s="11">
        <v>1266.5523354573281</v>
      </c>
      <c r="X15" s="11">
        <v>1370.0134211888824</v>
      </c>
      <c r="Z15" s="10">
        <f t="shared" si="0"/>
        <v>7.745966692414834</v>
      </c>
      <c r="AA15" s="11">
        <v>575.3695826647886</v>
      </c>
    </row>
    <row r="16" spans="2:27" x14ac:dyDescent="0.3">
      <c r="B16" s="37"/>
      <c r="C16" s="14"/>
      <c r="D16" s="39" t="s">
        <v>4</v>
      </c>
      <c r="E16" s="39"/>
      <c r="F16" s="39" t="s">
        <v>5</v>
      </c>
      <c r="G16" s="40"/>
      <c r="N16" s="9"/>
      <c r="O16" s="10">
        <f t="shared" si="1"/>
        <v>9.7069597788649151</v>
      </c>
      <c r="P16" s="11">
        <v>251.3158137097181</v>
      </c>
      <c r="Q16" s="11">
        <v>398.93898705905031</v>
      </c>
      <c r="R16" s="11">
        <v>522.75795857471019</v>
      </c>
      <c r="S16" s="11">
        <v>633.27616772866463</v>
      </c>
      <c r="T16" s="11">
        <v>734.85189718061508</v>
      </c>
      <c r="U16" s="11">
        <v>829.82653336624367</v>
      </c>
      <c r="V16" s="11">
        <v>919.6413921270406</v>
      </c>
      <c r="W16" s="11">
        <v>1005.2632548388724</v>
      </c>
      <c r="X16" s="11">
        <v>1087.3803730028933</v>
      </c>
      <c r="Z16" s="10">
        <f t="shared" si="0"/>
        <v>9.7069597788649151</v>
      </c>
      <c r="AA16" s="11">
        <v>668.78311863434476</v>
      </c>
    </row>
    <row r="17" spans="2:27" x14ac:dyDescent="0.3">
      <c r="B17" s="26" t="s">
        <v>0</v>
      </c>
      <c r="D17" s="5">
        <v>4</v>
      </c>
      <c r="G17" s="29"/>
      <c r="N17" s="9"/>
      <c r="O17" s="10">
        <f t="shared" si="1"/>
        <v>12.164403991146802</v>
      </c>
      <c r="P17" s="11">
        <v>251.3158137097181</v>
      </c>
      <c r="Q17" s="11">
        <v>398.93898705905031</v>
      </c>
      <c r="R17" s="11">
        <v>522.75795857471019</v>
      </c>
      <c r="S17" s="11">
        <v>633.27616772866463</v>
      </c>
      <c r="T17" s="11">
        <v>734.85189718061508</v>
      </c>
      <c r="U17" s="11">
        <v>829.82653336624367</v>
      </c>
      <c r="V17" s="11">
        <v>919.6413921270406</v>
      </c>
      <c r="W17" s="11">
        <v>1005.2632548388724</v>
      </c>
      <c r="X17" s="11">
        <v>1087.3803730028933</v>
      </c>
      <c r="Z17" s="10">
        <f t="shared" si="0"/>
        <v>12.164403991146802</v>
      </c>
      <c r="AA17" s="11">
        <v>777.36271302138152</v>
      </c>
    </row>
    <row r="18" spans="2:27" x14ac:dyDescent="0.3">
      <c r="B18" s="26" t="s">
        <v>23</v>
      </c>
      <c r="C18" s="3" t="s">
        <v>6</v>
      </c>
      <c r="D18" s="27">
        <v>30</v>
      </c>
      <c r="E18" t="s">
        <v>7</v>
      </c>
      <c r="F18" s="28">
        <f>D18/1000</f>
        <v>0.03</v>
      </c>
      <c r="G18" s="29" t="s">
        <v>8</v>
      </c>
      <c r="N18" s="9"/>
      <c r="O18" s="10">
        <f t="shared" si="1"/>
        <v>15.243982444638444</v>
      </c>
      <c r="P18" s="11">
        <v>251.3158137097181</v>
      </c>
      <c r="Q18" s="11">
        <v>398.93898705905031</v>
      </c>
      <c r="R18" s="11">
        <v>522.75795857471019</v>
      </c>
      <c r="S18" s="11">
        <v>633.27616772866463</v>
      </c>
      <c r="T18" s="11">
        <v>734.85189718061508</v>
      </c>
      <c r="U18" s="11">
        <v>829.82653336624367</v>
      </c>
      <c r="V18" s="11">
        <v>919.6413921270406</v>
      </c>
      <c r="W18" s="11">
        <v>1005.2632548388724</v>
      </c>
      <c r="X18" s="11">
        <v>1087.3803730028933</v>
      </c>
      <c r="Z18" s="10">
        <f t="shared" si="0"/>
        <v>15.243982444638444</v>
      </c>
      <c r="AA18" s="11">
        <v>903.5706356194064</v>
      </c>
    </row>
    <row r="19" spans="2:27" x14ac:dyDescent="0.3">
      <c r="B19" s="26" t="s">
        <v>17</v>
      </c>
      <c r="C19" s="3" t="s">
        <v>14</v>
      </c>
      <c r="F19" s="21">
        <f>LOOKUP($D$17,$C$5:$C$13,$D$5:$D$13)</f>
        <v>10</v>
      </c>
      <c r="G19" s="29" t="s">
        <v>15</v>
      </c>
      <c r="N19" s="9"/>
      <c r="O19" s="10">
        <f t="shared" si="1"/>
        <v>19.103196584195121</v>
      </c>
      <c r="P19" s="11">
        <v>251.3158137097181</v>
      </c>
      <c r="Q19" s="11">
        <v>398.93898705905031</v>
      </c>
      <c r="R19" s="11">
        <v>522.75795857471019</v>
      </c>
      <c r="S19" s="11">
        <v>633.27616772866463</v>
      </c>
      <c r="T19" s="11">
        <v>734.85189718061508</v>
      </c>
      <c r="U19" s="11">
        <v>829.82653336624367</v>
      </c>
      <c r="V19" s="11">
        <v>919.6413921270406</v>
      </c>
      <c r="W19" s="11">
        <v>1005.2632548388724</v>
      </c>
      <c r="X19" s="11">
        <v>1087.3803730028933</v>
      </c>
      <c r="Z19" s="10">
        <f t="shared" si="0"/>
        <v>19.103196584195121</v>
      </c>
      <c r="AA19" s="11">
        <v>1050.2689154981381</v>
      </c>
    </row>
    <row r="20" spans="2:27" x14ac:dyDescent="0.3">
      <c r="B20" s="26" t="s">
        <v>19</v>
      </c>
      <c r="C20" s="3" t="s">
        <v>9</v>
      </c>
      <c r="D20" s="30">
        <f>LOOKUP($D$17,$C$5:$C$13,$E$5:$E$13)</f>
        <v>5</v>
      </c>
      <c r="E20" t="s">
        <v>10</v>
      </c>
      <c r="F20" s="28">
        <f>D20/1000000</f>
        <v>5.0000000000000004E-6</v>
      </c>
      <c r="G20" s="29" t="s">
        <v>8</v>
      </c>
      <c r="N20" s="9"/>
      <c r="O20" s="10">
        <f t="shared" si="1"/>
        <v>23.939421411676886</v>
      </c>
      <c r="P20" s="11">
        <v>251.3158137097181</v>
      </c>
      <c r="Q20" s="11">
        <v>398.93898705905031</v>
      </c>
      <c r="R20" s="11">
        <v>522.75795857471019</v>
      </c>
      <c r="S20" s="11">
        <v>633.27616772866463</v>
      </c>
      <c r="T20" s="11">
        <v>734.85189718061508</v>
      </c>
      <c r="U20" s="11">
        <v>829.82653336624367</v>
      </c>
      <c r="V20" s="11">
        <v>919.6413921270406</v>
      </c>
      <c r="W20" s="11">
        <v>1005.2632548388724</v>
      </c>
      <c r="X20" s="11">
        <v>1087.3803730028933</v>
      </c>
      <c r="Z20" s="10">
        <f t="shared" si="0"/>
        <v>23.939421411676886</v>
      </c>
      <c r="AA20" s="11">
        <v>1220.7842435090581</v>
      </c>
    </row>
    <row r="21" spans="2:27" x14ac:dyDescent="0.3">
      <c r="B21" s="26"/>
      <c r="G21" s="29"/>
      <c r="N21" s="9"/>
      <c r="O21" s="10">
        <f t="shared" si="1"/>
        <v>30.000000000000007</v>
      </c>
      <c r="P21" s="11">
        <v>251.3158137097181</v>
      </c>
      <c r="Q21" s="11">
        <v>398.93898705905031</v>
      </c>
      <c r="R21" s="11">
        <v>522.75795857471019</v>
      </c>
      <c r="S21" s="11">
        <v>633.27616772866463</v>
      </c>
      <c r="T21" s="11">
        <v>734.85189718061508</v>
      </c>
      <c r="U21" s="11">
        <v>829.82653336624367</v>
      </c>
      <c r="V21" s="11">
        <v>919.6413921270406</v>
      </c>
      <c r="W21" s="11">
        <v>1005.2632548388724</v>
      </c>
      <c r="X21" s="11">
        <v>1087.3803730028933</v>
      </c>
      <c r="Z21" s="10">
        <f t="shared" si="0"/>
        <v>30.000000000000007</v>
      </c>
      <c r="AA21" s="11">
        <v>1418.9834119703846</v>
      </c>
    </row>
    <row r="22" spans="2:27" x14ac:dyDescent="0.3">
      <c r="B22" s="26" t="s">
        <v>20</v>
      </c>
      <c r="C22" s="3" t="s">
        <v>11</v>
      </c>
      <c r="D22" s="1">
        <v>210</v>
      </c>
      <c r="E22" t="s">
        <v>12</v>
      </c>
      <c r="F22" s="28">
        <f>D22*1000000000</f>
        <v>210000000000</v>
      </c>
      <c r="G22" s="29" t="s">
        <v>13</v>
      </c>
    </row>
    <row r="23" spans="2:27" ht="15" thickBot="1" x14ac:dyDescent="0.35">
      <c r="B23" s="31" t="s">
        <v>21</v>
      </c>
      <c r="C23" s="32" t="s">
        <v>16</v>
      </c>
      <c r="D23" s="36">
        <f>F23*1000000</f>
        <v>1418.9834119703833</v>
      </c>
      <c r="E23" s="33" t="s">
        <v>10</v>
      </c>
      <c r="F23" s="34">
        <f>((F19*F18^2)/(3*F22*F20))^(1/3)</f>
        <v>1.4189834119703833E-3</v>
      </c>
      <c r="G23" s="35" t="s">
        <v>8</v>
      </c>
    </row>
  </sheetData>
  <mergeCells count="3">
    <mergeCell ref="C1:E1"/>
    <mergeCell ref="D16:E16"/>
    <mergeCell ref="F16:G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HenkJan van der Pol</dc:creator>
  <cp:lastModifiedBy>HenkJan van der Pol</cp:lastModifiedBy>
  <dcterms:created xsi:type="dcterms:W3CDTF">2025-02-28T08:43:08Z</dcterms:created>
  <dcterms:modified xsi:type="dcterms:W3CDTF">2025-02-28T09:34:14Z</dcterms:modified>
</cp:coreProperties>
</file>