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enkj\Documents\GitHub\RoomThermostat\04 Electrical\Redesign PCB 3.0\PCB design\"/>
    </mc:Choice>
  </mc:AlternateContent>
  <xr:revisionPtr revIDLastSave="0" documentId="13_ncr:1_{B53FE214-461F-44B4-AC2E-16324A796BFE}" xr6:coauthVersionLast="47" xr6:coauthVersionMax="47" xr10:uidLastSave="{00000000-0000-0000-0000-000000000000}"/>
  <bookViews>
    <workbookView xWindow="-98" yWindow="-98" windowWidth="21795" windowHeight="12975" xr2:uid="{8CE8456D-A14F-4132-BE8F-9A1137E55B59}"/>
  </bookViews>
  <sheets>
    <sheet name="Checklist" sheetId="3" r:id="rId1"/>
    <sheet name="ESP32 pins" sheetId="1" r:id="rId2"/>
    <sheet name="SPI" sheetId="4" r:id="rId3"/>
    <sheet name="Sheet1 (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2" l="1"/>
  <c r="D21" i="2"/>
  <c r="D24" i="2" s="1"/>
  <c r="D25" i="2" s="1"/>
  <c r="C21" i="2"/>
  <c r="C24" i="2" s="1"/>
  <c r="C25" i="2" s="1"/>
  <c r="D13" i="2"/>
  <c r="D14" i="2" s="1"/>
  <c r="D15" i="2" s="1"/>
  <c r="D16" i="2" s="1"/>
  <c r="G12" i="2"/>
  <c r="F12" i="2"/>
  <c r="D3" i="2"/>
  <c r="D4" i="2" s="1"/>
  <c r="D5" i="2" s="1"/>
  <c r="D6" i="2" s="1"/>
  <c r="D7" i="2" s="1"/>
  <c r="D8" i="2" s="1"/>
  <c r="D9" i="2" s="1"/>
  <c r="D10" i="2" s="1"/>
</calcChain>
</file>

<file path=xl/sharedStrings.xml><?xml version="1.0" encoding="utf-8"?>
<sst xmlns="http://schemas.openxmlformats.org/spreadsheetml/2006/main" count="128" uniqueCount="104">
  <si>
    <t>GPIO</t>
  </si>
  <si>
    <t>GND</t>
  </si>
  <si>
    <t>3V3</t>
  </si>
  <si>
    <t>EN</t>
  </si>
  <si>
    <t>not connected</t>
  </si>
  <si>
    <t>LED</t>
  </si>
  <si>
    <t>Display CS</t>
  </si>
  <si>
    <t>Display RST</t>
  </si>
  <si>
    <t>USB D-</t>
  </si>
  <si>
    <t>USB D+</t>
  </si>
  <si>
    <t>Display DC</t>
  </si>
  <si>
    <t>Display MOSI</t>
  </si>
  <si>
    <t>Display SCK</t>
  </si>
  <si>
    <t>Display MISO</t>
  </si>
  <si>
    <t>cntr_to_boil</t>
  </si>
  <si>
    <t>boil_to_cntr</t>
  </si>
  <si>
    <t>btn_back</t>
  </si>
  <si>
    <t>BOOT</t>
  </si>
  <si>
    <t>btn_confirm</t>
  </si>
  <si>
    <t>SD_CS</t>
  </si>
  <si>
    <t>SD_MOSI</t>
  </si>
  <si>
    <t>SD_MISO</t>
  </si>
  <si>
    <t>SD_SCK</t>
  </si>
  <si>
    <t>btn_down</t>
  </si>
  <si>
    <t>btn_up</t>
  </si>
  <si>
    <t>btn_home</t>
  </si>
  <si>
    <t>TOF_SDA</t>
  </si>
  <si>
    <t>TOF_SCL</t>
  </si>
  <si>
    <t>TOF_GPIO01</t>
  </si>
  <si>
    <t>TOF_XSHUT</t>
  </si>
  <si>
    <t>Assignment</t>
  </si>
  <si>
    <t>PIN</t>
  </si>
  <si>
    <t>Display backlight</t>
  </si>
  <si>
    <t>Default function decided by eFuse</t>
  </si>
  <si>
    <t>For S3R16V, voltage is 1.8V</t>
  </si>
  <si>
    <t>Remark</t>
  </si>
  <si>
    <t>Onewire thermometers</t>
  </si>
  <si>
    <t>JTAG signal source strapping</t>
  </si>
  <si>
    <t>Chip boot strapping pin
ROM message printing strapping pin
Default: weak pull-down</t>
  </si>
  <si>
    <t>Chip boot strapping pin
If pulled-down during boot, joint download boot mode is activated</t>
  </si>
  <si>
    <t>VDD_SPI voltage strapping pin
Default: weak pull-down
Only relevant if EFUSE_VDD_SPI_FORCE is 1</t>
  </si>
  <si>
    <t>X</t>
  </si>
  <si>
    <t>Y</t>
  </si>
  <si>
    <t>VCC</t>
  </si>
  <si>
    <t>~CS</t>
  </si>
  <si>
    <t>RST</t>
  </si>
  <si>
    <t>D/~C</t>
  </si>
  <si>
    <t>MOSI</t>
  </si>
  <si>
    <t>SCK</t>
  </si>
  <si>
    <t>MISO</t>
  </si>
  <si>
    <t>FLASH_CD</t>
  </si>
  <si>
    <t>Screen_min</t>
  </si>
  <si>
    <t>Screen_max</t>
  </si>
  <si>
    <t>Screen_avg</t>
  </si>
  <si>
    <t>Screen middle</t>
  </si>
  <si>
    <t>Pin0</t>
  </si>
  <si>
    <t>Check all IO of ESP32</t>
  </si>
  <si>
    <t>Remove unused field names in components</t>
  </si>
  <si>
    <t>Check dimensions of display pins</t>
  </si>
  <si>
    <t>Check if SPI bus display</t>
  </si>
  <si>
    <t>Check if SPI bus SD card</t>
  </si>
  <si>
    <t>Check bus of TOF sensor</t>
  </si>
  <si>
    <t>Check onewire bus</t>
  </si>
  <si>
    <t>Check capacitors opentherm circuit</t>
  </si>
  <si>
    <t>Check all footprints</t>
  </si>
  <si>
    <t>Check all JLCPCB numbers</t>
  </si>
  <si>
    <t>SPI bus display</t>
  </si>
  <si>
    <t>SPI2: Display</t>
  </si>
  <si>
    <t>SPI3: SD Card</t>
  </si>
  <si>
    <t>SPI0 used by ESP32-S3’s GDMA controller and cache to access in-package or off-package flash/PSRAM</t>
  </si>
  <si>
    <t>SPI1 used by the CPU to access in-package or off-package flash/PSRAM</t>
  </si>
  <si>
    <t>SPI2 is a general purpose SPI controller with access to a DMA channel allocated by the GDMA controller</t>
  </si>
  <si>
    <t>SPI3 is a general purpose SPI controller with access to a DMA channel allocated by the GDMA controller</t>
  </si>
  <si>
    <t>SPI2</t>
  </si>
  <si>
    <t>– Via IO MUX:</t>
  </si>
  <si>
    <t>* Interface 4c is multiplexed with GPIO9 ~ GPIO14, RTC_GPIO9 ~ RTC_GPIO14, Touch Sensor interface, SAR ADC interface, and SPI interfaces 4d and 4g via IO MUX. It is the SPI2 main interface for fast SPI connection.</t>
  </si>
  <si>
    <t>* (not recommended) Interface 4f is multiplexed with GPIO33 ~ GPIO38, SPI interfaces 4e and 4b via IO MUX. It is the alternative SPI2 interface if the main SPI2 is not available. Its performance is comparable to SPI2 via GPIO matrix, so use the GPIO matrix instead.</t>
  </si>
  <si>
    <t>* (not recommended) Interface 4g is multiplexed with GPIO10 ~ GPIO14, RTC_GPIO10 ~ RTC_GPIO14, Touch Sensor interface, SAR ADC interface, and SPI interfaces 4c and 4d via IO MUX. It is the alternative SPI2 interface signal lines for 8-line SPI connection.</t>
  </si>
  <si>
    <t>– Via GPIO Matrix: The pins used can be chosen from any GPIOs via the GPIO Matrix.</t>
  </si>
  <si>
    <t>SPI3: The pins used can be chosen from any GPIOs via the GPIO Matrix.</t>
  </si>
  <si>
    <t>Pin</t>
  </si>
  <si>
    <t>Pin function</t>
  </si>
  <si>
    <t>Signal</t>
  </si>
  <si>
    <t>FSPIQ</t>
  </si>
  <si>
    <t>FSPID</t>
  </si>
  <si>
    <t>FSPIHD</t>
  </si>
  <si>
    <t>FSPIWP</t>
  </si>
  <si>
    <t>FSPICLK</t>
  </si>
  <si>
    <t>Data out</t>
  </si>
  <si>
    <t>Data in</t>
  </si>
  <si>
    <t>Hold</t>
  </si>
  <si>
    <t>Write protect</t>
  </si>
  <si>
    <t>Clock</t>
  </si>
  <si>
    <t>Chip select</t>
  </si>
  <si>
    <t>FSPICSO</t>
  </si>
  <si>
    <t>Schematic</t>
  </si>
  <si>
    <t>Disp_LED</t>
  </si>
  <si>
    <t>Disp_CS</t>
  </si>
  <si>
    <t>Disp_MOSI</t>
  </si>
  <si>
    <t>Disp_MISO</t>
  </si>
  <si>
    <t>Disp_SCK</t>
  </si>
  <si>
    <t>boil_to_ctrl</t>
  </si>
  <si>
    <t>v</t>
  </si>
  <si>
    <t>Logo for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</si>
</sst>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family val="2"/>
    </font>
    <font>
      <sz val="11"/>
      <color rgb="FF000000"/>
      <name val="Aptos"/>
      <family val="2"/>
    </font>
    <font>
      <b/>
      <sz val="11"/>
      <color rgb="FF000000"/>
      <name val="Aptos"/>
      <family val="2"/>
    </font>
    <font>
      <b/>
      <sz val="11"/>
      <color theme="1"/>
      <name val="Aptos"/>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2" borderId="0" xfId="0" applyFill="1" applyAlignment="1">
      <alignment horizontal="center" vertical="top"/>
    </xf>
    <xf numFmtId="0" fontId="0" fillId="2" borderId="0" xfId="0" applyFill="1" applyAlignment="1">
      <alignment vertical="top"/>
    </xf>
    <xf numFmtId="0" fontId="0" fillId="2" borderId="0" xfId="0" applyFill="1" applyAlignment="1">
      <alignment vertical="top" wrapText="1"/>
    </xf>
    <xf numFmtId="164" fontId="1" fillId="0" borderId="0" xfId="0" applyNumberFormat="1" applyFont="1"/>
    <xf numFmtId="164" fontId="0" fillId="0" borderId="0" xfId="0" applyNumberFormat="1" applyAlignment="1">
      <alignment horizontal="center"/>
    </xf>
    <xf numFmtId="0" fontId="2" fillId="0" borderId="0" xfId="0" applyFont="1"/>
    <xf numFmtId="0" fontId="3" fillId="2" borderId="0" xfId="0" applyFont="1" applyFill="1"/>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2" fillId="0" borderId="0" xfId="0" applyFont="1" applyAlignment="1">
      <alignment horizontal="center"/>
    </xf>
  </cellXfs>
  <cellStyles count="1">
    <cellStyle name="Normal" xfId="0" builtinId="0"/>
  </cellStyles>
  <dxfs count="4">
    <dxf>
      <alignment horizontal="general" vertical="top" textRotation="0" wrapText="1"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11</xdr:row>
      <xdr:rowOff>37213</xdr:rowOff>
    </xdr:from>
    <xdr:to>
      <xdr:col>8</xdr:col>
      <xdr:colOff>204787</xdr:colOff>
      <xdr:row>18</xdr:row>
      <xdr:rowOff>80464</xdr:rowOff>
    </xdr:to>
    <xdr:pic>
      <xdr:nvPicPr>
        <xdr:cNvPr id="2" name="Picture 1">
          <a:extLst>
            <a:ext uri="{FF2B5EF4-FFF2-40B4-BE49-F238E27FC236}">
              <a16:creationId xmlns:a16="http://schemas.microsoft.com/office/drawing/2014/main" id="{D0677C4C-9547-8DD5-170C-ADE91BE69D98}"/>
            </a:ext>
          </a:extLst>
        </xdr:cNvPr>
        <xdr:cNvPicPr>
          <a:picLocks noChangeAspect="1"/>
        </xdr:cNvPicPr>
      </xdr:nvPicPr>
      <xdr:blipFill>
        <a:blip xmlns:r="http://schemas.openxmlformats.org/officeDocument/2006/relationships" r:embed="rId1"/>
        <a:stretch>
          <a:fillRect/>
        </a:stretch>
      </xdr:blipFill>
      <xdr:spPr>
        <a:xfrm>
          <a:off x="47624" y="3294763"/>
          <a:ext cx="6334126" cy="13100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53FCE4-9F6A-4CA5-AC37-CB262763009B}" name="Table2" displayName="Table2" ref="A1:D41" totalsRowShown="0">
  <autoFilter ref="A1:D41" xr:uid="{A353FCE4-9F6A-4CA5-AC37-CB262763009B}"/>
  <sortState xmlns:xlrd2="http://schemas.microsoft.com/office/spreadsheetml/2017/richdata2" ref="A2:D41">
    <sortCondition ref="A1:A41"/>
  </sortState>
  <tableColumns count="4">
    <tableColumn id="1" xr3:uid="{EC2E421D-27DA-442B-A284-E9A0A85A68C0}" name="PIN" dataDxfId="3"/>
    <tableColumn id="2" xr3:uid="{F5A1CF6D-E4B1-4AEF-97D3-183F5C1C27EF}" name="GPIO" dataDxfId="2"/>
    <tableColumn id="3" xr3:uid="{42DABA03-B0D8-4F19-A661-7B9857152E8B}" name="Assignment" dataDxfId="1"/>
    <tableColumn id="4" xr3:uid="{0E062600-BCB1-4B21-9A2C-09F0ABFBE52F}" name="Remar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BEB8-046E-4717-BC49-E9F109017042}">
  <dimension ref="B1:C11"/>
  <sheetViews>
    <sheetView tabSelected="1" workbookViewId="0">
      <selection activeCell="B9" sqref="B9"/>
    </sheetView>
  </sheetViews>
  <sheetFormatPr defaultRowHeight="14.25" x14ac:dyDescent="0.45"/>
  <cols>
    <col min="1" max="1" width="4.1328125" customWidth="1"/>
    <col min="2" max="2" width="36.73046875" customWidth="1"/>
  </cols>
  <sheetData>
    <row r="1" spans="2:3" x14ac:dyDescent="0.45">
      <c r="B1" t="s">
        <v>56</v>
      </c>
      <c r="C1" t="s">
        <v>102</v>
      </c>
    </row>
    <row r="2" spans="2:3" x14ac:dyDescent="0.45">
      <c r="B2" t="s">
        <v>59</v>
      </c>
      <c r="C2" t="s">
        <v>102</v>
      </c>
    </row>
    <row r="3" spans="2:3" x14ac:dyDescent="0.45">
      <c r="B3" t="s">
        <v>60</v>
      </c>
      <c r="C3" t="s">
        <v>102</v>
      </c>
    </row>
    <row r="4" spans="2:3" x14ac:dyDescent="0.45">
      <c r="B4" t="s">
        <v>61</v>
      </c>
      <c r="C4" t="s">
        <v>102</v>
      </c>
    </row>
    <row r="5" spans="2:3" x14ac:dyDescent="0.45">
      <c r="B5" t="s">
        <v>62</v>
      </c>
      <c r="C5" t="s">
        <v>102</v>
      </c>
    </row>
    <row r="6" spans="2:3" x14ac:dyDescent="0.45">
      <c r="B6" t="s">
        <v>63</v>
      </c>
    </row>
    <row r="7" spans="2:3" x14ac:dyDescent="0.45">
      <c r="B7" t="s">
        <v>64</v>
      </c>
    </row>
    <row r="8" spans="2:3" x14ac:dyDescent="0.45">
      <c r="B8" t="s">
        <v>103</v>
      </c>
    </row>
    <row r="9" spans="2:3" x14ac:dyDescent="0.45">
      <c r="B9" t="s">
        <v>57</v>
      </c>
    </row>
    <row r="10" spans="2:3" x14ac:dyDescent="0.45">
      <c r="B10" t="s">
        <v>58</v>
      </c>
    </row>
    <row r="11" spans="2:3" x14ac:dyDescent="0.45">
      <c r="B11"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502EB-9143-4ED8-B1C2-A2401D0A42FD}">
  <dimension ref="A1:D41"/>
  <sheetViews>
    <sheetView zoomScaleNormal="100" workbookViewId="0">
      <pane ySplit="1" topLeftCell="A6" activePane="bottomLeft" state="frozen"/>
      <selection pane="bottomLeft" activeCell="C37" sqref="C37"/>
    </sheetView>
  </sheetViews>
  <sheetFormatPr defaultRowHeight="14.25" x14ac:dyDescent="0.45"/>
  <cols>
    <col min="1" max="1" width="5.46484375" style="3" customWidth="1"/>
    <col min="2" max="2" width="6.73046875" style="3" customWidth="1"/>
    <col min="3" max="3" width="18.53125" style="2" bestFit="1" customWidth="1"/>
    <col min="4" max="4" width="25.46484375" style="4" customWidth="1"/>
    <col min="5" max="16384" width="9.06640625" style="2"/>
  </cols>
  <sheetData>
    <row r="1" spans="1:4" s="8" customFormat="1" x14ac:dyDescent="0.45">
      <c r="A1" s="5" t="s">
        <v>31</v>
      </c>
      <c r="B1" s="5" t="s">
        <v>0</v>
      </c>
      <c r="C1" s="6" t="s">
        <v>30</v>
      </c>
      <c r="D1" s="7" t="s">
        <v>35</v>
      </c>
    </row>
    <row r="2" spans="1:4" x14ac:dyDescent="0.45">
      <c r="A2" s="3">
        <v>1</v>
      </c>
      <c r="C2" s="2" t="s">
        <v>1</v>
      </c>
    </row>
    <row r="3" spans="1:4" x14ac:dyDescent="0.45">
      <c r="A3" s="3">
        <v>2</v>
      </c>
      <c r="C3" s="2" t="s">
        <v>2</v>
      </c>
    </row>
    <row r="4" spans="1:4" x14ac:dyDescent="0.45">
      <c r="A4" s="3">
        <v>3</v>
      </c>
      <c r="C4" s="2" t="s">
        <v>3</v>
      </c>
    </row>
    <row r="5" spans="1:4" x14ac:dyDescent="0.45">
      <c r="A5" s="3">
        <v>4</v>
      </c>
      <c r="B5" s="3">
        <v>4</v>
      </c>
      <c r="C5" s="2" t="s">
        <v>4</v>
      </c>
    </row>
    <row r="6" spans="1:4" x14ac:dyDescent="0.45">
      <c r="A6" s="3">
        <v>5</v>
      </c>
      <c r="B6" s="3">
        <v>5</v>
      </c>
      <c r="C6" s="2" t="s">
        <v>36</v>
      </c>
    </row>
    <row r="7" spans="1:4" x14ac:dyDescent="0.45">
      <c r="A7" s="3">
        <v>6</v>
      </c>
      <c r="B7" s="3">
        <v>6</v>
      </c>
      <c r="C7" s="2" t="s">
        <v>5</v>
      </c>
    </row>
    <row r="8" spans="1:4" x14ac:dyDescent="0.45">
      <c r="A8" s="3">
        <v>7</v>
      </c>
      <c r="B8" s="3">
        <v>7</v>
      </c>
      <c r="C8" s="2" t="s">
        <v>4</v>
      </c>
    </row>
    <row r="9" spans="1:4" x14ac:dyDescent="0.45">
      <c r="A9" s="3">
        <v>8</v>
      </c>
      <c r="B9" s="3">
        <v>15</v>
      </c>
      <c r="C9" s="2" t="s">
        <v>7</v>
      </c>
    </row>
    <row r="10" spans="1:4" x14ac:dyDescent="0.45">
      <c r="A10" s="3">
        <v>9</v>
      </c>
      <c r="B10" s="3">
        <v>16</v>
      </c>
      <c r="C10" s="2" t="s">
        <v>10</v>
      </c>
    </row>
    <row r="11" spans="1:4" x14ac:dyDescent="0.45">
      <c r="A11" s="3">
        <v>10</v>
      </c>
      <c r="B11" s="3">
        <v>17</v>
      </c>
      <c r="C11" s="2" t="s">
        <v>4</v>
      </c>
    </row>
    <row r="12" spans="1:4" x14ac:dyDescent="0.45">
      <c r="A12" s="3">
        <v>11</v>
      </c>
      <c r="B12" s="3">
        <v>18</v>
      </c>
      <c r="C12" s="2" t="s">
        <v>4</v>
      </c>
    </row>
    <row r="13" spans="1:4" x14ac:dyDescent="0.45">
      <c r="A13" s="3">
        <v>12</v>
      </c>
      <c r="B13" s="3">
        <v>8</v>
      </c>
      <c r="C13" s="2" t="s">
        <v>14</v>
      </c>
    </row>
    <row r="14" spans="1:4" x14ac:dyDescent="0.45">
      <c r="A14" s="3">
        <v>13</v>
      </c>
      <c r="B14" s="3">
        <v>19</v>
      </c>
      <c r="C14" s="2" t="s">
        <v>8</v>
      </c>
    </row>
    <row r="15" spans="1:4" x14ac:dyDescent="0.45">
      <c r="A15" s="3">
        <v>14</v>
      </c>
      <c r="B15" s="3">
        <v>20</v>
      </c>
      <c r="C15" s="2" t="s">
        <v>9</v>
      </c>
    </row>
    <row r="16" spans="1:4" x14ac:dyDescent="0.45">
      <c r="A16" s="9">
        <v>15</v>
      </c>
      <c r="B16" s="9">
        <v>3</v>
      </c>
      <c r="C16" s="10" t="s">
        <v>4</v>
      </c>
      <c r="D16" s="11" t="s">
        <v>37</v>
      </c>
    </row>
    <row r="17" spans="1:4" ht="57" x14ac:dyDescent="0.45">
      <c r="A17" s="9">
        <v>16</v>
      </c>
      <c r="B17" s="9">
        <v>46</v>
      </c>
      <c r="C17" s="10" t="s">
        <v>4</v>
      </c>
      <c r="D17" s="11" t="s">
        <v>38</v>
      </c>
    </row>
    <row r="18" spans="1:4" x14ac:dyDescent="0.45">
      <c r="A18" s="3">
        <v>17</v>
      </c>
      <c r="B18" s="3">
        <v>9</v>
      </c>
      <c r="C18" s="2" t="s">
        <v>32</v>
      </c>
    </row>
    <row r="19" spans="1:4" x14ac:dyDescent="0.45">
      <c r="A19" s="3">
        <v>18</v>
      </c>
      <c r="B19" s="3">
        <v>10</v>
      </c>
      <c r="C19" s="2" t="s">
        <v>6</v>
      </c>
    </row>
    <row r="20" spans="1:4" x14ac:dyDescent="0.45">
      <c r="A20" s="3">
        <v>19</v>
      </c>
      <c r="B20" s="3">
        <v>11</v>
      </c>
      <c r="C20" s="2" t="s">
        <v>11</v>
      </c>
    </row>
    <row r="21" spans="1:4" x14ac:dyDescent="0.45">
      <c r="A21" s="3">
        <v>20</v>
      </c>
      <c r="B21" s="3">
        <v>12</v>
      </c>
      <c r="C21" s="2" t="s">
        <v>12</v>
      </c>
    </row>
    <row r="22" spans="1:4" x14ac:dyDescent="0.45">
      <c r="A22" s="3">
        <v>21</v>
      </c>
      <c r="B22" s="3">
        <v>13</v>
      </c>
      <c r="C22" s="2" t="s">
        <v>13</v>
      </c>
    </row>
    <row r="23" spans="1:4" x14ac:dyDescent="0.45">
      <c r="A23" s="3">
        <v>22</v>
      </c>
      <c r="B23" s="3">
        <v>14</v>
      </c>
      <c r="C23" s="2" t="s">
        <v>15</v>
      </c>
    </row>
    <row r="24" spans="1:4" x14ac:dyDescent="0.45">
      <c r="A24" s="3">
        <v>23</v>
      </c>
      <c r="B24" s="3">
        <v>21</v>
      </c>
      <c r="C24" s="2" t="s">
        <v>16</v>
      </c>
    </row>
    <row r="25" spans="1:4" x14ac:dyDescent="0.45">
      <c r="A25" s="9">
        <v>24</v>
      </c>
      <c r="B25" s="9">
        <v>47</v>
      </c>
      <c r="C25" s="10" t="s">
        <v>4</v>
      </c>
      <c r="D25" s="11" t="s">
        <v>34</v>
      </c>
    </row>
    <row r="26" spans="1:4" x14ac:dyDescent="0.45">
      <c r="A26" s="9">
        <v>25</v>
      </c>
      <c r="B26" s="9">
        <v>48</v>
      </c>
      <c r="C26" s="10" t="s">
        <v>4</v>
      </c>
      <c r="D26" s="11" t="s">
        <v>34</v>
      </c>
    </row>
    <row r="27" spans="1:4" ht="57" x14ac:dyDescent="0.45">
      <c r="A27" s="9">
        <v>26</v>
      </c>
      <c r="B27" s="9">
        <v>45</v>
      </c>
      <c r="C27" s="10" t="s">
        <v>4</v>
      </c>
      <c r="D27" s="11" t="s">
        <v>40</v>
      </c>
    </row>
    <row r="28" spans="1:4" ht="57" x14ac:dyDescent="0.45">
      <c r="A28" s="9">
        <v>27</v>
      </c>
      <c r="B28" s="9">
        <v>0</v>
      </c>
      <c r="C28" s="10" t="s">
        <v>17</v>
      </c>
      <c r="D28" s="11" t="s">
        <v>39</v>
      </c>
    </row>
    <row r="29" spans="1:4" ht="28.5" x14ac:dyDescent="0.45">
      <c r="A29" s="3">
        <v>28</v>
      </c>
      <c r="B29" s="3">
        <v>35</v>
      </c>
      <c r="C29" s="2" t="s">
        <v>18</v>
      </c>
      <c r="D29" s="4" t="s">
        <v>33</v>
      </c>
    </row>
    <row r="30" spans="1:4" ht="28.5" x14ac:dyDescent="0.45">
      <c r="A30" s="3">
        <v>29</v>
      </c>
      <c r="B30" s="3">
        <v>36</v>
      </c>
      <c r="C30" s="2" t="s">
        <v>19</v>
      </c>
      <c r="D30" s="4" t="s">
        <v>33</v>
      </c>
    </row>
    <row r="31" spans="1:4" ht="28.5" x14ac:dyDescent="0.45">
      <c r="A31" s="3">
        <v>30</v>
      </c>
      <c r="B31" s="3">
        <v>37</v>
      </c>
      <c r="C31" s="2" t="s">
        <v>20</v>
      </c>
      <c r="D31" s="4" t="s">
        <v>33</v>
      </c>
    </row>
    <row r="32" spans="1:4" x14ac:dyDescent="0.45">
      <c r="A32" s="3">
        <v>31</v>
      </c>
      <c r="B32" s="3">
        <v>38</v>
      </c>
      <c r="C32" s="2" t="s">
        <v>21</v>
      </c>
    </row>
    <row r="33" spans="1:3" x14ac:dyDescent="0.45">
      <c r="A33" s="3">
        <v>32</v>
      </c>
      <c r="B33" s="3">
        <v>39</v>
      </c>
      <c r="C33" s="2" t="s">
        <v>22</v>
      </c>
    </row>
    <row r="34" spans="1:3" x14ac:dyDescent="0.45">
      <c r="A34" s="3">
        <v>33</v>
      </c>
      <c r="B34" s="3">
        <v>40</v>
      </c>
      <c r="C34" s="2" t="s">
        <v>23</v>
      </c>
    </row>
    <row r="35" spans="1:3" x14ac:dyDescent="0.45">
      <c r="A35" s="3">
        <v>34</v>
      </c>
      <c r="B35" s="3">
        <v>41</v>
      </c>
      <c r="C35" s="2" t="s">
        <v>24</v>
      </c>
    </row>
    <row r="36" spans="1:3" x14ac:dyDescent="0.45">
      <c r="A36" s="3">
        <v>35</v>
      </c>
      <c r="B36" s="3">
        <v>42</v>
      </c>
      <c r="C36" s="2" t="s">
        <v>25</v>
      </c>
    </row>
    <row r="37" spans="1:3" x14ac:dyDescent="0.45">
      <c r="A37" s="3">
        <v>36</v>
      </c>
      <c r="B37" s="3">
        <v>44</v>
      </c>
      <c r="C37" s="2" t="s">
        <v>26</v>
      </c>
    </row>
    <row r="38" spans="1:3" x14ac:dyDescent="0.45">
      <c r="A38" s="3">
        <v>37</v>
      </c>
      <c r="B38" s="3">
        <v>43</v>
      </c>
      <c r="C38" s="2" t="s">
        <v>27</v>
      </c>
    </row>
    <row r="39" spans="1:3" x14ac:dyDescent="0.45">
      <c r="A39" s="3">
        <v>38</v>
      </c>
      <c r="B39" s="3">
        <v>2</v>
      </c>
      <c r="C39" s="2" t="s">
        <v>28</v>
      </c>
    </row>
    <row r="40" spans="1:3" x14ac:dyDescent="0.45">
      <c r="A40" s="3">
        <v>39</v>
      </c>
      <c r="B40" s="3">
        <v>1</v>
      </c>
      <c r="C40" s="2" t="s">
        <v>29</v>
      </c>
    </row>
    <row r="41" spans="1:3" x14ac:dyDescent="0.45">
      <c r="A41" s="3">
        <v>40</v>
      </c>
      <c r="C41" s="2" t="s">
        <v>1</v>
      </c>
    </row>
  </sheetData>
  <pageMargins left="0.7" right="0.7" top="0.75" bottom="0.75" header="0.3" footer="0.3"/>
  <pageSetup paperSize="9"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66CC-8165-4244-A7A1-81B6806A2050}">
  <dimension ref="A1:E34"/>
  <sheetViews>
    <sheetView topLeftCell="A17" workbookViewId="0">
      <selection activeCell="C27" sqref="C27"/>
    </sheetView>
  </sheetViews>
  <sheetFormatPr defaultRowHeight="14.25" x14ac:dyDescent="0.45"/>
  <cols>
    <col min="1" max="2" width="9.06640625" style="14"/>
    <col min="3" max="3" width="14.1328125" style="14" customWidth="1"/>
    <col min="4" max="4" width="14.19921875" style="14" customWidth="1"/>
    <col min="5" max="5" width="12.796875" style="14" customWidth="1"/>
    <col min="6" max="16384" width="9.06640625" style="14"/>
  </cols>
  <sheetData>
    <row r="1" spans="1:1" x14ac:dyDescent="0.45">
      <c r="A1" s="14" t="s">
        <v>66</v>
      </c>
    </row>
    <row r="3" spans="1:1" x14ac:dyDescent="0.45">
      <c r="A3" s="15" t="s">
        <v>69</v>
      </c>
    </row>
    <row r="4" spans="1:1" x14ac:dyDescent="0.45">
      <c r="A4" s="15" t="s">
        <v>70</v>
      </c>
    </row>
    <row r="5" spans="1:1" x14ac:dyDescent="0.45">
      <c r="A5" s="16" t="s">
        <v>71</v>
      </c>
    </row>
    <row r="6" spans="1:1" x14ac:dyDescent="0.45">
      <c r="A6" s="16" t="s">
        <v>72</v>
      </c>
    </row>
    <row r="7" spans="1:1" x14ac:dyDescent="0.45">
      <c r="A7" s="16"/>
    </row>
    <row r="8" spans="1:1" x14ac:dyDescent="0.45">
      <c r="A8" s="17" t="s">
        <v>67</v>
      </c>
    </row>
    <row r="9" spans="1:1" x14ac:dyDescent="0.45">
      <c r="A9" s="16" t="s">
        <v>73</v>
      </c>
    </row>
    <row r="10" spans="1:1" x14ac:dyDescent="0.45">
      <c r="A10" s="16" t="s">
        <v>74</v>
      </c>
    </row>
    <row r="11" spans="1:1" x14ac:dyDescent="0.45">
      <c r="A11" s="16" t="s">
        <v>75</v>
      </c>
    </row>
    <row r="12" spans="1:1" x14ac:dyDescent="0.45">
      <c r="A12" s="16"/>
    </row>
    <row r="13" spans="1:1" x14ac:dyDescent="0.45">
      <c r="A13" s="16"/>
    </row>
    <row r="14" spans="1:1" x14ac:dyDescent="0.45">
      <c r="A14" s="16"/>
    </row>
    <row r="20" spans="1:5" x14ac:dyDescent="0.45">
      <c r="A20" s="14" t="s">
        <v>76</v>
      </c>
    </row>
    <row r="21" spans="1:5" x14ac:dyDescent="0.45">
      <c r="A21" s="14" t="s">
        <v>77</v>
      </c>
    </row>
    <row r="22" spans="1:5" x14ac:dyDescent="0.45">
      <c r="A22" s="14" t="s">
        <v>78</v>
      </c>
    </row>
    <row r="24" spans="1:5" s="18" customFormat="1" x14ac:dyDescent="0.45">
      <c r="A24" s="19" t="s">
        <v>80</v>
      </c>
      <c r="B24" s="19" t="s">
        <v>0</v>
      </c>
      <c r="C24" s="18" t="s">
        <v>81</v>
      </c>
      <c r="D24" s="18" t="s">
        <v>82</v>
      </c>
      <c r="E24" s="18" t="s">
        <v>95</v>
      </c>
    </row>
    <row r="25" spans="1:5" x14ac:dyDescent="0.45">
      <c r="A25" s="19">
        <v>17</v>
      </c>
      <c r="B25" s="20">
        <v>9</v>
      </c>
      <c r="C25" s="14" t="s">
        <v>85</v>
      </c>
      <c r="D25" s="14" t="s">
        <v>90</v>
      </c>
      <c r="E25" s="14" t="s">
        <v>96</v>
      </c>
    </row>
    <row r="26" spans="1:5" x14ac:dyDescent="0.45">
      <c r="A26" s="19">
        <v>18</v>
      </c>
      <c r="B26" s="20">
        <v>10</v>
      </c>
      <c r="C26" s="14" t="s">
        <v>94</v>
      </c>
      <c r="D26" s="14" t="s">
        <v>93</v>
      </c>
      <c r="E26" s="14" t="s">
        <v>97</v>
      </c>
    </row>
    <row r="27" spans="1:5" x14ac:dyDescent="0.45">
      <c r="A27" s="19">
        <v>19</v>
      </c>
      <c r="B27" s="20">
        <v>11</v>
      </c>
      <c r="C27" s="14" t="s">
        <v>84</v>
      </c>
      <c r="D27" s="14" t="s">
        <v>89</v>
      </c>
      <c r="E27" s="14" t="s">
        <v>98</v>
      </c>
    </row>
    <row r="28" spans="1:5" x14ac:dyDescent="0.45">
      <c r="A28" s="19">
        <v>20</v>
      </c>
      <c r="B28" s="20">
        <v>12</v>
      </c>
      <c r="C28" s="14" t="s">
        <v>87</v>
      </c>
      <c r="D28" s="14" t="s">
        <v>92</v>
      </c>
      <c r="E28" s="14" t="s">
        <v>100</v>
      </c>
    </row>
    <row r="29" spans="1:5" x14ac:dyDescent="0.45">
      <c r="A29" s="19">
        <v>21</v>
      </c>
      <c r="B29" s="20">
        <v>13</v>
      </c>
      <c r="C29" s="14" t="s">
        <v>83</v>
      </c>
      <c r="D29" s="14" t="s">
        <v>88</v>
      </c>
      <c r="E29" s="14" t="s">
        <v>99</v>
      </c>
    </row>
    <row r="30" spans="1:5" x14ac:dyDescent="0.45">
      <c r="A30" s="20">
        <v>22</v>
      </c>
      <c r="B30" s="20">
        <v>14</v>
      </c>
      <c r="C30" s="14" t="s">
        <v>86</v>
      </c>
      <c r="D30" s="14" t="s">
        <v>91</v>
      </c>
      <c r="E30" s="14" t="s">
        <v>101</v>
      </c>
    </row>
    <row r="32" spans="1:5" x14ac:dyDescent="0.45">
      <c r="A32" s="17" t="s">
        <v>68</v>
      </c>
    </row>
    <row r="33" spans="1:1" x14ac:dyDescent="0.45">
      <c r="A33" s="16" t="s">
        <v>79</v>
      </c>
    </row>
    <row r="34" spans="1:1" x14ac:dyDescent="0.45">
      <c r="A34" s="16"/>
    </row>
  </sheetData>
  <sortState xmlns:xlrd2="http://schemas.microsoft.com/office/spreadsheetml/2017/richdata2" ref="A25:E30">
    <sortCondition ref="A25:A3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F62D-CFC2-4DC0-8418-F136FBDE4F99}">
  <dimension ref="A1:H25"/>
  <sheetViews>
    <sheetView workbookViewId="0">
      <selection activeCell="H19" sqref="H19"/>
    </sheetView>
  </sheetViews>
  <sheetFormatPr defaultRowHeight="14.25" x14ac:dyDescent="0.45"/>
  <cols>
    <col min="1" max="1" width="5.6640625" style="13" customWidth="1"/>
    <col min="2" max="2" width="10.19921875" bestFit="1" customWidth="1"/>
  </cols>
  <sheetData>
    <row r="1" spans="1:7" s="1" customFormat="1" x14ac:dyDescent="0.45">
      <c r="A1" s="12"/>
      <c r="C1" s="1" t="s">
        <v>41</v>
      </c>
      <c r="D1" s="1" t="s">
        <v>42</v>
      </c>
    </row>
    <row r="2" spans="1:7" x14ac:dyDescent="0.45">
      <c r="A2" s="13">
        <v>1</v>
      </c>
      <c r="B2" t="s">
        <v>43</v>
      </c>
      <c r="C2">
        <v>0</v>
      </c>
      <c r="D2">
        <v>0</v>
      </c>
    </row>
    <row r="3" spans="1:7" x14ac:dyDescent="0.45">
      <c r="A3" s="13">
        <v>2</v>
      </c>
      <c r="B3" t="s">
        <v>1</v>
      </c>
      <c r="C3">
        <v>0</v>
      </c>
      <c r="D3">
        <f>D2+2.54</f>
        <v>2.54</v>
      </c>
    </row>
    <row r="4" spans="1:7" x14ac:dyDescent="0.45">
      <c r="A4" s="13">
        <v>3</v>
      </c>
      <c r="B4" t="s">
        <v>44</v>
      </c>
      <c r="C4">
        <v>0</v>
      </c>
      <c r="D4">
        <f t="shared" ref="D4:D10" si="0">D3+2.54</f>
        <v>5.08</v>
      </c>
    </row>
    <row r="5" spans="1:7" x14ac:dyDescent="0.45">
      <c r="A5" s="13">
        <v>4</v>
      </c>
      <c r="B5" t="s">
        <v>45</v>
      </c>
      <c r="C5">
        <v>0</v>
      </c>
      <c r="D5">
        <f t="shared" si="0"/>
        <v>7.62</v>
      </c>
    </row>
    <row r="6" spans="1:7" x14ac:dyDescent="0.45">
      <c r="A6" s="13">
        <v>5</v>
      </c>
      <c r="B6" t="s">
        <v>46</v>
      </c>
      <c r="C6">
        <v>0</v>
      </c>
      <c r="D6">
        <f t="shared" si="0"/>
        <v>10.16</v>
      </c>
    </row>
    <row r="7" spans="1:7" x14ac:dyDescent="0.45">
      <c r="A7" s="13">
        <v>6</v>
      </c>
      <c r="B7" t="s">
        <v>47</v>
      </c>
      <c r="C7">
        <v>0</v>
      </c>
      <c r="D7">
        <f t="shared" si="0"/>
        <v>12.7</v>
      </c>
    </row>
    <row r="8" spans="1:7" x14ac:dyDescent="0.45">
      <c r="A8" s="13">
        <v>7</v>
      </c>
      <c r="B8" t="s">
        <v>48</v>
      </c>
      <c r="C8">
        <v>0</v>
      </c>
      <c r="D8">
        <f t="shared" si="0"/>
        <v>15.239999999999998</v>
      </c>
    </row>
    <row r="9" spans="1:7" x14ac:dyDescent="0.45">
      <c r="A9" s="13">
        <v>8</v>
      </c>
      <c r="B9" t="s">
        <v>5</v>
      </c>
      <c r="C9">
        <v>0</v>
      </c>
      <c r="D9">
        <f t="shared" si="0"/>
        <v>17.779999999999998</v>
      </c>
    </row>
    <row r="10" spans="1:7" x14ac:dyDescent="0.45">
      <c r="A10" s="13">
        <v>9</v>
      </c>
      <c r="B10" t="s">
        <v>49</v>
      </c>
      <c r="C10">
        <v>0</v>
      </c>
      <c r="D10">
        <f t="shared" si="0"/>
        <v>20.319999999999997</v>
      </c>
    </row>
    <row r="12" spans="1:7" x14ac:dyDescent="0.45">
      <c r="A12" s="13">
        <v>10</v>
      </c>
      <c r="B12" t="s">
        <v>19</v>
      </c>
      <c r="C12">
        <v>63.52</v>
      </c>
      <c r="D12">
        <v>5.08</v>
      </c>
      <c r="F12">
        <f>150+C12</f>
        <v>213.52</v>
      </c>
      <c r="G12">
        <f>65+D12</f>
        <v>70.08</v>
      </c>
    </row>
    <row r="13" spans="1:7" x14ac:dyDescent="0.45">
      <c r="A13" s="13">
        <v>11</v>
      </c>
      <c r="B13" t="s">
        <v>20</v>
      </c>
      <c r="C13">
        <v>63.52</v>
      </c>
      <c r="D13">
        <f t="shared" ref="D13:D16" si="1">D12+2.54</f>
        <v>7.62</v>
      </c>
    </row>
    <row r="14" spans="1:7" x14ac:dyDescent="0.45">
      <c r="A14" s="13">
        <v>12</v>
      </c>
      <c r="B14" t="s">
        <v>21</v>
      </c>
      <c r="C14">
        <v>63.52</v>
      </c>
      <c r="D14">
        <f t="shared" si="1"/>
        <v>10.16</v>
      </c>
    </row>
    <row r="15" spans="1:7" x14ac:dyDescent="0.45">
      <c r="A15" s="13">
        <v>13</v>
      </c>
      <c r="B15" t="s">
        <v>22</v>
      </c>
      <c r="C15">
        <v>63.52</v>
      </c>
      <c r="D15">
        <f t="shared" si="1"/>
        <v>12.7</v>
      </c>
    </row>
    <row r="16" spans="1:7" x14ac:dyDescent="0.45">
      <c r="A16" s="13">
        <v>14</v>
      </c>
      <c r="B16" t="s">
        <v>50</v>
      </c>
      <c r="C16">
        <v>63.52</v>
      </c>
      <c r="D16">
        <f t="shared" si="1"/>
        <v>15.239999999999998</v>
      </c>
    </row>
    <row r="18" spans="2:8" x14ac:dyDescent="0.45">
      <c r="B18" t="s">
        <v>51</v>
      </c>
      <c r="C18">
        <v>6</v>
      </c>
      <c r="D18">
        <v>-8</v>
      </c>
    </row>
    <row r="19" spans="2:8" x14ac:dyDescent="0.45">
      <c r="B19" t="s">
        <v>52</v>
      </c>
      <c r="C19">
        <v>58</v>
      </c>
      <c r="D19">
        <v>28</v>
      </c>
    </row>
    <row r="21" spans="2:8" x14ac:dyDescent="0.45">
      <c r="B21" t="s">
        <v>53</v>
      </c>
      <c r="C21">
        <f>AVERAGE(C18:C19)</f>
        <v>32</v>
      </c>
      <c r="D21">
        <f>AVERAGE(D18:D19)</f>
        <v>10</v>
      </c>
    </row>
    <row r="23" spans="2:8" x14ac:dyDescent="0.45">
      <c r="B23" t="s">
        <v>54</v>
      </c>
      <c r="C23">
        <v>150</v>
      </c>
      <c r="D23">
        <v>75</v>
      </c>
    </row>
    <row r="24" spans="2:8" x14ac:dyDescent="0.45">
      <c r="B24" t="s">
        <v>55</v>
      </c>
      <c r="C24">
        <f>C23-C21</f>
        <v>118</v>
      </c>
      <c r="D24">
        <f>D23-D21</f>
        <v>65</v>
      </c>
    </row>
    <row r="25" spans="2:8" x14ac:dyDescent="0.45">
      <c r="B25" t="s">
        <v>19</v>
      </c>
      <c r="C25">
        <f>C24+C12</f>
        <v>181.52</v>
      </c>
      <c r="D25">
        <f>D24+D12</f>
        <v>70.08</v>
      </c>
      <c r="H25">
        <f>150-32</f>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ESP32 pins</vt:lpstr>
      <vt:lpstr>SPI</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van der Pol</dc:creator>
  <cp:lastModifiedBy>HenkJan van der Pol</cp:lastModifiedBy>
  <dcterms:created xsi:type="dcterms:W3CDTF">2024-11-25T12:03:52Z</dcterms:created>
  <dcterms:modified xsi:type="dcterms:W3CDTF">2024-11-25T22:55:18Z</dcterms:modified>
</cp:coreProperties>
</file>