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11-camera\"/>
    </mc:Choice>
  </mc:AlternateContent>
  <xr:revisionPtr revIDLastSave="0" documentId="8_{218C8F25-BF5A-4939-8BB7-802F5EDAB823}" xr6:coauthVersionLast="47" xr6:coauthVersionMax="47" xr10:uidLastSave="{00000000-0000-0000-0000-000000000000}"/>
  <bookViews>
    <workbookView xWindow="-108" yWindow="-108" windowWidth="23256" windowHeight="12576"/>
  </bookViews>
  <sheets>
    <sheet name="Main" sheetId="26" r:id="rId1"/>
    <sheet name="Radar" sheetId="30" r:id="rId2"/>
    <sheet name="Map" sheetId="29" r:id="rId3"/>
    <sheet name="Tracks" sheetId="24" r:id="rId4"/>
    <sheet name="Route" sheetId="2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27" l="1"/>
  <c r="N18" i="27"/>
  <c r="N19" i="27"/>
  <c r="D13" i="26"/>
  <c r="D12" i="26"/>
  <c r="N12" i="27"/>
  <c r="N11" i="27"/>
  <c r="N9" i="27"/>
  <c r="N7" i="27"/>
  <c r="N6" i="27"/>
  <c r="N5" i="27"/>
  <c r="N4" i="27"/>
  <c r="K13" i="27"/>
  <c r="J13" i="27"/>
  <c r="K12" i="27"/>
  <c r="J12" i="27"/>
  <c r="K11" i="27"/>
  <c r="J11" i="27"/>
  <c r="K10" i="27"/>
  <c r="J10" i="27"/>
  <c r="K9" i="27"/>
  <c r="J9" i="27"/>
  <c r="K8" i="27"/>
  <c r="J8" i="27"/>
  <c r="K7" i="27"/>
  <c r="J7" i="27"/>
  <c r="K6" i="27"/>
  <c r="J6" i="27"/>
  <c r="K5" i="27"/>
  <c r="J5" i="27"/>
  <c r="K4" i="27"/>
  <c r="J4" i="27"/>
  <c r="K3" i="27"/>
  <c r="J3" i="27"/>
  <c r="M13" i="27"/>
  <c r="L13" i="27"/>
  <c r="M12" i="27"/>
  <c r="L12" i="27"/>
  <c r="M11" i="27"/>
  <c r="L11" i="27"/>
  <c r="M10" i="27"/>
  <c r="L10" i="27"/>
  <c r="M9" i="27"/>
  <c r="L9" i="27"/>
  <c r="M8" i="27"/>
  <c r="L8" i="27"/>
  <c r="M7" i="27"/>
  <c r="L7" i="27"/>
  <c r="M6" i="27"/>
  <c r="L6" i="27"/>
  <c r="M5" i="27"/>
  <c r="L5" i="27"/>
  <c r="M4" i="27"/>
  <c r="L4" i="27"/>
  <c r="M3" i="27"/>
  <c r="L3" i="27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7" i="30"/>
  <c r="A8" i="30"/>
  <c r="A6" i="30"/>
  <c r="A8" i="29"/>
  <c r="A7" i="29"/>
  <c r="A6" i="29"/>
  <c r="A5" i="29"/>
  <c r="A4" i="29"/>
  <c r="A3" i="29"/>
  <c r="A2" i="29"/>
  <c r="B13" i="27"/>
  <c r="B14" i="27"/>
  <c r="C9" i="27"/>
  <c r="B7" i="27"/>
  <c r="A4" i="27"/>
  <c r="A5" i="27"/>
  <c r="A6" i="27"/>
  <c r="A7" i="27"/>
  <c r="C11" i="27"/>
  <c r="F8" i="27"/>
  <c r="N8" i="27"/>
  <c r="A4" i="24"/>
  <c r="A3" i="24"/>
  <c r="A2" i="24"/>
  <c r="A5" i="30"/>
  <c r="A4" i="30"/>
  <c r="A3" i="30"/>
  <c r="A2" i="30"/>
  <c r="A8" i="27"/>
  <c r="A9" i="27"/>
  <c r="A10" i="27"/>
  <c r="A11" i="27"/>
  <c r="A12" i="27"/>
  <c r="A13" i="27"/>
  <c r="A14" i="27"/>
</calcChain>
</file>

<file path=xl/sharedStrings.xml><?xml version="1.0" encoding="utf-8"?>
<sst xmlns="http://schemas.openxmlformats.org/spreadsheetml/2006/main" count="139" uniqueCount="61">
  <si>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</si>
  <si>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</si>
  <si>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</si>
  <si>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</si>
  <si>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</si>
  <si>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</si>
  <si>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</si>
  <si>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</si>
  <si>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Xpos</t>
  </si>
  <si>
    <t>BringToFront</t>
  </si>
  <si>
    <t>SendToBack</t>
  </si>
  <si>
    <t>Table</t>
  </si>
  <si>
    <t>Ypos</t>
  </si>
  <si>
    <t>Background</t>
  </si>
  <si>
    <t>Background.png</t>
  </si>
  <si>
    <t>Canvas</t>
  </si>
  <si>
    <t>Mask</t>
  </si>
  <si>
    <t>Mask.png</t>
  </si>
  <si>
    <t>Assembly</t>
  </si>
  <si>
    <t>AnimatedGIF</t>
  </si>
  <si>
    <t>Tracks</t>
  </si>
  <si>
    <t>Car.png</t>
  </si>
  <si>
    <t>Route</t>
  </si>
  <si>
    <t>Tires.png</t>
  </si>
  <si>
    <t>Xpole</t>
  </si>
  <si>
    <t>Ypole</t>
  </si>
  <si>
    <t>Vehicle</t>
  </si>
  <si>
    <t>Rotation</t>
  </si>
  <si>
    <t>sec/pix</t>
  </si>
  <si>
    <t>sec/90°</t>
  </si>
  <si>
    <t>Map</t>
  </si>
  <si>
    <t>Radar</t>
  </si>
  <si>
    <t>GreenSquare.png</t>
  </si>
  <si>
    <t>Circle.png</t>
  </si>
  <si>
    <t>FixedMap</t>
  </si>
  <si>
    <t>RadarCircle</t>
  </si>
  <si>
    <t>camera_demo.gif</t>
  </si>
  <si>
    <t>Xscale</t>
  </si>
  <si>
    <t>Yscale</t>
  </si>
  <si>
    <t>x</t>
  </si>
  <si>
    <t>y</t>
  </si>
  <si>
    <t>Glass.png</t>
  </si>
  <si>
    <t>Glass</t>
  </si>
  <si>
    <t>A</t>
  </si>
  <si>
    <t>B</t>
  </si>
  <si>
    <t>D</t>
  </si>
  <si>
    <t xml:space="preserve">C </t>
  </si>
  <si>
    <t>E</t>
  </si>
  <si>
    <t>F</t>
  </si>
  <si>
    <t>G</t>
  </si>
  <si>
    <t>H</t>
  </si>
  <si>
    <t>I</t>
  </si>
  <si>
    <t>J</t>
  </si>
  <si>
    <t>Change pole</t>
  </si>
  <si>
    <t>circumference</t>
  </si>
  <si>
    <t>time full circle</t>
  </si>
  <si>
    <t>time quarter circle</t>
  </si>
  <si>
    <t>speed of car</t>
  </si>
  <si>
    <t>pix</t>
  </si>
  <si>
    <t>sec</t>
  </si>
  <si>
    <t>radius to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</si>
</sst>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7" formatCode="_-* #,##0.00_-;_-* #,##0.00\-;_-* &quot;-&quot;??_-;_-@_-"/>
    <numFmt numFmtId="188" formatCode="0.000"/>
    <numFmt numFmtId="189" formatCode="0.0"/>
    <numFmt numFmtId="191" formatCode="&quot;#&quot;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2" fontId="2" fillId="0" borderId="0" xfId="1" applyNumberFormat="1" applyFont="1"/>
    <xf numFmtId="2" fontId="3" fillId="0" borderId="0" xfId="1" applyNumberFormat="1" applyFont="1"/>
    <xf numFmtId="0" fontId="0" fillId="0" borderId="0" xfId="0" applyFont="1"/>
    <xf numFmtId="0" fontId="0" fillId="0" borderId="0" xfId="0" applyFill="1" applyBorder="1"/>
    <xf numFmtId="191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1" applyNumberFormat="1" applyFont="1" applyAlignment="1">
      <alignment horizontal="right"/>
    </xf>
    <xf numFmtId="189" fontId="0" fillId="0" borderId="0" xfId="0" applyNumberFormat="1" applyAlignment="1">
      <alignment horizontal="right"/>
    </xf>
    <xf numFmtId="189" fontId="0" fillId="0" borderId="0" xfId="0" applyNumberFormat="1"/>
    <xf numFmtId="188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6" style="6" bestFit="1" customWidth="1"/>
    <col min="2" max="2" width="15.77734375" bestFit="1" customWidth="1"/>
    <col min="3" max="3" width="18.21875" bestFit="1" customWidth="1"/>
    <col min="4" max="4" width="14.33203125" style="13" bestFit="1" customWidth="1"/>
  </cols>
  <sheetData>
    <row r="1" spans="1:4" x14ac:dyDescent="0.3">
      <c r="A1" s="5" t="s">
        <v>0</v>
      </c>
      <c r="B1" s="1" t="s">
        <v>1</v>
      </c>
      <c r="C1" s="1" t="s">
        <v>2</v>
      </c>
      <c r="D1" s="12" t="s">
        <v>3</v>
      </c>
    </row>
    <row r="2" spans="1:4" x14ac:dyDescent="0.3">
      <c r="A2" s="14">
        <f>MIN(A3:A11)-1</f>
        <v>-18</v>
      </c>
      <c r="B2" s="2" t="s">
        <v>5</v>
      </c>
      <c r="C2" s="4">
        <v>800</v>
      </c>
    </row>
    <row r="3" spans="1:4" x14ac:dyDescent="0.3">
      <c r="A3" s="14">
        <f>MIN(A4:A12)-1</f>
        <v>-17</v>
      </c>
      <c r="B3" s="2" t="s">
        <v>6</v>
      </c>
      <c r="C3" s="4">
        <v>600</v>
      </c>
      <c r="D3" s="3"/>
    </row>
    <row r="4" spans="1:4" x14ac:dyDescent="0.3">
      <c r="A4" s="14">
        <f>MIN(A5:A20)-1</f>
        <v>-16</v>
      </c>
      <c r="B4" s="2" t="s">
        <v>4</v>
      </c>
      <c r="C4" s="2">
        <v>24</v>
      </c>
      <c r="D4" s="3"/>
    </row>
    <row r="5" spans="1:4" x14ac:dyDescent="0.3">
      <c r="A5" s="14">
        <f>MIN(A6:A21)-1</f>
        <v>-15</v>
      </c>
      <c r="B5" s="2" t="s">
        <v>19</v>
      </c>
      <c r="C5" s="2" t="s">
        <v>36</v>
      </c>
      <c r="D5" s="3"/>
    </row>
    <row r="6" spans="1:4" x14ac:dyDescent="0.3">
      <c r="A6" s="14">
        <f>MIN(A7:A23)-1</f>
        <v>-14</v>
      </c>
      <c r="B6" t="s">
        <v>18</v>
      </c>
      <c r="C6" t="s">
        <v>34</v>
      </c>
      <c r="D6" s="13" t="s">
        <v>30</v>
      </c>
    </row>
    <row r="7" spans="1:4" x14ac:dyDescent="0.3">
      <c r="A7" s="14">
        <f>MIN(A8:A24)-1</f>
        <v>-13</v>
      </c>
      <c r="B7" t="s">
        <v>7</v>
      </c>
      <c r="C7" t="s">
        <v>42</v>
      </c>
      <c r="D7" s="13" t="s">
        <v>41</v>
      </c>
    </row>
    <row r="8" spans="1:4" x14ac:dyDescent="0.3">
      <c r="A8" s="14">
        <f>MIN(A9:A25)-1</f>
        <v>-12</v>
      </c>
      <c r="B8" t="s">
        <v>7</v>
      </c>
      <c r="C8" t="s">
        <v>35</v>
      </c>
      <c r="D8" s="13" t="s">
        <v>33</v>
      </c>
    </row>
    <row r="9" spans="1:4" x14ac:dyDescent="0.3">
      <c r="A9" s="14">
        <f t="shared" ref="A9:A18" si="0">MIN(A10:A25)-1</f>
        <v>-11</v>
      </c>
      <c r="B9" t="s">
        <v>8</v>
      </c>
      <c r="C9" t="s">
        <v>35</v>
      </c>
      <c r="D9" s="13">
        <v>16</v>
      </c>
    </row>
    <row r="10" spans="1:4" x14ac:dyDescent="0.3">
      <c r="A10" s="14">
        <f t="shared" si="0"/>
        <v>-10</v>
      </c>
      <c r="B10" t="s">
        <v>12</v>
      </c>
      <c r="C10" t="s">
        <v>35</v>
      </c>
      <c r="D10" s="13">
        <v>384</v>
      </c>
    </row>
    <row r="11" spans="1:4" x14ac:dyDescent="0.3">
      <c r="A11" s="14">
        <f t="shared" si="0"/>
        <v>-9</v>
      </c>
      <c r="B11" t="s">
        <v>18</v>
      </c>
      <c r="C11" t="s">
        <v>31</v>
      </c>
      <c r="D11" s="13" t="s">
        <v>31</v>
      </c>
    </row>
    <row r="12" spans="1:4" x14ac:dyDescent="0.3">
      <c r="A12" s="14">
        <f t="shared" si="0"/>
        <v>-8</v>
      </c>
      <c r="B12" t="s">
        <v>8</v>
      </c>
      <c r="C12" t="s">
        <v>31</v>
      </c>
      <c r="D12" s="13">
        <f>D9-25</f>
        <v>-9</v>
      </c>
    </row>
    <row r="13" spans="1:4" x14ac:dyDescent="0.3">
      <c r="A13" s="14">
        <f t="shared" si="0"/>
        <v>-7</v>
      </c>
      <c r="B13" t="s">
        <v>12</v>
      </c>
      <c r="C13" t="s">
        <v>31</v>
      </c>
      <c r="D13" s="13">
        <f>D10-25</f>
        <v>359</v>
      </c>
    </row>
    <row r="14" spans="1:4" x14ac:dyDescent="0.3">
      <c r="A14" s="14">
        <f t="shared" si="0"/>
        <v>-6</v>
      </c>
      <c r="B14" t="s">
        <v>37</v>
      </c>
      <c r="C14" t="s">
        <v>31</v>
      </c>
      <c r="D14" s="13">
        <v>0.8</v>
      </c>
    </row>
    <row r="15" spans="1:4" x14ac:dyDescent="0.3">
      <c r="A15" s="14">
        <f t="shared" si="0"/>
        <v>-5</v>
      </c>
      <c r="B15" t="s">
        <v>38</v>
      </c>
      <c r="C15" t="s">
        <v>31</v>
      </c>
      <c r="D15" s="13">
        <v>0.8</v>
      </c>
    </row>
    <row r="16" spans="1:4" x14ac:dyDescent="0.3">
      <c r="A16" s="14">
        <f t="shared" si="0"/>
        <v>-4</v>
      </c>
      <c r="B16" t="s">
        <v>24</v>
      </c>
      <c r="C16" t="s">
        <v>31</v>
      </c>
      <c r="D16" s="13">
        <v>125</v>
      </c>
    </row>
    <row r="17" spans="1:4" x14ac:dyDescent="0.3">
      <c r="A17" s="14">
        <f t="shared" si="0"/>
        <v>-3</v>
      </c>
      <c r="B17" t="s">
        <v>25</v>
      </c>
      <c r="C17" t="s">
        <v>31</v>
      </c>
      <c r="D17" s="13">
        <v>125</v>
      </c>
    </row>
    <row r="18" spans="1:4" x14ac:dyDescent="0.3">
      <c r="A18" s="14">
        <f t="shared" si="0"/>
        <v>-2</v>
      </c>
      <c r="B18" t="s">
        <v>10</v>
      </c>
      <c r="C18" t="s">
        <v>34</v>
      </c>
    </row>
    <row r="19" spans="1:4" x14ac:dyDescent="0.3">
      <c r="A19" s="14">
        <f>MIN(A20:A31)-1</f>
        <v>-1</v>
      </c>
      <c r="B19" t="s">
        <v>9</v>
      </c>
      <c r="C19" t="s">
        <v>35</v>
      </c>
    </row>
    <row r="20" spans="1:4" s="7" customFormat="1" x14ac:dyDescent="0.3">
      <c r="A20" s="14">
        <v>0</v>
      </c>
      <c r="B20" s="7" t="s">
        <v>11</v>
      </c>
      <c r="C20" s="7" t="s">
        <v>22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IV3"/>
    </sheetView>
  </sheetViews>
  <sheetFormatPr defaultRowHeight="14.4" x14ac:dyDescent="0.3"/>
  <cols>
    <col min="1" max="1" width="5" bestFit="1" customWidth="1"/>
    <col min="2" max="2" width="11.6640625" bestFit="1" customWidth="1"/>
    <col min="3" max="3" width="10.6640625" bestFit="1" customWidth="1"/>
    <col min="4" max="4" width="15.44140625" bestFit="1" customWidth="1"/>
  </cols>
  <sheetData>
    <row r="1" spans="1:4" x14ac:dyDescent="0.3">
      <c r="A1" s="5" t="s">
        <v>0</v>
      </c>
      <c r="B1" s="1" t="s">
        <v>1</v>
      </c>
      <c r="C1" s="1" t="s">
        <v>2</v>
      </c>
      <c r="D1" s="12" t="s">
        <v>3</v>
      </c>
    </row>
    <row r="2" spans="1:4" x14ac:dyDescent="0.3">
      <c r="A2" s="14">
        <f>MIN(A3:A11)-1</f>
        <v>-6</v>
      </c>
      <c r="B2" s="2" t="s">
        <v>5</v>
      </c>
      <c r="C2" s="4">
        <v>250</v>
      </c>
      <c r="D2" s="13"/>
    </row>
    <row r="3" spans="1:4" x14ac:dyDescent="0.3">
      <c r="A3" s="14">
        <f>MIN(A4:A12)-1</f>
        <v>-5</v>
      </c>
      <c r="B3" s="2" t="s">
        <v>6</v>
      </c>
      <c r="C3" s="4">
        <v>250</v>
      </c>
      <c r="D3" s="3"/>
    </row>
    <row r="4" spans="1:4" x14ac:dyDescent="0.3">
      <c r="A4" s="14">
        <f>MIN(A5:A13)-1</f>
        <v>-4</v>
      </c>
      <c r="B4" s="2" t="s">
        <v>7</v>
      </c>
      <c r="C4" s="4" t="s">
        <v>13</v>
      </c>
      <c r="D4" s="3" t="s">
        <v>32</v>
      </c>
    </row>
    <row r="5" spans="1:4" x14ac:dyDescent="0.3">
      <c r="A5" s="14">
        <f>MIN(A6:A14)-1</f>
        <v>-3</v>
      </c>
      <c r="B5" t="s">
        <v>18</v>
      </c>
      <c r="C5" t="s">
        <v>30</v>
      </c>
      <c r="D5" t="s">
        <v>30</v>
      </c>
    </row>
    <row r="6" spans="1:4" x14ac:dyDescent="0.3">
      <c r="A6" s="14">
        <f>MIN(A8:A15)-1</f>
        <v>-2</v>
      </c>
      <c r="B6" t="s">
        <v>16</v>
      </c>
      <c r="C6" t="s">
        <v>16</v>
      </c>
      <c r="D6" t="s">
        <v>17</v>
      </c>
    </row>
    <row r="7" spans="1:4" x14ac:dyDescent="0.3">
      <c r="A7" s="14">
        <f>MIN(A8:A14)-1</f>
        <v>-2</v>
      </c>
      <c r="B7" t="s">
        <v>10</v>
      </c>
      <c r="C7" s="4" t="s">
        <v>13</v>
      </c>
    </row>
    <row r="8" spans="1:4" x14ac:dyDescent="0.3">
      <c r="A8" s="14">
        <f>MIN(A9:A15)-1</f>
        <v>-1</v>
      </c>
      <c r="B8" t="s">
        <v>9</v>
      </c>
      <c r="C8" t="s">
        <v>16</v>
      </c>
    </row>
    <row r="9" spans="1:4" x14ac:dyDescent="0.3">
      <c r="A9">
        <v>0</v>
      </c>
      <c r="B9" t="s">
        <v>11</v>
      </c>
      <c r="C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6" sqref="E16"/>
    </sheetView>
  </sheetViews>
  <sheetFormatPr defaultRowHeight="14.4" x14ac:dyDescent="0.3"/>
  <cols>
    <col min="1" max="1" width="5" bestFit="1" customWidth="1"/>
    <col min="2" max="2" width="15.77734375" bestFit="1" customWidth="1"/>
    <col min="3" max="3" width="11.77734375" bestFit="1" customWidth="1"/>
    <col min="4" max="4" width="14.33203125" bestFit="1" customWidth="1"/>
  </cols>
  <sheetData>
    <row r="1" spans="1:4" x14ac:dyDescent="0.3">
      <c r="A1" s="5" t="s">
        <v>0</v>
      </c>
      <c r="B1" s="1" t="s">
        <v>1</v>
      </c>
      <c r="C1" s="1" t="s">
        <v>2</v>
      </c>
      <c r="D1" s="12" t="s">
        <v>3</v>
      </c>
    </row>
    <row r="2" spans="1:4" x14ac:dyDescent="0.3">
      <c r="A2" s="14">
        <f>MIN(A3:A8)-1</f>
        <v>-7</v>
      </c>
      <c r="B2" s="2" t="s">
        <v>5</v>
      </c>
      <c r="C2" s="4">
        <v>800</v>
      </c>
      <c r="D2" s="13"/>
    </row>
    <row r="3" spans="1:4" x14ac:dyDescent="0.3">
      <c r="A3" s="14">
        <f>MIN(A4:A9)-1</f>
        <v>-6</v>
      </c>
      <c r="B3" s="2" t="s">
        <v>6</v>
      </c>
      <c r="C3" s="4">
        <v>600</v>
      </c>
      <c r="D3" s="3"/>
    </row>
    <row r="4" spans="1:4" x14ac:dyDescent="0.3">
      <c r="A4" s="14">
        <f>MIN(A5:A9)-1</f>
        <v>-5</v>
      </c>
      <c r="B4" t="s">
        <v>7</v>
      </c>
      <c r="C4" t="s">
        <v>13</v>
      </c>
      <c r="D4" t="s">
        <v>14</v>
      </c>
    </row>
    <row r="5" spans="1:4" x14ac:dyDescent="0.3">
      <c r="A5" s="14">
        <f>MIN(A6:A9)-1</f>
        <v>-4</v>
      </c>
      <c r="B5" t="s">
        <v>15</v>
      </c>
      <c r="C5" t="s">
        <v>20</v>
      </c>
      <c r="D5" t="s">
        <v>20</v>
      </c>
    </row>
    <row r="6" spans="1:4" x14ac:dyDescent="0.3">
      <c r="A6" s="14">
        <f>MIN(A7:A9)-1</f>
        <v>-3</v>
      </c>
      <c r="B6" t="s">
        <v>7</v>
      </c>
      <c r="C6" t="s">
        <v>26</v>
      </c>
      <c r="D6" s="13" t="s">
        <v>21</v>
      </c>
    </row>
    <row r="7" spans="1:4" x14ac:dyDescent="0.3">
      <c r="A7" s="14">
        <f>MIN(A8:A9)-1</f>
        <v>-2</v>
      </c>
      <c r="B7" s="8" t="s">
        <v>10</v>
      </c>
      <c r="C7" s="7" t="s">
        <v>13</v>
      </c>
      <c r="D7" s="3"/>
    </row>
    <row r="8" spans="1:4" x14ac:dyDescent="0.3">
      <c r="A8" s="14">
        <f>MIN(A9:A9)-1</f>
        <v>-1</v>
      </c>
      <c r="B8" s="8" t="s">
        <v>9</v>
      </c>
      <c r="C8" t="s">
        <v>26</v>
      </c>
      <c r="D8" s="3"/>
    </row>
    <row r="9" spans="1:4" x14ac:dyDescent="0.3">
      <c r="A9" s="6">
        <v>0</v>
      </c>
      <c r="B9" t="s">
        <v>11</v>
      </c>
      <c r="C9" t="s">
        <v>22</v>
      </c>
      <c r="D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 activeCell="H14" sqref="H14"/>
    </sheetView>
  </sheetViews>
  <sheetFormatPr defaultRowHeight="14.4" x14ac:dyDescent="0.3"/>
  <cols>
    <col min="1" max="1" width="5" style="6" bestFit="1" customWidth="1"/>
    <col min="2" max="2" width="9.44140625" bestFit="1" customWidth="1"/>
    <col min="3" max="3" width="6.77734375" bestFit="1" customWidth="1"/>
    <col min="4" max="4" width="8.44140625" style="13" bestFit="1" customWidth="1"/>
  </cols>
  <sheetData>
    <row r="1" spans="1:6" x14ac:dyDescent="0.3">
      <c r="A1" s="5" t="s">
        <v>0</v>
      </c>
      <c r="B1" s="1" t="s">
        <v>1</v>
      </c>
      <c r="C1" s="1" t="s">
        <v>2</v>
      </c>
      <c r="D1" s="12" t="s">
        <v>3</v>
      </c>
    </row>
    <row r="2" spans="1:6" x14ac:dyDescent="0.3">
      <c r="A2" s="14">
        <f>MIN(A3:A4)-1</f>
        <v>-3</v>
      </c>
      <c r="B2" s="2" t="s">
        <v>5</v>
      </c>
      <c r="C2" s="4">
        <v>800</v>
      </c>
    </row>
    <row r="3" spans="1:6" x14ac:dyDescent="0.3">
      <c r="A3" s="14">
        <f>MIN(A4:A4)-1</f>
        <v>-2</v>
      </c>
      <c r="B3" s="2" t="s">
        <v>6</v>
      </c>
      <c r="C3" s="4">
        <v>600</v>
      </c>
      <c r="D3" s="3"/>
    </row>
    <row r="4" spans="1:6" x14ac:dyDescent="0.3">
      <c r="A4" s="14">
        <f>MIN(A5:A8)-1</f>
        <v>-1</v>
      </c>
      <c r="B4" t="s">
        <v>7</v>
      </c>
      <c r="C4" t="s">
        <v>26</v>
      </c>
      <c r="D4" t="s">
        <v>23</v>
      </c>
    </row>
    <row r="5" spans="1:6" x14ac:dyDescent="0.3">
      <c r="A5" s="6">
        <v>0</v>
      </c>
      <c r="B5" t="s">
        <v>11</v>
      </c>
      <c r="C5" t="s">
        <v>22</v>
      </c>
      <c r="F5" s="9"/>
    </row>
    <row r="6" spans="1:6" x14ac:dyDescent="0.3">
      <c r="F6" s="9"/>
    </row>
    <row r="7" spans="1:6" x14ac:dyDescent="0.3">
      <c r="F7" s="9"/>
    </row>
    <row r="8" spans="1:6" x14ac:dyDescent="0.3">
      <c r="F8" s="9"/>
    </row>
  </sheetData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R13" sqref="R13"/>
    </sheetView>
  </sheetViews>
  <sheetFormatPr defaultRowHeight="14.4" x14ac:dyDescent="0.3"/>
  <cols>
    <col min="1" max="1" width="4.33203125" bestFit="1" customWidth="1"/>
    <col min="2" max="5" width="6.77734375" bestFit="1" customWidth="1"/>
    <col min="6" max="6" width="7.88671875" bestFit="1" customWidth="1"/>
    <col min="7" max="7" width="2.44140625" customWidth="1"/>
    <col min="8" max="9" width="3.77734375" bestFit="1" customWidth="1"/>
    <col min="10" max="11" width="5.33203125" bestFit="1" customWidth="1"/>
    <col min="12" max="13" width="4.77734375" bestFit="1" customWidth="1"/>
    <col min="14" max="14" width="7.88671875" bestFit="1" customWidth="1"/>
    <col min="15" max="15" width="1.77734375" customWidth="1"/>
    <col min="16" max="16" width="11" bestFit="1" customWidth="1"/>
  </cols>
  <sheetData>
    <row r="1" spans="1:16" s="10" customFormat="1" x14ac:dyDescent="0.3">
      <c r="B1" s="10" t="s">
        <v>26</v>
      </c>
      <c r="C1" s="10" t="s">
        <v>26</v>
      </c>
      <c r="D1" s="10" t="s">
        <v>26</v>
      </c>
      <c r="E1" s="10" t="s">
        <v>26</v>
      </c>
      <c r="F1" s="10" t="s">
        <v>26</v>
      </c>
      <c r="J1" s="18" t="s">
        <v>42</v>
      </c>
      <c r="K1" s="18" t="s">
        <v>42</v>
      </c>
      <c r="L1" s="10" t="s">
        <v>30</v>
      </c>
      <c r="M1" s="10" t="s">
        <v>30</v>
      </c>
      <c r="N1" s="10" t="s">
        <v>31</v>
      </c>
    </row>
    <row r="2" spans="1:16" s="11" customFormat="1" x14ac:dyDescent="0.3">
      <c r="B2" s="11" t="s">
        <v>8</v>
      </c>
      <c r="C2" s="11" t="s">
        <v>12</v>
      </c>
      <c r="D2" s="11" t="s">
        <v>24</v>
      </c>
      <c r="E2" s="11" t="s">
        <v>25</v>
      </c>
      <c r="F2" s="11" t="s">
        <v>27</v>
      </c>
      <c r="H2" s="11" t="s">
        <v>39</v>
      </c>
      <c r="I2" s="11" t="s">
        <v>40</v>
      </c>
      <c r="J2" s="11" t="s">
        <v>8</v>
      </c>
      <c r="K2" s="11" t="s">
        <v>12</v>
      </c>
      <c r="L2" s="11" t="s">
        <v>8</v>
      </c>
      <c r="M2" s="11" t="s">
        <v>12</v>
      </c>
      <c r="N2" s="11" t="s">
        <v>27</v>
      </c>
    </row>
    <row r="3" spans="1:16" x14ac:dyDescent="0.3">
      <c r="A3" s="14">
        <v>0</v>
      </c>
      <c r="B3" s="15">
        <v>120</v>
      </c>
      <c r="C3" s="15"/>
      <c r="D3" s="15">
        <v>32</v>
      </c>
      <c r="E3" s="15"/>
      <c r="F3" s="15"/>
      <c r="G3" s="15"/>
      <c r="H3">
        <v>200</v>
      </c>
      <c r="I3">
        <v>74</v>
      </c>
      <c r="J3">
        <f>H3-125</f>
        <v>75</v>
      </c>
      <c r="K3">
        <f t="shared" ref="K3:K13" si="0">I3-125</f>
        <v>-51</v>
      </c>
      <c r="L3">
        <f>125-H3</f>
        <v>-75</v>
      </c>
      <c r="M3">
        <f>125-I3</f>
        <v>51</v>
      </c>
      <c r="P3" t="s">
        <v>43</v>
      </c>
    </row>
    <row r="4" spans="1:16" x14ac:dyDescent="0.3">
      <c r="A4" s="14">
        <f>A3+(B4-B3)*$N$15</f>
        <v>1.3800000000000001</v>
      </c>
      <c r="B4" s="15">
        <v>580</v>
      </c>
      <c r="C4" s="15"/>
      <c r="F4" s="15">
        <v>0</v>
      </c>
      <c r="G4" s="15"/>
      <c r="H4">
        <v>660</v>
      </c>
      <c r="I4">
        <v>74</v>
      </c>
      <c r="J4">
        <f t="shared" ref="J4:J13" si="1">H4-125</f>
        <v>535</v>
      </c>
      <c r="K4">
        <f t="shared" si="0"/>
        <v>-51</v>
      </c>
      <c r="L4">
        <f t="shared" ref="L4:L13" si="2">125-H4</f>
        <v>-535</v>
      </c>
      <c r="M4">
        <f t="shared" ref="M4:M13" si="3">125-I4</f>
        <v>51</v>
      </c>
      <c r="N4" s="16">
        <f t="shared" ref="N4:N9" si="4">-F4</f>
        <v>0</v>
      </c>
      <c r="P4" t="s">
        <v>44</v>
      </c>
    </row>
    <row r="5" spans="1:16" x14ac:dyDescent="0.3">
      <c r="A5" s="14">
        <f>A4+$N$19</f>
        <v>1.9077875658030854</v>
      </c>
      <c r="B5" s="15"/>
      <c r="C5" s="15">
        <v>36</v>
      </c>
      <c r="F5" s="15">
        <v>-90</v>
      </c>
      <c r="G5" s="15"/>
      <c r="H5">
        <v>724</v>
      </c>
      <c r="I5">
        <v>234</v>
      </c>
      <c r="J5">
        <f t="shared" si="1"/>
        <v>599</v>
      </c>
      <c r="K5">
        <f t="shared" si="0"/>
        <v>109</v>
      </c>
      <c r="L5">
        <f t="shared" si="2"/>
        <v>-599</v>
      </c>
      <c r="M5">
        <f t="shared" si="3"/>
        <v>-109</v>
      </c>
      <c r="N5" s="16">
        <f t="shared" si="4"/>
        <v>90</v>
      </c>
      <c r="P5" t="s">
        <v>46</v>
      </c>
    </row>
    <row r="6" spans="1:16" x14ac:dyDescent="0.3">
      <c r="A6" s="14">
        <f>A5+(C6-C5)*$N$15</f>
        <v>2.5887875658030852</v>
      </c>
      <c r="B6" s="15"/>
      <c r="C6" s="15">
        <v>263</v>
      </c>
      <c r="D6" s="15"/>
      <c r="E6" s="15"/>
      <c r="F6" s="15">
        <v>-90</v>
      </c>
      <c r="G6" s="15"/>
      <c r="H6">
        <v>724</v>
      </c>
      <c r="I6">
        <v>461</v>
      </c>
      <c r="J6">
        <f t="shared" si="1"/>
        <v>599</v>
      </c>
      <c r="K6">
        <f t="shared" si="0"/>
        <v>336</v>
      </c>
      <c r="L6">
        <f t="shared" si="2"/>
        <v>-599</v>
      </c>
      <c r="M6">
        <f t="shared" si="3"/>
        <v>-336</v>
      </c>
      <c r="N6" s="16">
        <f t="shared" si="4"/>
        <v>90</v>
      </c>
      <c r="P6" t="s">
        <v>45</v>
      </c>
    </row>
    <row r="7" spans="1:16" x14ac:dyDescent="0.3">
      <c r="A7" s="14">
        <f>A6+$N$19</f>
        <v>3.1165751316061705</v>
      </c>
      <c r="B7" s="15">
        <f>B4</f>
        <v>580</v>
      </c>
      <c r="C7" s="15"/>
      <c r="F7" s="15">
        <v>-180</v>
      </c>
      <c r="G7" s="15"/>
      <c r="H7">
        <v>564</v>
      </c>
      <c r="I7">
        <v>525</v>
      </c>
      <c r="J7">
        <f t="shared" si="1"/>
        <v>439</v>
      </c>
      <c r="K7">
        <f t="shared" si="0"/>
        <v>400</v>
      </c>
      <c r="L7">
        <f t="shared" si="2"/>
        <v>-439</v>
      </c>
      <c r="M7">
        <f t="shared" si="3"/>
        <v>-400</v>
      </c>
      <c r="N7" s="16">
        <f t="shared" si="4"/>
        <v>180</v>
      </c>
      <c r="P7" t="s">
        <v>47</v>
      </c>
    </row>
    <row r="8" spans="1:16" x14ac:dyDescent="0.3">
      <c r="A8" s="14">
        <f>A7+(B7-B8)*$N$15</f>
        <v>3.8275751316061704</v>
      </c>
      <c r="B8" s="16">
        <v>343</v>
      </c>
      <c r="C8" s="16"/>
      <c r="F8" s="16">
        <f>F7</f>
        <v>-180</v>
      </c>
      <c r="G8" s="16"/>
      <c r="H8">
        <v>327</v>
      </c>
      <c r="I8">
        <v>525</v>
      </c>
      <c r="J8">
        <f t="shared" si="1"/>
        <v>202</v>
      </c>
      <c r="K8">
        <f t="shared" si="0"/>
        <v>400</v>
      </c>
      <c r="L8">
        <f t="shared" si="2"/>
        <v>-202</v>
      </c>
      <c r="M8">
        <f t="shared" si="3"/>
        <v>-400</v>
      </c>
      <c r="N8" s="16">
        <f t="shared" si="4"/>
        <v>180</v>
      </c>
      <c r="P8" t="s">
        <v>48</v>
      </c>
    </row>
    <row r="9" spans="1:16" x14ac:dyDescent="0.3">
      <c r="A9" s="14">
        <f>A8+$N$19</f>
        <v>4.3553626974092552</v>
      </c>
      <c r="B9" s="16">
        <v>343</v>
      </c>
      <c r="C9" s="16">
        <f>C6</f>
        <v>263</v>
      </c>
      <c r="D9" s="15"/>
      <c r="E9" s="15">
        <v>150</v>
      </c>
      <c r="F9" s="15">
        <v>-90</v>
      </c>
      <c r="G9" s="15"/>
      <c r="H9">
        <v>487</v>
      </c>
      <c r="I9">
        <v>461</v>
      </c>
      <c r="J9">
        <f t="shared" si="1"/>
        <v>362</v>
      </c>
      <c r="K9">
        <f t="shared" si="0"/>
        <v>336</v>
      </c>
      <c r="L9">
        <f t="shared" si="2"/>
        <v>-362</v>
      </c>
      <c r="M9">
        <f t="shared" si="3"/>
        <v>-336</v>
      </c>
      <c r="N9" s="16">
        <f t="shared" si="4"/>
        <v>90</v>
      </c>
      <c r="P9" t="s">
        <v>49</v>
      </c>
    </row>
    <row r="10" spans="1:16" x14ac:dyDescent="0.3">
      <c r="A10" s="14">
        <f>A9+0.01</f>
        <v>4.365362697409255</v>
      </c>
      <c r="B10" s="16">
        <v>568</v>
      </c>
      <c r="C10" s="16">
        <v>488</v>
      </c>
      <c r="D10" s="15"/>
      <c r="E10" s="15">
        <v>-75</v>
      </c>
      <c r="F10" s="16"/>
      <c r="G10" s="16"/>
      <c r="H10">
        <v>487</v>
      </c>
      <c r="I10">
        <v>461</v>
      </c>
      <c r="J10">
        <f t="shared" si="1"/>
        <v>362</v>
      </c>
      <c r="K10">
        <f t="shared" si="0"/>
        <v>336</v>
      </c>
      <c r="L10">
        <f t="shared" si="2"/>
        <v>-362</v>
      </c>
      <c r="M10">
        <f t="shared" si="3"/>
        <v>-336</v>
      </c>
      <c r="P10" t="s">
        <v>53</v>
      </c>
    </row>
    <row r="11" spans="1:16" x14ac:dyDescent="0.3">
      <c r="A11" s="14">
        <f>A10+(C10-C11)*$N$15</f>
        <v>4.4403626974092552</v>
      </c>
      <c r="B11" s="16"/>
      <c r="C11" s="16">
        <f>C10-25</f>
        <v>463</v>
      </c>
      <c r="D11" s="15"/>
      <c r="E11" s="15"/>
      <c r="F11" s="16">
        <v>-90</v>
      </c>
      <c r="G11" s="16"/>
      <c r="H11">
        <v>487</v>
      </c>
      <c r="I11">
        <v>436</v>
      </c>
      <c r="J11">
        <f t="shared" si="1"/>
        <v>362</v>
      </c>
      <c r="K11">
        <f t="shared" si="0"/>
        <v>311</v>
      </c>
      <c r="L11">
        <f t="shared" si="2"/>
        <v>-362</v>
      </c>
      <c r="M11">
        <f t="shared" si="3"/>
        <v>-311</v>
      </c>
      <c r="N11" s="16">
        <f>-F11</f>
        <v>90</v>
      </c>
      <c r="P11" t="s">
        <v>50</v>
      </c>
    </row>
    <row r="12" spans="1:16" x14ac:dyDescent="0.3">
      <c r="A12" s="14">
        <f>A11+$N$19</f>
        <v>4.9681502632123404</v>
      </c>
      <c r="B12" s="16">
        <v>568</v>
      </c>
      <c r="C12" s="16"/>
      <c r="F12" s="15">
        <v>-180</v>
      </c>
      <c r="G12" s="15"/>
      <c r="H12">
        <v>552</v>
      </c>
      <c r="I12">
        <v>275</v>
      </c>
      <c r="J12">
        <f t="shared" si="1"/>
        <v>427</v>
      </c>
      <c r="K12">
        <f t="shared" si="0"/>
        <v>150</v>
      </c>
      <c r="L12">
        <f t="shared" si="2"/>
        <v>-427</v>
      </c>
      <c r="M12">
        <f t="shared" si="3"/>
        <v>-150</v>
      </c>
      <c r="N12" s="16">
        <f>-F12</f>
        <v>180</v>
      </c>
      <c r="P12" t="s">
        <v>51</v>
      </c>
    </row>
    <row r="13" spans="1:16" x14ac:dyDescent="0.3">
      <c r="A13" s="14">
        <f>A12+(B12-B13)*N15</f>
        <v>5.3701502632123406</v>
      </c>
      <c r="B13" s="16">
        <f>B12-134</f>
        <v>434</v>
      </c>
      <c r="H13">
        <v>378</v>
      </c>
      <c r="I13">
        <v>275</v>
      </c>
      <c r="J13">
        <f t="shared" si="1"/>
        <v>253</v>
      </c>
      <c r="K13">
        <f t="shared" si="0"/>
        <v>150</v>
      </c>
      <c r="L13">
        <f t="shared" si="2"/>
        <v>-253</v>
      </c>
      <c r="M13">
        <f t="shared" si="3"/>
        <v>-150</v>
      </c>
      <c r="P13" t="s">
        <v>52</v>
      </c>
    </row>
    <row r="14" spans="1:16" x14ac:dyDescent="0.3">
      <c r="A14" s="14">
        <f>A13+1</f>
        <v>6.3701502632123406</v>
      </c>
      <c r="B14" s="16">
        <f>B13</f>
        <v>434</v>
      </c>
    </row>
    <row r="15" spans="1:16" x14ac:dyDescent="0.3">
      <c r="M15" s="19" t="s">
        <v>57</v>
      </c>
      <c r="N15" s="17">
        <v>3.0000000000000001E-3</v>
      </c>
      <c r="P15" t="s">
        <v>28</v>
      </c>
    </row>
    <row r="16" spans="1:16" x14ac:dyDescent="0.3">
      <c r="M16" s="19" t="s">
        <v>60</v>
      </c>
      <c r="N16">
        <v>112</v>
      </c>
      <c r="P16" t="s">
        <v>58</v>
      </c>
    </row>
    <row r="17" spans="13:16" x14ac:dyDescent="0.3">
      <c r="M17" s="19" t="s">
        <v>54</v>
      </c>
      <c r="N17">
        <f>2*PI()*N16</f>
        <v>703.71675440411366</v>
      </c>
      <c r="P17" t="s">
        <v>58</v>
      </c>
    </row>
    <row r="18" spans="13:16" x14ac:dyDescent="0.3">
      <c r="M18" s="19" t="s">
        <v>55</v>
      </c>
      <c r="N18">
        <f>N17*N15</f>
        <v>2.1111502632123411</v>
      </c>
      <c r="P18" t="s">
        <v>59</v>
      </c>
    </row>
    <row r="19" spans="13:16" x14ac:dyDescent="0.3">
      <c r="M19" s="19" t="s">
        <v>56</v>
      </c>
      <c r="N19">
        <f>N18/4</f>
        <v>0.52778756580308528</v>
      </c>
      <c r="P19" t="s">
        <v>29</v>
      </c>
    </row>
  </sheetData>
  <pageMargins left="0.7" right="0.7" top="0.75" bottom="0.75" header="0.3" footer="0.3"/>
  <pageSetup orientation="portrait" r:id="rId1"/>
  <ignoredErrors>
    <ignoredError sqref="A6 A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Radar</vt:lpstr>
      <vt:lpstr>Map</vt:lpstr>
      <vt:lpstr>Tracks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 | Bond3D</cp:lastModifiedBy>
  <dcterms:created xsi:type="dcterms:W3CDTF">2006-09-16T00:00:00Z</dcterms:created>
  <dcterms:modified xsi:type="dcterms:W3CDTF">2021-11-15T20:32:28Z</dcterms:modified>
</cp:coreProperties>
</file>