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hj.vanderpol\Documents\IOT\py-animate\examples\12-sewing-machine\"/>
    </mc:Choice>
  </mc:AlternateContent>
  <xr:revisionPtr revIDLastSave="0" documentId="8_{CE51063F-CDDE-43A4-A215-2100A570ADD3}" xr6:coauthVersionLast="47" xr6:coauthVersionMax="47" xr10:uidLastSave="{00000000-0000-0000-0000-000000000000}"/>
  <bookViews>
    <workbookView xWindow="-108" yWindow="-108" windowWidth="23256" windowHeight="12576" tabRatio="373"/>
  </bookViews>
  <sheets>
    <sheet name="Script" sheetId="1" r:id="rId1"/>
    <sheet name="Zoom" sheetId="3" r:id="rId2"/>
    <sheet name="Moves" sheetId="2" r:id="rId3"/>
    <sheet name="Machine" sheetId="4" r:id="rId4"/>
    <sheet name="Icons" sheetId="6" r:id="rId5"/>
    <sheet name="TableMachine" sheetId="5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4" i="6" l="1"/>
  <c r="X4" i="6"/>
  <c r="Y4" i="6"/>
  <c r="Z4" i="6"/>
  <c r="AA4" i="6"/>
  <c r="AB4" i="6"/>
  <c r="AC4" i="6"/>
  <c r="S22" i="6"/>
  <c r="O22" i="6"/>
  <c r="M22" i="6"/>
  <c r="O21" i="6"/>
  <c r="S20" i="6"/>
  <c r="O20" i="6"/>
  <c r="N20" i="6"/>
  <c r="M20" i="6"/>
  <c r="O18" i="6"/>
  <c r="O17" i="6"/>
  <c r="S16" i="6"/>
  <c r="Q16" i="6"/>
  <c r="O16" i="6"/>
  <c r="N16" i="6"/>
  <c r="M16" i="6"/>
  <c r="T15" i="6"/>
  <c r="S15" i="6"/>
  <c r="R15" i="6"/>
  <c r="Q15" i="6"/>
  <c r="P15" i="6"/>
  <c r="O15" i="6"/>
  <c r="N15" i="6"/>
  <c r="M15" i="6"/>
  <c r="T14" i="6"/>
  <c r="S14" i="6"/>
  <c r="R14" i="6"/>
  <c r="Q14" i="6"/>
  <c r="P14" i="6"/>
  <c r="O14" i="6"/>
  <c r="N14" i="6"/>
  <c r="M14" i="6"/>
  <c r="T13" i="6"/>
  <c r="S13" i="6"/>
  <c r="R13" i="6"/>
  <c r="Q13" i="6"/>
  <c r="P13" i="6"/>
  <c r="O13" i="6"/>
  <c r="N13" i="6"/>
  <c r="M13" i="6"/>
  <c r="T12" i="6"/>
  <c r="S12" i="6"/>
  <c r="R12" i="6"/>
  <c r="Q12" i="6"/>
  <c r="P12" i="6"/>
  <c r="O12" i="6"/>
  <c r="N12" i="6"/>
  <c r="M12" i="6"/>
  <c r="T11" i="6"/>
  <c r="S11" i="6"/>
  <c r="R11" i="6"/>
  <c r="Q11" i="6"/>
  <c r="P11" i="6"/>
  <c r="O11" i="6"/>
  <c r="N11" i="6"/>
  <c r="M11" i="6"/>
  <c r="T10" i="6"/>
  <c r="S10" i="6"/>
  <c r="R10" i="6"/>
  <c r="Q10" i="6"/>
  <c r="P10" i="6"/>
  <c r="O10" i="6"/>
  <c r="N10" i="6"/>
  <c r="M10" i="6"/>
  <c r="T9" i="6"/>
  <c r="S9" i="6"/>
  <c r="R9" i="6"/>
  <c r="Q9" i="6"/>
  <c r="P9" i="6"/>
  <c r="O9" i="6"/>
  <c r="N9" i="6"/>
  <c r="M9" i="6"/>
  <c r="T8" i="6"/>
  <c r="S8" i="6"/>
  <c r="R8" i="6"/>
  <c r="Q8" i="6"/>
  <c r="P8" i="6"/>
  <c r="O8" i="6"/>
  <c r="N8" i="6"/>
  <c r="M8" i="6"/>
  <c r="F23" i="6"/>
  <c r="J22" i="6"/>
  <c r="H22" i="6"/>
  <c r="F22" i="6"/>
  <c r="E22" i="6"/>
  <c r="D22" i="6"/>
  <c r="J21" i="6"/>
  <c r="F21" i="6"/>
  <c r="D21" i="6"/>
  <c r="J20" i="6"/>
  <c r="H20" i="6"/>
  <c r="F20" i="6"/>
  <c r="E20" i="6"/>
  <c r="D20" i="6"/>
  <c r="J18" i="6"/>
  <c r="F18" i="6"/>
  <c r="D18" i="6"/>
  <c r="F17" i="6"/>
  <c r="J16" i="6"/>
  <c r="H16" i="6"/>
  <c r="F16" i="6"/>
  <c r="E16" i="6"/>
  <c r="D16" i="6"/>
  <c r="K15" i="6"/>
  <c r="J15" i="6"/>
  <c r="I15" i="6"/>
  <c r="H15" i="6"/>
  <c r="G15" i="6"/>
  <c r="F15" i="6"/>
  <c r="E15" i="6"/>
  <c r="D15" i="6"/>
  <c r="K14" i="6"/>
  <c r="J14" i="6"/>
  <c r="I14" i="6"/>
  <c r="H14" i="6"/>
  <c r="G14" i="6"/>
  <c r="F14" i="6"/>
  <c r="E14" i="6"/>
  <c r="D14" i="6"/>
  <c r="K13" i="6"/>
  <c r="J13" i="6"/>
  <c r="I13" i="6"/>
  <c r="H13" i="6"/>
  <c r="G13" i="6"/>
  <c r="F13" i="6"/>
  <c r="E13" i="6"/>
  <c r="D13" i="6"/>
  <c r="K12" i="6"/>
  <c r="J12" i="6"/>
  <c r="I12" i="6"/>
  <c r="H12" i="6"/>
  <c r="G12" i="6"/>
  <c r="F12" i="6"/>
  <c r="E12" i="6"/>
  <c r="D12" i="6"/>
  <c r="K11" i="6"/>
  <c r="J11" i="6"/>
  <c r="I11" i="6"/>
  <c r="H11" i="6"/>
  <c r="G11" i="6"/>
  <c r="F11" i="6"/>
  <c r="E11" i="6"/>
  <c r="K10" i="6"/>
  <c r="J10" i="6"/>
  <c r="I10" i="6"/>
  <c r="H10" i="6"/>
  <c r="G10" i="6"/>
  <c r="F10" i="6"/>
  <c r="E10" i="6"/>
  <c r="D10" i="6"/>
  <c r="K9" i="6"/>
  <c r="J9" i="6"/>
  <c r="I9" i="6"/>
  <c r="H9" i="6"/>
  <c r="G9" i="6"/>
  <c r="F9" i="6"/>
  <c r="E9" i="6"/>
  <c r="D9" i="6"/>
  <c r="K8" i="6"/>
  <c r="J8" i="6"/>
  <c r="I8" i="6"/>
  <c r="H8" i="6"/>
  <c r="G8" i="6"/>
  <c r="F8" i="6"/>
  <c r="E8" i="6"/>
  <c r="D8" i="6"/>
  <c r="D11" i="6"/>
  <c r="C23" i="6"/>
  <c r="N23" i="6"/>
  <c r="C22" i="6"/>
  <c r="N22" i="6"/>
  <c r="C21" i="6"/>
  <c r="N21" i="6"/>
  <c r="C20" i="6"/>
  <c r="T20" i="6"/>
  <c r="C19" i="6"/>
  <c r="N19" i="6"/>
  <c r="C18" i="6"/>
  <c r="N18" i="6"/>
  <c r="C17" i="6"/>
  <c r="N17" i="6"/>
  <c r="C16" i="6"/>
  <c r="T16" i="6"/>
  <c r="AX8" i="6"/>
  <c r="AY8" i="6"/>
  <c r="AZ8" i="6"/>
  <c r="BB8" i="6"/>
  <c r="BC8" i="6"/>
  <c r="BD8" i="6"/>
  <c r="BG8" i="6"/>
  <c r="BH8" i="6"/>
  <c r="BI8" i="6"/>
  <c r="BK8" i="6"/>
  <c r="BL8" i="6"/>
  <c r="BM8" i="6"/>
  <c r="D15" i="4"/>
  <c r="D16" i="4"/>
  <c r="D17" i="4"/>
  <c r="D18" i="4"/>
  <c r="D19" i="4"/>
  <c r="D20" i="4"/>
  <c r="D21" i="4"/>
  <c r="D22" i="4"/>
  <c r="AE23" i="6"/>
  <c r="AN23" i="6"/>
  <c r="V23" i="6"/>
  <c r="AE22" i="6"/>
  <c r="AN22" i="6"/>
  <c r="V22" i="6"/>
  <c r="AE21" i="6"/>
  <c r="AN21" i="6"/>
  <c r="V21" i="6"/>
  <c r="AE20" i="6"/>
  <c r="AN20" i="6"/>
  <c r="V20" i="6"/>
  <c r="AE19" i="6"/>
  <c r="AN19" i="6"/>
  <c r="V19" i="6"/>
  <c r="AE18" i="6"/>
  <c r="AN18" i="6" s="1"/>
  <c r="V18" i="6"/>
  <c r="AE17" i="6"/>
  <c r="AN17" i="6"/>
  <c r="V17" i="6"/>
  <c r="CZ8" i="6"/>
  <c r="DA8" i="6"/>
  <c r="DB8" i="6"/>
  <c r="DC8" i="6"/>
  <c r="DD8" i="6"/>
  <c r="DE8" i="6"/>
  <c r="DF8" i="6"/>
  <c r="CZ2" i="6"/>
  <c r="DA2" i="6"/>
  <c r="DB2" i="6"/>
  <c r="DC2" i="6"/>
  <c r="DD2" i="6"/>
  <c r="DE2" i="6"/>
  <c r="DF2" i="6"/>
  <c r="CQ8" i="6"/>
  <c r="CR8" i="6"/>
  <c r="CS8" i="6"/>
  <c r="CT8" i="6"/>
  <c r="CU8" i="6"/>
  <c r="CV8" i="6"/>
  <c r="CW8" i="6"/>
  <c r="CQ2" i="6"/>
  <c r="CR2" i="6"/>
  <c r="CS2" i="6"/>
  <c r="CT2" i="6"/>
  <c r="CU2" i="6"/>
  <c r="CV2" i="6"/>
  <c r="CW2" i="6"/>
  <c r="CH2" i="6"/>
  <c r="CI2" i="6"/>
  <c r="CJ2" i="6"/>
  <c r="CK2" i="6"/>
  <c r="CL2" i="6"/>
  <c r="CM2" i="6"/>
  <c r="CN2" i="6"/>
  <c r="BY2" i="6"/>
  <c r="BZ2" i="6"/>
  <c r="CA2" i="6"/>
  <c r="CB2" i="6"/>
  <c r="CC2" i="6"/>
  <c r="CD2" i="6"/>
  <c r="CE2" i="6"/>
  <c r="BP2" i="6"/>
  <c r="BQ2" i="6"/>
  <c r="BR2" i="6"/>
  <c r="BS2" i="6"/>
  <c r="BT2" i="6"/>
  <c r="BU2" i="6"/>
  <c r="BV2" i="6"/>
  <c r="BG2" i="6"/>
  <c r="BH2" i="6"/>
  <c r="BI2" i="6"/>
  <c r="BJ2" i="6"/>
  <c r="BK2" i="6"/>
  <c r="BL2" i="6"/>
  <c r="BM2" i="6"/>
  <c r="AX2" i="6"/>
  <c r="AY2" i="6"/>
  <c r="AZ2" i="6"/>
  <c r="BA2" i="6"/>
  <c r="BB2" i="6"/>
  <c r="BC2" i="6"/>
  <c r="BD2" i="6"/>
  <c r="AO2" i="6"/>
  <c r="AP2" i="6"/>
  <c r="AQ2" i="6"/>
  <c r="AR2" i="6"/>
  <c r="AS2" i="6"/>
  <c r="AT2" i="6"/>
  <c r="AU2" i="6"/>
  <c r="AF2" i="6"/>
  <c r="AG2" i="6"/>
  <c r="AH2" i="6"/>
  <c r="AI2" i="6"/>
  <c r="AJ2" i="6"/>
  <c r="AK2" i="6"/>
  <c r="AL2" i="6"/>
  <c r="AE16" i="6"/>
  <c r="AN16" i="6"/>
  <c r="AE15" i="6"/>
  <c r="AN15" i="6"/>
  <c r="AE14" i="6"/>
  <c r="AN14" i="6"/>
  <c r="AE13" i="6"/>
  <c r="AN13" i="6"/>
  <c r="AE12" i="6"/>
  <c r="AN12" i="6"/>
  <c r="AE11" i="6"/>
  <c r="AN11" i="6"/>
  <c r="AE10" i="6"/>
  <c r="AN10" i="6"/>
  <c r="AE9" i="6"/>
  <c r="AN9" i="6"/>
  <c r="AE8" i="6"/>
  <c r="AN8" i="6"/>
  <c r="AF5" i="6"/>
  <c r="AG5" i="6"/>
  <c r="AH5" i="6"/>
  <c r="AI5" i="6"/>
  <c r="AJ5" i="6"/>
  <c r="AK5" i="6"/>
  <c r="AL5" i="6"/>
  <c r="AF4" i="6"/>
  <c r="AG4" i="6"/>
  <c r="AH4" i="6"/>
  <c r="V16" i="6"/>
  <c r="V15" i="6"/>
  <c r="V14" i="6"/>
  <c r="V13" i="6"/>
  <c r="V12" i="6"/>
  <c r="V11" i="6"/>
  <c r="V10" i="6"/>
  <c r="V9" i="6"/>
  <c r="V8" i="6"/>
  <c r="V24" i="6"/>
  <c r="W5" i="6"/>
  <c r="W19" i="6"/>
  <c r="T1" i="6"/>
  <c r="AC1" i="6"/>
  <c r="AL1" i="6"/>
  <c r="AU1" i="6"/>
  <c r="BD1" i="6"/>
  <c r="BM1" i="6"/>
  <c r="BV1" i="6"/>
  <c r="CE1" i="6"/>
  <c r="CN1" i="6"/>
  <c r="CW1" i="6"/>
  <c r="DF1" i="6"/>
  <c r="S1" i="6"/>
  <c r="AB1" i="6"/>
  <c r="AK1" i="6"/>
  <c r="AT1" i="6"/>
  <c r="BC1" i="6"/>
  <c r="BL1" i="6"/>
  <c r="BU1" i="6"/>
  <c r="CD1" i="6"/>
  <c r="CM1" i="6"/>
  <c r="CV1" i="6"/>
  <c r="DE1" i="6"/>
  <c r="R1" i="6"/>
  <c r="AA1" i="6"/>
  <c r="AJ1" i="6"/>
  <c r="AS1" i="6"/>
  <c r="BB1" i="6"/>
  <c r="BK1" i="6"/>
  <c r="BT1" i="6"/>
  <c r="CC1" i="6"/>
  <c r="CL1" i="6"/>
  <c r="CU1" i="6"/>
  <c r="DD1" i="6"/>
  <c r="Q1" i="6"/>
  <c r="Z1" i="6"/>
  <c r="AI1" i="6"/>
  <c r="AR1" i="6"/>
  <c r="BA1" i="6"/>
  <c r="BJ1" i="6"/>
  <c r="BS1" i="6"/>
  <c r="CB1" i="6"/>
  <c r="CK1" i="6"/>
  <c r="CT1" i="6"/>
  <c r="DC1" i="6"/>
  <c r="P1" i="6"/>
  <c r="Y1" i="6"/>
  <c r="AH1" i="6"/>
  <c r="AQ1" i="6"/>
  <c r="AZ1" i="6"/>
  <c r="BI1" i="6"/>
  <c r="BR1" i="6"/>
  <c r="CA1" i="6"/>
  <c r="CJ1" i="6"/>
  <c r="CS1" i="6"/>
  <c r="DB1" i="6"/>
  <c r="O1" i="6"/>
  <c r="X1" i="6"/>
  <c r="AG1" i="6"/>
  <c r="AP1" i="6"/>
  <c r="AY1" i="6"/>
  <c r="BH1" i="6"/>
  <c r="BQ1" i="6"/>
  <c r="BZ1" i="6"/>
  <c r="CI1" i="6"/>
  <c r="CR1" i="6"/>
  <c r="DA1" i="6"/>
  <c r="N1" i="6"/>
  <c r="W1" i="6"/>
  <c r="AF1" i="6"/>
  <c r="AO1" i="6"/>
  <c r="AX1" i="6"/>
  <c r="BG1" i="6"/>
  <c r="BP1" i="6"/>
  <c r="BY1" i="6"/>
  <c r="CH1" i="6"/>
  <c r="CQ1" i="6"/>
  <c r="CZ1" i="6"/>
  <c r="M1" i="6"/>
  <c r="V1" i="6"/>
  <c r="AE1" i="6"/>
  <c r="AN1" i="6"/>
  <c r="AW1" i="6"/>
  <c r="BF1" i="6"/>
  <c r="BO1" i="6"/>
  <c r="BX1" i="6"/>
  <c r="CG1" i="6"/>
  <c r="CP1" i="6"/>
  <c r="CY1" i="6"/>
  <c r="A13" i="3"/>
  <c r="A12" i="3"/>
  <c r="A11" i="3"/>
  <c r="A10" i="3"/>
  <c r="A8" i="3"/>
  <c r="A6" i="3"/>
  <c r="A5" i="3"/>
  <c r="A3" i="3"/>
  <c r="A2" i="3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5" i="5"/>
  <c r="E6" i="5"/>
  <c r="D7" i="5"/>
  <c r="D11" i="5"/>
  <c r="D15" i="5"/>
  <c r="D19" i="5"/>
  <c r="D23" i="5"/>
  <c r="D27" i="5"/>
  <c r="D31" i="5"/>
  <c r="D35" i="5"/>
  <c r="D39" i="5"/>
  <c r="D43" i="5"/>
  <c r="D47" i="5"/>
  <c r="D51" i="5"/>
  <c r="D55" i="5"/>
  <c r="D59" i="5"/>
  <c r="D5" i="5"/>
  <c r="A6" i="2"/>
  <c r="F59" i="5"/>
  <c r="C58" i="5"/>
  <c r="G58" i="5"/>
  <c r="F57" i="5"/>
  <c r="C56" i="5"/>
  <c r="G56" i="5"/>
  <c r="F55" i="5"/>
  <c r="C54" i="5"/>
  <c r="G54" i="5"/>
  <c r="F53" i="5"/>
  <c r="C52" i="5"/>
  <c r="G52" i="5"/>
  <c r="F51" i="5"/>
  <c r="C50" i="5"/>
  <c r="G50" i="5"/>
  <c r="F49" i="5"/>
  <c r="C48" i="5"/>
  <c r="G48" i="5"/>
  <c r="F47" i="5"/>
  <c r="C46" i="5"/>
  <c r="G46" i="5"/>
  <c r="F45" i="5"/>
  <c r="C44" i="5"/>
  <c r="G44" i="5"/>
  <c r="F43" i="5"/>
  <c r="C42" i="5"/>
  <c r="G42" i="5"/>
  <c r="F41" i="5"/>
  <c r="C40" i="5"/>
  <c r="G40" i="5"/>
  <c r="F39" i="5"/>
  <c r="C38" i="5"/>
  <c r="G38" i="5"/>
  <c r="F37" i="5"/>
  <c r="C36" i="5"/>
  <c r="G36" i="5"/>
  <c r="F35" i="5"/>
  <c r="C34" i="5"/>
  <c r="G34" i="5"/>
  <c r="F33" i="5"/>
  <c r="C32" i="5"/>
  <c r="G32" i="5"/>
  <c r="G6" i="5"/>
  <c r="G4" i="5"/>
  <c r="C30" i="5"/>
  <c r="C28" i="5"/>
  <c r="C26" i="5"/>
  <c r="C24" i="5"/>
  <c r="G24" i="5"/>
  <c r="C22" i="5"/>
  <c r="C20" i="5"/>
  <c r="G20" i="5"/>
  <c r="C18" i="5"/>
  <c r="G18" i="5"/>
  <c r="C16" i="5"/>
  <c r="C14" i="5"/>
  <c r="C12" i="5"/>
  <c r="G12" i="5"/>
  <c r="C10" i="5"/>
  <c r="G10" i="5"/>
  <c r="C8" i="5"/>
  <c r="G8" i="5"/>
  <c r="D44" i="4"/>
  <c r="D43" i="4"/>
  <c r="A56" i="4"/>
  <c r="A55" i="4"/>
  <c r="A54" i="4"/>
  <c r="A53" i="4"/>
  <c r="A52" i="4"/>
  <c r="A50" i="4"/>
  <c r="A49" i="4"/>
  <c r="A47" i="4"/>
  <c r="A46" i="4"/>
  <c r="A44" i="4"/>
  <c r="A43" i="4"/>
  <c r="A31" i="4"/>
  <c r="G22" i="5"/>
  <c r="G16" i="5"/>
  <c r="G14" i="5"/>
  <c r="G30" i="5"/>
  <c r="G26" i="5"/>
  <c r="F31" i="5"/>
  <c r="F29" i="5"/>
  <c r="F27" i="5"/>
  <c r="F25" i="5"/>
  <c r="F23" i="5"/>
  <c r="F21" i="5"/>
  <c r="F19" i="5"/>
  <c r="F17" i="5"/>
  <c r="F15" i="5"/>
  <c r="F13" i="5"/>
  <c r="F11" i="5"/>
  <c r="F9" i="5"/>
  <c r="F7" i="5"/>
  <c r="H16" i="2"/>
  <c r="H14" i="2"/>
  <c r="H12" i="2"/>
  <c r="H10" i="2"/>
  <c r="H8" i="2"/>
  <c r="H6" i="2"/>
  <c r="H5" i="2"/>
  <c r="F5" i="2"/>
  <c r="G5" i="2"/>
  <c r="I5" i="2"/>
  <c r="F6" i="2"/>
  <c r="F7" i="2"/>
  <c r="H7" i="2"/>
  <c r="G6" i="2"/>
  <c r="I6" i="2"/>
  <c r="G7" i="2"/>
  <c r="I7" i="2"/>
  <c r="B7" i="2"/>
  <c r="C7" i="2"/>
  <c r="F8" i="2"/>
  <c r="F9" i="2"/>
  <c r="H9" i="2"/>
  <c r="G8" i="2"/>
  <c r="I8" i="2"/>
  <c r="G9" i="2"/>
  <c r="I9" i="2"/>
  <c r="B9" i="2"/>
  <c r="C9" i="2"/>
  <c r="F10" i="2"/>
  <c r="F11" i="2"/>
  <c r="H11" i="2"/>
  <c r="G10" i="2"/>
  <c r="I10" i="2"/>
  <c r="G11" i="2"/>
  <c r="I11" i="2"/>
  <c r="B11" i="2"/>
  <c r="C11" i="2"/>
  <c r="F12" i="2"/>
  <c r="F13" i="2"/>
  <c r="H13" i="2"/>
  <c r="G12" i="2"/>
  <c r="I12" i="2"/>
  <c r="G13" i="2"/>
  <c r="I13" i="2"/>
  <c r="B13" i="2"/>
  <c r="C13" i="2"/>
  <c r="F14" i="2"/>
  <c r="F15" i="2"/>
  <c r="H15" i="2"/>
  <c r="G14" i="2"/>
  <c r="I14" i="2"/>
  <c r="G15" i="2"/>
  <c r="I15" i="2"/>
  <c r="B15" i="2"/>
  <c r="C15" i="2"/>
  <c r="B16" i="2"/>
  <c r="D16" i="2"/>
  <c r="C16" i="2"/>
  <c r="F16" i="2"/>
  <c r="G16" i="2"/>
  <c r="I16" i="2"/>
  <c r="F21" i="2"/>
  <c r="C23" i="2"/>
  <c r="E23" i="2"/>
  <c r="G23" i="2"/>
  <c r="E5" i="2"/>
  <c r="D11" i="1"/>
  <c r="D12" i="1"/>
  <c r="A4" i="5"/>
  <c r="A5" i="5"/>
  <c r="A6" i="5"/>
  <c r="B7" i="5"/>
  <c r="B11" i="5"/>
  <c r="B15" i="5"/>
  <c r="B9" i="5"/>
  <c r="B13" i="5"/>
  <c r="B17" i="5"/>
  <c r="D9" i="5"/>
  <c r="D13" i="5"/>
  <c r="D17" i="5"/>
  <c r="D21" i="5"/>
  <c r="D25" i="5"/>
  <c r="D29" i="5"/>
  <c r="D33" i="5"/>
  <c r="D37" i="5"/>
  <c r="D41" i="5"/>
  <c r="D45" i="5"/>
  <c r="D49" i="5"/>
  <c r="D53" i="5"/>
  <c r="D57" i="5"/>
  <c r="B23" i="5"/>
  <c r="B27" i="5"/>
  <c r="B31" i="5"/>
  <c r="B35" i="5"/>
  <c r="B39" i="5"/>
  <c r="B43" i="5"/>
  <c r="B47" i="5"/>
  <c r="B51" i="5"/>
  <c r="B55" i="5"/>
  <c r="B59" i="5"/>
  <c r="B25" i="5"/>
  <c r="B29" i="5"/>
  <c r="B33" i="5"/>
  <c r="B37" i="5"/>
  <c r="B41" i="5"/>
  <c r="B45" i="5"/>
  <c r="B49" i="5"/>
  <c r="B53" i="5"/>
  <c r="B57" i="5"/>
  <c r="G28" i="5"/>
  <c r="E16" i="2"/>
  <c r="D14" i="2"/>
  <c r="D15" i="2"/>
  <c r="D12" i="2"/>
  <c r="D13" i="2"/>
  <c r="D10" i="2"/>
  <c r="D11" i="2"/>
  <c r="D8" i="2"/>
  <c r="D9" i="2"/>
  <c r="D6" i="2"/>
  <c r="D7" i="2"/>
  <c r="D5" i="2"/>
  <c r="E14" i="2"/>
  <c r="E15" i="2"/>
  <c r="E12" i="2"/>
  <c r="E13" i="2"/>
  <c r="E10" i="2"/>
  <c r="E11" i="2"/>
  <c r="E8" i="2"/>
  <c r="E9" i="2"/>
  <c r="E6" i="2"/>
  <c r="E7" i="2"/>
  <c r="A7" i="5"/>
  <c r="E24" i="2"/>
  <c r="G24" i="2"/>
  <c r="H4" i="5"/>
  <c r="H7" i="5"/>
  <c r="A7" i="2"/>
  <c r="A8" i="2"/>
  <c r="A9" i="2"/>
  <c r="A10" i="2"/>
  <c r="A11" i="2"/>
  <c r="A12" i="2"/>
  <c r="A13" i="2"/>
  <c r="A14" i="2"/>
  <c r="A15" i="2"/>
  <c r="A16" i="2"/>
  <c r="H3" i="5"/>
  <c r="A8" i="5"/>
  <c r="H5" i="5"/>
  <c r="H6" i="5"/>
  <c r="H8" i="5"/>
  <c r="A9" i="5"/>
  <c r="H9" i="5"/>
  <c r="A10" i="5"/>
  <c r="H10" i="5"/>
  <c r="A11" i="5"/>
  <c r="H11" i="5"/>
  <c r="A12" i="5"/>
  <c r="A13" i="5"/>
  <c r="H12" i="5"/>
  <c r="A14" i="5"/>
  <c r="H13" i="5"/>
  <c r="A15" i="5"/>
  <c r="H14" i="5"/>
  <c r="A16" i="5"/>
  <c r="H15" i="5"/>
  <c r="H16" i="5"/>
  <c r="A17" i="5"/>
  <c r="A18" i="5"/>
  <c r="H17" i="5"/>
  <c r="H18" i="5"/>
  <c r="A19" i="5"/>
  <c r="H19" i="5"/>
  <c r="A20" i="5"/>
  <c r="H20" i="5"/>
  <c r="A21" i="5"/>
  <c r="A22" i="5"/>
  <c r="H21" i="5"/>
  <c r="A23" i="5"/>
  <c r="H22" i="5"/>
  <c r="A24" i="5"/>
  <c r="H23" i="5"/>
  <c r="H24" i="5"/>
  <c r="A25" i="5"/>
  <c r="A26" i="5"/>
  <c r="H25" i="5"/>
  <c r="H26" i="5"/>
  <c r="A27" i="5"/>
  <c r="H27" i="5"/>
  <c r="A28" i="5"/>
  <c r="A29" i="5"/>
  <c r="H28" i="5"/>
  <c r="H29" i="5"/>
  <c r="A30" i="5"/>
  <c r="A31" i="5"/>
  <c r="H30" i="5"/>
  <c r="A32" i="5"/>
  <c r="H31" i="5"/>
  <c r="H32" i="5"/>
  <c r="A33" i="5"/>
  <c r="A34" i="5"/>
  <c r="H33" i="5"/>
  <c r="A35" i="5"/>
  <c r="H34" i="5"/>
  <c r="A36" i="5"/>
  <c r="H35" i="5"/>
  <c r="H36" i="5"/>
  <c r="A37" i="5"/>
  <c r="A38" i="5"/>
  <c r="H37" i="5"/>
  <c r="H38" i="5"/>
  <c r="A39" i="5"/>
  <c r="A40" i="5"/>
  <c r="H39" i="5"/>
  <c r="A41" i="5"/>
  <c r="H40" i="5"/>
  <c r="A42" i="5"/>
  <c r="H41" i="5"/>
  <c r="A43" i="5"/>
  <c r="H42" i="5"/>
  <c r="H43" i="5"/>
  <c r="A44" i="5"/>
  <c r="H44" i="5"/>
  <c r="A45" i="5"/>
  <c r="H45" i="5"/>
  <c r="A46" i="5"/>
  <c r="H46" i="5"/>
  <c r="A47" i="5"/>
  <c r="A27" i="1"/>
  <c r="A21" i="1"/>
  <c r="A20" i="1"/>
  <c r="A19" i="1"/>
  <c r="A48" i="5"/>
  <c r="H47" i="5"/>
  <c r="H48" i="5"/>
  <c r="A49" i="5"/>
  <c r="A50" i="5"/>
  <c r="H49" i="5"/>
  <c r="A51" i="5"/>
  <c r="H50" i="5"/>
  <c r="A52" i="5"/>
  <c r="H51" i="5"/>
  <c r="H52" i="5"/>
  <c r="A53" i="5"/>
  <c r="A54" i="5"/>
  <c r="H53" i="5"/>
  <c r="H54" i="5"/>
  <c r="A55" i="5"/>
  <c r="A56" i="5"/>
  <c r="H55" i="5"/>
  <c r="H56" i="5"/>
  <c r="A57" i="5"/>
  <c r="A58" i="5"/>
  <c r="H57" i="5"/>
  <c r="A59" i="5"/>
  <c r="H59" i="5"/>
  <c r="H58" i="5"/>
  <c r="O23" i="6"/>
  <c r="G16" i="6"/>
  <c r="G17" i="6"/>
  <c r="G18" i="6"/>
  <c r="G19" i="6"/>
  <c r="G20" i="6"/>
  <c r="G21" i="6"/>
  <c r="G22" i="6"/>
  <c r="G23" i="6"/>
  <c r="P16" i="6"/>
  <c r="P17" i="6"/>
  <c r="P18" i="6"/>
  <c r="P19" i="6"/>
  <c r="P20" i="6"/>
  <c r="P21" i="6"/>
  <c r="P22" i="6"/>
  <c r="P23" i="6"/>
  <c r="F19" i="6"/>
  <c r="O19" i="6"/>
  <c r="H17" i="6"/>
  <c r="H18" i="6"/>
  <c r="H19" i="6"/>
  <c r="H21" i="6"/>
  <c r="H23" i="6"/>
  <c r="Q17" i="6"/>
  <c r="Q18" i="6"/>
  <c r="Q19" i="6"/>
  <c r="Q20" i="6"/>
  <c r="Q21" i="6"/>
  <c r="Q22" i="6"/>
  <c r="Q23" i="6"/>
  <c r="AG19" i="6"/>
  <c r="AP19" i="6"/>
  <c r="I16" i="6"/>
  <c r="I17" i="6"/>
  <c r="I18" i="6"/>
  <c r="I19" i="6"/>
  <c r="I20" i="6"/>
  <c r="I21" i="6"/>
  <c r="I22" i="6"/>
  <c r="I23" i="6"/>
  <c r="R16" i="6"/>
  <c r="R17" i="6"/>
  <c r="R18" i="6"/>
  <c r="R19" i="6"/>
  <c r="R20" i="6"/>
  <c r="R21" i="6"/>
  <c r="R22" i="6"/>
  <c r="R23" i="6"/>
  <c r="J19" i="6"/>
  <c r="J23" i="6"/>
  <c r="S17" i="6"/>
  <c r="S18" i="6"/>
  <c r="S19" i="6"/>
  <c r="S21" i="6"/>
  <c r="S23" i="6"/>
  <c r="J17" i="6"/>
  <c r="C24" i="6"/>
  <c r="K16" i="6"/>
  <c r="K17" i="6"/>
  <c r="K18" i="6"/>
  <c r="K19" i="6"/>
  <c r="K20" i="6"/>
  <c r="K21" i="6"/>
  <c r="K22" i="6"/>
  <c r="K23" i="6"/>
  <c r="T17" i="6"/>
  <c r="T18" i="6"/>
  <c r="T19" i="6"/>
  <c r="T21" i="6"/>
  <c r="T22" i="6"/>
  <c r="T23" i="6"/>
  <c r="D17" i="6"/>
  <c r="D19" i="6"/>
  <c r="D23" i="6"/>
  <c r="M17" i="6"/>
  <c r="M18" i="6"/>
  <c r="M19" i="6"/>
  <c r="M21" i="6"/>
  <c r="M23" i="6"/>
  <c r="AH19" i="6"/>
  <c r="AQ19" i="6"/>
  <c r="E17" i="6"/>
  <c r="E18" i="6"/>
  <c r="E19" i="6"/>
  <c r="E21" i="6"/>
  <c r="E23" i="6"/>
  <c r="A41" i="4"/>
  <c r="A40" i="4"/>
  <c r="A39" i="4"/>
  <c r="A38" i="4"/>
  <c r="A37" i="4"/>
  <c r="A36" i="4"/>
  <c r="A35" i="4"/>
  <c r="A34" i="4"/>
  <c r="A33" i="4"/>
  <c r="AG17" i="6"/>
  <c r="AP17" i="6"/>
  <c r="AF22" i="6"/>
  <c r="AO22" i="6"/>
  <c r="AH20" i="6"/>
  <c r="AQ20" i="6"/>
  <c r="AF18" i="6"/>
  <c r="AO18" i="6"/>
  <c r="AH18" i="6"/>
  <c r="AQ18" i="6"/>
  <c r="AG21" i="6"/>
  <c r="AP21" i="6"/>
  <c r="AH21" i="6"/>
  <c r="AQ21" i="6"/>
  <c r="AG22" i="6"/>
  <c r="AP22" i="6"/>
  <c r="AF23" i="6"/>
  <c r="AO23" i="6"/>
  <c r="AH22" i="6"/>
  <c r="AQ22" i="6"/>
  <c r="AG23" i="6"/>
  <c r="AP23" i="6"/>
  <c r="AF17" i="6"/>
  <c r="AO17" i="6"/>
  <c r="AH23" i="6"/>
  <c r="AQ23" i="6"/>
  <c r="AH17" i="6"/>
  <c r="AQ17" i="6"/>
  <c r="AG18" i="6"/>
  <c r="AP18" i="6"/>
  <c r="AF19" i="6"/>
  <c r="AO19" i="6"/>
  <c r="AF20" i="6"/>
  <c r="AO20" i="6"/>
  <c r="AG20" i="6"/>
  <c r="AP20" i="6"/>
  <c r="AF21" i="6"/>
  <c r="AO21" i="6"/>
  <c r="W21" i="6"/>
  <c r="W22" i="6"/>
  <c r="AF16" i="6"/>
  <c r="AO16" i="6"/>
  <c r="AI4" i="6"/>
  <c r="AH15" i="6"/>
  <c r="AQ15" i="6"/>
  <c r="AH16" i="6"/>
  <c r="AQ16" i="6" s="1"/>
  <c r="AH14" i="6"/>
  <c r="AQ14" i="6"/>
  <c r="AH13" i="6"/>
  <c r="AQ13" i="6"/>
  <c r="AH12" i="6"/>
  <c r="AQ12" i="6"/>
  <c r="AH11" i="6"/>
  <c r="AQ11" i="6" s="1"/>
  <c r="AH10" i="6"/>
  <c r="AQ10" i="6"/>
  <c r="AH9" i="6"/>
  <c r="AQ9" i="6"/>
  <c r="AH8" i="6"/>
  <c r="AH24" i="6" s="1"/>
  <c r="AQ24" i="6" s="1"/>
  <c r="AQ8" i="6"/>
  <c r="AF8" i="6"/>
  <c r="AO8" i="6" s="1"/>
  <c r="AF9" i="6"/>
  <c r="AO9" i="6"/>
  <c r="AF10" i="6"/>
  <c r="AO10" i="6"/>
  <c r="AF11" i="6"/>
  <c r="AO11" i="6"/>
  <c r="AF12" i="6"/>
  <c r="AO12" i="6" s="1"/>
  <c r="AF13" i="6"/>
  <c r="AO13" i="6"/>
  <c r="AF14" i="6"/>
  <c r="AO14" i="6"/>
  <c r="AF15" i="6"/>
  <c r="AO15" i="6"/>
  <c r="AG8" i="6"/>
  <c r="AG24" i="6" s="1"/>
  <c r="AP24" i="6" s="1"/>
  <c r="AG9" i="6"/>
  <c r="AP9" i="6"/>
  <c r="AG10" i="6"/>
  <c r="AP10" i="6"/>
  <c r="AG11" i="6"/>
  <c r="AP11" i="6"/>
  <c r="AG12" i="6"/>
  <c r="AP12" i="6"/>
  <c r="AG13" i="6"/>
  <c r="AP13" i="6"/>
  <c r="AG14" i="6"/>
  <c r="AP14" i="6"/>
  <c r="AG15" i="6"/>
  <c r="AP15" i="6"/>
  <c r="AG16" i="6"/>
  <c r="AP16" i="6"/>
  <c r="W16" i="6"/>
  <c r="W15" i="6"/>
  <c r="A17" i="1"/>
  <c r="A16" i="1"/>
  <c r="A15" i="1"/>
  <c r="A14" i="1"/>
  <c r="A30" i="4"/>
  <c r="A29" i="4"/>
  <c r="A28" i="4"/>
  <c r="A27" i="4"/>
  <c r="A26" i="4"/>
  <c r="A25" i="4"/>
  <c r="A24" i="4"/>
  <c r="A22" i="4"/>
  <c r="A21" i="4"/>
  <c r="A20" i="4"/>
  <c r="A19" i="4"/>
  <c r="A18" i="4"/>
  <c r="A17" i="4"/>
  <c r="A16" i="4"/>
  <c r="A15" i="4"/>
  <c r="A13" i="4"/>
  <c r="A12" i="4"/>
  <c r="A11" i="4"/>
  <c r="A10" i="4"/>
  <c r="A9" i="4"/>
  <c r="A8" i="4"/>
  <c r="A7" i="4"/>
  <c r="A6" i="4"/>
  <c r="A5" i="4"/>
  <c r="A3" i="4"/>
  <c r="A2" i="4"/>
  <c r="N24" i="6"/>
  <c r="E24" i="6"/>
  <c r="M24" i="6"/>
  <c r="D24" i="6"/>
  <c r="T24" i="6"/>
  <c r="K24" i="6"/>
  <c r="S24" i="6"/>
  <c r="J24" i="6"/>
  <c r="R24" i="6"/>
  <c r="I24" i="6"/>
  <c r="Q24" i="6"/>
  <c r="H24" i="6"/>
  <c r="F24" i="6"/>
  <c r="P24" i="6"/>
  <c r="G24" i="6"/>
  <c r="O24" i="6"/>
  <c r="AI18" i="6"/>
  <c r="AR18" i="6"/>
  <c r="AI17" i="6"/>
  <c r="AR17" i="6"/>
  <c r="AI23" i="6"/>
  <c r="AR23" i="6"/>
  <c r="AI22" i="6"/>
  <c r="AR22" i="6"/>
  <c r="AI21" i="6"/>
  <c r="AR21" i="6"/>
  <c r="AI20" i="6"/>
  <c r="AR20" i="6"/>
  <c r="AI19" i="6"/>
  <c r="AR19" i="6"/>
  <c r="A12" i="1"/>
  <c r="A11" i="1"/>
  <c r="A9" i="1"/>
  <c r="A8" i="1"/>
  <c r="A7" i="1"/>
  <c r="A5" i="1"/>
  <c r="A4" i="1"/>
  <c r="A3" i="1"/>
  <c r="A2" i="1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J4" i="6"/>
  <c r="AI16" i="6"/>
  <c r="AR16" i="6"/>
  <c r="AI15" i="6"/>
  <c r="AR15" i="6" s="1"/>
  <c r="AI14" i="6"/>
  <c r="AR14" i="6"/>
  <c r="AI13" i="6"/>
  <c r="AR13" i="6"/>
  <c r="AI12" i="6"/>
  <c r="AR12" i="6"/>
  <c r="AI11" i="6"/>
  <c r="AR11" i="6" s="1"/>
  <c r="AI10" i="6"/>
  <c r="AR10" i="6"/>
  <c r="AI9" i="6"/>
  <c r="AR9" i="6"/>
  <c r="AI8" i="6"/>
  <c r="AR8" i="6" s="1"/>
  <c r="AI24" i="6"/>
  <c r="AR24" i="6"/>
  <c r="AJ17" i="6"/>
  <c r="AS17" i="6"/>
  <c r="AJ23" i="6"/>
  <c r="AS23" i="6"/>
  <c r="AJ22" i="6"/>
  <c r="AS22" i="6"/>
  <c r="AJ21" i="6"/>
  <c r="AS21" i="6"/>
  <c r="AJ20" i="6"/>
  <c r="AS20" i="6"/>
  <c r="AJ18" i="6"/>
  <c r="AS18" i="6"/>
  <c r="AJ19" i="6"/>
  <c r="AS19" i="6"/>
  <c r="AK4" i="6"/>
  <c r="AJ16" i="6"/>
  <c r="AS16" i="6" s="1"/>
  <c r="AJ15" i="6"/>
  <c r="AS15" i="6"/>
  <c r="AJ14" i="6"/>
  <c r="AS14" i="6"/>
  <c r="AJ13" i="6"/>
  <c r="AS13" i="6"/>
  <c r="AJ12" i="6"/>
  <c r="AS12" i="6" s="1"/>
  <c r="AJ11" i="6"/>
  <c r="AS11" i="6"/>
  <c r="AJ10" i="6"/>
  <c r="AS10" i="6"/>
  <c r="AJ9" i="6"/>
  <c r="AS9" i="6"/>
  <c r="AJ8" i="6"/>
  <c r="AJ24" i="6" s="1"/>
  <c r="AS24" i="6" s="1"/>
  <c r="AK23" i="6"/>
  <c r="AT23" i="6"/>
  <c r="AK22" i="6"/>
  <c r="AT22" i="6"/>
  <c r="AK21" i="6"/>
  <c r="AT21" i="6"/>
  <c r="AK20" i="6"/>
  <c r="AT20" i="6"/>
  <c r="AK19" i="6"/>
  <c r="AT19" i="6"/>
  <c r="AK17" i="6"/>
  <c r="AT17" i="6"/>
  <c r="AK18" i="6"/>
  <c r="AT18" i="6"/>
  <c r="AK16" i="6"/>
  <c r="AT16" i="6"/>
  <c r="AK15" i="6"/>
  <c r="AT15" i="6"/>
  <c r="AK14" i="6"/>
  <c r="AT14" i="6"/>
  <c r="AK13" i="6"/>
  <c r="AT13" i="6"/>
  <c r="AK12" i="6"/>
  <c r="AT12" i="6"/>
  <c r="AK11" i="6"/>
  <c r="AT11" i="6"/>
  <c r="AK10" i="6"/>
  <c r="AT10" i="6"/>
  <c r="AK9" i="6"/>
  <c r="AT9" i="6"/>
  <c r="AK8" i="6"/>
  <c r="AK24" i="6"/>
  <c r="AT24" i="6"/>
  <c r="AL4" i="6"/>
  <c r="AL23" i="6"/>
  <c r="AU23" i="6"/>
  <c r="AL22" i="6"/>
  <c r="AU22" i="6"/>
  <c r="AL21" i="6"/>
  <c r="AU21" i="6"/>
  <c r="AL20" i="6"/>
  <c r="AU20" i="6"/>
  <c r="AL19" i="6"/>
  <c r="AU19" i="6"/>
  <c r="AL18" i="6"/>
  <c r="AU18" i="6"/>
  <c r="AL17" i="6"/>
  <c r="AU17" i="6"/>
  <c r="AT8" i="6"/>
  <c r="AL16" i="6"/>
  <c r="AU16" i="6"/>
  <c r="AL15" i="6"/>
  <c r="AU15" i="6"/>
  <c r="AL14" i="6"/>
  <c r="AU14" i="6" s="1"/>
  <c r="AL13" i="6"/>
  <c r="AU13" i="6"/>
  <c r="AL12" i="6"/>
  <c r="AU12" i="6"/>
  <c r="AL11" i="6"/>
  <c r="AU11" i="6"/>
  <c r="AL10" i="6"/>
  <c r="AU10" i="6" s="1"/>
  <c r="AL9" i="6"/>
  <c r="AU9" i="6"/>
  <c r="AL8" i="6"/>
  <c r="AU8" i="6" s="1"/>
  <c r="AL24" i="6"/>
  <c r="AU24" i="6"/>
  <c r="W8" i="6"/>
  <c r="W24" i="6"/>
  <c r="W11" i="6"/>
  <c r="W18" i="6"/>
  <c r="X5" i="6"/>
  <c r="X16" i="6"/>
  <c r="W17" i="6"/>
  <c r="AE24" i="6"/>
  <c r="AN24" i="6"/>
  <c r="W12" i="6"/>
  <c r="W14" i="6"/>
  <c r="W13" i="6"/>
  <c r="W23" i="6"/>
  <c r="W20" i="6"/>
  <c r="W10" i="6"/>
  <c r="W9" i="6"/>
  <c r="X12" i="6"/>
  <c r="X22" i="6"/>
  <c r="X14" i="6"/>
  <c r="X21" i="6"/>
  <c r="X11" i="6"/>
  <c r="X23" i="6"/>
  <c r="X10" i="6"/>
  <c r="X18" i="6"/>
  <c r="AS8" i="6"/>
  <c r="X20" i="6"/>
  <c r="X19" i="6"/>
  <c r="X17" i="6"/>
  <c r="X15" i="6"/>
  <c r="X8" i="6"/>
  <c r="X24" i="6" s="1"/>
  <c r="X9" i="6"/>
  <c r="X13" i="6"/>
  <c r="Y5" i="6"/>
  <c r="Y22" i="6"/>
  <c r="Y23" i="6"/>
  <c r="Y18" i="6"/>
  <c r="Y14" i="6"/>
  <c r="Y15" i="6"/>
  <c r="Y13" i="6"/>
  <c r="Y8" i="6"/>
  <c r="Y24" i="6"/>
  <c r="Y19" i="6"/>
  <c r="Y11" i="6"/>
  <c r="Y17" i="6"/>
  <c r="Y12" i="6"/>
  <c r="Y20" i="6"/>
  <c r="Y21" i="6"/>
  <c r="Y9" i="6"/>
  <c r="Y16" i="6"/>
  <c r="Y10" i="6"/>
  <c r="Z5" i="6"/>
  <c r="Z8" i="6"/>
  <c r="Z24" i="6"/>
  <c r="Z11" i="6"/>
  <c r="Z19" i="6"/>
  <c r="Z14" i="6"/>
  <c r="Z12" i="6"/>
  <c r="Z23" i="6"/>
  <c r="Z21" i="6"/>
  <c r="Z15" i="6"/>
  <c r="Z13" i="6"/>
  <c r="Z17" i="6"/>
  <c r="Z20" i="6"/>
  <c r="Z18" i="6"/>
  <c r="AA5" i="6"/>
  <c r="AA12" i="6"/>
  <c r="Z10" i="6"/>
  <c r="Z16" i="6"/>
  <c r="Z22" i="6"/>
  <c r="Z9" i="6"/>
  <c r="AB5" i="6"/>
  <c r="AA15" i="6"/>
  <c r="AA17" i="6"/>
  <c r="AA18" i="6"/>
  <c r="AA11" i="6"/>
  <c r="AA9" i="6"/>
  <c r="AA22" i="6"/>
  <c r="AA16" i="6"/>
  <c r="AA13" i="6"/>
  <c r="AA21" i="6"/>
  <c r="AA14" i="6"/>
  <c r="AA19" i="6"/>
  <c r="AA20" i="6"/>
  <c r="AA10" i="6"/>
  <c r="AA23" i="6"/>
  <c r="AA8" i="6"/>
  <c r="AA24" i="6"/>
  <c r="AB11" i="6"/>
  <c r="AB19" i="6"/>
  <c r="AB18" i="6"/>
  <c r="AB16" i="6"/>
  <c r="AB13" i="6"/>
  <c r="AC5" i="6"/>
  <c r="AB14" i="6"/>
  <c r="AB17" i="6"/>
  <c r="AB23" i="6"/>
  <c r="AB12" i="6"/>
  <c r="AB9" i="6"/>
  <c r="AB15" i="6"/>
  <c r="AB8" i="6"/>
  <c r="AB24" i="6"/>
  <c r="AB22" i="6"/>
  <c r="AB21" i="6"/>
  <c r="AB10" i="6"/>
  <c r="AB20" i="6"/>
  <c r="AC10" i="6"/>
  <c r="AC14" i="6"/>
  <c r="AC19" i="6"/>
  <c r="AC12" i="6"/>
  <c r="AC18" i="6"/>
  <c r="AC17" i="6"/>
  <c r="AC9" i="6"/>
  <c r="AC13" i="6"/>
  <c r="AC11" i="6"/>
  <c r="AC8" i="6"/>
  <c r="AC24" i="6"/>
  <c r="AC16" i="6"/>
  <c r="AC20" i="6"/>
  <c r="AC23" i="6"/>
  <c r="AC22" i="6"/>
  <c r="AC15" i="6"/>
  <c r="AC21" i="6"/>
  <c r="AF24" i="6" l="1"/>
  <c r="AO24" i="6" s="1"/>
  <c r="AP8" i="6"/>
</calcChain>
</file>

<file path=xl/sharedStrings.xml><?xml version="1.0" encoding="utf-8"?>
<sst xmlns="http://schemas.openxmlformats.org/spreadsheetml/2006/main" count="295" uniqueCount="81">
  <si>
    <t>Time</t>
  </si>
  <si>
    <t>Command</t>
  </si>
  <si>
    <t>Item</t>
  </si>
  <si>
    <t>Value</t>
  </si>
  <si>
    <t>FramesPerSecond</t>
  </si>
  <si>
    <t>Width</t>
  </si>
  <si>
    <t>Height</t>
  </si>
  <si>
    <t>Assembly</t>
  </si>
  <si>
    <t>Machine</t>
  </si>
  <si>
    <t>Zoom</t>
  </si>
  <si>
    <t>Xscale</t>
  </si>
  <si>
    <t>Yscale</t>
  </si>
  <si>
    <t>BringToFront</t>
  </si>
  <si>
    <t>Table</t>
  </si>
  <si>
    <t>Moves</t>
  </si>
  <si>
    <t># Repeat a command just to determine the last time</t>
  </si>
  <si>
    <t>Detail</t>
  </si>
  <si>
    <t>xpos</t>
  </si>
  <si>
    <t>ypos</t>
  </si>
  <si>
    <t>xa</t>
  </si>
  <si>
    <t>ya</t>
  </si>
  <si>
    <t>xb</t>
  </si>
  <si>
    <t>yb</t>
  </si>
  <si>
    <t>xc</t>
  </si>
  <si>
    <t>yc</t>
  </si>
  <si>
    <t>W</t>
  </si>
  <si>
    <t>W'</t>
  </si>
  <si>
    <t>H</t>
  </si>
  <si>
    <t>H'</t>
  </si>
  <si>
    <t>Scale</t>
  </si>
  <si>
    <t>Mask</t>
  </si>
  <si>
    <t>Mask.png</t>
  </si>
  <si>
    <t>Image</t>
  </si>
  <si>
    <t>Glass</t>
  </si>
  <si>
    <t>Glass.png</t>
  </si>
  <si>
    <t>Background</t>
  </si>
  <si>
    <t>Background.png</t>
  </si>
  <si>
    <t>F.Foot</t>
  </si>
  <si>
    <t>F.Foot.png</t>
  </si>
  <si>
    <t>F.Needle</t>
  </si>
  <si>
    <t>F.Needle.png</t>
  </si>
  <si>
    <t>L.Lever</t>
  </si>
  <si>
    <t>L.Lever.png</t>
  </si>
  <si>
    <t>L.Needle</t>
  </si>
  <si>
    <t>L.Needle.png</t>
  </si>
  <si>
    <t>T.Handle</t>
  </si>
  <si>
    <t>T.Handle.png</t>
  </si>
  <si>
    <t>Machine.png</t>
  </si>
  <si>
    <t>F.Lever</t>
  </si>
  <si>
    <t>F.Lever.png</t>
  </si>
  <si>
    <t>R.Wheel</t>
  </si>
  <si>
    <t>R.Wheel.png</t>
  </si>
  <si>
    <t>SendToBack</t>
  </si>
  <si>
    <t>Xpole</t>
  </si>
  <si>
    <t>Ypole</t>
  </si>
  <si>
    <t>TableMachine</t>
  </si>
  <si>
    <t>Rotation</t>
  </si>
  <si>
    <t>Ypos</t>
  </si>
  <si>
    <t>Rmove</t>
  </si>
  <si>
    <t>Cycloid</t>
  </si>
  <si>
    <t>Ymove</t>
  </si>
  <si>
    <t>Xmove</t>
  </si>
  <si>
    <t>Damped</t>
  </si>
  <si>
    <t>AnimatedGIF</t>
  </si>
  <si>
    <t>SewingMachine.gif</t>
  </si>
  <si>
    <t>Icon1</t>
  </si>
  <si>
    <t>Icon2</t>
  </si>
  <si>
    <t>Icon3</t>
  </si>
  <si>
    <t>Icon4</t>
  </si>
  <si>
    <t>Icon5</t>
  </si>
  <si>
    <t>Icon6</t>
  </si>
  <si>
    <t>Icon7</t>
  </si>
  <si>
    <t>Icon8</t>
  </si>
  <si>
    <t>Icons</t>
  </si>
  <si>
    <t>Xpos</t>
  </si>
  <si>
    <t>CLICK</t>
  </si>
  <si>
    <t>SXmove</t>
  </si>
  <si>
    <t>SYmove</t>
  </si>
  <si>
    <t>CYCLOID</t>
  </si>
  <si>
    <t>SPRING</t>
  </si>
  <si>
    <t>DAMPED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</si>
</sst>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86" formatCode="0.000"/>
    <numFmt numFmtId="187" formatCode="0.0"/>
    <numFmt numFmtId="188" formatCode="0.0%"/>
  </numFmts>
  <fonts count="6" x14ac:knownFonts="1">
    <font>
      <sz val="11"/>
      <name val="Calibri"/>
      <family val="2"/>
      <charset val="1"/>
    </font>
    <font>
      <sz val="10"/>
      <name val="Arial"/>
    </font>
    <font>
      <b/>
      <sz val="11"/>
      <name val="Calibri"/>
      <family val="2"/>
      <charset val="1"/>
    </font>
    <font>
      <sz val="11"/>
      <name val="Calibri"/>
      <family val="2"/>
    </font>
    <font>
      <b/>
      <sz val="11"/>
      <name val="Calibri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ill="0" applyBorder="0" applyAlignment="0" applyProtection="0"/>
  </cellStyleXfs>
  <cellXfs count="19">
    <xf numFmtId="0" fontId="0" fillId="0" borderId="0" xfId="0"/>
    <xf numFmtId="0" fontId="0" fillId="0" borderId="0" xfId="0" applyFont="1"/>
    <xf numFmtId="0" fontId="2" fillId="0" borderId="0" xfId="0" applyFont="1"/>
    <xf numFmtId="2" fontId="0" fillId="0" borderId="0" xfId="0" applyNumberFormat="1" applyFont="1" applyAlignment="1">
      <alignment horizontal="right"/>
    </xf>
    <xf numFmtId="0" fontId="0" fillId="0" borderId="0" xfId="0" applyFont="1" applyBorder="1"/>
    <xf numFmtId="0" fontId="0" fillId="0" borderId="0" xfId="0" applyNumberFormat="1" applyFont="1" applyFill="1" applyBorder="1" applyAlignment="1">
      <alignment horizontal="left"/>
    </xf>
    <xf numFmtId="1" fontId="0" fillId="0" borderId="0" xfId="0" applyNumberFormat="1" applyFont="1" applyBorder="1"/>
    <xf numFmtId="186" fontId="0" fillId="0" borderId="0" xfId="0" applyNumberFormat="1" applyFont="1" applyBorder="1"/>
    <xf numFmtId="0" fontId="0" fillId="0" borderId="0" xfId="0" applyNumberFormat="1" applyFont="1" applyFill="1" applyBorder="1"/>
    <xf numFmtId="2" fontId="2" fillId="0" borderId="0" xfId="0" applyNumberFormat="1" applyFont="1" applyAlignment="1">
      <alignment horizontal="left"/>
    </xf>
    <xf numFmtId="187" fontId="0" fillId="0" borderId="0" xfId="0" applyNumberFormat="1"/>
    <xf numFmtId="2" fontId="0" fillId="0" borderId="0" xfId="0" applyNumberFormat="1"/>
    <xf numFmtId="0" fontId="2" fillId="0" borderId="0" xfId="0" applyNumberFormat="1" applyFont="1" applyFill="1" applyBorder="1"/>
    <xf numFmtId="0" fontId="0" fillId="0" borderId="0" xfId="0" applyNumberFormat="1" applyFill="1" applyBorder="1"/>
    <xf numFmtId="0" fontId="0" fillId="0" borderId="0" xfId="0" applyBorder="1"/>
    <xf numFmtId="1" fontId="0" fillId="0" borderId="0" xfId="0" applyNumberFormat="1"/>
    <xf numFmtId="188" fontId="5" fillId="0" borderId="0" xfId="1" applyNumberFormat="1" applyFont="1" applyFill="1" applyBorder="1"/>
    <xf numFmtId="0" fontId="4" fillId="0" borderId="0" xfId="0" applyFont="1"/>
    <xf numFmtId="0" fontId="3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381000</xdr:colOff>
      <xdr:row>2</xdr:row>
      <xdr:rowOff>121920</xdr:rowOff>
    </xdr:from>
    <xdr:to>
      <xdr:col>23</xdr:col>
      <xdr:colOff>236220</xdr:colOff>
      <xdr:row>21</xdr:row>
      <xdr:rowOff>76200</xdr:rowOff>
    </xdr:to>
    <xdr:pic>
      <xdr:nvPicPr>
        <xdr:cNvPr id="2116" name="Graphics 1">
          <a:extLst>
            <a:ext uri="{FF2B5EF4-FFF2-40B4-BE49-F238E27FC236}">
              <a16:creationId xmlns:a16="http://schemas.microsoft.com/office/drawing/2014/main" id="{0A8C6326-5CCE-44E3-AA59-2DD1556EB1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48400" y="487680"/>
          <a:ext cx="7482840" cy="3429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tabSelected="1" workbookViewId="0">
      <selection activeCell="B14" sqref="B14"/>
    </sheetView>
  </sheetViews>
  <sheetFormatPr defaultColWidth="11.5546875" defaultRowHeight="14.4" x14ac:dyDescent="0.3"/>
  <cols>
    <col min="1" max="1" width="7.21875" style="1" customWidth="1"/>
    <col min="2" max="2" width="19.5546875" style="1" customWidth="1"/>
    <col min="3" max="3" width="16.44140625" style="1" bestFit="1" customWidth="1"/>
    <col min="4" max="4" width="16.77734375" style="1" customWidth="1"/>
    <col min="5" max="16384" width="11.5546875" style="1"/>
  </cols>
  <sheetData>
    <row r="1" spans="1:4" x14ac:dyDescent="0.3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3">
      <c r="A2" s="3">
        <f>MIN(A3:A9)-1</f>
        <v>-16</v>
      </c>
      <c r="B2" s="4" t="s">
        <v>4</v>
      </c>
      <c r="C2" s="4">
        <v>24</v>
      </c>
      <c r="D2" s="5"/>
    </row>
    <row r="3" spans="1:4" x14ac:dyDescent="0.3">
      <c r="A3" s="3">
        <f>MIN(A4:A10)-1</f>
        <v>-15</v>
      </c>
      <c r="B3" s="4" t="s">
        <v>5</v>
      </c>
      <c r="C3" s="6">
        <v>800</v>
      </c>
      <c r="D3" s="5"/>
    </row>
    <row r="4" spans="1:4" x14ac:dyDescent="0.3">
      <c r="A4" s="3">
        <f>MIN(A5:A11)-1</f>
        <v>-14</v>
      </c>
      <c r="B4" s="4" t="s">
        <v>6</v>
      </c>
      <c r="C4" s="6">
        <v>600</v>
      </c>
      <c r="D4" s="5"/>
    </row>
    <row r="5" spans="1:4" x14ac:dyDescent="0.3">
      <c r="A5" s="3">
        <f>MIN(A6:A12)-1</f>
        <v>-13</v>
      </c>
      <c r="B5" s="14" t="s">
        <v>63</v>
      </c>
      <c r="C5" s="7" t="s">
        <v>64</v>
      </c>
      <c r="D5" s="5"/>
    </row>
    <row r="6" spans="1:4" x14ac:dyDescent="0.3">
      <c r="A6" s="3"/>
      <c r="B6" s="8"/>
      <c r="C6" s="8"/>
      <c r="D6" s="5"/>
    </row>
    <row r="7" spans="1:4" x14ac:dyDescent="0.3">
      <c r="A7" s="3">
        <f>MIN(A8:A14)-1</f>
        <v>-12</v>
      </c>
      <c r="B7" s="8" t="s">
        <v>7</v>
      </c>
      <c r="C7" s="8" t="s">
        <v>8</v>
      </c>
      <c r="D7" s="8" t="s">
        <v>8</v>
      </c>
    </row>
    <row r="8" spans="1:4" x14ac:dyDescent="0.3">
      <c r="A8" s="3">
        <f>MIN(A9:A15)-1</f>
        <v>-11</v>
      </c>
      <c r="B8" s="8" t="s">
        <v>7</v>
      </c>
      <c r="C8" s="8" t="s">
        <v>9</v>
      </c>
      <c r="D8" s="8" t="s">
        <v>9</v>
      </c>
    </row>
    <row r="9" spans="1:4" x14ac:dyDescent="0.3">
      <c r="A9" s="3">
        <f>MIN(A10:A16)-1</f>
        <v>-10</v>
      </c>
      <c r="B9" s="13" t="s">
        <v>32</v>
      </c>
      <c r="C9" s="13" t="s">
        <v>33</v>
      </c>
      <c r="D9" s="13" t="s">
        <v>34</v>
      </c>
    </row>
    <row r="10" spans="1:4" x14ac:dyDescent="0.3">
      <c r="A10" s="3"/>
      <c r="B10" s="8"/>
      <c r="C10" s="8"/>
      <c r="D10" s="13"/>
    </row>
    <row r="11" spans="1:4" x14ac:dyDescent="0.3">
      <c r="A11" s="3">
        <f>MIN(A12:A18)-1</f>
        <v>-9</v>
      </c>
      <c r="B11" s="8" t="s">
        <v>10</v>
      </c>
      <c r="C11" s="8" t="s">
        <v>8</v>
      </c>
      <c r="D11" s="16">
        <f>800/1200</f>
        <v>0.66666666666666663</v>
      </c>
    </row>
    <row r="12" spans="1:4" x14ac:dyDescent="0.3">
      <c r="A12" s="3">
        <f>MIN(A13:A19)-1</f>
        <v>-8</v>
      </c>
      <c r="B12" s="8" t="s">
        <v>11</v>
      </c>
      <c r="C12" s="8" t="s">
        <v>8</v>
      </c>
      <c r="D12" s="16">
        <f>800/1200</f>
        <v>0.66666666666666663</v>
      </c>
    </row>
    <row r="13" spans="1:4" x14ac:dyDescent="0.3">
      <c r="A13" s="3"/>
    </row>
    <row r="14" spans="1:4" x14ac:dyDescent="0.3">
      <c r="A14" s="3">
        <f>MIN(A15:A21)-1</f>
        <v>-7</v>
      </c>
      <c r="B14" s="13" t="s">
        <v>61</v>
      </c>
      <c r="C14" s="8" t="s">
        <v>9</v>
      </c>
      <c r="D14" s="13" t="s">
        <v>62</v>
      </c>
    </row>
    <row r="15" spans="1:4" x14ac:dyDescent="0.3">
      <c r="A15" s="3">
        <f>MIN(A16:A22)-1</f>
        <v>-6</v>
      </c>
      <c r="B15" s="13" t="s">
        <v>60</v>
      </c>
      <c r="C15" s="8" t="s">
        <v>9</v>
      </c>
      <c r="D15" s="13" t="s">
        <v>62</v>
      </c>
    </row>
    <row r="16" spans="1:4" x14ac:dyDescent="0.3">
      <c r="A16" s="3">
        <f>MIN(A17:A23)-1</f>
        <v>-5</v>
      </c>
      <c r="B16" s="13" t="s">
        <v>61</v>
      </c>
      <c r="C16" s="13" t="s">
        <v>33</v>
      </c>
      <c r="D16" s="13" t="s">
        <v>62</v>
      </c>
    </row>
    <row r="17" spans="1:4" x14ac:dyDescent="0.3">
      <c r="A17" s="3">
        <f>MIN(A18:A23)-1</f>
        <v>-4</v>
      </c>
      <c r="B17" s="13" t="s">
        <v>60</v>
      </c>
      <c r="C17" s="13" t="s">
        <v>33</v>
      </c>
      <c r="D17" s="13" t="s">
        <v>62</v>
      </c>
    </row>
    <row r="18" spans="1:4" x14ac:dyDescent="0.3">
      <c r="A18" s="3"/>
      <c r="B18" s="8"/>
      <c r="C18" s="8"/>
      <c r="D18" s="5"/>
    </row>
    <row r="19" spans="1:4" x14ac:dyDescent="0.3">
      <c r="A19" s="3">
        <f>MIN(A20:A26)-1</f>
        <v>-3</v>
      </c>
      <c r="B19" s="8" t="s">
        <v>52</v>
      </c>
      <c r="C19" s="8" t="s">
        <v>8</v>
      </c>
      <c r="D19" s="5"/>
    </row>
    <row r="20" spans="1:4" x14ac:dyDescent="0.3">
      <c r="A20" s="3">
        <f>MIN(A21:A27)-1</f>
        <v>-2</v>
      </c>
      <c r="B20" s="8" t="s">
        <v>12</v>
      </c>
      <c r="C20" s="8" t="s">
        <v>9</v>
      </c>
      <c r="D20" s="5"/>
    </row>
    <row r="21" spans="1:4" x14ac:dyDescent="0.3">
      <c r="A21" s="3">
        <f>MIN(A22:A28)-1</f>
        <v>-1</v>
      </c>
      <c r="B21" s="8" t="s">
        <v>12</v>
      </c>
      <c r="C21" s="13" t="s">
        <v>33</v>
      </c>
      <c r="D21" s="8"/>
    </row>
    <row r="22" spans="1:4" x14ac:dyDescent="0.3">
      <c r="A22" s="3"/>
      <c r="B22" s="8"/>
      <c r="C22" s="8"/>
      <c r="D22" s="5"/>
    </row>
    <row r="23" spans="1:4" x14ac:dyDescent="0.3">
      <c r="A23" s="3">
        <v>0</v>
      </c>
      <c r="B23" s="1" t="s">
        <v>13</v>
      </c>
      <c r="C23" s="1" t="s">
        <v>14</v>
      </c>
    </row>
    <row r="25" spans="1:4" x14ac:dyDescent="0.3">
      <c r="A25" s="3"/>
    </row>
    <row r="26" spans="1:4" x14ac:dyDescent="0.3">
      <c r="A26" s="9" t="s">
        <v>15</v>
      </c>
    </row>
    <row r="27" spans="1:4" x14ac:dyDescent="0.3">
      <c r="A27" s="3">
        <f>TableMachine!A47</f>
        <v>13.357142857142863</v>
      </c>
      <c r="B27" s="8" t="s">
        <v>12</v>
      </c>
      <c r="C27" s="8" t="s">
        <v>9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paperSize="9" orientation="portrait" useFirstPageNumber="1" horizontalDpi="300" verticalDpi="300" r:id="rId1"/>
  <headerFooter alignWithMargins="0">
    <oddHeader>&amp;C&amp;"Times New Roman,Standaard"&amp;12&amp;A</oddHeader>
    <oddFooter>&amp;C&amp;"Times New Roman,Standaard"&amp;12Page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pane ySplit="1" topLeftCell="A2" activePane="bottomLeft" state="frozen"/>
      <selection pane="bottomLeft" activeCell="D19" sqref="D19"/>
    </sheetView>
  </sheetViews>
  <sheetFormatPr defaultColWidth="11.5546875" defaultRowHeight="14.4" x14ac:dyDescent="0.3"/>
  <cols>
    <col min="1" max="1" width="7.21875" style="1" customWidth="1"/>
    <col min="2" max="2" width="19.5546875" style="1" customWidth="1"/>
    <col min="3" max="3" width="13.77734375" style="1" customWidth="1"/>
    <col min="4" max="4" width="16.77734375" style="1" customWidth="1"/>
    <col min="5" max="16384" width="11.5546875" style="1"/>
  </cols>
  <sheetData>
    <row r="1" spans="1:4" x14ac:dyDescent="0.3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3">
      <c r="A2" s="3">
        <f>MIN(A3:A8)-1</f>
        <v>-9</v>
      </c>
      <c r="B2" s="4" t="s">
        <v>5</v>
      </c>
      <c r="C2" s="6">
        <v>1200</v>
      </c>
      <c r="D2" s="5"/>
    </row>
    <row r="3" spans="1:4" x14ac:dyDescent="0.3">
      <c r="A3" s="3">
        <f>MIN(A4:A13)-1</f>
        <v>-8</v>
      </c>
      <c r="B3" s="4" t="s">
        <v>6</v>
      </c>
      <c r="C3" s="6">
        <v>900</v>
      </c>
      <c r="D3" s="5"/>
    </row>
    <row r="4" spans="1:4" x14ac:dyDescent="0.3">
      <c r="A4" s="3"/>
      <c r="B4" s="8"/>
      <c r="C4" s="8"/>
      <c r="D4" s="5"/>
    </row>
    <row r="5" spans="1:4" x14ac:dyDescent="0.3">
      <c r="A5" s="3">
        <f>MIN(A6:A10)-1</f>
        <v>-7</v>
      </c>
      <c r="B5" s="8" t="s">
        <v>7</v>
      </c>
      <c r="C5" s="8" t="s">
        <v>16</v>
      </c>
      <c r="D5" s="8" t="s">
        <v>8</v>
      </c>
    </row>
    <row r="6" spans="1:4" x14ac:dyDescent="0.3">
      <c r="A6" s="3">
        <f>MIN(A7:A11)-1</f>
        <v>-6</v>
      </c>
      <c r="B6" s="8" t="s">
        <v>30</v>
      </c>
      <c r="C6" s="8" t="s">
        <v>30</v>
      </c>
      <c r="D6" s="8" t="s">
        <v>31</v>
      </c>
    </row>
    <row r="7" spans="1:4" x14ac:dyDescent="0.3">
      <c r="A7" s="3"/>
      <c r="B7" s="8"/>
      <c r="C7" s="8"/>
      <c r="D7" s="5"/>
    </row>
    <row r="8" spans="1:4" x14ac:dyDescent="0.3">
      <c r="A8" s="3">
        <f>MIN(A9:A13)-1</f>
        <v>-5</v>
      </c>
      <c r="B8" s="8" t="s">
        <v>12</v>
      </c>
      <c r="C8" s="8" t="s">
        <v>30</v>
      </c>
      <c r="D8" s="5"/>
    </row>
    <row r="9" spans="1:4" x14ac:dyDescent="0.3">
      <c r="A9" s="3"/>
      <c r="B9" s="8"/>
      <c r="C9" s="8"/>
      <c r="D9" s="5"/>
    </row>
    <row r="10" spans="1:4" x14ac:dyDescent="0.3">
      <c r="A10" s="3">
        <f>MIN(A11:A15)-1</f>
        <v>-4</v>
      </c>
      <c r="B10" s="13" t="s">
        <v>61</v>
      </c>
      <c r="C10" s="8" t="s">
        <v>16</v>
      </c>
      <c r="D10" s="13" t="s">
        <v>62</v>
      </c>
    </row>
    <row r="11" spans="1:4" x14ac:dyDescent="0.3">
      <c r="A11" s="3">
        <f>MIN(A12:A16)-1</f>
        <v>-3</v>
      </c>
      <c r="B11" s="13" t="s">
        <v>60</v>
      </c>
      <c r="C11" s="8" t="s">
        <v>16</v>
      </c>
      <c r="D11" s="13" t="s">
        <v>62</v>
      </c>
    </row>
    <row r="12" spans="1:4" x14ac:dyDescent="0.3">
      <c r="A12" s="3">
        <f>MIN(A13:A17)-1</f>
        <v>-2</v>
      </c>
      <c r="B12" s="13" t="s">
        <v>61</v>
      </c>
      <c r="C12" s="8" t="s">
        <v>30</v>
      </c>
      <c r="D12" s="13" t="s">
        <v>62</v>
      </c>
    </row>
    <row r="13" spans="1:4" x14ac:dyDescent="0.3">
      <c r="A13" s="3">
        <f>MIN(A14:A18)-1</f>
        <v>-1</v>
      </c>
      <c r="B13" s="13" t="s">
        <v>60</v>
      </c>
      <c r="C13" s="8" t="s">
        <v>30</v>
      </c>
      <c r="D13" s="13" t="s">
        <v>62</v>
      </c>
    </row>
    <row r="14" spans="1:4" x14ac:dyDescent="0.3">
      <c r="A14" s="3"/>
      <c r="B14" s="13"/>
      <c r="C14" s="13"/>
      <c r="D14" s="13"/>
    </row>
    <row r="15" spans="1:4" x14ac:dyDescent="0.3">
      <c r="A15" s="3">
        <v>0</v>
      </c>
      <c r="B15" s="1" t="s">
        <v>13</v>
      </c>
      <c r="C15" s="1" t="s">
        <v>14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paperSize="9" orientation="portrait" useFirstPageNumber="1" horizontalDpi="300" verticalDpi="300"/>
  <headerFooter alignWithMargins="0">
    <oddHeader>&amp;C&amp;"Times New Roman,Standaard"&amp;12&amp;A</oddHeader>
    <oddFooter>&amp;C&amp;"Times New Roman,Standaard"&amp;12Page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I2" sqref="I2"/>
    </sheetView>
  </sheetViews>
  <sheetFormatPr defaultColWidth="8.5546875" defaultRowHeight="14.4" x14ac:dyDescent="0.3"/>
  <sheetData>
    <row r="1" spans="1:9" x14ac:dyDescent="0.3">
      <c r="A1" s="2"/>
      <c r="B1" s="2"/>
      <c r="C1" s="2"/>
      <c r="D1" s="2" t="s">
        <v>16</v>
      </c>
      <c r="E1" s="2" t="s">
        <v>16</v>
      </c>
      <c r="F1" s="2" t="s">
        <v>9</v>
      </c>
      <c r="G1" s="2" t="s">
        <v>9</v>
      </c>
      <c r="H1" s="2" t="s">
        <v>33</v>
      </c>
      <c r="I1" s="2" t="s">
        <v>33</v>
      </c>
    </row>
    <row r="2" spans="1:9" x14ac:dyDescent="0.3">
      <c r="D2" t="s">
        <v>17</v>
      </c>
      <c r="E2" t="s">
        <v>18</v>
      </c>
      <c r="F2" t="s">
        <v>17</v>
      </c>
      <c r="G2" t="s">
        <v>18</v>
      </c>
      <c r="H2" t="s">
        <v>17</v>
      </c>
      <c r="I2" t="s">
        <v>18</v>
      </c>
    </row>
    <row r="4" spans="1:9" x14ac:dyDescent="0.3">
      <c r="B4" t="s">
        <v>19</v>
      </c>
      <c r="C4" t="s">
        <v>20</v>
      </c>
      <c r="D4" t="s">
        <v>21</v>
      </c>
      <c r="E4" t="s">
        <v>22</v>
      </c>
      <c r="F4" t="s">
        <v>23</v>
      </c>
      <c r="G4" t="s">
        <v>24</v>
      </c>
      <c r="H4" t="s">
        <v>23</v>
      </c>
      <c r="I4" t="s">
        <v>24</v>
      </c>
    </row>
    <row r="5" spans="1:9" x14ac:dyDescent="0.3">
      <c r="A5" s="11">
        <v>0</v>
      </c>
      <c r="B5">
        <v>1200</v>
      </c>
      <c r="C5">
        <v>1200</v>
      </c>
      <c r="D5">
        <f>$C$20/2-B5*$C$23</f>
        <v>-1200</v>
      </c>
      <c r="E5">
        <f>$C$21/2-C5*$C$23</f>
        <v>-1350</v>
      </c>
      <c r="F5">
        <f>B5-1200/2</f>
        <v>600</v>
      </c>
      <c r="G5">
        <f>C5-900/2</f>
        <v>750</v>
      </c>
      <c r="H5" s="10">
        <f>F5</f>
        <v>600</v>
      </c>
      <c r="I5" s="10">
        <f t="shared" ref="I5:I16" si="0">G5</f>
        <v>750</v>
      </c>
    </row>
    <row r="6" spans="1:9" x14ac:dyDescent="0.3">
      <c r="A6" s="11">
        <f>A5+1</f>
        <v>1</v>
      </c>
      <c r="B6">
        <v>680</v>
      </c>
      <c r="C6">
        <v>319</v>
      </c>
      <c r="D6">
        <f>$C$20/2-B6*$C$23</f>
        <v>-420</v>
      </c>
      <c r="E6">
        <f>$C$21/2-C6*$C$23</f>
        <v>-28.5</v>
      </c>
      <c r="F6">
        <f>B6-1200/2</f>
        <v>80</v>
      </c>
      <c r="G6">
        <f>C6-900/2</f>
        <v>-131</v>
      </c>
      <c r="H6" s="10">
        <f t="shared" ref="H6:H16" si="1">F6</f>
        <v>80</v>
      </c>
      <c r="I6" s="10">
        <f t="shared" si="0"/>
        <v>-131</v>
      </c>
    </row>
    <row r="7" spans="1:9" x14ac:dyDescent="0.3">
      <c r="A7" s="11">
        <f>A6+TableMachine!$A$7</f>
        <v>2.2142857142857144</v>
      </c>
      <c r="B7">
        <f t="shared" ref="B7:G7" si="2">B6</f>
        <v>680</v>
      </c>
      <c r="C7">
        <f t="shared" si="2"/>
        <v>319</v>
      </c>
      <c r="D7">
        <f t="shared" si="2"/>
        <v>-420</v>
      </c>
      <c r="E7">
        <f t="shared" si="2"/>
        <v>-28.5</v>
      </c>
      <c r="F7">
        <f t="shared" si="2"/>
        <v>80</v>
      </c>
      <c r="G7">
        <f t="shared" si="2"/>
        <v>-131</v>
      </c>
      <c r="H7" s="10">
        <f t="shared" si="1"/>
        <v>80</v>
      </c>
      <c r="I7" s="10">
        <f t="shared" si="0"/>
        <v>-131</v>
      </c>
    </row>
    <row r="8" spans="1:9" x14ac:dyDescent="0.3">
      <c r="A8" s="11">
        <f>A7+1</f>
        <v>3.2142857142857144</v>
      </c>
      <c r="B8">
        <v>169</v>
      </c>
      <c r="C8">
        <v>315</v>
      </c>
      <c r="D8">
        <f>$C$20/2-B8*$C$23</f>
        <v>346.5</v>
      </c>
      <c r="E8">
        <f>$C$21/2-C8*$C$23</f>
        <v>-22.5</v>
      </c>
      <c r="F8">
        <f>B8-1200/2</f>
        <v>-431</v>
      </c>
      <c r="G8">
        <f>C8-900/2</f>
        <v>-135</v>
      </c>
      <c r="H8" s="10">
        <f t="shared" si="1"/>
        <v>-431</v>
      </c>
      <c r="I8" s="10">
        <f t="shared" si="0"/>
        <v>-135</v>
      </c>
    </row>
    <row r="9" spans="1:9" x14ac:dyDescent="0.3">
      <c r="A9" s="11">
        <f>A8+TableMachine!$A$7</f>
        <v>4.4285714285714288</v>
      </c>
      <c r="B9">
        <f t="shared" ref="B9:G9" si="3">B8</f>
        <v>169</v>
      </c>
      <c r="C9">
        <f t="shared" si="3"/>
        <v>315</v>
      </c>
      <c r="D9">
        <f t="shared" si="3"/>
        <v>346.5</v>
      </c>
      <c r="E9">
        <f t="shared" si="3"/>
        <v>-22.5</v>
      </c>
      <c r="F9">
        <f t="shared" si="3"/>
        <v>-431</v>
      </c>
      <c r="G9">
        <f t="shared" si="3"/>
        <v>-135</v>
      </c>
      <c r="H9" s="10">
        <f t="shared" si="1"/>
        <v>-431</v>
      </c>
      <c r="I9" s="10">
        <f t="shared" si="0"/>
        <v>-135</v>
      </c>
    </row>
    <row r="10" spans="1:9" x14ac:dyDescent="0.3">
      <c r="A10" s="11">
        <f>A9+1</f>
        <v>5.4285714285714288</v>
      </c>
      <c r="B10">
        <v>293</v>
      </c>
      <c r="C10">
        <v>433</v>
      </c>
      <c r="D10">
        <f>$C$20/2-B10*$C$23</f>
        <v>160.5</v>
      </c>
      <c r="E10">
        <f>$C$21/2-C10*$C$23</f>
        <v>-199.5</v>
      </c>
      <c r="F10">
        <f>B10-1200/2</f>
        <v>-307</v>
      </c>
      <c r="G10">
        <f>C10-900/2</f>
        <v>-17</v>
      </c>
      <c r="H10" s="10">
        <f t="shared" si="1"/>
        <v>-307</v>
      </c>
      <c r="I10" s="10">
        <f t="shared" si="0"/>
        <v>-17</v>
      </c>
    </row>
    <row r="11" spans="1:9" x14ac:dyDescent="0.3">
      <c r="A11" s="11">
        <f>A10+TableMachine!$A$7</f>
        <v>6.6428571428571432</v>
      </c>
      <c r="B11">
        <f t="shared" ref="B11:G11" si="4">B10</f>
        <v>293</v>
      </c>
      <c r="C11">
        <f t="shared" si="4"/>
        <v>433</v>
      </c>
      <c r="D11">
        <f t="shared" si="4"/>
        <v>160.5</v>
      </c>
      <c r="E11">
        <f t="shared" si="4"/>
        <v>-199.5</v>
      </c>
      <c r="F11">
        <f t="shared" si="4"/>
        <v>-307</v>
      </c>
      <c r="G11">
        <f t="shared" si="4"/>
        <v>-17</v>
      </c>
      <c r="H11" s="10">
        <f t="shared" si="1"/>
        <v>-307</v>
      </c>
      <c r="I11" s="10">
        <f t="shared" si="0"/>
        <v>-17</v>
      </c>
    </row>
    <row r="12" spans="1:9" x14ac:dyDescent="0.3">
      <c r="A12" s="11">
        <f>A11+1</f>
        <v>7.6428571428571432</v>
      </c>
      <c r="B12">
        <v>465</v>
      </c>
      <c r="C12">
        <v>133</v>
      </c>
      <c r="D12">
        <f>$C$20/2-B12*$C$23</f>
        <v>-97.5</v>
      </c>
      <c r="E12">
        <f>$C$21/2-C12*$C$23</f>
        <v>250.5</v>
      </c>
      <c r="F12">
        <f>B12-1200/2</f>
        <v>-135</v>
      </c>
      <c r="G12">
        <f>C12-900/2</f>
        <v>-317</v>
      </c>
      <c r="H12" s="10">
        <f t="shared" si="1"/>
        <v>-135</v>
      </c>
      <c r="I12" s="10">
        <f t="shared" si="0"/>
        <v>-317</v>
      </c>
    </row>
    <row r="13" spans="1:9" x14ac:dyDescent="0.3">
      <c r="A13" s="11">
        <f>A12+TableMachine!$A$7</f>
        <v>8.8571428571428577</v>
      </c>
      <c r="B13">
        <f t="shared" ref="B13:G13" si="5">B12</f>
        <v>465</v>
      </c>
      <c r="C13">
        <f t="shared" si="5"/>
        <v>133</v>
      </c>
      <c r="D13">
        <f t="shared" si="5"/>
        <v>-97.5</v>
      </c>
      <c r="E13">
        <f t="shared" si="5"/>
        <v>250.5</v>
      </c>
      <c r="F13">
        <f t="shared" si="5"/>
        <v>-135</v>
      </c>
      <c r="G13">
        <f t="shared" si="5"/>
        <v>-317</v>
      </c>
      <c r="H13" s="10">
        <f t="shared" si="1"/>
        <v>-135</v>
      </c>
      <c r="I13" s="10">
        <f t="shared" si="0"/>
        <v>-317</v>
      </c>
    </row>
    <row r="14" spans="1:9" x14ac:dyDescent="0.3">
      <c r="A14" s="11">
        <f>A13+1</f>
        <v>9.8571428571428577</v>
      </c>
      <c r="B14">
        <v>111</v>
      </c>
      <c r="C14">
        <v>434</v>
      </c>
      <c r="D14">
        <f>$C$20/2-B14*$C$23</f>
        <v>433.5</v>
      </c>
      <c r="E14">
        <f>$C$21/2-C14*$C$23</f>
        <v>-201</v>
      </c>
      <c r="F14">
        <f>B14-1200/2</f>
        <v>-489</v>
      </c>
      <c r="G14">
        <f>C14-900/2</f>
        <v>-16</v>
      </c>
      <c r="H14" s="10">
        <f t="shared" si="1"/>
        <v>-489</v>
      </c>
      <c r="I14" s="10">
        <f t="shared" si="0"/>
        <v>-16</v>
      </c>
    </row>
    <row r="15" spans="1:9" x14ac:dyDescent="0.3">
      <c r="A15" s="11">
        <f>A14+TableMachine!$A$7</f>
        <v>11.071428571428571</v>
      </c>
      <c r="B15">
        <f t="shared" ref="B15:G15" si="6">B14</f>
        <v>111</v>
      </c>
      <c r="C15">
        <f t="shared" si="6"/>
        <v>434</v>
      </c>
      <c r="D15">
        <f t="shared" si="6"/>
        <v>433.5</v>
      </c>
      <c r="E15">
        <f t="shared" si="6"/>
        <v>-201</v>
      </c>
      <c r="F15">
        <f t="shared" si="6"/>
        <v>-489</v>
      </c>
      <c r="G15">
        <f t="shared" si="6"/>
        <v>-16</v>
      </c>
      <c r="H15" s="10">
        <f t="shared" si="1"/>
        <v>-489</v>
      </c>
      <c r="I15" s="10">
        <f t="shared" si="0"/>
        <v>-16</v>
      </c>
    </row>
    <row r="16" spans="1:9" x14ac:dyDescent="0.3">
      <c r="A16" s="11">
        <f>A15+1</f>
        <v>12.071428571428571</v>
      </c>
      <c r="B16">
        <f>B5</f>
        <v>1200</v>
      </c>
      <c r="C16">
        <f>C5</f>
        <v>1200</v>
      </c>
      <c r="D16">
        <f>$C$20/2-B16*$C$23</f>
        <v>-1200</v>
      </c>
      <c r="E16">
        <f>$C$21/2-C16*$C$23</f>
        <v>-1350</v>
      </c>
      <c r="F16">
        <f>B16-1200/2</f>
        <v>600</v>
      </c>
      <c r="G16">
        <f>C16-900/2</f>
        <v>750</v>
      </c>
      <c r="H16" s="10">
        <f t="shared" si="1"/>
        <v>600</v>
      </c>
      <c r="I16" s="10">
        <f t="shared" si="0"/>
        <v>750</v>
      </c>
    </row>
    <row r="20" spans="2:7" x14ac:dyDescent="0.3">
      <c r="B20" t="s">
        <v>25</v>
      </c>
      <c r="C20">
        <v>1200</v>
      </c>
      <c r="E20" t="s">
        <v>26</v>
      </c>
      <c r="F20">
        <v>800</v>
      </c>
    </row>
    <row r="21" spans="2:7" x14ac:dyDescent="0.3">
      <c r="B21" t="s">
        <v>27</v>
      </c>
      <c r="C21">
        <v>900</v>
      </c>
      <c r="E21" t="s">
        <v>28</v>
      </c>
      <c r="F21">
        <f>F20/C20*C21</f>
        <v>600</v>
      </c>
    </row>
    <row r="23" spans="2:7" x14ac:dyDescent="0.3">
      <c r="B23" t="s">
        <v>29</v>
      </c>
      <c r="C23">
        <f>C20/F20</f>
        <v>1.5</v>
      </c>
      <c r="D23">
        <v>247</v>
      </c>
      <c r="E23">
        <f>C23*D23</f>
        <v>370.5</v>
      </c>
      <c r="F23">
        <v>377</v>
      </c>
      <c r="G23">
        <f>E23-F23</f>
        <v>-6.5</v>
      </c>
    </row>
    <row r="24" spans="2:7" x14ac:dyDescent="0.3">
      <c r="D24">
        <v>356</v>
      </c>
      <c r="E24">
        <f>C23*D24</f>
        <v>534</v>
      </c>
      <c r="F24">
        <v>462</v>
      </c>
      <c r="G24">
        <f>E24-F24</f>
        <v>72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 alignWithMargins="0">
    <oddHeader>&amp;C&amp;"Times New Roman,Standaard"&amp;12&amp;A</oddHeader>
    <oddFooter>&amp;C&amp;"Times New Roman,Standaard"&amp;12Page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9"/>
  <sheetViews>
    <sheetView workbookViewId="0">
      <pane ySplit="1" topLeftCell="A20" activePane="bottomLeft" state="frozen"/>
      <selection pane="bottomLeft" activeCell="J30" sqref="J30"/>
    </sheetView>
  </sheetViews>
  <sheetFormatPr defaultRowHeight="14.4" x14ac:dyDescent="0.3"/>
  <cols>
    <col min="2" max="2" width="17.77734375" style="1" customWidth="1"/>
    <col min="3" max="3" width="15.5546875" style="1" customWidth="1"/>
    <col min="4" max="4" width="15.21875" style="1" customWidth="1"/>
  </cols>
  <sheetData>
    <row r="1" spans="1:4" x14ac:dyDescent="0.3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3">
      <c r="A2" s="3">
        <f>MIN(A3:A62)-1</f>
        <v>-46</v>
      </c>
      <c r="B2" s="4" t="s">
        <v>5</v>
      </c>
      <c r="C2" s="6">
        <v>1200</v>
      </c>
      <c r="D2" s="5"/>
    </row>
    <row r="3" spans="1:4" x14ac:dyDescent="0.3">
      <c r="A3" s="3">
        <f>MIN(A4:A68)-1</f>
        <v>-45</v>
      </c>
      <c r="B3" s="4" t="s">
        <v>6</v>
      </c>
      <c r="C3" s="6">
        <v>900</v>
      </c>
      <c r="D3" s="5"/>
    </row>
    <row r="4" spans="1:4" x14ac:dyDescent="0.3">
      <c r="A4" s="3"/>
      <c r="B4" s="8"/>
      <c r="C4" s="8"/>
      <c r="D4" s="5"/>
    </row>
    <row r="5" spans="1:4" x14ac:dyDescent="0.3">
      <c r="A5" s="3">
        <f t="shared" ref="A5:A13" si="0">MIN(A6:A69)-1</f>
        <v>-44</v>
      </c>
      <c r="B5" s="8" t="s">
        <v>32</v>
      </c>
      <c r="C5" s="8" t="s">
        <v>35</v>
      </c>
      <c r="D5" s="8" t="s">
        <v>36</v>
      </c>
    </row>
    <row r="6" spans="1:4" x14ac:dyDescent="0.3">
      <c r="A6" s="3">
        <f t="shared" si="0"/>
        <v>-43</v>
      </c>
      <c r="B6" s="8" t="s">
        <v>32</v>
      </c>
      <c r="C6" s="8" t="s">
        <v>37</v>
      </c>
      <c r="D6" s="5" t="s">
        <v>38</v>
      </c>
    </row>
    <row r="7" spans="1:4" x14ac:dyDescent="0.3">
      <c r="A7" s="3">
        <f t="shared" si="0"/>
        <v>-42</v>
      </c>
      <c r="B7" s="8" t="s">
        <v>32</v>
      </c>
      <c r="C7" s="8" t="s">
        <v>39</v>
      </c>
      <c r="D7" s="5" t="s">
        <v>40</v>
      </c>
    </row>
    <row r="8" spans="1:4" x14ac:dyDescent="0.3">
      <c r="A8" s="3">
        <f t="shared" si="0"/>
        <v>-41</v>
      </c>
      <c r="B8" s="8" t="s">
        <v>32</v>
      </c>
      <c r="C8" s="1" t="s">
        <v>41</v>
      </c>
      <c r="D8" s="1" t="s">
        <v>42</v>
      </c>
    </row>
    <row r="9" spans="1:4" x14ac:dyDescent="0.3">
      <c r="A9" s="3">
        <f t="shared" si="0"/>
        <v>-40</v>
      </c>
      <c r="B9" s="8" t="s">
        <v>32</v>
      </c>
      <c r="C9" s="1" t="s">
        <v>43</v>
      </c>
      <c r="D9" s="1" t="s">
        <v>44</v>
      </c>
    </row>
    <row r="10" spans="1:4" x14ac:dyDescent="0.3">
      <c r="A10" s="3">
        <f t="shared" si="0"/>
        <v>-39</v>
      </c>
      <c r="B10" s="8" t="s">
        <v>32</v>
      </c>
      <c r="C10" s="1" t="s">
        <v>45</v>
      </c>
      <c r="D10" s="1" t="s">
        <v>46</v>
      </c>
    </row>
    <row r="11" spans="1:4" x14ac:dyDescent="0.3">
      <c r="A11" s="3">
        <f t="shared" si="0"/>
        <v>-38</v>
      </c>
      <c r="B11" s="8" t="s">
        <v>32</v>
      </c>
      <c r="C11" s="1" t="s">
        <v>8</v>
      </c>
      <c r="D11" s="1" t="s">
        <v>47</v>
      </c>
    </row>
    <row r="12" spans="1:4" x14ac:dyDescent="0.3">
      <c r="A12" s="3">
        <f t="shared" si="0"/>
        <v>-37</v>
      </c>
      <c r="B12" s="8" t="s">
        <v>32</v>
      </c>
      <c r="C12" s="1" t="s">
        <v>48</v>
      </c>
      <c r="D12" s="1" t="s">
        <v>49</v>
      </c>
    </row>
    <row r="13" spans="1:4" x14ac:dyDescent="0.3">
      <c r="A13" s="3">
        <f t="shared" si="0"/>
        <v>-36</v>
      </c>
      <c r="B13" s="8" t="s">
        <v>32</v>
      </c>
      <c r="C13" s="1" t="s">
        <v>50</v>
      </c>
      <c r="D13" s="1" t="s">
        <v>51</v>
      </c>
    </row>
    <row r="14" spans="1:4" x14ac:dyDescent="0.3">
      <c r="A14" s="3"/>
    </row>
    <row r="15" spans="1:4" s="1" customFormat="1" x14ac:dyDescent="0.3">
      <c r="A15" s="3">
        <f t="shared" ref="A15:A22" si="1">MIN(A16:A79)-1</f>
        <v>-35</v>
      </c>
      <c r="B15" s="8" t="s">
        <v>32</v>
      </c>
      <c r="C15" s="8" t="s">
        <v>65</v>
      </c>
      <c r="D15" s="16" t="str">
        <f t="shared" ref="D15:D22" si="2">C15&amp;".png"</f>
        <v>Icon1.png</v>
      </c>
    </row>
    <row r="16" spans="1:4" s="1" customFormat="1" x14ac:dyDescent="0.3">
      <c r="A16" s="3">
        <f t="shared" si="1"/>
        <v>-34</v>
      </c>
      <c r="B16" s="8" t="s">
        <v>32</v>
      </c>
      <c r="C16" s="8" t="s">
        <v>66</v>
      </c>
      <c r="D16" s="16" t="str">
        <f t="shared" si="2"/>
        <v>Icon2.png</v>
      </c>
    </row>
    <row r="17" spans="1:4" s="1" customFormat="1" x14ac:dyDescent="0.3">
      <c r="A17" s="3">
        <f t="shared" si="1"/>
        <v>-33</v>
      </c>
      <c r="B17" s="8" t="s">
        <v>32</v>
      </c>
      <c r="C17" s="8" t="s">
        <v>67</v>
      </c>
      <c r="D17" s="16" t="str">
        <f t="shared" si="2"/>
        <v>Icon3.png</v>
      </c>
    </row>
    <row r="18" spans="1:4" s="1" customFormat="1" x14ac:dyDescent="0.3">
      <c r="A18" s="3">
        <f t="shared" si="1"/>
        <v>-32</v>
      </c>
      <c r="B18" s="8" t="s">
        <v>32</v>
      </c>
      <c r="C18" s="8" t="s">
        <v>68</v>
      </c>
      <c r="D18" s="16" t="str">
        <f t="shared" si="2"/>
        <v>Icon4.png</v>
      </c>
    </row>
    <row r="19" spans="1:4" s="1" customFormat="1" x14ac:dyDescent="0.3">
      <c r="A19" s="3">
        <f t="shared" si="1"/>
        <v>-31</v>
      </c>
      <c r="B19" s="8" t="s">
        <v>32</v>
      </c>
      <c r="C19" s="8" t="s">
        <v>69</v>
      </c>
      <c r="D19" s="16" t="str">
        <f t="shared" si="2"/>
        <v>Icon5.png</v>
      </c>
    </row>
    <row r="20" spans="1:4" s="1" customFormat="1" x14ac:dyDescent="0.3">
      <c r="A20" s="3">
        <f t="shared" si="1"/>
        <v>-30</v>
      </c>
      <c r="B20" s="8" t="s">
        <v>32</v>
      </c>
      <c r="C20" s="8" t="s">
        <v>70</v>
      </c>
      <c r="D20" s="16" t="str">
        <f t="shared" si="2"/>
        <v>Icon6.png</v>
      </c>
    </row>
    <row r="21" spans="1:4" s="1" customFormat="1" x14ac:dyDescent="0.3">
      <c r="A21" s="3">
        <f t="shared" si="1"/>
        <v>-29</v>
      </c>
      <c r="B21" s="8" t="s">
        <v>32</v>
      </c>
      <c r="C21" s="8" t="s">
        <v>71</v>
      </c>
      <c r="D21" s="16" t="str">
        <f t="shared" si="2"/>
        <v>Icon7.png</v>
      </c>
    </row>
    <row r="22" spans="1:4" s="1" customFormat="1" x14ac:dyDescent="0.3">
      <c r="A22" s="3">
        <f t="shared" si="1"/>
        <v>-28</v>
      </c>
      <c r="B22" s="8" t="s">
        <v>32</v>
      </c>
      <c r="C22" s="8" t="s">
        <v>72</v>
      </c>
      <c r="D22" s="16" t="str">
        <f t="shared" si="2"/>
        <v>Icon8.png</v>
      </c>
    </row>
    <row r="23" spans="1:4" s="1" customFormat="1" x14ac:dyDescent="0.3">
      <c r="A23" s="3"/>
      <c r="B23" s="8"/>
      <c r="C23" s="8"/>
      <c r="D23" s="13"/>
    </row>
    <row r="24" spans="1:4" s="1" customFormat="1" x14ac:dyDescent="0.3">
      <c r="A24" s="3">
        <f t="shared" ref="A24:A30" si="3">MIN(A25:A98)-1</f>
        <v>-27</v>
      </c>
      <c r="B24" s="8" t="s">
        <v>52</v>
      </c>
      <c r="C24" s="8" t="s">
        <v>65</v>
      </c>
      <c r="D24" s="16"/>
    </row>
    <row r="25" spans="1:4" s="1" customFormat="1" x14ac:dyDescent="0.3">
      <c r="A25" s="3">
        <f t="shared" si="3"/>
        <v>-26</v>
      </c>
      <c r="B25" s="8" t="s">
        <v>52</v>
      </c>
      <c r="C25" s="8" t="s">
        <v>66</v>
      </c>
      <c r="D25" s="16"/>
    </row>
    <row r="26" spans="1:4" s="1" customFormat="1" x14ac:dyDescent="0.3">
      <c r="A26" s="3">
        <f t="shared" si="3"/>
        <v>-25</v>
      </c>
      <c r="B26" s="8" t="s">
        <v>52</v>
      </c>
      <c r="C26" s="8" t="s">
        <v>67</v>
      </c>
      <c r="D26" s="16"/>
    </row>
    <row r="27" spans="1:4" s="1" customFormat="1" x14ac:dyDescent="0.3">
      <c r="A27" s="3">
        <f t="shared" si="3"/>
        <v>-24</v>
      </c>
      <c r="B27" s="8" t="s">
        <v>52</v>
      </c>
      <c r="C27" s="8" t="s">
        <v>68</v>
      </c>
      <c r="D27" s="16"/>
    </row>
    <row r="28" spans="1:4" s="1" customFormat="1" x14ac:dyDescent="0.3">
      <c r="A28" s="3">
        <f t="shared" si="3"/>
        <v>-23</v>
      </c>
      <c r="B28" s="8" t="s">
        <v>52</v>
      </c>
      <c r="C28" s="8" t="s">
        <v>69</v>
      </c>
      <c r="D28" s="16"/>
    </row>
    <row r="29" spans="1:4" s="1" customFormat="1" x14ac:dyDescent="0.3">
      <c r="A29" s="3">
        <f t="shared" si="3"/>
        <v>-22</v>
      </c>
      <c r="B29" s="8" t="s">
        <v>52</v>
      </c>
      <c r="C29" s="8" t="s">
        <v>70</v>
      </c>
      <c r="D29" s="16"/>
    </row>
    <row r="30" spans="1:4" s="1" customFormat="1" x14ac:dyDescent="0.3">
      <c r="A30" s="3">
        <f t="shared" si="3"/>
        <v>-21</v>
      </c>
      <c r="B30" s="8" t="s">
        <v>52</v>
      </c>
      <c r="C30" s="8" t="s">
        <v>71</v>
      </c>
      <c r="D30" s="16"/>
    </row>
    <row r="31" spans="1:4" s="1" customFormat="1" x14ac:dyDescent="0.3">
      <c r="A31" s="3">
        <f>MIN(A43:A105)-1</f>
        <v>-12</v>
      </c>
      <c r="B31" s="8" t="s">
        <v>52</v>
      </c>
      <c r="C31" s="8" t="s">
        <v>72</v>
      </c>
      <c r="D31" s="16"/>
    </row>
    <row r="32" spans="1:4" s="1" customFormat="1" x14ac:dyDescent="0.3">
      <c r="A32" s="3"/>
      <c r="B32" s="8"/>
      <c r="C32" s="8"/>
      <c r="D32" s="16"/>
    </row>
    <row r="33" spans="1:4" x14ac:dyDescent="0.3">
      <c r="A33" s="3">
        <f t="shared" ref="A33:A41" si="4">MIN(A34:A88)-1</f>
        <v>-20</v>
      </c>
      <c r="B33" s="8" t="s">
        <v>52</v>
      </c>
      <c r="C33" s="8" t="s">
        <v>35</v>
      </c>
    </row>
    <row r="34" spans="1:4" x14ac:dyDescent="0.3">
      <c r="A34" s="3">
        <f t="shared" si="4"/>
        <v>-19</v>
      </c>
      <c r="B34" s="8" t="s">
        <v>12</v>
      </c>
      <c r="C34" s="8" t="s">
        <v>37</v>
      </c>
    </row>
    <row r="35" spans="1:4" x14ac:dyDescent="0.3">
      <c r="A35" s="3">
        <f t="shared" si="4"/>
        <v>-18</v>
      </c>
      <c r="B35" s="8" t="s">
        <v>12</v>
      </c>
      <c r="C35" s="8" t="s">
        <v>39</v>
      </c>
    </row>
    <row r="36" spans="1:4" x14ac:dyDescent="0.3">
      <c r="A36" s="3">
        <f t="shared" si="4"/>
        <v>-17</v>
      </c>
      <c r="B36" s="8" t="s">
        <v>12</v>
      </c>
      <c r="C36" s="1" t="s">
        <v>41</v>
      </c>
    </row>
    <row r="37" spans="1:4" x14ac:dyDescent="0.3">
      <c r="A37" s="3">
        <f t="shared" si="4"/>
        <v>-16</v>
      </c>
      <c r="B37" s="8" t="s">
        <v>12</v>
      </c>
      <c r="C37" s="1" t="s">
        <v>43</v>
      </c>
    </row>
    <row r="38" spans="1:4" x14ac:dyDescent="0.3">
      <c r="A38" s="3">
        <f t="shared" si="4"/>
        <v>-15</v>
      </c>
      <c r="B38" s="8" t="s">
        <v>12</v>
      </c>
      <c r="C38" s="1" t="s">
        <v>45</v>
      </c>
    </row>
    <row r="39" spans="1:4" x14ac:dyDescent="0.3">
      <c r="A39" s="3">
        <f t="shared" si="4"/>
        <v>-14</v>
      </c>
      <c r="B39" s="8" t="s">
        <v>12</v>
      </c>
      <c r="C39" s="1" t="s">
        <v>8</v>
      </c>
    </row>
    <row r="40" spans="1:4" x14ac:dyDescent="0.3">
      <c r="A40" s="3">
        <f t="shared" si="4"/>
        <v>-13</v>
      </c>
      <c r="B40" s="8" t="s">
        <v>12</v>
      </c>
      <c r="C40" s="1" t="s">
        <v>48</v>
      </c>
    </row>
    <row r="41" spans="1:4" x14ac:dyDescent="0.3">
      <c r="A41" s="3">
        <f t="shared" si="4"/>
        <v>-12</v>
      </c>
      <c r="B41" s="8" t="s">
        <v>12</v>
      </c>
      <c r="C41" s="1" t="s">
        <v>50</v>
      </c>
    </row>
    <row r="42" spans="1:4" x14ac:dyDescent="0.3">
      <c r="A42" s="3"/>
      <c r="B42" s="8"/>
    </row>
    <row r="43" spans="1:4" x14ac:dyDescent="0.3">
      <c r="A43" s="3">
        <f>MIN(A44:A89)-1</f>
        <v>-11</v>
      </c>
      <c r="B43" s="8" t="s">
        <v>53</v>
      </c>
      <c r="C43" s="1" t="s">
        <v>50</v>
      </c>
      <c r="D43">
        <f>AVERAGE(953,1087)</f>
        <v>1020</v>
      </c>
    </row>
    <row r="44" spans="1:4" x14ac:dyDescent="0.3">
      <c r="A44" s="3">
        <f>MIN(A46:A90)-1</f>
        <v>-10</v>
      </c>
      <c r="B44" s="8" t="s">
        <v>54</v>
      </c>
      <c r="C44" s="1" t="s">
        <v>50</v>
      </c>
      <c r="D44" s="15">
        <f>AVERAGE(411,544)</f>
        <v>477.5</v>
      </c>
    </row>
    <row r="45" spans="1:4" x14ac:dyDescent="0.3">
      <c r="A45" s="3"/>
      <c r="B45" s="8"/>
      <c r="D45"/>
    </row>
    <row r="46" spans="1:4" x14ac:dyDescent="0.3">
      <c r="A46" s="3">
        <f>MIN(A47:A91)-1</f>
        <v>-9</v>
      </c>
      <c r="B46" s="8" t="s">
        <v>53</v>
      </c>
      <c r="C46" s="1" t="s">
        <v>41</v>
      </c>
      <c r="D46" s="1">
        <v>165</v>
      </c>
    </row>
    <row r="47" spans="1:4" x14ac:dyDescent="0.3">
      <c r="A47" s="3">
        <f>MIN(A49:A92)-1</f>
        <v>-8</v>
      </c>
      <c r="B47" s="8" t="s">
        <v>54</v>
      </c>
      <c r="C47" s="1" t="s">
        <v>41</v>
      </c>
      <c r="D47" s="1">
        <v>468</v>
      </c>
    </row>
    <row r="48" spans="1:4" x14ac:dyDescent="0.3">
      <c r="A48" s="3"/>
      <c r="B48" s="8"/>
    </row>
    <row r="49" spans="1:4" x14ac:dyDescent="0.3">
      <c r="A49" s="3">
        <f>MIN(A50:A93)-1</f>
        <v>-7</v>
      </c>
      <c r="B49" s="8" t="s">
        <v>53</v>
      </c>
      <c r="C49" s="1" t="s">
        <v>48</v>
      </c>
      <c r="D49" s="1">
        <v>438</v>
      </c>
    </row>
    <row r="50" spans="1:4" x14ac:dyDescent="0.3">
      <c r="A50" s="3">
        <f>MIN(A51:A94)-1</f>
        <v>-6</v>
      </c>
      <c r="B50" s="8" t="s">
        <v>54</v>
      </c>
      <c r="C50" s="1" t="s">
        <v>48</v>
      </c>
      <c r="D50" s="1">
        <v>415</v>
      </c>
    </row>
    <row r="51" spans="1:4" x14ac:dyDescent="0.3">
      <c r="A51" s="3"/>
      <c r="B51" s="8"/>
    </row>
    <row r="52" spans="1:4" x14ac:dyDescent="0.3">
      <c r="A52" s="3">
        <f>MIN(A53:A96)-1</f>
        <v>-5</v>
      </c>
      <c r="B52" t="s">
        <v>58</v>
      </c>
      <c r="C52" s="1" t="s">
        <v>41</v>
      </c>
      <c r="D52" t="s">
        <v>59</v>
      </c>
    </row>
    <row r="53" spans="1:4" x14ac:dyDescent="0.3">
      <c r="A53" s="3">
        <f>MIN(A54:A97)-1</f>
        <v>-4</v>
      </c>
      <c r="B53" t="s">
        <v>60</v>
      </c>
      <c r="C53" s="1" t="s">
        <v>43</v>
      </c>
      <c r="D53" t="s">
        <v>59</v>
      </c>
    </row>
    <row r="54" spans="1:4" x14ac:dyDescent="0.3">
      <c r="A54" s="3">
        <f>MIN(A55:A98)-1</f>
        <v>-3</v>
      </c>
      <c r="B54" t="s">
        <v>60</v>
      </c>
      <c r="C54" s="1" t="s">
        <v>45</v>
      </c>
      <c r="D54" t="s">
        <v>59</v>
      </c>
    </row>
    <row r="55" spans="1:4" x14ac:dyDescent="0.3">
      <c r="A55" s="3">
        <f>MIN(A56:A99)-1</f>
        <v>-2</v>
      </c>
      <c r="B55" t="s">
        <v>60</v>
      </c>
      <c r="C55" s="1" t="s">
        <v>48</v>
      </c>
      <c r="D55" t="s">
        <v>59</v>
      </c>
    </row>
    <row r="56" spans="1:4" x14ac:dyDescent="0.3">
      <c r="A56" s="3">
        <f>MIN(A57:A100)-1</f>
        <v>-1</v>
      </c>
      <c r="B56" t="s">
        <v>60</v>
      </c>
      <c r="C56" s="1" t="s">
        <v>39</v>
      </c>
      <c r="D56" t="s">
        <v>59</v>
      </c>
    </row>
    <row r="58" spans="1:4" x14ac:dyDescent="0.3">
      <c r="A58" s="3">
        <v>0</v>
      </c>
      <c r="B58" s="1" t="s">
        <v>13</v>
      </c>
      <c r="C58" s="1" t="s">
        <v>55</v>
      </c>
    </row>
    <row r="59" spans="1:4" s="1" customFormat="1" x14ac:dyDescent="0.3">
      <c r="A59" s="3">
        <v>0</v>
      </c>
      <c r="B59" s="1" t="s">
        <v>13</v>
      </c>
      <c r="C59" s="1" t="s">
        <v>73</v>
      </c>
    </row>
  </sheetData>
  <sheetProtection selectLockedCells="1" selectUnlockedCells="1"/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F24"/>
  <sheetViews>
    <sheetView topLeftCell="C1" workbookViewId="0">
      <selection activeCell="I9" sqref="I9"/>
    </sheetView>
  </sheetViews>
  <sheetFormatPr defaultColWidth="6" defaultRowHeight="14.4" x14ac:dyDescent="0.3"/>
  <sheetData>
    <row r="1" spans="1:110" s="17" customFormat="1" x14ac:dyDescent="0.3">
      <c r="D1" s="17" t="s">
        <v>65</v>
      </c>
      <c r="E1" s="17" t="s">
        <v>66</v>
      </c>
      <c r="F1" s="17" t="s">
        <v>67</v>
      </c>
      <c r="G1" s="17" t="s">
        <v>68</v>
      </c>
      <c r="H1" s="17" t="s">
        <v>69</v>
      </c>
      <c r="I1" s="17" t="s">
        <v>70</v>
      </c>
      <c r="J1" s="17" t="s">
        <v>71</v>
      </c>
      <c r="K1" s="17" t="s">
        <v>72</v>
      </c>
      <c r="M1" s="17" t="str">
        <f>D1</f>
        <v>Icon1</v>
      </c>
      <c r="N1" s="17" t="str">
        <f t="shared" ref="N1:T1" si="0">E1</f>
        <v>Icon2</v>
      </c>
      <c r="O1" s="17" t="str">
        <f t="shared" si="0"/>
        <v>Icon3</v>
      </c>
      <c r="P1" s="17" t="str">
        <f t="shared" si="0"/>
        <v>Icon4</v>
      </c>
      <c r="Q1" s="17" t="str">
        <f t="shared" si="0"/>
        <v>Icon5</v>
      </c>
      <c r="R1" s="17" t="str">
        <f t="shared" si="0"/>
        <v>Icon6</v>
      </c>
      <c r="S1" s="17" t="str">
        <f t="shared" si="0"/>
        <v>Icon7</v>
      </c>
      <c r="T1" s="17" t="str">
        <f t="shared" si="0"/>
        <v>Icon8</v>
      </c>
      <c r="V1" s="17" t="str">
        <f t="shared" ref="V1:AC1" si="1">M1</f>
        <v>Icon1</v>
      </c>
      <c r="W1" s="17" t="str">
        <f t="shared" si="1"/>
        <v>Icon2</v>
      </c>
      <c r="X1" s="17" t="str">
        <f t="shared" si="1"/>
        <v>Icon3</v>
      </c>
      <c r="Y1" s="17" t="str">
        <f t="shared" si="1"/>
        <v>Icon4</v>
      </c>
      <c r="Z1" s="17" t="str">
        <f t="shared" si="1"/>
        <v>Icon5</v>
      </c>
      <c r="AA1" s="17" t="str">
        <f t="shared" si="1"/>
        <v>Icon6</v>
      </c>
      <c r="AB1" s="17" t="str">
        <f t="shared" si="1"/>
        <v>Icon7</v>
      </c>
      <c r="AC1" s="17" t="str">
        <f t="shared" si="1"/>
        <v>Icon8</v>
      </c>
      <c r="AE1" s="17" t="str">
        <f t="shared" ref="AE1:AL1" si="2">V1</f>
        <v>Icon1</v>
      </c>
      <c r="AF1" s="17" t="str">
        <f t="shared" si="2"/>
        <v>Icon2</v>
      </c>
      <c r="AG1" s="17" t="str">
        <f t="shared" si="2"/>
        <v>Icon3</v>
      </c>
      <c r="AH1" s="17" t="str">
        <f t="shared" si="2"/>
        <v>Icon4</v>
      </c>
      <c r="AI1" s="17" t="str">
        <f t="shared" si="2"/>
        <v>Icon5</v>
      </c>
      <c r="AJ1" s="17" t="str">
        <f t="shared" si="2"/>
        <v>Icon6</v>
      </c>
      <c r="AK1" s="17" t="str">
        <f t="shared" si="2"/>
        <v>Icon7</v>
      </c>
      <c r="AL1" s="17" t="str">
        <f t="shared" si="2"/>
        <v>Icon8</v>
      </c>
      <c r="AN1" s="17" t="str">
        <f t="shared" ref="AN1:AU1" si="3">AE1</f>
        <v>Icon1</v>
      </c>
      <c r="AO1" s="17" t="str">
        <f t="shared" si="3"/>
        <v>Icon2</v>
      </c>
      <c r="AP1" s="17" t="str">
        <f t="shared" si="3"/>
        <v>Icon3</v>
      </c>
      <c r="AQ1" s="17" t="str">
        <f t="shared" si="3"/>
        <v>Icon4</v>
      </c>
      <c r="AR1" s="17" t="str">
        <f t="shared" si="3"/>
        <v>Icon5</v>
      </c>
      <c r="AS1" s="17" t="str">
        <f t="shared" si="3"/>
        <v>Icon6</v>
      </c>
      <c r="AT1" s="17" t="str">
        <f t="shared" si="3"/>
        <v>Icon7</v>
      </c>
      <c r="AU1" s="17" t="str">
        <f t="shared" si="3"/>
        <v>Icon8</v>
      </c>
      <c r="AW1" s="17" t="str">
        <f t="shared" ref="AW1:BD1" si="4">AN1</f>
        <v>Icon1</v>
      </c>
      <c r="AX1" s="17" t="str">
        <f t="shared" si="4"/>
        <v>Icon2</v>
      </c>
      <c r="AY1" s="17" t="str">
        <f t="shared" si="4"/>
        <v>Icon3</v>
      </c>
      <c r="AZ1" s="17" t="str">
        <f t="shared" si="4"/>
        <v>Icon4</v>
      </c>
      <c r="BA1" s="17" t="str">
        <f t="shared" si="4"/>
        <v>Icon5</v>
      </c>
      <c r="BB1" s="17" t="str">
        <f t="shared" si="4"/>
        <v>Icon6</v>
      </c>
      <c r="BC1" s="17" t="str">
        <f t="shared" si="4"/>
        <v>Icon7</v>
      </c>
      <c r="BD1" s="17" t="str">
        <f t="shared" si="4"/>
        <v>Icon8</v>
      </c>
      <c r="BF1" s="17" t="str">
        <f t="shared" ref="BF1:BM1" si="5">AW1</f>
        <v>Icon1</v>
      </c>
      <c r="BG1" s="17" t="str">
        <f t="shared" si="5"/>
        <v>Icon2</v>
      </c>
      <c r="BH1" s="17" t="str">
        <f t="shared" si="5"/>
        <v>Icon3</v>
      </c>
      <c r="BI1" s="17" t="str">
        <f t="shared" si="5"/>
        <v>Icon4</v>
      </c>
      <c r="BJ1" s="17" t="str">
        <f t="shared" si="5"/>
        <v>Icon5</v>
      </c>
      <c r="BK1" s="17" t="str">
        <f t="shared" si="5"/>
        <v>Icon6</v>
      </c>
      <c r="BL1" s="17" t="str">
        <f t="shared" si="5"/>
        <v>Icon7</v>
      </c>
      <c r="BM1" s="17" t="str">
        <f t="shared" si="5"/>
        <v>Icon8</v>
      </c>
      <c r="BO1" s="17" t="str">
        <f t="shared" ref="BO1:BV1" si="6">BF1</f>
        <v>Icon1</v>
      </c>
      <c r="BP1" s="17" t="str">
        <f t="shared" si="6"/>
        <v>Icon2</v>
      </c>
      <c r="BQ1" s="17" t="str">
        <f t="shared" si="6"/>
        <v>Icon3</v>
      </c>
      <c r="BR1" s="17" t="str">
        <f t="shared" si="6"/>
        <v>Icon4</v>
      </c>
      <c r="BS1" s="17" t="str">
        <f t="shared" si="6"/>
        <v>Icon5</v>
      </c>
      <c r="BT1" s="17" t="str">
        <f t="shared" si="6"/>
        <v>Icon6</v>
      </c>
      <c r="BU1" s="17" t="str">
        <f t="shared" si="6"/>
        <v>Icon7</v>
      </c>
      <c r="BV1" s="17" t="str">
        <f t="shared" si="6"/>
        <v>Icon8</v>
      </c>
      <c r="BX1" s="17" t="str">
        <f t="shared" ref="BX1:CE1" si="7">BO1</f>
        <v>Icon1</v>
      </c>
      <c r="BY1" s="17" t="str">
        <f t="shared" si="7"/>
        <v>Icon2</v>
      </c>
      <c r="BZ1" s="17" t="str">
        <f t="shared" si="7"/>
        <v>Icon3</v>
      </c>
      <c r="CA1" s="17" t="str">
        <f t="shared" si="7"/>
        <v>Icon4</v>
      </c>
      <c r="CB1" s="17" t="str">
        <f t="shared" si="7"/>
        <v>Icon5</v>
      </c>
      <c r="CC1" s="17" t="str">
        <f t="shared" si="7"/>
        <v>Icon6</v>
      </c>
      <c r="CD1" s="17" t="str">
        <f t="shared" si="7"/>
        <v>Icon7</v>
      </c>
      <c r="CE1" s="17" t="str">
        <f t="shared" si="7"/>
        <v>Icon8</v>
      </c>
      <c r="CG1" s="17" t="str">
        <f t="shared" ref="CG1:CN1" si="8">BX1</f>
        <v>Icon1</v>
      </c>
      <c r="CH1" s="17" t="str">
        <f t="shared" si="8"/>
        <v>Icon2</v>
      </c>
      <c r="CI1" s="17" t="str">
        <f t="shared" si="8"/>
        <v>Icon3</v>
      </c>
      <c r="CJ1" s="17" t="str">
        <f t="shared" si="8"/>
        <v>Icon4</v>
      </c>
      <c r="CK1" s="17" t="str">
        <f t="shared" si="8"/>
        <v>Icon5</v>
      </c>
      <c r="CL1" s="17" t="str">
        <f t="shared" si="8"/>
        <v>Icon6</v>
      </c>
      <c r="CM1" s="17" t="str">
        <f t="shared" si="8"/>
        <v>Icon7</v>
      </c>
      <c r="CN1" s="17" t="str">
        <f t="shared" si="8"/>
        <v>Icon8</v>
      </c>
      <c r="CP1" s="17" t="str">
        <f t="shared" ref="CP1:CW1" si="9">CG1</f>
        <v>Icon1</v>
      </c>
      <c r="CQ1" s="17" t="str">
        <f t="shared" si="9"/>
        <v>Icon2</v>
      </c>
      <c r="CR1" s="17" t="str">
        <f t="shared" si="9"/>
        <v>Icon3</v>
      </c>
      <c r="CS1" s="17" t="str">
        <f t="shared" si="9"/>
        <v>Icon4</v>
      </c>
      <c r="CT1" s="17" t="str">
        <f t="shared" si="9"/>
        <v>Icon5</v>
      </c>
      <c r="CU1" s="17" t="str">
        <f t="shared" si="9"/>
        <v>Icon6</v>
      </c>
      <c r="CV1" s="17" t="str">
        <f t="shared" si="9"/>
        <v>Icon7</v>
      </c>
      <c r="CW1" s="17" t="str">
        <f t="shared" si="9"/>
        <v>Icon8</v>
      </c>
      <c r="CY1" s="17" t="str">
        <f t="shared" ref="CY1:DF1" si="10">CP1</f>
        <v>Icon1</v>
      </c>
      <c r="CZ1" s="17" t="str">
        <f t="shared" si="10"/>
        <v>Icon2</v>
      </c>
      <c r="DA1" s="17" t="str">
        <f t="shared" si="10"/>
        <v>Icon3</v>
      </c>
      <c r="DB1" s="17" t="str">
        <f t="shared" si="10"/>
        <v>Icon4</v>
      </c>
      <c r="DC1" s="17" t="str">
        <f t="shared" si="10"/>
        <v>Icon5</v>
      </c>
      <c r="DD1" s="17" t="str">
        <f t="shared" si="10"/>
        <v>Icon6</v>
      </c>
      <c r="DE1" s="17" t="str">
        <f t="shared" si="10"/>
        <v>Icon7</v>
      </c>
      <c r="DF1" s="17" t="str">
        <f t="shared" si="10"/>
        <v>Icon8</v>
      </c>
    </row>
    <row r="2" spans="1:110" x14ac:dyDescent="0.3">
      <c r="D2" t="s">
        <v>74</v>
      </c>
      <c r="E2" t="s">
        <v>74</v>
      </c>
      <c r="F2" t="s">
        <v>74</v>
      </c>
      <c r="G2" t="s">
        <v>74</v>
      </c>
      <c r="H2" t="s">
        <v>74</v>
      </c>
      <c r="I2" t="s">
        <v>74</v>
      </c>
      <c r="J2" t="s">
        <v>74</v>
      </c>
      <c r="K2" t="s">
        <v>74</v>
      </c>
      <c r="M2" t="s">
        <v>57</v>
      </c>
      <c r="N2" t="s">
        <v>57</v>
      </c>
      <c r="O2" t="s">
        <v>57</v>
      </c>
      <c r="P2" t="s">
        <v>57</v>
      </c>
      <c r="Q2" t="s">
        <v>57</v>
      </c>
      <c r="R2" t="s">
        <v>57</v>
      </c>
      <c r="S2" t="s">
        <v>57</v>
      </c>
      <c r="T2" t="s">
        <v>57</v>
      </c>
      <c r="V2" t="s">
        <v>56</v>
      </c>
      <c r="W2" t="s">
        <v>56</v>
      </c>
      <c r="X2" t="s">
        <v>56</v>
      </c>
      <c r="Y2" t="s">
        <v>56</v>
      </c>
      <c r="Z2" t="s">
        <v>56</v>
      </c>
      <c r="AA2" t="s">
        <v>56</v>
      </c>
      <c r="AB2" t="s">
        <v>56</v>
      </c>
      <c r="AC2" t="s">
        <v>56</v>
      </c>
      <c r="AE2" t="s">
        <v>10</v>
      </c>
      <c r="AF2" t="str">
        <f>AE2</f>
        <v>Xscale</v>
      </c>
      <c r="AG2" t="str">
        <f t="shared" ref="AG2:AL2" si="11">AF2</f>
        <v>Xscale</v>
      </c>
      <c r="AH2" t="str">
        <f t="shared" si="11"/>
        <v>Xscale</v>
      </c>
      <c r="AI2" t="str">
        <f t="shared" si="11"/>
        <v>Xscale</v>
      </c>
      <c r="AJ2" t="str">
        <f t="shared" si="11"/>
        <v>Xscale</v>
      </c>
      <c r="AK2" t="str">
        <f t="shared" si="11"/>
        <v>Xscale</v>
      </c>
      <c r="AL2" t="str">
        <f t="shared" si="11"/>
        <v>Xscale</v>
      </c>
      <c r="AN2" t="s">
        <v>11</v>
      </c>
      <c r="AO2" t="str">
        <f>AN2</f>
        <v>Yscale</v>
      </c>
      <c r="AP2" t="str">
        <f t="shared" ref="AP2:AU2" si="12">AO2</f>
        <v>Yscale</v>
      </c>
      <c r="AQ2" t="str">
        <f t="shared" si="12"/>
        <v>Yscale</v>
      </c>
      <c r="AR2" t="str">
        <f t="shared" si="12"/>
        <v>Yscale</v>
      </c>
      <c r="AS2" t="str">
        <f t="shared" si="12"/>
        <v>Yscale</v>
      </c>
      <c r="AT2" t="str">
        <f t="shared" si="12"/>
        <v>Yscale</v>
      </c>
      <c r="AU2" t="str">
        <f t="shared" si="12"/>
        <v>Yscale</v>
      </c>
      <c r="AW2" t="s">
        <v>61</v>
      </c>
      <c r="AX2" t="str">
        <f>AW2</f>
        <v>Xmove</v>
      </c>
      <c r="AY2" t="str">
        <f t="shared" ref="AY2:BD2" si="13">AX2</f>
        <v>Xmove</v>
      </c>
      <c r="AZ2" t="str">
        <f t="shared" si="13"/>
        <v>Xmove</v>
      </c>
      <c r="BA2" t="str">
        <f t="shared" si="13"/>
        <v>Xmove</v>
      </c>
      <c r="BB2" t="str">
        <f t="shared" si="13"/>
        <v>Xmove</v>
      </c>
      <c r="BC2" t="str">
        <f t="shared" si="13"/>
        <v>Xmove</v>
      </c>
      <c r="BD2" t="str">
        <f t="shared" si="13"/>
        <v>Xmove</v>
      </c>
      <c r="BF2" t="s">
        <v>60</v>
      </c>
      <c r="BG2" t="str">
        <f>BF2</f>
        <v>Ymove</v>
      </c>
      <c r="BH2" t="str">
        <f t="shared" ref="BH2:BM2" si="14">BG2</f>
        <v>Ymove</v>
      </c>
      <c r="BI2" t="str">
        <f t="shared" si="14"/>
        <v>Ymove</v>
      </c>
      <c r="BJ2" t="str">
        <f t="shared" si="14"/>
        <v>Ymove</v>
      </c>
      <c r="BK2" t="str">
        <f t="shared" si="14"/>
        <v>Ymove</v>
      </c>
      <c r="BL2" t="str">
        <f t="shared" si="14"/>
        <v>Ymove</v>
      </c>
      <c r="BM2" t="str">
        <f t="shared" si="14"/>
        <v>Ymove</v>
      </c>
      <c r="BO2" t="s">
        <v>58</v>
      </c>
      <c r="BP2" t="str">
        <f>BO2</f>
        <v>Rmove</v>
      </c>
      <c r="BQ2" t="str">
        <f t="shared" ref="BQ2:BV2" si="15">BP2</f>
        <v>Rmove</v>
      </c>
      <c r="BR2" t="str">
        <f t="shared" si="15"/>
        <v>Rmove</v>
      </c>
      <c r="BS2" t="str">
        <f t="shared" si="15"/>
        <v>Rmove</v>
      </c>
      <c r="BT2" t="str">
        <f t="shared" si="15"/>
        <v>Rmove</v>
      </c>
      <c r="BU2" t="str">
        <f t="shared" si="15"/>
        <v>Rmove</v>
      </c>
      <c r="BV2" t="str">
        <f t="shared" si="15"/>
        <v>Rmove</v>
      </c>
      <c r="BX2" t="s">
        <v>76</v>
      </c>
      <c r="BY2" t="str">
        <f>BX2</f>
        <v>SXmove</v>
      </c>
      <c r="BZ2" t="str">
        <f t="shared" ref="BZ2:CE2" si="16">BY2</f>
        <v>SXmove</v>
      </c>
      <c r="CA2" t="str">
        <f t="shared" si="16"/>
        <v>SXmove</v>
      </c>
      <c r="CB2" t="str">
        <f t="shared" si="16"/>
        <v>SXmove</v>
      </c>
      <c r="CC2" t="str">
        <f t="shared" si="16"/>
        <v>SXmove</v>
      </c>
      <c r="CD2" t="str">
        <f t="shared" si="16"/>
        <v>SXmove</v>
      </c>
      <c r="CE2" t="str">
        <f t="shared" si="16"/>
        <v>SXmove</v>
      </c>
      <c r="CG2" t="s">
        <v>77</v>
      </c>
      <c r="CH2" t="str">
        <f>CG2</f>
        <v>SYmove</v>
      </c>
      <c r="CI2" t="str">
        <f t="shared" ref="CI2:CN2" si="17">CH2</f>
        <v>SYmove</v>
      </c>
      <c r="CJ2" t="str">
        <f t="shared" si="17"/>
        <v>SYmove</v>
      </c>
      <c r="CK2" t="str">
        <f t="shared" si="17"/>
        <v>SYmove</v>
      </c>
      <c r="CL2" t="str">
        <f t="shared" si="17"/>
        <v>SYmove</v>
      </c>
      <c r="CM2" t="str">
        <f t="shared" si="17"/>
        <v>SYmove</v>
      </c>
      <c r="CN2" t="str">
        <f t="shared" si="17"/>
        <v>SYmove</v>
      </c>
      <c r="CP2" t="s">
        <v>53</v>
      </c>
      <c r="CQ2" t="str">
        <f>CP2</f>
        <v>Xpole</v>
      </c>
      <c r="CR2" t="str">
        <f t="shared" ref="CR2:CW2" si="18">CQ2</f>
        <v>Xpole</v>
      </c>
      <c r="CS2" t="str">
        <f t="shared" si="18"/>
        <v>Xpole</v>
      </c>
      <c r="CT2" t="str">
        <f t="shared" si="18"/>
        <v>Xpole</v>
      </c>
      <c r="CU2" t="str">
        <f t="shared" si="18"/>
        <v>Xpole</v>
      </c>
      <c r="CV2" t="str">
        <f t="shared" si="18"/>
        <v>Xpole</v>
      </c>
      <c r="CW2" t="str">
        <f t="shared" si="18"/>
        <v>Xpole</v>
      </c>
      <c r="CY2" t="s">
        <v>54</v>
      </c>
      <c r="CZ2" t="str">
        <f>CY2</f>
        <v>Ypole</v>
      </c>
      <c r="DA2" t="str">
        <f t="shared" ref="DA2:DF2" si="19">CZ2</f>
        <v>Ypole</v>
      </c>
      <c r="DB2" t="str">
        <f t="shared" si="19"/>
        <v>Ypole</v>
      </c>
      <c r="DC2" t="str">
        <f t="shared" si="19"/>
        <v>Ypole</v>
      </c>
      <c r="DD2" t="str">
        <f t="shared" si="19"/>
        <v>Ypole</v>
      </c>
      <c r="DE2" t="str">
        <f t="shared" si="19"/>
        <v>Ypole</v>
      </c>
      <c r="DF2" t="str">
        <f t="shared" si="19"/>
        <v>Ypole</v>
      </c>
    </row>
    <row r="4" spans="1:110" x14ac:dyDescent="0.3">
      <c r="D4">
        <v>0</v>
      </c>
      <c r="E4">
        <v>1</v>
      </c>
      <c r="F4">
        <v>2</v>
      </c>
      <c r="G4">
        <v>3</v>
      </c>
      <c r="H4">
        <v>4</v>
      </c>
      <c r="I4">
        <v>5</v>
      </c>
      <c r="J4">
        <v>6</v>
      </c>
      <c r="K4">
        <v>7</v>
      </c>
      <c r="M4">
        <v>0</v>
      </c>
      <c r="N4">
        <v>1</v>
      </c>
      <c r="O4">
        <v>2</v>
      </c>
      <c r="P4">
        <v>3</v>
      </c>
      <c r="Q4">
        <v>4</v>
      </c>
      <c r="R4">
        <v>5</v>
      </c>
      <c r="S4">
        <v>6</v>
      </c>
      <c r="T4">
        <v>7</v>
      </c>
      <c r="V4">
        <v>0</v>
      </c>
      <c r="W4">
        <f>V4+5</f>
        <v>5</v>
      </c>
      <c r="X4">
        <f t="shared" ref="X4:AC4" si="20">W4+5</f>
        <v>10</v>
      </c>
      <c r="Y4">
        <f t="shared" si="20"/>
        <v>15</v>
      </c>
      <c r="Z4">
        <f t="shared" si="20"/>
        <v>20</v>
      </c>
      <c r="AA4">
        <f t="shared" si="20"/>
        <v>25</v>
      </c>
      <c r="AB4">
        <f t="shared" si="20"/>
        <v>30</v>
      </c>
      <c r="AC4">
        <f t="shared" si="20"/>
        <v>35</v>
      </c>
      <c r="AE4">
        <v>0.6</v>
      </c>
      <c r="AF4">
        <f>AE4</f>
        <v>0.6</v>
      </c>
      <c r="AG4">
        <f t="shared" ref="AG4:AL4" si="21">AF4</f>
        <v>0.6</v>
      </c>
      <c r="AH4">
        <f t="shared" si="21"/>
        <v>0.6</v>
      </c>
      <c r="AI4">
        <f t="shared" si="21"/>
        <v>0.6</v>
      </c>
      <c r="AJ4">
        <f t="shared" si="21"/>
        <v>0.6</v>
      </c>
      <c r="AK4">
        <f t="shared" si="21"/>
        <v>0.6</v>
      </c>
      <c r="AL4">
        <f t="shared" si="21"/>
        <v>0.6</v>
      </c>
    </row>
    <row r="5" spans="1:110" x14ac:dyDescent="0.3">
      <c r="D5">
        <v>31.5</v>
      </c>
      <c r="E5">
        <v>255</v>
      </c>
      <c r="F5">
        <v>759</v>
      </c>
      <c r="G5">
        <v>1017</v>
      </c>
      <c r="H5">
        <v>120</v>
      </c>
      <c r="I5">
        <v>806</v>
      </c>
      <c r="J5">
        <v>262.5</v>
      </c>
      <c r="K5">
        <v>850.5</v>
      </c>
      <c r="M5">
        <v>28.5</v>
      </c>
      <c r="N5">
        <v>444</v>
      </c>
      <c r="O5">
        <v>40.5</v>
      </c>
      <c r="P5">
        <v>139.5</v>
      </c>
      <c r="Q5">
        <v>253.5</v>
      </c>
      <c r="R5">
        <v>511</v>
      </c>
      <c r="S5">
        <v>36</v>
      </c>
      <c r="T5">
        <v>238.5</v>
      </c>
      <c r="V5">
        <v>180</v>
      </c>
      <c r="W5">
        <f t="shared" ref="W5:AC5" si="22">V5</f>
        <v>180</v>
      </c>
      <c r="X5">
        <f t="shared" si="22"/>
        <v>180</v>
      </c>
      <c r="Y5">
        <f t="shared" si="22"/>
        <v>180</v>
      </c>
      <c r="Z5">
        <f t="shared" si="22"/>
        <v>180</v>
      </c>
      <c r="AA5">
        <f t="shared" si="22"/>
        <v>180</v>
      </c>
      <c r="AB5">
        <f t="shared" si="22"/>
        <v>180</v>
      </c>
      <c r="AC5">
        <f t="shared" si="22"/>
        <v>180</v>
      </c>
      <c r="AE5">
        <v>0.3</v>
      </c>
      <c r="AF5">
        <f t="shared" ref="AF5:AL5" si="23">AE5</f>
        <v>0.3</v>
      </c>
      <c r="AG5">
        <f t="shared" si="23"/>
        <v>0.3</v>
      </c>
      <c r="AH5">
        <f t="shared" si="23"/>
        <v>0.3</v>
      </c>
      <c r="AI5">
        <f t="shared" si="23"/>
        <v>0.3</v>
      </c>
      <c r="AJ5">
        <f t="shared" si="23"/>
        <v>0.3</v>
      </c>
      <c r="AK5">
        <f t="shared" si="23"/>
        <v>0.3</v>
      </c>
      <c r="AL5">
        <f t="shared" si="23"/>
        <v>0.3</v>
      </c>
    </row>
    <row r="8" spans="1:110" x14ac:dyDescent="0.3">
      <c r="A8">
        <v>0</v>
      </c>
      <c r="C8">
        <v>0</v>
      </c>
      <c r="D8" s="18">
        <f t="shared" ref="D8:K17" si="24">LOOKUP(MOD($C8+D$4,8),$D$4:$K$4,$D$5:$K$5)</f>
        <v>31.5</v>
      </c>
      <c r="E8" s="18">
        <f t="shared" si="24"/>
        <v>255</v>
      </c>
      <c r="F8" s="18">
        <f t="shared" si="24"/>
        <v>759</v>
      </c>
      <c r="G8" s="18">
        <f t="shared" si="24"/>
        <v>1017</v>
      </c>
      <c r="H8" s="18">
        <f t="shared" si="24"/>
        <v>120</v>
      </c>
      <c r="I8" s="18">
        <f t="shared" si="24"/>
        <v>806</v>
      </c>
      <c r="J8" s="18">
        <f t="shared" si="24"/>
        <v>262.5</v>
      </c>
      <c r="K8" s="18">
        <f t="shared" si="24"/>
        <v>850.5</v>
      </c>
      <c r="L8" s="17"/>
      <c r="M8" s="18">
        <f t="shared" ref="M8:T17" si="25">LOOKUP(MOD($C8+M$4,8),$M$4:$T$4,$M$5:$T$5)</f>
        <v>28.5</v>
      </c>
      <c r="N8" s="18">
        <f t="shared" si="25"/>
        <v>444</v>
      </c>
      <c r="O8" s="18">
        <f t="shared" si="25"/>
        <v>40.5</v>
      </c>
      <c r="P8" s="18">
        <f t="shared" si="25"/>
        <v>139.5</v>
      </c>
      <c r="Q8" s="18">
        <f t="shared" si="25"/>
        <v>253.5</v>
      </c>
      <c r="R8" s="18">
        <f t="shared" si="25"/>
        <v>511</v>
      </c>
      <c r="S8" s="18">
        <f t="shared" si="25"/>
        <v>36</v>
      </c>
      <c r="T8" s="18">
        <f t="shared" si="25"/>
        <v>238.5</v>
      </c>
      <c r="V8">
        <f t="shared" ref="V8:AC17" ca="1" si="26">V$4-V$5+2*V$5*RAND()</f>
        <v>161.86157901694673</v>
      </c>
      <c r="W8">
        <f t="shared" ca="1" si="26"/>
        <v>-50.43930013860097</v>
      </c>
      <c r="X8">
        <f t="shared" ca="1" si="26"/>
        <v>105.23163178906702</v>
      </c>
      <c r="Y8">
        <f t="shared" ca="1" si="26"/>
        <v>-140.42535396267053</v>
      </c>
      <c r="Z8">
        <f t="shared" ca="1" si="26"/>
        <v>-145.58669421807554</v>
      </c>
      <c r="AA8">
        <f t="shared" ca="1" si="26"/>
        <v>-86.735734430450876</v>
      </c>
      <c r="AB8">
        <f t="shared" ca="1" si="26"/>
        <v>61.690428790567836</v>
      </c>
      <c r="AC8">
        <f t="shared" ca="1" si="26"/>
        <v>149.31159193087126</v>
      </c>
      <c r="AE8">
        <f t="shared" ref="AE8:AL17" ca="1" si="27">AE$4-AE$5+2*AE$5*RAND()</f>
        <v>0.56300612370708947</v>
      </c>
      <c r="AF8">
        <f t="shared" ca="1" si="27"/>
        <v>0.71216444744425134</v>
      </c>
      <c r="AG8">
        <f t="shared" ca="1" si="27"/>
        <v>0.604796661001062</v>
      </c>
      <c r="AH8">
        <f t="shared" ca="1" si="27"/>
        <v>0.33629711098988163</v>
      </c>
      <c r="AI8">
        <f t="shared" ca="1" si="27"/>
        <v>0.72458478189048736</v>
      </c>
      <c r="AJ8">
        <f t="shared" ca="1" si="27"/>
        <v>0.67149695746127702</v>
      </c>
      <c r="AK8">
        <f t="shared" ca="1" si="27"/>
        <v>0.69212139203798961</v>
      </c>
      <c r="AL8">
        <f t="shared" ca="1" si="27"/>
        <v>0.3941691828494196</v>
      </c>
      <c r="AN8">
        <f ca="1">AE8</f>
        <v>0.56300612370708947</v>
      </c>
      <c r="AO8">
        <f t="shared" ref="AO8:AO24" ca="1" si="28">AF8</f>
        <v>0.71216444744425134</v>
      </c>
      <c r="AP8">
        <f t="shared" ref="AP8:AP24" ca="1" si="29">AG8</f>
        <v>0.604796661001062</v>
      </c>
      <c r="AQ8">
        <f t="shared" ref="AQ8:AQ24" ca="1" si="30">AH8</f>
        <v>0.33629711098988163</v>
      </c>
      <c r="AR8">
        <f t="shared" ref="AR8:AR24" ca="1" si="31">AI8</f>
        <v>0.72458478189048736</v>
      </c>
      <c r="AS8">
        <f t="shared" ref="AS8:AS24" ca="1" si="32">AJ8</f>
        <v>0.67149695746127702</v>
      </c>
      <c r="AT8">
        <f t="shared" ref="AT8:AT24" ca="1" si="33">AK8</f>
        <v>0.69212139203798961</v>
      </c>
      <c r="AU8">
        <f t="shared" ref="AU8:AU24" ca="1" si="34">AL8</f>
        <v>0.3941691828494196</v>
      </c>
      <c r="AW8" t="s">
        <v>78</v>
      </c>
      <c r="AX8" t="str">
        <f>AW8</f>
        <v>CYCLOID</v>
      </c>
      <c r="AY8" t="str">
        <f t="shared" ref="AY8:BM8" si="35">AX8</f>
        <v>CYCLOID</v>
      </c>
      <c r="AZ8" t="str">
        <f t="shared" si="35"/>
        <v>CYCLOID</v>
      </c>
      <c r="BA8" t="s">
        <v>79</v>
      </c>
      <c r="BB8" t="str">
        <f t="shared" si="35"/>
        <v>SPRING</v>
      </c>
      <c r="BC8" t="str">
        <f t="shared" si="35"/>
        <v>SPRING</v>
      </c>
      <c r="BD8" t="str">
        <f t="shared" si="35"/>
        <v>SPRING</v>
      </c>
      <c r="BF8" t="s">
        <v>80</v>
      </c>
      <c r="BG8" t="str">
        <f t="shared" si="35"/>
        <v>DAMPED</v>
      </c>
      <c r="BH8" t="str">
        <f t="shared" si="35"/>
        <v>DAMPED</v>
      </c>
      <c r="BI8" t="str">
        <f t="shared" si="35"/>
        <v>DAMPED</v>
      </c>
      <c r="BJ8" t="s">
        <v>75</v>
      </c>
      <c r="BK8" t="str">
        <f t="shared" si="35"/>
        <v>CLICK</v>
      </c>
      <c r="BL8" t="str">
        <f t="shared" si="35"/>
        <v>CLICK</v>
      </c>
      <c r="BM8" t="str">
        <f t="shared" si="35"/>
        <v>CLICK</v>
      </c>
      <c r="BO8" t="s">
        <v>75</v>
      </c>
      <c r="BP8" t="s">
        <v>75</v>
      </c>
      <c r="BQ8" t="s">
        <v>75</v>
      </c>
      <c r="BR8" t="s">
        <v>75</v>
      </c>
      <c r="BS8" t="s">
        <v>75</v>
      </c>
      <c r="BT8" t="s">
        <v>75</v>
      </c>
      <c r="BU8" t="s">
        <v>75</v>
      </c>
      <c r="BV8" t="s">
        <v>75</v>
      </c>
      <c r="BX8" t="s">
        <v>75</v>
      </c>
      <c r="BY8" t="s">
        <v>75</v>
      </c>
      <c r="BZ8" t="s">
        <v>75</v>
      </c>
      <c r="CA8" t="s">
        <v>75</v>
      </c>
      <c r="CB8" t="s">
        <v>75</v>
      </c>
      <c r="CC8" t="s">
        <v>75</v>
      </c>
      <c r="CD8" t="s">
        <v>75</v>
      </c>
      <c r="CE8" t="s">
        <v>75</v>
      </c>
      <c r="CG8" t="s">
        <v>75</v>
      </c>
      <c r="CH8" t="s">
        <v>75</v>
      </c>
      <c r="CI8" t="s">
        <v>75</v>
      </c>
      <c r="CJ8" t="s">
        <v>75</v>
      </c>
      <c r="CK8" t="s">
        <v>75</v>
      </c>
      <c r="CL8" t="s">
        <v>75</v>
      </c>
      <c r="CM8" t="s">
        <v>75</v>
      </c>
      <c r="CN8" t="s">
        <v>75</v>
      </c>
      <c r="CP8">
        <v>50</v>
      </c>
      <c r="CQ8">
        <f>CP8</f>
        <v>50</v>
      </c>
      <c r="CR8">
        <f t="shared" ref="CR8:CW8" si="36">CQ8</f>
        <v>50</v>
      </c>
      <c r="CS8">
        <f t="shared" si="36"/>
        <v>50</v>
      </c>
      <c r="CT8">
        <f t="shared" si="36"/>
        <v>50</v>
      </c>
      <c r="CU8">
        <f t="shared" si="36"/>
        <v>50</v>
      </c>
      <c r="CV8">
        <f t="shared" si="36"/>
        <v>50</v>
      </c>
      <c r="CW8">
        <f t="shared" si="36"/>
        <v>50</v>
      </c>
      <c r="CY8">
        <v>50</v>
      </c>
      <c r="CZ8">
        <f>CY8</f>
        <v>50</v>
      </c>
      <c r="DA8">
        <f t="shared" ref="DA8:DF8" si="37">CZ8</f>
        <v>50</v>
      </c>
      <c r="DB8">
        <f t="shared" si="37"/>
        <v>50</v>
      </c>
      <c r="DC8">
        <f t="shared" si="37"/>
        <v>50</v>
      </c>
      <c r="DD8">
        <f t="shared" si="37"/>
        <v>50</v>
      </c>
      <c r="DE8">
        <f t="shared" si="37"/>
        <v>50</v>
      </c>
      <c r="DF8">
        <f t="shared" si="37"/>
        <v>50</v>
      </c>
    </row>
    <row r="9" spans="1:110" x14ac:dyDescent="0.3">
      <c r="A9">
        <f>A8+MAX(Script!A:A)/16</f>
        <v>0.83482142857142894</v>
      </c>
      <c r="C9">
        <v>1</v>
      </c>
      <c r="D9" s="18">
        <f t="shared" si="24"/>
        <v>255</v>
      </c>
      <c r="E9" s="18">
        <f t="shared" si="24"/>
        <v>759</v>
      </c>
      <c r="F9" s="18">
        <f t="shared" si="24"/>
        <v>1017</v>
      </c>
      <c r="G9" s="18">
        <f t="shared" si="24"/>
        <v>120</v>
      </c>
      <c r="H9" s="18">
        <f t="shared" si="24"/>
        <v>806</v>
      </c>
      <c r="I9" s="18">
        <f t="shared" si="24"/>
        <v>262.5</v>
      </c>
      <c r="J9" s="18">
        <f t="shared" si="24"/>
        <v>850.5</v>
      </c>
      <c r="K9" s="18">
        <f t="shared" si="24"/>
        <v>31.5</v>
      </c>
      <c r="L9" s="17"/>
      <c r="M9" s="18">
        <f t="shared" si="25"/>
        <v>444</v>
      </c>
      <c r="N9" s="18">
        <f t="shared" si="25"/>
        <v>40.5</v>
      </c>
      <c r="O9" s="18">
        <f t="shared" si="25"/>
        <v>139.5</v>
      </c>
      <c r="P9" s="18">
        <f t="shared" si="25"/>
        <v>253.5</v>
      </c>
      <c r="Q9" s="18">
        <f t="shared" si="25"/>
        <v>511</v>
      </c>
      <c r="R9" s="18">
        <f t="shared" si="25"/>
        <v>36</v>
      </c>
      <c r="S9" s="18">
        <f t="shared" si="25"/>
        <v>238.5</v>
      </c>
      <c r="T9" s="18">
        <f t="shared" si="25"/>
        <v>28.5</v>
      </c>
      <c r="V9">
        <f t="shared" ca="1" si="26"/>
        <v>63.380441783881537</v>
      </c>
      <c r="W9">
        <f t="shared" ca="1" si="26"/>
        <v>51.226035145598019</v>
      </c>
      <c r="X9">
        <f t="shared" ca="1" si="26"/>
        <v>113.39320675450602</v>
      </c>
      <c r="Y9">
        <f t="shared" ca="1" si="26"/>
        <v>-134.29250003154272</v>
      </c>
      <c r="Z9">
        <f t="shared" ca="1" si="26"/>
        <v>-84.932958067879611</v>
      </c>
      <c r="AA9">
        <f t="shared" ca="1" si="26"/>
        <v>10.876215822067621</v>
      </c>
      <c r="AB9">
        <f t="shared" ca="1" si="26"/>
        <v>-89.596360104606418</v>
      </c>
      <c r="AC9">
        <f t="shared" ca="1" si="26"/>
        <v>-7.1112329017821594</v>
      </c>
      <c r="AE9">
        <f t="shared" ca="1" si="27"/>
        <v>0.77949623669987544</v>
      </c>
      <c r="AF9">
        <f t="shared" ca="1" si="27"/>
        <v>0.77951183885733721</v>
      </c>
      <c r="AG9">
        <f t="shared" ca="1" si="27"/>
        <v>0.79388033437377814</v>
      </c>
      <c r="AH9">
        <f t="shared" ca="1" si="27"/>
        <v>0.39737439470595759</v>
      </c>
      <c r="AI9">
        <f t="shared" ca="1" si="27"/>
        <v>0.35425163486633832</v>
      </c>
      <c r="AJ9">
        <f t="shared" ca="1" si="27"/>
        <v>0.36541853768027788</v>
      </c>
      <c r="AK9">
        <f t="shared" ca="1" si="27"/>
        <v>0.63093193664493563</v>
      </c>
      <c r="AL9">
        <f t="shared" ca="1" si="27"/>
        <v>0.54075919344163204</v>
      </c>
      <c r="AN9">
        <f t="shared" ref="AN9:AN24" ca="1" si="38">AE9</f>
        <v>0.77949623669987544</v>
      </c>
      <c r="AO9">
        <f t="shared" ca="1" si="28"/>
        <v>0.77951183885733721</v>
      </c>
      <c r="AP9">
        <f t="shared" ca="1" si="29"/>
        <v>0.79388033437377814</v>
      </c>
      <c r="AQ9">
        <f t="shared" ca="1" si="30"/>
        <v>0.39737439470595759</v>
      </c>
      <c r="AR9">
        <f t="shared" ca="1" si="31"/>
        <v>0.35425163486633832</v>
      </c>
      <c r="AS9">
        <f t="shared" ca="1" si="32"/>
        <v>0.36541853768027788</v>
      </c>
      <c r="AT9">
        <f t="shared" ca="1" si="33"/>
        <v>0.63093193664493563</v>
      </c>
      <c r="AU9">
        <f t="shared" ca="1" si="34"/>
        <v>0.54075919344163204</v>
      </c>
    </row>
    <row r="10" spans="1:110" x14ac:dyDescent="0.3">
      <c r="A10">
        <f>A9+MAX(Script!A:A)/16</f>
        <v>1.6696428571428579</v>
      </c>
      <c r="C10">
        <v>2</v>
      </c>
      <c r="D10" s="18">
        <f t="shared" si="24"/>
        <v>759</v>
      </c>
      <c r="E10" s="18">
        <f t="shared" si="24"/>
        <v>1017</v>
      </c>
      <c r="F10" s="18">
        <f t="shared" si="24"/>
        <v>120</v>
      </c>
      <c r="G10" s="18">
        <f t="shared" si="24"/>
        <v>806</v>
      </c>
      <c r="H10" s="18">
        <f t="shared" si="24"/>
        <v>262.5</v>
      </c>
      <c r="I10" s="18">
        <f t="shared" si="24"/>
        <v>850.5</v>
      </c>
      <c r="J10" s="18">
        <f t="shared" si="24"/>
        <v>31.5</v>
      </c>
      <c r="K10" s="18">
        <f t="shared" si="24"/>
        <v>255</v>
      </c>
      <c r="L10" s="17"/>
      <c r="M10" s="18">
        <f t="shared" si="25"/>
        <v>40.5</v>
      </c>
      <c r="N10" s="18">
        <f t="shared" si="25"/>
        <v>139.5</v>
      </c>
      <c r="O10" s="18">
        <f t="shared" si="25"/>
        <v>253.5</v>
      </c>
      <c r="P10" s="18">
        <f t="shared" si="25"/>
        <v>511</v>
      </c>
      <c r="Q10" s="18">
        <f t="shared" si="25"/>
        <v>36</v>
      </c>
      <c r="R10" s="18">
        <f t="shared" si="25"/>
        <v>238.5</v>
      </c>
      <c r="S10" s="18">
        <f t="shared" si="25"/>
        <v>28.5</v>
      </c>
      <c r="T10" s="18">
        <f t="shared" si="25"/>
        <v>444</v>
      </c>
      <c r="V10">
        <f t="shared" ca="1" si="26"/>
        <v>-89.43222499061558</v>
      </c>
      <c r="W10">
        <f t="shared" ca="1" si="26"/>
        <v>-126.95970636741994</v>
      </c>
      <c r="X10">
        <f t="shared" ca="1" si="26"/>
        <v>127.85620899065526</v>
      </c>
      <c r="Y10">
        <f t="shared" ca="1" si="26"/>
        <v>104.8802774150347</v>
      </c>
      <c r="Z10">
        <f t="shared" ca="1" si="26"/>
        <v>63.843234621185132</v>
      </c>
      <c r="AA10">
        <f t="shared" ca="1" si="26"/>
        <v>-132.87257045907018</v>
      </c>
      <c r="AB10">
        <f t="shared" ca="1" si="26"/>
        <v>-41.838006538036908</v>
      </c>
      <c r="AC10">
        <f t="shared" ca="1" si="26"/>
        <v>193.69443135719393</v>
      </c>
      <c r="AE10">
        <f t="shared" ca="1" si="27"/>
        <v>0.62953645680306769</v>
      </c>
      <c r="AF10">
        <f t="shared" ca="1" si="27"/>
        <v>0.72704543546887013</v>
      </c>
      <c r="AG10">
        <f t="shared" ca="1" si="27"/>
        <v>0.79597430376596978</v>
      </c>
      <c r="AH10">
        <f t="shared" ca="1" si="27"/>
        <v>0.52870755591805496</v>
      </c>
      <c r="AI10">
        <f t="shared" ca="1" si="27"/>
        <v>0.63823730215086316</v>
      </c>
      <c r="AJ10">
        <f t="shared" ca="1" si="27"/>
        <v>0.56055172509815732</v>
      </c>
      <c r="AK10">
        <f t="shared" ca="1" si="27"/>
        <v>0.56313913790357351</v>
      </c>
      <c r="AL10">
        <f t="shared" ca="1" si="27"/>
        <v>0.71482438054749242</v>
      </c>
      <c r="AN10">
        <f t="shared" ca="1" si="38"/>
        <v>0.62953645680306769</v>
      </c>
      <c r="AO10">
        <f t="shared" ca="1" si="28"/>
        <v>0.72704543546887013</v>
      </c>
      <c r="AP10">
        <f t="shared" ca="1" si="29"/>
        <v>0.79597430376596978</v>
      </c>
      <c r="AQ10">
        <f t="shared" ca="1" si="30"/>
        <v>0.52870755591805496</v>
      </c>
      <c r="AR10">
        <f t="shared" ca="1" si="31"/>
        <v>0.63823730215086316</v>
      </c>
      <c r="AS10">
        <f t="shared" ca="1" si="32"/>
        <v>0.56055172509815732</v>
      </c>
      <c r="AT10">
        <f t="shared" ca="1" si="33"/>
        <v>0.56313913790357351</v>
      </c>
      <c r="AU10">
        <f t="shared" ca="1" si="34"/>
        <v>0.71482438054749242</v>
      </c>
    </row>
    <row r="11" spans="1:110" x14ac:dyDescent="0.3">
      <c r="A11">
        <f>A10+MAX(Script!A:A)/16</f>
        <v>2.5044642857142869</v>
      </c>
      <c r="C11">
        <v>3</v>
      </c>
      <c r="D11" s="18">
        <f t="shared" si="24"/>
        <v>1017</v>
      </c>
      <c r="E11" s="18">
        <f t="shared" si="24"/>
        <v>120</v>
      </c>
      <c r="F11" s="18">
        <f t="shared" si="24"/>
        <v>806</v>
      </c>
      <c r="G11" s="18">
        <f t="shared" si="24"/>
        <v>262.5</v>
      </c>
      <c r="H11" s="18">
        <f t="shared" si="24"/>
        <v>850.5</v>
      </c>
      <c r="I11" s="18">
        <f t="shared" si="24"/>
        <v>31.5</v>
      </c>
      <c r="J11" s="18">
        <f t="shared" si="24"/>
        <v>255</v>
      </c>
      <c r="K11" s="18">
        <f t="shared" si="24"/>
        <v>759</v>
      </c>
      <c r="L11" s="17"/>
      <c r="M11" s="18">
        <f t="shared" si="25"/>
        <v>139.5</v>
      </c>
      <c r="N11" s="18">
        <f t="shared" si="25"/>
        <v>253.5</v>
      </c>
      <c r="O11" s="18">
        <f t="shared" si="25"/>
        <v>511</v>
      </c>
      <c r="P11" s="18">
        <f t="shared" si="25"/>
        <v>36</v>
      </c>
      <c r="Q11" s="18">
        <f t="shared" si="25"/>
        <v>238.5</v>
      </c>
      <c r="R11" s="18">
        <f t="shared" si="25"/>
        <v>28.5</v>
      </c>
      <c r="S11" s="18">
        <f t="shared" si="25"/>
        <v>444</v>
      </c>
      <c r="T11" s="18">
        <f t="shared" si="25"/>
        <v>40.5</v>
      </c>
      <c r="V11">
        <f t="shared" ca="1" si="26"/>
        <v>71.081919681164209</v>
      </c>
      <c r="W11">
        <f t="shared" ca="1" si="26"/>
        <v>-38.020716923769356</v>
      </c>
      <c r="X11">
        <f t="shared" ca="1" si="26"/>
        <v>-160.59230791034321</v>
      </c>
      <c r="Y11">
        <f t="shared" ca="1" si="26"/>
        <v>-81.794914833471481</v>
      </c>
      <c r="Z11">
        <f t="shared" ca="1" si="26"/>
        <v>12.835492109009436</v>
      </c>
      <c r="AA11">
        <f t="shared" ca="1" si="26"/>
        <v>130.46312911199493</v>
      </c>
      <c r="AB11">
        <f t="shared" ca="1" si="26"/>
        <v>203.93021380181563</v>
      </c>
      <c r="AC11">
        <f t="shared" ca="1" si="26"/>
        <v>-52.297305184155064</v>
      </c>
      <c r="AE11">
        <f t="shared" ca="1" si="27"/>
        <v>0.5929554647861135</v>
      </c>
      <c r="AF11">
        <f t="shared" ca="1" si="27"/>
        <v>0.8110486557138985</v>
      </c>
      <c r="AG11">
        <f t="shared" ca="1" si="27"/>
        <v>0.70198812972657321</v>
      </c>
      <c r="AH11">
        <f t="shared" ca="1" si="27"/>
        <v>0.74234827603797282</v>
      </c>
      <c r="AI11">
        <f t="shared" ca="1" si="27"/>
        <v>0.3677435929622076</v>
      </c>
      <c r="AJ11">
        <f t="shared" ca="1" si="27"/>
        <v>0.69276892323041095</v>
      </c>
      <c r="AK11">
        <f t="shared" ca="1" si="27"/>
        <v>0.56758492470291377</v>
      </c>
      <c r="AL11">
        <f t="shared" ca="1" si="27"/>
        <v>0.45198283820613122</v>
      </c>
      <c r="AN11">
        <f t="shared" ca="1" si="38"/>
        <v>0.5929554647861135</v>
      </c>
      <c r="AO11">
        <f t="shared" ca="1" si="28"/>
        <v>0.8110486557138985</v>
      </c>
      <c r="AP11">
        <f t="shared" ca="1" si="29"/>
        <v>0.70198812972657321</v>
      </c>
      <c r="AQ11">
        <f t="shared" ca="1" si="30"/>
        <v>0.74234827603797282</v>
      </c>
      <c r="AR11">
        <f t="shared" ca="1" si="31"/>
        <v>0.3677435929622076</v>
      </c>
      <c r="AS11">
        <f t="shared" ca="1" si="32"/>
        <v>0.69276892323041095</v>
      </c>
      <c r="AT11">
        <f t="shared" ca="1" si="33"/>
        <v>0.56758492470291377</v>
      </c>
      <c r="AU11">
        <f t="shared" ca="1" si="34"/>
        <v>0.45198283820613122</v>
      </c>
    </row>
    <row r="12" spans="1:110" x14ac:dyDescent="0.3">
      <c r="A12">
        <f>A11+MAX(Script!A:A)/16</f>
        <v>3.3392857142857157</v>
      </c>
      <c r="C12">
        <v>4</v>
      </c>
      <c r="D12" s="18">
        <f t="shared" si="24"/>
        <v>120</v>
      </c>
      <c r="E12" s="18">
        <f t="shared" si="24"/>
        <v>806</v>
      </c>
      <c r="F12" s="18">
        <f t="shared" si="24"/>
        <v>262.5</v>
      </c>
      <c r="G12" s="18">
        <f t="shared" si="24"/>
        <v>850.5</v>
      </c>
      <c r="H12" s="18">
        <f t="shared" si="24"/>
        <v>31.5</v>
      </c>
      <c r="I12" s="18">
        <f t="shared" si="24"/>
        <v>255</v>
      </c>
      <c r="J12" s="18">
        <f t="shared" si="24"/>
        <v>759</v>
      </c>
      <c r="K12" s="18">
        <f t="shared" si="24"/>
        <v>1017</v>
      </c>
      <c r="L12" s="17"/>
      <c r="M12" s="18">
        <f t="shared" si="25"/>
        <v>253.5</v>
      </c>
      <c r="N12" s="18">
        <f t="shared" si="25"/>
        <v>511</v>
      </c>
      <c r="O12" s="18">
        <f t="shared" si="25"/>
        <v>36</v>
      </c>
      <c r="P12" s="18">
        <f t="shared" si="25"/>
        <v>238.5</v>
      </c>
      <c r="Q12" s="18">
        <f t="shared" si="25"/>
        <v>28.5</v>
      </c>
      <c r="R12" s="18">
        <f t="shared" si="25"/>
        <v>444</v>
      </c>
      <c r="S12" s="18">
        <f t="shared" si="25"/>
        <v>40.5</v>
      </c>
      <c r="T12" s="18">
        <f t="shared" si="25"/>
        <v>139.5</v>
      </c>
      <c r="V12">
        <f t="shared" ca="1" si="26"/>
        <v>62.083882707682591</v>
      </c>
      <c r="W12">
        <f t="shared" ca="1" si="26"/>
        <v>-130.00510926139577</v>
      </c>
      <c r="X12">
        <f t="shared" ca="1" si="26"/>
        <v>149.36173033560613</v>
      </c>
      <c r="Y12">
        <f t="shared" ca="1" si="26"/>
        <v>193.05142989425383</v>
      </c>
      <c r="Z12">
        <f t="shared" ca="1" si="26"/>
        <v>114.09765114208278</v>
      </c>
      <c r="AA12">
        <f t="shared" ca="1" si="26"/>
        <v>-132.5014313377572</v>
      </c>
      <c r="AB12">
        <f t="shared" ca="1" si="26"/>
        <v>153.09171730398793</v>
      </c>
      <c r="AC12">
        <f t="shared" ca="1" si="26"/>
        <v>-70.742963741191943</v>
      </c>
      <c r="AE12">
        <f t="shared" ca="1" si="27"/>
        <v>0.39895776433644214</v>
      </c>
      <c r="AF12">
        <f t="shared" ca="1" si="27"/>
        <v>0.33723052717819629</v>
      </c>
      <c r="AG12">
        <f t="shared" ca="1" si="27"/>
        <v>0.52055501013780614</v>
      </c>
      <c r="AH12">
        <f t="shared" ca="1" si="27"/>
        <v>0.79564953920155235</v>
      </c>
      <c r="AI12">
        <f t="shared" ca="1" si="27"/>
        <v>0.61961631137171391</v>
      </c>
      <c r="AJ12">
        <f t="shared" ca="1" si="27"/>
        <v>0.68467805731295561</v>
      </c>
      <c r="AK12">
        <f t="shared" ca="1" si="27"/>
        <v>0.57705288272039679</v>
      </c>
      <c r="AL12">
        <f t="shared" ca="1" si="27"/>
        <v>0.60222328650996448</v>
      </c>
      <c r="AN12">
        <f t="shared" ca="1" si="38"/>
        <v>0.39895776433644214</v>
      </c>
      <c r="AO12">
        <f t="shared" ca="1" si="28"/>
        <v>0.33723052717819629</v>
      </c>
      <c r="AP12">
        <f t="shared" ca="1" si="29"/>
        <v>0.52055501013780614</v>
      </c>
      <c r="AQ12">
        <f t="shared" ca="1" si="30"/>
        <v>0.79564953920155235</v>
      </c>
      <c r="AR12">
        <f t="shared" ca="1" si="31"/>
        <v>0.61961631137171391</v>
      </c>
      <c r="AS12">
        <f t="shared" ca="1" si="32"/>
        <v>0.68467805731295561</v>
      </c>
      <c r="AT12">
        <f t="shared" ca="1" si="33"/>
        <v>0.57705288272039679</v>
      </c>
      <c r="AU12">
        <f t="shared" ca="1" si="34"/>
        <v>0.60222328650996448</v>
      </c>
    </row>
    <row r="13" spans="1:110" x14ac:dyDescent="0.3">
      <c r="A13">
        <f>A12+MAX(Script!A:A)/16</f>
        <v>4.174107142857145</v>
      </c>
      <c r="C13">
        <v>5</v>
      </c>
      <c r="D13" s="18">
        <f t="shared" si="24"/>
        <v>806</v>
      </c>
      <c r="E13" s="18">
        <f t="shared" si="24"/>
        <v>262.5</v>
      </c>
      <c r="F13" s="18">
        <f t="shared" si="24"/>
        <v>850.5</v>
      </c>
      <c r="G13" s="18">
        <f t="shared" si="24"/>
        <v>31.5</v>
      </c>
      <c r="H13" s="18">
        <f t="shared" si="24"/>
        <v>255</v>
      </c>
      <c r="I13" s="18">
        <f t="shared" si="24"/>
        <v>759</v>
      </c>
      <c r="J13" s="18">
        <f t="shared" si="24"/>
        <v>1017</v>
      </c>
      <c r="K13" s="18">
        <f t="shared" si="24"/>
        <v>120</v>
      </c>
      <c r="L13" s="17"/>
      <c r="M13" s="18">
        <f t="shared" si="25"/>
        <v>511</v>
      </c>
      <c r="N13" s="18">
        <f t="shared" si="25"/>
        <v>36</v>
      </c>
      <c r="O13" s="18">
        <f t="shared" si="25"/>
        <v>238.5</v>
      </c>
      <c r="P13" s="18">
        <f t="shared" si="25"/>
        <v>28.5</v>
      </c>
      <c r="Q13" s="18">
        <f t="shared" si="25"/>
        <v>444</v>
      </c>
      <c r="R13" s="18">
        <f t="shared" si="25"/>
        <v>40.5</v>
      </c>
      <c r="S13" s="18">
        <f t="shared" si="25"/>
        <v>139.5</v>
      </c>
      <c r="T13" s="18">
        <f t="shared" si="25"/>
        <v>253.5</v>
      </c>
      <c r="V13">
        <f t="shared" ca="1" si="26"/>
        <v>-51.783924186553605</v>
      </c>
      <c r="W13">
        <f t="shared" ca="1" si="26"/>
        <v>-9.6488014446983925</v>
      </c>
      <c r="X13">
        <f t="shared" ca="1" si="26"/>
        <v>-150.00759861978787</v>
      </c>
      <c r="Y13">
        <f t="shared" ca="1" si="26"/>
        <v>39.769122340453237</v>
      </c>
      <c r="Z13">
        <f t="shared" ca="1" si="26"/>
        <v>-27.129535572915188</v>
      </c>
      <c r="AA13">
        <f t="shared" ca="1" si="26"/>
        <v>-31.286569099638854</v>
      </c>
      <c r="AB13">
        <f t="shared" ca="1" si="26"/>
        <v>49.56625419001125</v>
      </c>
      <c r="AC13">
        <f t="shared" ca="1" si="26"/>
        <v>-44.673576572348679</v>
      </c>
      <c r="AE13">
        <f t="shared" ca="1" si="27"/>
        <v>0.46407976633582027</v>
      </c>
      <c r="AF13">
        <f t="shared" ca="1" si="27"/>
        <v>0.54802023742490702</v>
      </c>
      <c r="AG13">
        <f t="shared" ca="1" si="27"/>
        <v>0.50203218736526078</v>
      </c>
      <c r="AH13">
        <f t="shared" ca="1" si="27"/>
        <v>0.59148187870702085</v>
      </c>
      <c r="AI13">
        <f t="shared" ca="1" si="27"/>
        <v>0.76413959165935674</v>
      </c>
      <c r="AJ13">
        <f t="shared" ca="1" si="27"/>
        <v>0.6817040378685143</v>
      </c>
      <c r="AK13">
        <f t="shared" ca="1" si="27"/>
        <v>0.89302189461890635</v>
      </c>
      <c r="AL13">
        <f t="shared" ca="1" si="27"/>
        <v>0.57106509968339347</v>
      </c>
      <c r="AN13">
        <f t="shared" ca="1" si="38"/>
        <v>0.46407976633582027</v>
      </c>
      <c r="AO13">
        <f t="shared" ca="1" si="28"/>
        <v>0.54802023742490702</v>
      </c>
      <c r="AP13">
        <f t="shared" ca="1" si="29"/>
        <v>0.50203218736526078</v>
      </c>
      <c r="AQ13">
        <f t="shared" ca="1" si="30"/>
        <v>0.59148187870702085</v>
      </c>
      <c r="AR13">
        <f t="shared" ca="1" si="31"/>
        <v>0.76413959165935674</v>
      </c>
      <c r="AS13">
        <f t="shared" ca="1" si="32"/>
        <v>0.6817040378685143</v>
      </c>
      <c r="AT13">
        <f t="shared" ca="1" si="33"/>
        <v>0.89302189461890635</v>
      </c>
      <c r="AU13">
        <f t="shared" ca="1" si="34"/>
        <v>0.57106509968339347</v>
      </c>
    </row>
    <row r="14" spans="1:110" x14ac:dyDescent="0.3">
      <c r="A14">
        <f>A13+MAX(Script!A:A)/16</f>
        <v>5.0089285714285738</v>
      </c>
      <c r="C14">
        <v>6</v>
      </c>
      <c r="D14" s="18">
        <f t="shared" si="24"/>
        <v>262.5</v>
      </c>
      <c r="E14" s="18">
        <f t="shared" si="24"/>
        <v>850.5</v>
      </c>
      <c r="F14" s="18">
        <f t="shared" si="24"/>
        <v>31.5</v>
      </c>
      <c r="G14" s="18">
        <f t="shared" si="24"/>
        <v>255</v>
      </c>
      <c r="H14" s="18">
        <f t="shared" si="24"/>
        <v>759</v>
      </c>
      <c r="I14" s="18">
        <f t="shared" si="24"/>
        <v>1017</v>
      </c>
      <c r="J14" s="18">
        <f t="shared" si="24"/>
        <v>120</v>
      </c>
      <c r="K14" s="18">
        <f t="shared" si="24"/>
        <v>806</v>
      </c>
      <c r="L14" s="17"/>
      <c r="M14" s="18">
        <f t="shared" si="25"/>
        <v>36</v>
      </c>
      <c r="N14" s="18">
        <f t="shared" si="25"/>
        <v>238.5</v>
      </c>
      <c r="O14" s="18">
        <f t="shared" si="25"/>
        <v>28.5</v>
      </c>
      <c r="P14" s="18">
        <f t="shared" si="25"/>
        <v>444</v>
      </c>
      <c r="Q14" s="18">
        <f t="shared" si="25"/>
        <v>40.5</v>
      </c>
      <c r="R14" s="18">
        <f t="shared" si="25"/>
        <v>139.5</v>
      </c>
      <c r="S14" s="18">
        <f t="shared" si="25"/>
        <v>253.5</v>
      </c>
      <c r="T14" s="18">
        <f t="shared" si="25"/>
        <v>511</v>
      </c>
      <c r="V14">
        <f t="shared" ca="1" si="26"/>
        <v>-111.58144117876034</v>
      </c>
      <c r="W14">
        <f t="shared" ca="1" si="26"/>
        <v>129.73931425956749</v>
      </c>
      <c r="X14">
        <f t="shared" ca="1" si="26"/>
        <v>65.919318468850747</v>
      </c>
      <c r="Y14">
        <f t="shared" ca="1" si="26"/>
        <v>94.950404082461773</v>
      </c>
      <c r="Z14">
        <f t="shared" ca="1" si="26"/>
        <v>-108.51125493019589</v>
      </c>
      <c r="AA14">
        <f t="shared" ca="1" si="26"/>
        <v>189.32726305812366</v>
      </c>
      <c r="AB14">
        <f t="shared" ca="1" si="26"/>
        <v>36.94068559617466</v>
      </c>
      <c r="AC14">
        <f t="shared" ca="1" si="26"/>
        <v>-26.579577718832866</v>
      </c>
      <c r="AE14">
        <f t="shared" ca="1" si="27"/>
        <v>0.53635818726705864</v>
      </c>
      <c r="AF14">
        <f t="shared" ca="1" si="27"/>
        <v>0.88848837221287158</v>
      </c>
      <c r="AG14">
        <f t="shared" ca="1" si="27"/>
        <v>0.37562371677895501</v>
      </c>
      <c r="AH14">
        <f t="shared" ca="1" si="27"/>
        <v>0.74302094590105217</v>
      </c>
      <c r="AI14">
        <f t="shared" ca="1" si="27"/>
        <v>0.32300516903755749</v>
      </c>
      <c r="AJ14">
        <f t="shared" ca="1" si="27"/>
        <v>0.80959019355326478</v>
      </c>
      <c r="AK14">
        <f t="shared" ca="1" si="27"/>
        <v>0.44248086601875314</v>
      </c>
      <c r="AL14">
        <f t="shared" ca="1" si="27"/>
        <v>0.4595904743985969</v>
      </c>
      <c r="AN14">
        <f t="shared" ca="1" si="38"/>
        <v>0.53635818726705864</v>
      </c>
      <c r="AO14">
        <f t="shared" ca="1" si="28"/>
        <v>0.88848837221287158</v>
      </c>
      <c r="AP14">
        <f t="shared" ca="1" si="29"/>
        <v>0.37562371677895501</v>
      </c>
      <c r="AQ14">
        <f t="shared" ca="1" si="30"/>
        <v>0.74302094590105217</v>
      </c>
      <c r="AR14">
        <f t="shared" ca="1" si="31"/>
        <v>0.32300516903755749</v>
      </c>
      <c r="AS14">
        <f t="shared" ca="1" si="32"/>
        <v>0.80959019355326478</v>
      </c>
      <c r="AT14">
        <f t="shared" ca="1" si="33"/>
        <v>0.44248086601875314</v>
      </c>
      <c r="AU14">
        <f t="shared" ca="1" si="34"/>
        <v>0.4595904743985969</v>
      </c>
    </row>
    <row r="15" spans="1:110" x14ac:dyDescent="0.3">
      <c r="A15">
        <f>A14+MAX(Script!A:A)/16</f>
        <v>5.8437500000000027</v>
      </c>
      <c r="C15">
        <v>7</v>
      </c>
      <c r="D15" s="18">
        <f t="shared" si="24"/>
        <v>850.5</v>
      </c>
      <c r="E15" s="18">
        <f t="shared" si="24"/>
        <v>31.5</v>
      </c>
      <c r="F15" s="18">
        <f t="shared" si="24"/>
        <v>255</v>
      </c>
      <c r="G15" s="18">
        <f t="shared" si="24"/>
        <v>759</v>
      </c>
      <c r="H15" s="18">
        <f t="shared" si="24"/>
        <v>1017</v>
      </c>
      <c r="I15" s="18">
        <f t="shared" si="24"/>
        <v>120</v>
      </c>
      <c r="J15" s="18">
        <f t="shared" si="24"/>
        <v>806</v>
      </c>
      <c r="K15" s="18">
        <f t="shared" si="24"/>
        <v>262.5</v>
      </c>
      <c r="M15" s="18">
        <f t="shared" si="25"/>
        <v>238.5</v>
      </c>
      <c r="N15" s="18">
        <f t="shared" si="25"/>
        <v>28.5</v>
      </c>
      <c r="O15" s="18">
        <f t="shared" si="25"/>
        <v>444</v>
      </c>
      <c r="P15" s="18">
        <f t="shared" si="25"/>
        <v>40.5</v>
      </c>
      <c r="Q15" s="18">
        <f t="shared" si="25"/>
        <v>139.5</v>
      </c>
      <c r="R15" s="18">
        <f t="shared" si="25"/>
        <v>253.5</v>
      </c>
      <c r="S15" s="18">
        <f t="shared" si="25"/>
        <v>511</v>
      </c>
      <c r="T15" s="18">
        <f t="shared" si="25"/>
        <v>36</v>
      </c>
      <c r="V15">
        <f t="shared" ca="1" si="26"/>
        <v>41.419292603405182</v>
      </c>
      <c r="W15">
        <f t="shared" ca="1" si="26"/>
        <v>-91.088328413859259</v>
      </c>
      <c r="X15">
        <f t="shared" ca="1" si="26"/>
        <v>-75.853018046481395</v>
      </c>
      <c r="Y15">
        <f t="shared" ca="1" si="26"/>
        <v>90.50640259633613</v>
      </c>
      <c r="Z15">
        <f t="shared" ca="1" si="26"/>
        <v>-38.746782867834369</v>
      </c>
      <c r="AA15">
        <f t="shared" ca="1" si="26"/>
        <v>39.971332222770997</v>
      </c>
      <c r="AB15">
        <f t="shared" ca="1" si="26"/>
        <v>-109.90222034427933</v>
      </c>
      <c r="AC15">
        <f t="shared" ca="1" si="26"/>
        <v>-97.418810536040397</v>
      </c>
      <c r="AE15">
        <f t="shared" ca="1" si="27"/>
        <v>0.48281003670868905</v>
      </c>
      <c r="AF15">
        <f t="shared" ca="1" si="27"/>
        <v>0.71239341186014737</v>
      </c>
      <c r="AG15">
        <f t="shared" ca="1" si="27"/>
        <v>0.58881946830149134</v>
      </c>
      <c r="AH15">
        <f t="shared" ca="1" si="27"/>
        <v>0.37547370694511711</v>
      </c>
      <c r="AI15">
        <f t="shared" ca="1" si="27"/>
        <v>0.88752086310970402</v>
      </c>
      <c r="AJ15">
        <f t="shared" ca="1" si="27"/>
        <v>0.49439631306954668</v>
      </c>
      <c r="AK15">
        <f t="shared" ca="1" si="27"/>
        <v>0.35698221187581919</v>
      </c>
      <c r="AL15">
        <f t="shared" ca="1" si="27"/>
        <v>0.8933815471165969</v>
      </c>
      <c r="AN15">
        <f t="shared" ca="1" si="38"/>
        <v>0.48281003670868905</v>
      </c>
      <c r="AO15">
        <f t="shared" ca="1" si="28"/>
        <v>0.71239341186014737</v>
      </c>
      <c r="AP15">
        <f t="shared" ca="1" si="29"/>
        <v>0.58881946830149134</v>
      </c>
      <c r="AQ15">
        <f t="shared" ca="1" si="30"/>
        <v>0.37547370694511711</v>
      </c>
      <c r="AR15">
        <f t="shared" ca="1" si="31"/>
        <v>0.88752086310970402</v>
      </c>
      <c r="AS15">
        <f t="shared" ca="1" si="32"/>
        <v>0.49439631306954668</v>
      </c>
      <c r="AT15">
        <f t="shared" ca="1" si="33"/>
        <v>0.35698221187581919</v>
      </c>
      <c r="AU15">
        <f t="shared" ca="1" si="34"/>
        <v>0.8933815471165969</v>
      </c>
    </row>
    <row r="16" spans="1:110" x14ac:dyDescent="0.3">
      <c r="A16">
        <f>A15+MAX(Script!A:A)/16</f>
        <v>6.6785714285714315</v>
      </c>
      <c r="C16">
        <f>C8</f>
        <v>0</v>
      </c>
      <c r="D16" s="18">
        <f t="shared" si="24"/>
        <v>31.5</v>
      </c>
      <c r="E16" s="18">
        <f t="shared" si="24"/>
        <v>255</v>
      </c>
      <c r="F16" s="18">
        <f t="shared" si="24"/>
        <v>759</v>
      </c>
      <c r="G16" s="18">
        <f t="shared" si="24"/>
        <v>1017</v>
      </c>
      <c r="H16" s="18">
        <f t="shared" si="24"/>
        <v>120</v>
      </c>
      <c r="I16" s="18">
        <f t="shared" si="24"/>
        <v>806</v>
      </c>
      <c r="J16" s="18">
        <f t="shared" si="24"/>
        <v>262.5</v>
      </c>
      <c r="K16" s="18">
        <f t="shared" si="24"/>
        <v>850.5</v>
      </c>
      <c r="M16" s="18">
        <f t="shared" si="25"/>
        <v>28.5</v>
      </c>
      <c r="N16" s="18">
        <f t="shared" si="25"/>
        <v>444</v>
      </c>
      <c r="O16" s="18">
        <f t="shared" si="25"/>
        <v>40.5</v>
      </c>
      <c r="P16" s="18">
        <f t="shared" si="25"/>
        <v>139.5</v>
      </c>
      <c r="Q16" s="18">
        <f t="shared" si="25"/>
        <v>253.5</v>
      </c>
      <c r="R16" s="18">
        <f t="shared" si="25"/>
        <v>511</v>
      </c>
      <c r="S16" s="18">
        <f t="shared" si="25"/>
        <v>36</v>
      </c>
      <c r="T16" s="18">
        <f t="shared" si="25"/>
        <v>238.5</v>
      </c>
      <c r="V16">
        <f t="shared" ca="1" si="26"/>
        <v>-118.22325945886607</v>
      </c>
      <c r="W16">
        <f t="shared" ca="1" si="26"/>
        <v>-74.820504356650659</v>
      </c>
      <c r="X16">
        <f t="shared" ca="1" si="26"/>
        <v>106.19061173995283</v>
      </c>
      <c r="Y16">
        <f t="shared" ca="1" si="26"/>
        <v>106.48091477926641</v>
      </c>
      <c r="Z16">
        <f t="shared" ca="1" si="26"/>
        <v>158.02802539578727</v>
      </c>
      <c r="AA16">
        <f t="shared" ca="1" si="26"/>
        <v>-30.588630251619989</v>
      </c>
      <c r="AB16">
        <f t="shared" ca="1" si="26"/>
        <v>5.0721054213894661</v>
      </c>
      <c r="AC16">
        <f t="shared" ca="1" si="26"/>
        <v>209.12292800715636</v>
      </c>
      <c r="AE16">
        <f t="shared" ca="1" si="27"/>
        <v>0.46318248392366029</v>
      </c>
      <c r="AF16">
        <f t="shared" ca="1" si="27"/>
        <v>0.54178191007863519</v>
      </c>
      <c r="AG16">
        <f t="shared" ca="1" si="27"/>
        <v>0.74737789434516011</v>
      </c>
      <c r="AH16">
        <f t="shared" ca="1" si="27"/>
        <v>0.74764330413471414</v>
      </c>
      <c r="AI16">
        <f t="shared" ca="1" si="27"/>
        <v>0.6798176578853159</v>
      </c>
      <c r="AJ16">
        <f t="shared" ca="1" si="27"/>
        <v>0.62649315686318463</v>
      </c>
      <c r="AK16">
        <f t="shared" ca="1" si="27"/>
        <v>0.8587773022603058</v>
      </c>
      <c r="AL16">
        <f t="shared" ca="1" si="27"/>
        <v>0.65898102000854175</v>
      </c>
      <c r="AN16">
        <f t="shared" ca="1" si="38"/>
        <v>0.46318248392366029</v>
      </c>
      <c r="AO16">
        <f t="shared" ca="1" si="28"/>
        <v>0.54178191007863519</v>
      </c>
      <c r="AP16">
        <f t="shared" ca="1" si="29"/>
        <v>0.74737789434516011</v>
      </c>
      <c r="AQ16">
        <f t="shared" ca="1" si="30"/>
        <v>0.74764330413471414</v>
      </c>
      <c r="AR16">
        <f t="shared" ca="1" si="31"/>
        <v>0.6798176578853159</v>
      </c>
      <c r="AS16">
        <f t="shared" ca="1" si="32"/>
        <v>0.62649315686318463</v>
      </c>
      <c r="AT16">
        <f t="shared" ca="1" si="33"/>
        <v>0.8587773022603058</v>
      </c>
      <c r="AU16">
        <f t="shared" ca="1" si="34"/>
        <v>0.65898102000854175</v>
      </c>
    </row>
    <row r="17" spans="1:47" x14ac:dyDescent="0.3">
      <c r="A17">
        <f>A16+MAX(Script!A:A)/16</f>
        <v>7.5133928571428603</v>
      </c>
      <c r="C17">
        <f t="shared" ref="C17:C24" si="39">C9</f>
        <v>1</v>
      </c>
      <c r="D17" s="18">
        <f t="shared" si="24"/>
        <v>255</v>
      </c>
      <c r="E17" s="18">
        <f t="shared" si="24"/>
        <v>759</v>
      </c>
      <c r="F17" s="18">
        <f t="shared" si="24"/>
        <v>1017</v>
      </c>
      <c r="G17" s="18">
        <f t="shared" si="24"/>
        <v>120</v>
      </c>
      <c r="H17" s="18">
        <f t="shared" si="24"/>
        <v>806</v>
      </c>
      <c r="I17" s="18">
        <f t="shared" si="24"/>
        <v>262.5</v>
      </c>
      <c r="J17" s="18">
        <f t="shared" si="24"/>
        <v>850.5</v>
      </c>
      <c r="K17" s="18">
        <f t="shared" si="24"/>
        <v>31.5</v>
      </c>
      <c r="M17" s="18">
        <f t="shared" si="25"/>
        <v>444</v>
      </c>
      <c r="N17" s="18">
        <f t="shared" si="25"/>
        <v>40.5</v>
      </c>
      <c r="O17" s="18">
        <f t="shared" si="25"/>
        <v>139.5</v>
      </c>
      <c r="P17" s="18">
        <f t="shared" si="25"/>
        <v>253.5</v>
      </c>
      <c r="Q17" s="18">
        <f t="shared" si="25"/>
        <v>511</v>
      </c>
      <c r="R17" s="18">
        <f t="shared" si="25"/>
        <v>36</v>
      </c>
      <c r="S17" s="18">
        <f t="shared" si="25"/>
        <v>238.5</v>
      </c>
      <c r="T17" s="18">
        <f t="shared" si="25"/>
        <v>28.5</v>
      </c>
      <c r="V17">
        <f t="shared" ca="1" si="26"/>
        <v>94.059706042813843</v>
      </c>
      <c r="W17">
        <f t="shared" ca="1" si="26"/>
        <v>113.91890585465427</v>
      </c>
      <c r="X17">
        <f t="shared" ca="1" si="26"/>
        <v>-64.571713653119005</v>
      </c>
      <c r="Y17">
        <f t="shared" ca="1" si="26"/>
        <v>-138.29878383098725</v>
      </c>
      <c r="Z17">
        <f t="shared" ca="1" si="26"/>
        <v>-82.221496304490628</v>
      </c>
      <c r="AA17">
        <f t="shared" ca="1" si="26"/>
        <v>64.311641122590203</v>
      </c>
      <c r="AB17">
        <f t="shared" ca="1" si="26"/>
        <v>160.16833840785227</v>
      </c>
      <c r="AC17">
        <f t="shared" ca="1" si="26"/>
        <v>-49.801723507396943</v>
      </c>
      <c r="AE17">
        <f t="shared" ca="1" si="27"/>
        <v>0.85686657066174021</v>
      </c>
      <c r="AF17">
        <f t="shared" ca="1" si="27"/>
        <v>0.75610829097211951</v>
      </c>
      <c r="AG17">
        <f t="shared" ca="1" si="27"/>
        <v>0.37902433223353299</v>
      </c>
      <c r="AH17">
        <f t="shared" ca="1" si="27"/>
        <v>0.85431880705151264</v>
      </c>
      <c r="AI17">
        <f t="shared" ca="1" si="27"/>
        <v>0.58911179400868496</v>
      </c>
      <c r="AJ17">
        <f t="shared" ca="1" si="27"/>
        <v>0.82187072317091192</v>
      </c>
      <c r="AK17">
        <f t="shared" ca="1" si="27"/>
        <v>0.43438951955055538</v>
      </c>
      <c r="AL17">
        <f t="shared" ca="1" si="27"/>
        <v>0.5822378833485633</v>
      </c>
      <c r="AN17">
        <f t="shared" ca="1" si="38"/>
        <v>0.85686657066174021</v>
      </c>
      <c r="AO17">
        <f t="shared" ca="1" si="28"/>
        <v>0.75610829097211951</v>
      </c>
      <c r="AP17">
        <f t="shared" ca="1" si="29"/>
        <v>0.37902433223353299</v>
      </c>
      <c r="AQ17">
        <f t="shared" ca="1" si="30"/>
        <v>0.85431880705151264</v>
      </c>
      <c r="AR17">
        <f t="shared" ca="1" si="31"/>
        <v>0.58911179400868496</v>
      </c>
      <c r="AS17">
        <f t="shared" ca="1" si="32"/>
        <v>0.82187072317091192</v>
      </c>
      <c r="AT17">
        <f t="shared" ca="1" si="33"/>
        <v>0.43438951955055538</v>
      </c>
      <c r="AU17">
        <f t="shared" ca="1" si="34"/>
        <v>0.5822378833485633</v>
      </c>
    </row>
    <row r="18" spans="1:47" x14ac:dyDescent="0.3">
      <c r="A18">
        <f>A17+MAX(Script!A:A)/16</f>
        <v>8.34821428571429</v>
      </c>
      <c r="C18">
        <f t="shared" si="39"/>
        <v>2</v>
      </c>
      <c r="D18" s="18">
        <f t="shared" ref="D18:K24" si="40">LOOKUP(MOD($C18+D$4,8),$D$4:$K$4,$D$5:$K$5)</f>
        <v>759</v>
      </c>
      <c r="E18" s="18">
        <f t="shared" si="40"/>
        <v>1017</v>
      </c>
      <c r="F18" s="18">
        <f t="shared" si="40"/>
        <v>120</v>
      </c>
      <c r="G18" s="18">
        <f t="shared" si="40"/>
        <v>806</v>
      </c>
      <c r="H18" s="18">
        <f t="shared" si="40"/>
        <v>262.5</v>
      </c>
      <c r="I18" s="18">
        <f t="shared" si="40"/>
        <v>850.5</v>
      </c>
      <c r="J18" s="18">
        <f t="shared" si="40"/>
        <v>31.5</v>
      </c>
      <c r="K18" s="18">
        <f t="shared" si="40"/>
        <v>255</v>
      </c>
      <c r="M18" s="18">
        <f t="shared" ref="M18:T24" si="41">LOOKUP(MOD($C18+M$4,8),$M$4:$T$4,$M$5:$T$5)</f>
        <v>40.5</v>
      </c>
      <c r="N18" s="18">
        <f t="shared" si="41"/>
        <v>139.5</v>
      </c>
      <c r="O18" s="18">
        <f t="shared" si="41"/>
        <v>253.5</v>
      </c>
      <c r="P18" s="18">
        <f t="shared" si="41"/>
        <v>511</v>
      </c>
      <c r="Q18" s="18">
        <f t="shared" si="41"/>
        <v>36</v>
      </c>
      <c r="R18" s="18">
        <f t="shared" si="41"/>
        <v>238.5</v>
      </c>
      <c r="S18" s="18">
        <f t="shared" si="41"/>
        <v>28.5</v>
      </c>
      <c r="T18" s="18">
        <f t="shared" si="41"/>
        <v>444</v>
      </c>
      <c r="V18">
        <f t="shared" ref="V18:AC23" ca="1" si="42">V$4-V$5+2*V$5*RAND()</f>
        <v>-130.41331878900957</v>
      </c>
      <c r="W18">
        <f t="shared" ca="1" si="42"/>
        <v>36.921465313250309</v>
      </c>
      <c r="X18">
        <f t="shared" ca="1" si="42"/>
        <v>182.93507872647746</v>
      </c>
      <c r="Y18">
        <f t="shared" ca="1" si="42"/>
        <v>-33.636671048966662</v>
      </c>
      <c r="Z18">
        <f t="shared" ca="1" si="42"/>
        <v>87.352850839147891</v>
      </c>
      <c r="AA18">
        <f t="shared" ca="1" si="42"/>
        <v>-87.423368441997169</v>
      </c>
      <c r="AB18">
        <f t="shared" ca="1" si="42"/>
        <v>206.61451959825337</v>
      </c>
      <c r="AC18">
        <f t="shared" ca="1" si="42"/>
        <v>129.39317848417045</v>
      </c>
      <c r="AE18">
        <f t="shared" ref="AE18:AL23" ca="1" si="43">AE$4-AE$5+2*AE$5*RAND()</f>
        <v>0.37206061888484232</v>
      </c>
      <c r="AF18">
        <f t="shared" ca="1" si="43"/>
        <v>0.39824409579951242</v>
      </c>
      <c r="AG18">
        <f t="shared" ca="1" si="43"/>
        <v>0.78515797565117551</v>
      </c>
      <c r="AH18">
        <f t="shared" ca="1" si="43"/>
        <v>0.45415892844994821</v>
      </c>
      <c r="AI18">
        <f t="shared" ca="1" si="43"/>
        <v>0.30726619366023394</v>
      </c>
      <c r="AJ18">
        <f t="shared" ca="1" si="43"/>
        <v>0.68172268294571625</v>
      </c>
      <c r="AK18">
        <f t="shared" ca="1" si="43"/>
        <v>0.38972707598189127</v>
      </c>
      <c r="AL18">
        <f t="shared" ca="1" si="43"/>
        <v>0.82267723306891827</v>
      </c>
      <c r="AN18">
        <f t="shared" ca="1" si="38"/>
        <v>0.37206061888484232</v>
      </c>
      <c r="AO18">
        <f t="shared" ca="1" si="28"/>
        <v>0.39824409579951242</v>
      </c>
      <c r="AP18">
        <f t="shared" ca="1" si="29"/>
        <v>0.78515797565117551</v>
      </c>
      <c r="AQ18">
        <f t="shared" ca="1" si="30"/>
        <v>0.45415892844994821</v>
      </c>
      <c r="AR18">
        <f t="shared" ca="1" si="31"/>
        <v>0.30726619366023394</v>
      </c>
      <c r="AS18">
        <f t="shared" ca="1" si="32"/>
        <v>0.68172268294571625</v>
      </c>
      <c r="AT18">
        <f t="shared" ca="1" si="33"/>
        <v>0.38972707598189127</v>
      </c>
      <c r="AU18">
        <f t="shared" ca="1" si="34"/>
        <v>0.82267723306891827</v>
      </c>
    </row>
    <row r="19" spans="1:47" x14ac:dyDescent="0.3">
      <c r="A19">
        <f>A18+MAX(Script!A:A)/16</f>
        <v>9.1830357142857189</v>
      </c>
      <c r="C19">
        <f t="shared" si="39"/>
        <v>3</v>
      </c>
      <c r="D19" s="18">
        <f t="shared" si="40"/>
        <v>1017</v>
      </c>
      <c r="E19" s="18">
        <f t="shared" si="40"/>
        <v>120</v>
      </c>
      <c r="F19" s="18">
        <f t="shared" si="40"/>
        <v>806</v>
      </c>
      <c r="G19" s="18">
        <f t="shared" si="40"/>
        <v>262.5</v>
      </c>
      <c r="H19" s="18">
        <f t="shared" si="40"/>
        <v>850.5</v>
      </c>
      <c r="I19" s="18">
        <f t="shared" si="40"/>
        <v>31.5</v>
      </c>
      <c r="J19" s="18">
        <f t="shared" si="40"/>
        <v>255</v>
      </c>
      <c r="K19" s="18">
        <f t="shared" si="40"/>
        <v>759</v>
      </c>
      <c r="M19" s="18">
        <f t="shared" si="41"/>
        <v>139.5</v>
      </c>
      <c r="N19" s="18">
        <f t="shared" si="41"/>
        <v>253.5</v>
      </c>
      <c r="O19" s="18">
        <f t="shared" si="41"/>
        <v>511</v>
      </c>
      <c r="P19" s="18">
        <f t="shared" si="41"/>
        <v>36</v>
      </c>
      <c r="Q19" s="18">
        <f t="shared" si="41"/>
        <v>238.5</v>
      </c>
      <c r="R19" s="18">
        <f t="shared" si="41"/>
        <v>28.5</v>
      </c>
      <c r="S19" s="18">
        <f t="shared" si="41"/>
        <v>444</v>
      </c>
      <c r="T19" s="18">
        <f t="shared" si="41"/>
        <v>40.5</v>
      </c>
      <c r="V19">
        <f t="shared" ca="1" si="42"/>
        <v>-138.97327723354624</v>
      </c>
      <c r="W19">
        <f t="shared" ca="1" si="42"/>
        <v>106.99730587737434</v>
      </c>
      <c r="X19">
        <f t="shared" ca="1" si="42"/>
        <v>177.32353174986235</v>
      </c>
      <c r="Y19">
        <f t="shared" ca="1" si="42"/>
        <v>-76.877429839548228</v>
      </c>
      <c r="Z19">
        <f t="shared" ca="1" si="42"/>
        <v>111.25217044133899</v>
      </c>
      <c r="AA19">
        <f t="shared" ca="1" si="42"/>
        <v>30.943736499087606</v>
      </c>
      <c r="AB19">
        <f t="shared" ca="1" si="42"/>
        <v>91.089012210478757</v>
      </c>
      <c r="AC19">
        <f t="shared" ca="1" si="42"/>
        <v>-30.051991821292035</v>
      </c>
      <c r="AE19">
        <f t="shared" ca="1" si="43"/>
        <v>0.81408620386106434</v>
      </c>
      <c r="AF19">
        <f t="shared" ca="1" si="43"/>
        <v>0.46680307063520932</v>
      </c>
      <c r="AG19">
        <f t="shared" ca="1" si="43"/>
        <v>0.71674441657197652</v>
      </c>
      <c r="AH19">
        <f t="shared" ca="1" si="43"/>
        <v>0.73044048197595413</v>
      </c>
      <c r="AI19">
        <f t="shared" ca="1" si="43"/>
        <v>0.76100384502268148</v>
      </c>
      <c r="AJ19">
        <f t="shared" ca="1" si="43"/>
        <v>0.30151684369796322</v>
      </c>
      <c r="AK19">
        <f t="shared" ca="1" si="43"/>
        <v>0.80091755953962318</v>
      </c>
      <c r="AL19">
        <f t="shared" ca="1" si="43"/>
        <v>0.70602388831932483</v>
      </c>
      <c r="AN19">
        <f t="shared" ca="1" si="38"/>
        <v>0.81408620386106434</v>
      </c>
      <c r="AO19">
        <f t="shared" ca="1" si="28"/>
        <v>0.46680307063520932</v>
      </c>
      <c r="AP19">
        <f t="shared" ca="1" si="29"/>
        <v>0.71674441657197652</v>
      </c>
      <c r="AQ19">
        <f t="shared" ca="1" si="30"/>
        <v>0.73044048197595413</v>
      </c>
      <c r="AR19">
        <f t="shared" ca="1" si="31"/>
        <v>0.76100384502268148</v>
      </c>
      <c r="AS19">
        <f t="shared" ca="1" si="32"/>
        <v>0.30151684369796322</v>
      </c>
      <c r="AT19">
        <f t="shared" ca="1" si="33"/>
        <v>0.80091755953962318</v>
      </c>
      <c r="AU19">
        <f t="shared" ca="1" si="34"/>
        <v>0.70602388831932483</v>
      </c>
    </row>
    <row r="20" spans="1:47" x14ac:dyDescent="0.3">
      <c r="A20">
        <f>A19+MAX(Script!A:A)/16</f>
        <v>10.017857142857148</v>
      </c>
      <c r="C20">
        <f t="shared" si="39"/>
        <v>4</v>
      </c>
      <c r="D20" s="18">
        <f t="shared" si="40"/>
        <v>120</v>
      </c>
      <c r="E20" s="18">
        <f t="shared" si="40"/>
        <v>806</v>
      </c>
      <c r="F20" s="18">
        <f t="shared" si="40"/>
        <v>262.5</v>
      </c>
      <c r="G20" s="18">
        <f t="shared" si="40"/>
        <v>850.5</v>
      </c>
      <c r="H20" s="18">
        <f t="shared" si="40"/>
        <v>31.5</v>
      </c>
      <c r="I20" s="18">
        <f t="shared" si="40"/>
        <v>255</v>
      </c>
      <c r="J20" s="18">
        <f t="shared" si="40"/>
        <v>759</v>
      </c>
      <c r="K20" s="18">
        <f t="shared" si="40"/>
        <v>1017</v>
      </c>
      <c r="M20" s="18">
        <f t="shared" si="41"/>
        <v>253.5</v>
      </c>
      <c r="N20" s="18">
        <f t="shared" si="41"/>
        <v>511</v>
      </c>
      <c r="O20" s="18">
        <f t="shared" si="41"/>
        <v>36</v>
      </c>
      <c r="P20" s="18">
        <f t="shared" si="41"/>
        <v>238.5</v>
      </c>
      <c r="Q20" s="18">
        <f t="shared" si="41"/>
        <v>28.5</v>
      </c>
      <c r="R20" s="18">
        <f t="shared" si="41"/>
        <v>444</v>
      </c>
      <c r="S20" s="18">
        <f t="shared" si="41"/>
        <v>40.5</v>
      </c>
      <c r="T20" s="18">
        <f t="shared" si="41"/>
        <v>139.5</v>
      </c>
      <c r="V20">
        <f t="shared" ca="1" si="42"/>
        <v>-146.98050086138937</v>
      </c>
      <c r="W20">
        <f t="shared" ca="1" si="42"/>
        <v>-32.87060189368384</v>
      </c>
      <c r="X20">
        <f t="shared" ca="1" si="42"/>
        <v>161.90590873604719</v>
      </c>
      <c r="Y20">
        <f t="shared" ca="1" si="42"/>
        <v>115.37855946421178</v>
      </c>
      <c r="Z20">
        <f t="shared" ca="1" si="42"/>
        <v>135.74860175932224</v>
      </c>
      <c r="AA20">
        <f t="shared" ca="1" si="42"/>
        <v>-145.3838616525816</v>
      </c>
      <c r="AB20">
        <f t="shared" ca="1" si="42"/>
        <v>191.80715890746677</v>
      </c>
      <c r="AC20">
        <f t="shared" ca="1" si="42"/>
        <v>203.21278560617026</v>
      </c>
      <c r="AE20">
        <f t="shared" ca="1" si="43"/>
        <v>0.77414303447329536</v>
      </c>
      <c r="AF20">
        <f t="shared" ca="1" si="43"/>
        <v>0.62304284199824023</v>
      </c>
      <c r="AG20">
        <f t="shared" ca="1" si="43"/>
        <v>0.41428103722370085</v>
      </c>
      <c r="AH20">
        <f t="shared" ca="1" si="43"/>
        <v>0.34359840868726488</v>
      </c>
      <c r="AI20">
        <f t="shared" ca="1" si="43"/>
        <v>0.83966958323301188</v>
      </c>
      <c r="AJ20">
        <f t="shared" ca="1" si="43"/>
        <v>0.54870991306619488</v>
      </c>
      <c r="AK20">
        <f t="shared" ca="1" si="43"/>
        <v>0.37980125431157363</v>
      </c>
      <c r="AL20">
        <f t="shared" ca="1" si="43"/>
        <v>0.48474820429670423</v>
      </c>
      <c r="AN20">
        <f t="shared" ca="1" si="38"/>
        <v>0.77414303447329536</v>
      </c>
      <c r="AO20">
        <f t="shared" ca="1" si="28"/>
        <v>0.62304284199824023</v>
      </c>
      <c r="AP20">
        <f t="shared" ca="1" si="29"/>
        <v>0.41428103722370085</v>
      </c>
      <c r="AQ20">
        <f t="shared" ca="1" si="30"/>
        <v>0.34359840868726488</v>
      </c>
      <c r="AR20">
        <f t="shared" ca="1" si="31"/>
        <v>0.83966958323301188</v>
      </c>
      <c r="AS20">
        <f t="shared" ca="1" si="32"/>
        <v>0.54870991306619488</v>
      </c>
      <c r="AT20">
        <f t="shared" ca="1" si="33"/>
        <v>0.37980125431157363</v>
      </c>
      <c r="AU20">
        <f t="shared" ca="1" si="34"/>
        <v>0.48474820429670423</v>
      </c>
    </row>
    <row r="21" spans="1:47" x14ac:dyDescent="0.3">
      <c r="A21">
        <f>A20+MAX(Script!A:A)/16</f>
        <v>10.852678571428577</v>
      </c>
      <c r="C21">
        <f t="shared" si="39"/>
        <v>5</v>
      </c>
      <c r="D21" s="18">
        <f t="shared" si="40"/>
        <v>806</v>
      </c>
      <c r="E21" s="18">
        <f t="shared" si="40"/>
        <v>262.5</v>
      </c>
      <c r="F21" s="18">
        <f t="shared" si="40"/>
        <v>850.5</v>
      </c>
      <c r="G21" s="18">
        <f t="shared" si="40"/>
        <v>31.5</v>
      </c>
      <c r="H21" s="18">
        <f t="shared" si="40"/>
        <v>255</v>
      </c>
      <c r="I21" s="18">
        <f t="shared" si="40"/>
        <v>759</v>
      </c>
      <c r="J21" s="18">
        <f t="shared" si="40"/>
        <v>1017</v>
      </c>
      <c r="K21" s="18">
        <f t="shared" si="40"/>
        <v>120</v>
      </c>
      <c r="M21" s="18">
        <f t="shared" si="41"/>
        <v>511</v>
      </c>
      <c r="N21" s="18">
        <f t="shared" si="41"/>
        <v>36</v>
      </c>
      <c r="O21" s="18">
        <f t="shared" si="41"/>
        <v>238.5</v>
      </c>
      <c r="P21" s="18">
        <f t="shared" si="41"/>
        <v>28.5</v>
      </c>
      <c r="Q21" s="18">
        <f t="shared" si="41"/>
        <v>444</v>
      </c>
      <c r="R21" s="18">
        <f t="shared" si="41"/>
        <v>40.5</v>
      </c>
      <c r="S21" s="18">
        <f t="shared" si="41"/>
        <v>139.5</v>
      </c>
      <c r="T21" s="18">
        <f t="shared" si="41"/>
        <v>253.5</v>
      </c>
      <c r="V21">
        <f t="shared" ca="1" si="42"/>
        <v>-41.32543307743839</v>
      </c>
      <c r="W21">
        <f t="shared" ca="1" si="42"/>
        <v>151.49297941457814</v>
      </c>
      <c r="X21">
        <f t="shared" ca="1" si="42"/>
        <v>2.4718375027474337</v>
      </c>
      <c r="Y21">
        <f t="shared" ca="1" si="42"/>
        <v>77.072678148120389</v>
      </c>
      <c r="Z21">
        <f t="shared" ca="1" si="42"/>
        <v>149.30392945233251</v>
      </c>
      <c r="AA21">
        <f t="shared" ca="1" si="42"/>
        <v>203.50430462812199</v>
      </c>
      <c r="AB21">
        <f t="shared" ca="1" si="42"/>
        <v>19.09880984359927</v>
      </c>
      <c r="AC21">
        <f t="shared" ca="1" si="42"/>
        <v>18.609570433225429</v>
      </c>
      <c r="AE21">
        <f t="shared" ca="1" si="43"/>
        <v>0.41144098156054054</v>
      </c>
      <c r="AF21">
        <f t="shared" ca="1" si="43"/>
        <v>0.66416170816249132</v>
      </c>
      <c r="AG21">
        <f t="shared" ca="1" si="43"/>
        <v>0.60707776174492212</v>
      </c>
      <c r="AH21">
        <f t="shared" ca="1" si="43"/>
        <v>0.33957490589660327</v>
      </c>
      <c r="AI21">
        <f t="shared" ca="1" si="43"/>
        <v>0.49580310635085745</v>
      </c>
      <c r="AJ21">
        <f t="shared" ca="1" si="43"/>
        <v>0.80795632570421194</v>
      </c>
      <c r="AK21">
        <f t="shared" ca="1" si="43"/>
        <v>0.43964083649179203</v>
      </c>
      <c r="AL21">
        <f t="shared" ca="1" si="43"/>
        <v>0.51869062003100663</v>
      </c>
      <c r="AN21">
        <f t="shared" ca="1" si="38"/>
        <v>0.41144098156054054</v>
      </c>
      <c r="AO21">
        <f t="shared" ca="1" si="28"/>
        <v>0.66416170816249132</v>
      </c>
      <c r="AP21">
        <f t="shared" ca="1" si="29"/>
        <v>0.60707776174492212</v>
      </c>
      <c r="AQ21">
        <f t="shared" ca="1" si="30"/>
        <v>0.33957490589660327</v>
      </c>
      <c r="AR21">
        <f t="shared" ca="1" si="31"/>
        <v>0.49580310635085745</v>
      </c>
      <c r="AS21">
        <f t="shared" ca="1" si="32"/>
        <v>0.80795632570421194</v>
      </c>
      <c r="AT21">
        <f t="shared" ca="1" si="33"/>
        <v>0.43964083649179203</v>
      </c>
      <c r="AU21">
        <f t="shared" ca="1" si="34"/>
        <v>0.51869062003100663</v>
      </c>
    </row>
    <row r="22" spans="1:47" x14ac:dyDescent="0.3">
      <c r="A22">
        <f>A21+MAX(Script!A:A)/16</f>
        <v>11.687500000000005</v>
      </c>
      <c r="C22">
        <f t="shared" si="39"/>
        <v>6</v>
      </c>
      <c r="D22" s="18">
        <f t="shared" si="40"/>
        <v>262.5</v>
      </c>
      <c r="E22" s="18">
        <f t="shared" si="40"/>
        <v>850.5</v>
      </c>
      <c r="F22" s="18">
        <f t="shared" si="40"/>
        <v>31.5</v>
      </c>
      <c r="G22" s="18">
        <f t="shared" si="40"/>
        <v>255</v>
      </c>
      <c r="H22" s="18">
        <f t="shared" si="40"/>
        <v>759</v>
      </c>
      <c r="I22" s="18">
        <f t="shared" si="40"/>
        <v>1017</v>
      </c>
      <c r="J22" s="18">
        <f t="shared" si="40"/>
        <v>120</v>
      </c>
      <c r="K22" s="18">
        <f t="shared" si="40"/>
        <v>806</v>
      </c>
      <c r="M22" s="18">
        <f t="shared" si="41"/>
        <v>36</v>
      </c>
      <c r="N22" s="18">
        <f t="shared" si="41"/>
        <v>238.5</v>
      </c>
      <c r="O22" s="18">
        <f t="shared" si="41"/>
        <v>28.5</v>
      </c>
      <c r="P22" s="18">
        <f t="shared" si="41"/>
        <v>444</v>
      </c>
      <c r="Q22" s="18">
        <f t="shared" si="41"/>
        <v>40.5</v>
      </c>
      <c r="R22" s="18">
        <f t="shared" si="41"/>
        <v>139.5</v>
      </c>
      <c r="S22" s="18">
        <f t="shared" si="41"/>
        <v>253.5</v>
      </c>
      <c r="T22" s="18">
        <f t="shared" si="41"/>
        <v>511</v>
      </c>
      <c r="V22">
        <f t="shared" ca="1" si="42"/>
        <v>0.58544940068034634</v>
      </c>
      <c r="W22">
        <f t="shared" ca="1" si="42"/>
        <v>155.84195314516575</v>
      </c>
      <c r="X22">
        <f t="shared" ca="1" si="42"/>
        <v>-125.64410661980617</v>
      </c>
      <c r="Y22">
        <f t="shared" ca="1" si="42"/>
        <v>-143.06320939354737</v>
      </c>
      <c r="Z22">
        <f t="shared" ca="1" si="42"/>
        <v>-78.593791687856367</v>
      </c>
      <c r="AA22">
        <f t="shared" ca="1" si="42"/>
        <v>-127.09592590949455</v>
      </c>
      <c r="AB22">
        <f t="shared" ca="1" si="42"/>
        <v>-75.903558023911032</v>
      </c>
      <c r="AC22">
        <f t="shared" ca="1" si="42"/>
        <v>-73.973185761321474</v>
      </c>
      <c r="AE22">
        <f t="shared" ca="1" si="43"/>
        <v>0.85113969351665353</v>
      </c>
      <c r="AF22">
        <f t="shared" ca="1" si="43"/>
        <v>0.88602345288277928</v>
      </c>
      <c r="AG22">
        <f t="shared" ca="1" si="43"/>
        <v>0.84723422791623393</v>
      </c>
      <c r="AH22">
        <f t="shared" ca="1" si="43"/>
        <v>0.32799692235378669</v>
      </c>
      <c r="AI22">
        <f t="shared" ca="1" si="43"/>
        <v>0.75364077493683201</v>
      </c>
      <c r="AJ22">
        <f t="shared" ca="1" si="43"/>
        <v>0.44751108138173845</v>
      </c>
      <c r="AK22">
        <f t="shared" ca="1" si="43"/>
        <v>0.64307666679666542</v>
      </c>
      <c r="AL22">
        <f t="shared" ca="1" si="43"/>
        <v>0.8092020780937772</v>
      </c>
      <c r="AN22">
        <f t="shared" ca="1" si="38"/>
        <v>0.85113969351665353</v>
      </c>
      <c r="AO22">
        <f t="shared" ca="1" si="28"/>
        <v>0.88602345288277928</v>
      </c>
      <c r="AP22">
        <f t="shared" ca="1" si="29"/>
        <v>0.84723422791623393</v>
      </c>
      <c r="AQ22">
        <f t="shared" ca="1" si="30"/>
        <v>0.32799692235378669</v>
      </c>
      <c r="AR22">
        <f t="shared" ca="1" si="31"/>
        <v>0.75364077493683201</v>
      </c>
      <c r="AS22">
        <f t="shared" ca="1" si="32"/>
        <v>0.44751108138173845</v>
      </c>
      <c r="AT22">
        <f t="shared" ca="1" si="33"/>
        <v>0.64307666679666542</v>
      </c>
      <c r="AU22">
        <f t="shared" ca="1" si="34"/>
        <v>0.8092020780937772</v>
      </c>
    </row>
    <row r="23" spans="1:47" x14ac:dyDescent="0.3">
      <c r="A23">
        <f>A22+MAX(Script!A:A)/16</f>
        <v>12.522321428571434</v>
      </c>
      <c r="C23">
        <f t="shared" si="39"/>
        <v>7</v>
      </c>
      <c r="D23" s="18">
        <f t="shared" si="40"/>
        <v>850.5</v>
      </c>
      <c r="E23" s="18">
        <f t="shared" si="40"/>
        <v>31.5</v>
      </c>
      <c r="F23" s="18">
        <f t="shared" si="40"/>
        <v>255</v>
      </c>
      <c r="G23" s="18">
        <f t="shared" si="40"/>
        <v>759</v>
      </c>
      <c r="H23" s="18">
        <f t="shared" si="40"/>
        <v>1017</v>
      </c>
      <c r="I23" s="18">
        <f t="shared" si="40"/>
        <v>120</v>
      </c>
      <c r="J23" s="18">
        <f t="shared" si="40"/>
        <v>806</v>
      </c>
      <c r="K23" s="18">
        <f t="shared" si="40"/>
        <v>262.5</v>
      </c>
      <c r="M23" s="18">
        <f t="shared" si="41"/>
        <v>238.5</v>
      </c>
      <c r="N23" s="18">
        <f t="shared" si="41"/>
        <v>28.5</v>
      </c>
      <c r="O23" s="18">
        <f t="shared" si="41"/>
        <v>444</v>
      </c>
      <c r="P23" s="18">
        <f t="shared" si="41"/>
        <v>40.5</v>
      </c>
      <c r="Q23" s="18">
        <f t="shared" si="41"/>
        <v>139.5</v>
      </c>
      <c r="R23" s="18">
        <f t="shared" si="41"/>
        <v>253.5</v>
      </c>
      <c r="S23" s="18">
        <f t="shared" si="41"/>
        <v>511</v>
      </c>
      <c r="T23" s="18">
        <f t="shared" si="41"/>
        <v>36</v>
      </c>
      <c r="V23">
        <f t="shared" ca="1" si="42"/>
        <v>126.75122298262664</v>
      </c>
      <c r="W23">
        <f t="shared" ca="1" si="42"/>
        <v>-166.60589581323882</v>
      </c>
      <c r="X23">
        <f t="shared" ca="1" si="42"/>
        <v>165.41346407950061</v>
      </c>
      <c r="Y23">
        <f t="shared" ca="1" si="42"/>
        <v>67.533627542376848</v>
      </c>
      <c r="Z23">
        <f t="shared" ca="1" si="42"/>
        <v>-98.127696298290488</v>
      </c>
      <c r="AA23">
        <f t="shared" ca="1" si="42"/>
        <v>197.18275110057078</v>
      </c>
      <c r="AB23">
        <f t="shared" ca="1" si="42"/>
        <v>-15.940050841566119</v>
      </c>
      <c r="AC23">
        <f t="shared" ca="1" si="42"/>
        <v>-23.220594608345593</v>
      </c>
      <c r="AE23">
        <f t="shared" ca="1" si="43"/>
        <v>0.34956073440147833</v>
      </c>
      <c r="AF23">
        <f t="shared" ca="1" si="43"/>
        <v>0.54078122632503667</v>
      </c>
      <c r="AG23">
        <f t="shared" ca="1" si="43"/>
        <v>0.84712181882783044</v>
      </c>
      <c r="AH23">
        <f t="shared" ca="1" si="43"/>
        <v>0.57677099889462502</v>
      </c>
      <c r="AI23">
        <f t="shared" ca="1" si="43"/>
        <v>0.31580250882617505</v>
      </c>
      <c r="AJ23">
        <f t="shared" ca="1" si="43"/>
        <v>0.47479774797446472</v>
      </c>
      <c r="AK23">
        <f t="shared" ca="1" si="43"/>
        <v>0.49492701307085452</v>
      </c>
      <c r="AL23">
        <f t="shared" ca="1" si="43"/>
        <v>0.69279421479143666</v>
      </c>
      <c r="AN23">
        <f t="shared" ca="1" si="38"/>
        <v>0.34956073440147833</v>
      </c>
      <c r="AO23">
        <f t="shared" ca="1" si="28"/>
        <v>0.54078122632503667</v>
      </c>
      <c r="AP23">
        <f t="shared" ca="1" si="29"/>
        <v>0.84712181882783044</v>
      </c>
      <c r="AQ23">
        <f t="shared" ca="1" si="30"/>
        <v>0.57677099889462502</v>
      </c>
      <c r="AR23">
        <f t="shared" ca="1" si="31"/>
        <v>0.31580250882617505</v>
      </c>
      <c r="AS23">
        <f t="shared" ca="1" si="32"/>
        <v>0.47479774797446472</v>
      </c>
      <c r="AT23">
        <f t="shared" ca="1" si="33"/>
        <v>0.49492701307085452</v>
      </c>
      <c r="AU23">
        <f t="shared" ca="1" si="34"/>
        <v>0.69279421479143666</v>
      </c>
    </row>
    <row r="24" spans="1:47" x14ac:dyDescent="0.3">
      <c r="A24">
        <f>A23+MAX(Script!A:A)/16</f>
        <v>13.357142857142863</v>
      </c>
      <c r="C24">
        <f t="shared" si="39"/>
        <v>0</v>
      </c>
      <c r="D24" s="18">
        <f t="shared" si="40"/>
        <v>31.5</v>
      </c>
      <c r="E24" s="18">
        <f t="shared" si="40"/>
        <v>255</v>
      </c>
      <c r="F24" s="18">
        <f t="shared" si="40"/>
        <v>759</v>
      </c>
      <c r="G24" s="18">
        <f t="shared" si="40"/>
        <v>1017</v>
      </c>
      <c r="H24" s="18">
        <f t="shared" si="40"/>
        <v>120</v>
      </c>
      <c r="I24" s="18">
        <f t="shared" si="40"/>
        <v>806</v>
      </c>
      <c r="J24" s="18">
        <f t="shared" si="40"/>
        <v>262.5</v>
      </c>
      <c r="K24" s="18">
        <f t="shared" si="40"/>
        <v>850.5</v>
      </c>
      <c r="M24" s="18">
        <f t="shared" si="41"/>
        <v>28.5</v>
      </c>
      <c r="N24" s="18">
        <f t="shared" si="41"/>
        <v>444</v>
      </c>
      <c r="O24" s="18">
        <f t="shared" si="41"/>
        <v>40.5</v>
      </c>
      <c r="P24" s="18">
        <f t="shared" si="41"/>
        <v>139.5</v>
      </c>
      <c r="Q24" s="18">
        <f t="shared" si="41"/>
        <v>253.5</v>
      </c>
      <c r="R24" s="18">
        <f t="shared" si="41"/>
        <v>511</v>
      </c>
      <c r="S24" s="18">
        <f t="shared" si="41"/>
        <v>36</v>
      </c>
      <c r="T24" s="18">
        <f t="shared" si="41"/>
        <v>238.5</v>
      </c>
      <c r="V24">
        <f t="shared" ref="V24:AL24" ca="1" si="44">V8</f>
        <v>161.86157901694673</v>
      </c>
      <c r="W24">
        <f t="shared" ca="1" si="44"/>
        <v>-50.43930013860097</v>
      </c>
      <c r="X24">
        <f t="shared" ca="1" si="44"/>
        <v>105.23163178906702</v>
      </c>
      <c r="Y24">
        <f t="shared" ca="1" si="44"/>
        <v>-140.42535396267053</v>
      </c>
      <c r="Z24">
        <f t="shared" ca="1" si="44"/>
        <v>-145.58669421807554</v>
      </c>
      <c r="AA24">
        <f t="shared" ca="1" si="44"/>
        <v>-86.735734430450876</v>
      </c>
      <c r="AB24">
        <f t="shared" ca="1" si="44"/>
        <v>61.690428790567836</v>
      </c>
      <c r="AC24">
        <f t="shared" ca="1" si="44"/>
        <v>149.31159193087126</v>
      </c>
      <c r="AE24">
        <f t="shared" ca="1" si="44"/>
        <v>0.56300612370708947</v>
      </c>
      <c r="AF24">
        <f t="shared" ca="1" si="44"/>
        <v>0.71216444744425134</v>
      </c>
      <c r="AG24">
        <f t="shared" ca="1" si="44"/>
        <v>0.604796661001062</v>
      </c>
      <c r="AH24">
        <f t="shared" ca="1" si="44"/>
        <v>0.33629711098988163</v>
      </c>
      <c r="AI24">
        <f t="shared" ca="1" si="44"/>
        <v>0.72458478189048736</v>
      </c>
      <c r="AJ24">
        <f t="shared" ca="1" si="44"/>
        <v>0.67149695746127702</v>
      </c>
      <c r="AK24">
        <f t="shared" ca="1" si="44"/>
        <v>0.69212139203798961</v>
      </c>
      <c r="AL24">
        <f t="shared" ca="1" si="44"/>
        <v>0.3941691828494196</v>
      </c>
      <c r="AN24">
        <f t="shared" ca="1" si="38"/>
        <v>0.56300612370708947</v>
      </c>
      <c r="AO24">
        <f t="shared" ca="1" si="28"/>
        <v>0.71216444744425134</v>
      </c>
      <c r="AP24">
        <f t="shared" ca="1" si="29"/>
        <v>0.604796661001062</v>
      </c>
      <c r="AQ24">
        <f t="shared" ca="1" si="30"/>
        <v>0.33629711098988163</v>
      </c>
      <c r="AR24">
        <f t="shared" ca="1" si="31"/>
        <v>0.72458478189048736</v>
      </c>
      <c r="AS24">
        <f t="shared" ca="1" si="32"/>
        <v>0.67149695746127702</v>
      </c>
      <c r="AT24">
        <f t="shared" ca="1" si="33"/>
        <v>0.69212139203798961</v>
      </c>
      <c r="AU24">
        <f t="shared" ca="1" si="34"/>
        <v>0.3941691828494196</v>
      </c>
    </row>
  </sheetData>
  <sheetCalcPr fullCalcOnLoad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9"/>
  <sheetViews>
    <sheetView workbookViewId="0">
      <pane xSplit="1" ySplit="2" topLeftCell="B3" activePane="bottomRight" state="frozen"/>
      <selection pane="topRight" activeCell="B1" sqref="B1"/>
      <selection pane="bottomLeft" activeCell="A20" sqref="A20"/>
      <selection pane="bottomRight" activeCell="H5" sqref="H5"/>
    </sheetView>
  </sheetViews>
  <sheetFormatPr defaultColWidth="11.5546875" defaultRowHeight="14.4" x14ac:dyDescent="0.3"/>
  <cols>
    <col min="1" max="1" width="11.5546875" style="11"/>
    <col min="2" max="16384" width="11.5546875" style="1"/>
  </cols>
  <sheetData>
    <row r="1" spans="1:8" x14ac:dyDescent="0.3">
      <c r="B1" s="12" t="s">
        <v>41</v>
      </c>
      <c r="C1" s="2" t="s">
        <v>43</v>
      </c>
      <c r="D1" s="12" t="s">
        <v>45</v>
      </c>
      <c r="E1" s="2" t="s">
        <v>48</v>
      </c>
      <c r="F1" s="2" t="s">
        <v>48</v>
      </c>
      <c r="G1" s="2" t="s">
        <v>39</v>
      </c>
      <c r="H1" s="12" t="s">
        <v>50</v>
      </c>
    </row>
    <row r="2" spans="1:8" x14ac:dyDescent="0.3">
      <c r="B2" s="1" t="s">
        <v>56</v>
      </c>
      <c r="C2" s="1" t="s">
        <v>57</v>
      </c>
      <c r="D2" s="1" t="s">
        <v>57</v>
      </c>
      <c r="E2" s="1" t="s">
        <v>11</v>
      </c>
      <c r="F2" s="1" t="s">
        <v>57</v>
      </c>
      <c r="G2" s="1" t="s">
        <v>57</v>
      </c>
      <c r="H2" s="1" t="s">
        <v>56</v>
      </c>
    </row>
    <row r="3" spans="1:8" x14ac:dyDescent="0.3">
      <c r="A3" s="11">
        <v>0</v>
      </c>
      <c r="B3" s="1">
        <v>0</v>
      </c>
      <c r="D3" s="1">
        <v>35</v>
      </c>
      <c r="E3" s="1">
        <v>1</v>
      </c>
      <c r="F3" s="1">
        <v>-7</v>
      </c>
      <c r="H3" s="11">
        <f t="shared" ref="H3:H31" si="0">A3/$A$7*360</f>
        <v>0</v>
      </c>
    </row>
    <row r="4" spans="1:8" x14ac:dyDescent="0.3">
      <c r="A4" s="11">
        <f>8.5/28</f>
        <v>0.30357142857142855</v>
      </c>
      <c r="C4" s="1">
        <v>-20</v>
      </c>
      <c r="E4" s="1">
        <v>0.6</v>
      </c>
      <c r="G4" s="1">
        <f>C4</f>
        <v>-20</v>
      </c>
      <c r="H4" s="11">
        <f t="shared" si="0"/>
        <v>90</v>
      </c>
    </row>
    <row r="5" spans="1:8" x14ac:dyDescent="0.3">
      <c r="A5" s="11">
        <f t="shared" ref="A5:A59" si="1">A4+$A$4</f>
        <v>0.6071428571428571</v>
      </c>
      <c r="B5" s="1">
        <v>-80</v>
      </c>
      <c r="D5" s="1">
        <f>-D3</f>
        <v>-35</v>
      </c>
      <c r="E5" s="1">
        <f>$E$3</f>
        <v>1</v>
      </c>
      <c r="F5" s="1">
        <v>102</v>
      </c>
      <c r="H5" s="11">
        <f t="shared" si="0"/>
        <v>180</v>
      </c>
    </row>
    <row r="6" spans="1:8" x14ac:dyDescent="0.3">
      <c r="A6" s="11">
        <f t="shared" si="1"/>
        <v>0.91071428571428559</v>
      </c>
      <c r="C6" s="1">
        <v>50</v>
      </c>
      <c r="E6" s="1">
        <f>$E$4</f>
        <v>0.6</v>
      </c>
      <c r="G6" s="1">
        <f>C6</f>
        <v>50</v>
      </c>
      <c r="H6" s="11">
        <f t="shared" si="0"/>
        <v>270</v>
      </c>
    </row>
    <row r="7" spans="1:8" x14ac:dyDescent="0.3">
      <c r="A7" s="11">
        <f t="shared" si="1"/>
        <v>1.2142857142857142</v>
      </c>
      <c r="B7" s="1">
        <f>B3</f>
        <v>0</v>
      </c>
      <c r="D7" s="1">
        <f>D3</f>
        <v>35</v>
      </c>
      <c r="E7" s="1">
        <f>$E$3</f>
        <v>1</v>
      </c>
      <c r="F7" s="1">
        <f>$F$3</f>
        <v>-7</v>
      </c>
      <c r="H7" s="11">
        <f t="shared" si="0"/>
        <v>360</v>
      </c>
    </row>
    <row r="8" spans="1:8" x14ac:dyDescent="0.3">
      <c r="A8" s="11">
        <f t="shared" si="1"/>
        <v>1.5178571428571428</v>
      </c>
      <c r="C8" s="1">
        <f>$C$4</f>
        <v>-20</v>
      </c>
      <c r="E8" s="1">
        <f>$E$4</f>
        <v>0.6</v>
      </c>
      <c r="G8" s="1">
        <f>C8</f>
        <v>-20</v>
      </c>
      <c r="H8" s="11">
        <f t="shared" si="0"/>
        <v>450</v>
      </c>
    </row>
    <row r="9" spans="1:8" x14ac:dyDescent="0.3">
      <c r="A9" s="11">
        <f t="shared" si="1"/>
        <v>1.8214285714285714</v>
      </c>
      <c r="B9" s="1">
        <f>B5</f>
        <v>-80</v>
      </c>
      <c r="D9" s="1">
        <f>D5</f>
        <v>-35</v>
      </c>
      <c r="E9" s="1">
        <f>$E$3</f>
        <v>1</v>
      </c>
      <c r="F9" s="1">
        <f>$F$5</f>
        <v>102</v>
      </c>
      <c r="H9" s="11">
        <f t="shared" si="0"/>
        <v>540</v>
      </c>
    </row>
    <row r="10" spans="1:8" x14ac:dyDescent="0.3">
      <c r="A10" s="11">
        <f t="shared" si="1"/>
        <v>2.125</v>
      </c>
      <c r="C10" s="1">
        <f>$C$6</f>
        <v>50</v>
      </c>
      <c r="E10" s="1">
        <f>$E$4</f>
        <v>0.6</v>
      </c>
      <c r="G10" s="1">
        <f>C10</f>
        <v>50</v>
      </c>
      <c r="H10" s="11">
        <f t="shared" si="0"/>
        <v>630.00000000000011</v>
      </c>
    </row>
    <row r="11" spans="1:8" x14ac:dyDescent="0.3">
      <c r="A11" s="11">
        <f t="shared" si="1"/>
        <v>2.4285714285714284</v>
      </c>
      <c r="B11" s="1">
        <f>B7</f>
        <v>0</v>
      </c>
      <c r="D11" s="1">
        <f>D7</f>
        <v>35</v>
      </c>
      <c r="E11" s="1">
        <f>$E$3</f>
        <v>1</v>
      </c>
      <c r="F11" s="1">
        <f>$F$3</f>
        <v>-7</v>
      </c>
      <c r="H11" s="11">
        <f t="shared" si="0"/>
        <v>720</v>
      </c>
    </row>
    <row r="12" spans="1:8" x14ac:dyDescent="0.3">
      <c r="A12" s="11">
        <f t="shared" si="1"/>
        <v>2.7321428571428568</v>
      </c>
      <c r="C12" s="1">
        <f>$C$4</f>
        <v>-20</v>
      </c>
      <c r="E12" s="1">
        <f>$E$4</f>
        <v>0.6</v>
      </c>
      <c r="G12" s="1">
        <f>C12</f>
        <v>-20</v>
      </c>
      <c r="H12" s="11">
        <f t="shared" si="0"/>
        <v>810</v>
      </c>
    </row>
    <row r="13" spans="1:8" x14ac:dyDescent="0.3">
      <c r="A13" s="11">
        <f t="shared" si="1"/>
        <v>3.0357142857142851</v>
      </c>
      <c r="B13" s="1">
        <f>B9</f>
        <v>-80</v>
      </c>
      <c r="D13" s="1">
        <f>D9</f>
        <v>-35</v>
      </c>
      <c r="E13" s="1">
        <f>$E$3</f>
        <v>1</v>
      </c>
      <c r="F13" s="1">
        <f>$F$5</f>
        <v>102</v>
      </c>
      <c r="H13" s="11">
        <f t="shared" si="0"/>
        <v>899.99999999999989</v>
      </c>
    </row>
    <row r="14" spans="1:8" x14ac:dyDescent="0.3">
      <c r="A14" s="11">
        <f t="shared" si="1"/>
        <v>3.3392857142857135</v>
      </c>
      <c r="C14" s="1">
        <f>$C$6</f>
        <v>50</v>
      </c>
      <c r="E14" s="1">
        <f>$E$4</f>
        <v>0.6</v>
      </c>
      <c r="G14" s="1">
        <f>C14</f>
        <v>50</v>
      </c>
      <c r="H14" s="11">
        <f t="shared" si="0"/>
        <v>989.99999999999989</v>
      </c>
    </row>
    <row r="15" spans="1:8" x14ac:dyDescent="0.3">
      <c r="A15" s="11">
        <f t="shared" si="1"/>
        <v>3.6428571428571419</v>
      </c>
      <c r="B15" s="1">
        <f>B11</f>
        <v>0</v>
      </c>
      <c r="D15" s="1">
        <f>D11</f>
        <v>35</v>
      </c>
      <c r="E15" s="1">
        <f>$E$3</f>
        <v>1</v>
      </c>
      <c r="F15" s="1">
        <f>$F$3</f>
        <v>-7</v>
      </c>
      <c r="H15" s="11">
        <f t="shared" si="0"/>
        <v>1079.9999999999998</v>
      </c>
    </row>
    <row r="16" spans="1:8" x14ac:dyDescent="0.3">
      <c r="A16" s="11">
        <f t="shared" si="1"/>
        <v>3.9464285714285703</v>
      </c>
      <c r="C16" s="1">
        <f>$C$4</f>
        <v>-20</v>
      </c>
      <c r="E16" s="1">
        <f>$E$4</f>
        <v>0.6</v>
      </c>
      <c r="G16" s="1">
        <f>C16</f>
        <v>-20</v>
      </c>
      <c r="H16" s="11">
        <f t="shared" si="0"/>
        <v>1169.9999999999998</v>
      </c>
    </row>
    <row r="17" spans="1:8" x14ac:dyDescent="0.3">
      <c r="A17" s="11">
        <f t="shared" si="1"/>
        <v>4.2499999999999991</v>
      </c>
      <c r="B17" s="1">
        <f>B13</f>
        <v>-80</v>
      </c>
      <c r="D17" s="1">
        <f>D13</f>
        <v>-35</v>
      </c>
      <c r="E17" s="1">
        <f>$E$3</f>
        <v>1</v>
      </c>
      <c r="F17" s="1">
        <f>$F$5</f>
        <v>102</v>
      </c>
      <c r="H17" s="11">
        <f t="shared" si="0"/>
        <v>1259.9999999999998</v>
      </c>
    </row>
    <row r="18" spans="1:8" x14ac:dyDescent="0.3">
      <c r="A18" s="11">
        <f t="shared" si="1"/>
        <v>4.5535714285714279</v>
      </c>
      <c r="C18" s="1">
        <f>$C$6</f>
        <v>50</v>
      </c>
      <c r="E18" s="1">
        <f>$E$4</f>
        <v>0.6</v>
      </c>
      <c r="G18" s="1">
        <f>C18</f>
        <v>50</v>
      </c>
      <c r="H18" s="11">
        <f t="shared" si="0"/>
        <v>1349.9999999999998</v>
      </c>
    </row>
    <row r="19" spans="1:8" x14ac:dyDescent="0.3">
      <c r="A19" s="11">
        <f t="shared" si="1"/>
        <v>4.8571428571428568</v>
      </c>
      <c r="B19" s="1">
        <v>0</v>
      </c>
      <c r="D19" s="1">
        <f>D15</f>
        <v>35</v>
      </c>
      <c r="E19" s="1">
        <f>$E$3</f>
        <v>1</v>
      </c>
      <c r="F19" s="1">
        <f>$F$3</f>
        <v>-7</v>
      </c>
      <c r="H19" s="11">
        <f t="shared" si="0"/>
        <v>1440</v>
      </c>
    </row>
    <row r="20" spans="1:8" x14ac:dyDescent="0.3">
      <c r="A20" s="11">
        <f t="shared" si="1"/>
        <v>5.1607142857142856</v>
      </c>
      <c r="C20" s="1">
        <f>$C$4</f>
        <v>-20</v>
      </c>
      <c r="E20" s="1">
        <f>$E$4</f>
        <v>0.6</v>
      </c>
      <c r="G20" s="1">
        <f>C20</f>
        <v>-20</v>
      </c>
      <c r="H20" s="11">
        <f t="shared" si="0"/>
        <v>1530</v>
      </c>
    </row>
    <row r="21" spans="1:8" x14ac:dyDescent="0.3">
      <c r="A21" s="11">
        <f t="shared" si="1"/>
        <v>5.4642857142857144</v>
      </c>
      <c r="B21" s="1">
        <v>-80</v>
      </c>
      <c r="D21" s="1">
        <f>D17</f>
        <v>-35</v>
      </c>
      <c r="E21" s="1">
        <f>$E$3</f>
        <v>1</v>
      </c>
      <c r="F21" s="1">
        <f>$F$5</f>
        <v>102</v>
      </c>
      <c r="H21" s="11">
        <f t="shared" si="0"/>
        <v>1620.0000000000002</v>
      </c>
    </row>
    <row r="22" spans="1:8" x14ac:dyDescent="0.3">
      <c r="A22" s="11">
        <f t="shared" si="1"/>
        <v>5.7678571428571432</v>
      </c>
      <c r="C22" s="1">
        <f>$C$6</f>
        <v>50</v>
      </c>
      <c r="E22" s="1">
        <f>$E$4</f>
        <v>0.6</v>
      </c>
      <c r="G22" s="1">
        <f>C22</f>
        <v>50</v>
      </c>
      <c r="H22" s="11">
        <f t="shared" si="0"/>
        <v>1710.0000000000002</v>
      </c>
    </row>
    <row r="23" spans="1:8" x14ac:dyDescent="0.3">
      <c r="A23" s="11">
        <f t="shared" si="1"/>
        <v>6.0714285714285721</v>
      </c>
      <c r="B23" s="1">
        <f>B19</f>
        <v>0</v>
      </c>
      <c r="D23" s="1">
        <f>D19</f>
        <v>35</v>
      </c>
      <c r="E23" s="1">
        <f>$E$3</f>
        <v>1</v>
      </c>
      <c r="F23" s="1">
        <f>$F$3</f>
        <v>-7</v>
      </c>
      <c r="H23" s="11">
        <f t="shared" si="0"/>
        <v>1800.0000000000002</v>
      </c>
    </row>
    <row r="24" spans="1:8" x14ac:dyDescent="0.3">
      <c r="A24" s="11">
        <f t="shared" si="1"/>
        <v>6.3750000000000009</v>
      </c>
      <c r="C24" s="1">
        <f>$C$4</f>
        <v>-20</v>
      </c>
      <c r="E24" s="1">
        <f>$E$4</f>
        <v>0.6</v>
      </c>
      <c r="G24" s="1">
        <f>C24</f>
        <v>-20</v>
      </c>
      <c r="H24" s="11">
        <f t="shared" si="0"/>
        <v>1890.0000000000002</v>
      </c>
    </row>
    <row r="25" spans="1:8" x14ac:dyDescent="0.3">
      <c r="A25" s="11">
        <f t="shared" si="1"/>
        <v>6.6785714285714297</v>
      </c>
      <c r="B25" s="1">
        <f>B21</f>
        <v>-80</v>
      </c>
      <c r="D25" s="1">
        <f>D21</f>
        <v>-35</v>
      </c>
      <c r="E25" s="1">
        <f>$E$3</f>
        <v>1</v>
      </c>
      <c r="F25" s="1">
        <f>$F$5</f>
        <v>102</v>
      </c>
      <c r="H25" s="11">
        <f t="shared" si="0"/>
        <v>1980.0000000000007</v>
      </c>
    </row>
    <row r="26" spans="1:8" x14ac:dyDescent="0.3">
      <c r="A26" s="11">
        <f t="shared" si="1"/>
        <v>6.9821428571428585</v>
      </c>
      <c r="C26" s="1">
        <f>$C$6</f>
        <v>50</v>
      </c>
      <c r="E26" s="1">
        <f>$E$4</f>
        <v>0.6</v>
      </c>
      <c r="G26" s="1">
        <f>C26</f>
        <v>50</v>
      </c>
      <c r="H26" s="11">
        <f t="shared" si="0"/>
        <v>2070.0000000000005</v>
      </c>
    </row>
    <row r="27" spans="1:8" x14ac:dyDescent="0.3">
      <c r="A27" s="11">
        <f t="shared" si="1"/>
        <v>7.2857142857142874</v>
      </c>
      <c r="B27" s="1">
        <f>B23</f>
        <v>0</v>
      </c>
      <c r="D27" s="1">
        <f>D23</f>
        <v>35</v>
      </c>
      <c r="E27" s="1">
        <f>$E$3</f>
        <v>1</v>
      </c>
      <c r="F27" s="1">
        <f>$F$3</f>
        <v>-7</v>
      </c>
      <c r="H27" s="11">
        <f t="shared" si="0"/>
        <v>2160.0000000000005</v>
      </c>
    </row>
    <row r="28" spans="1:8" x14ac:dyDescent="0.3">
      <c r="A28" s="11">
        <f t="shared" si="1"/>
        <v>7.5892857142857162</v>
      </c>
      <c r="C28" s="1">
        <f>$C$4</f>
        <v>-20</v>
      </c>
      <c r="E28" s="1">
        <f>$E$4</f>
        <v>0.6</v>
      </c>
      <c r="G28" s="1">
        <f>C28</f>
        <v>-20</v>
      </c>
      <c r="H28" s="11">
        <f t="shared" si="0"/>
        <v>2250.0000000000005</v>
      </c>
    </row>
    <row r="29" spans="1:8" x14ac:dyDescent="0.3">
      <c r="A29" s="11">
        <f t="shared" si="1"/>
        <v>7.892857142857145</v>
      </c>
      <c r="B29" s="1">
        <f>B25</f>
        <v>-80</v>
      </c>
      <c r="D29" s="1">
        <f>D25</f>
        <v>-35</v>
      </c>
      <c r="E29" s="1">
        <f>$E$3</f>
        <v>1</v>
      </c>
      <c r="F29" s="1">
        <f>$F$5</f>
        <v>102</v>
      </c>
      <c r="H29" s="11">
        <f t="shared" si="0"/>
        <v>2340.0000000000009</v>
      </c>
    </row>
    <row r="30" spans="1:8" x14ac:dyDescent="0.3">
      <c r="A30" s="11">
        <f t="shared" si="1"/>
        <v>8.196428571428573</v>
      </c>
      <c r="C30" s="1">
        <f>$C$6</f>
        <v>50</v>
      </c>
      <c r="E30" s="1">
        <f>$E$4</f>
        <v>0.6</v>
      </c>
      <c r="G30" s="1">
        <f>C30</f>
        <v>50</v>
      </c>
      <c r="H30" s="11">
        <f t="shared" si="0"/>
        <v>2430.0000000000005</v>
      </c>
    </row>
    <row r="31" spans="1:8" x14ac:dyDescent="0.3">
      <c r="A31" s="11">
        <f t="shared" si="1"/>
        <v>8.5000000000000018</v>
      </c>
      <c r="B31" s="1">
        <f>B27</f>
        <v>0</v>
      </c>
      <c r="D31" s="1">
        <f>D27</f>
        <v>35</v>
      </c>
      <c r="E31" s="1">
        <f>$E$3</f>
        <v>1</v>
      </c>
      <c r="F31" s="1">
        <f>$F$3</f>
        <v>-7</v>
      </c>
      <c r="H31" s="11">
        <f t="shared" si="0"/>
        <v>2520.0000000000005</v>
      </c>
    </row>
    <row r="32" spans="1:8" x14ac:dyDescent="0.3">
      <c r="A32" s="11">
        <f t="shared" si="1"/>
        <v>8.8035714285714306</v>
      </c>
      <c r="C32" s="1">
        <f>$C$4</f>
        <v>-20</v>
      </c>
      <c r="E32" s="1">
        <f>$E$4</f>
        <v>0.6</v>
      </c>
      <c r="G32" s="1">
        <f>C32</f>
        <v>-20</v>
      </c>
      <c r="H32" s="11">
        <f t="shared" ref="H32:H59" si="2">A32/$A$7*360</f>
        <v>2610.0000000000009</v>
      </c>
    </row>
    <row r="33" spans="1:8" x14ac:dyDescent="0.3">
      <c r="A33" s="11">
        <f t="shared" si="1"/>
        <v>9.1071428571428594</v>
      </c>
      <c r="B33" s="1">
        <f>B29</f>
        <v>-80</v>
      </c>
      <c r="D33" s="1">
        <f>D29</f>
        <v>-35</v>
      </c>
      <c r="E33" s="1">
        <f>$E$3</f>
        <v>1</v>
      </c>
      <c r="F33" s="1">
        <f>$F$5</f>
        <v>102</v>
      </c>
      <c r="H33" s="11">
        <f t="shared" si="2"/>
        <v>2700.0000000000009</v>
      </c>
    </row>
    <row r="34" spans="1:8" x14ac:dyDescent="0.3">
      <c r="A34" s="11">
        <f t="shared" si="1"/>
        <v>9.4107142857142883</v>
      </c>
      <c r="C34" s="1">
        <f>$C$6</f>
        <v>50</v>
      </c>
      <c r="E34" s="1">
        <f>$E$4</f>
        <v>0.6</v>
      </c>
      <c r="G34" s="1">
        <f>C34</f>
        <v>50</v>
      </c>
      <c r="H34" s="11">
        <f t="shared" si="2"/>
        <v>2790.0000000000009</v>
      </c>
    </row>
    <row r="35" spans="1:8" x14ac:dyDescent="0.3">
      <c r="A35" s="11">
        <f t="shared" si="1"/>
        <v>9.7142857142857171</v>
      </c>
      <c r="B35" s="1">
        <f>B31</f>
        <v>0</v>
      </c>
      <c r="D35" s="1">
        <f>D31</f>
        <v>35</v>
      </c>
      <c r="E35" s="1">
        <f>$E$3</f>
        <v>1</v>
      </c>
      <c r="F35" s="1">
        <f>$F$3</f>
        <v>-7</v>
      </c>
      <c r="H35" s="11">
        <f t="shared" si="2"/>
        <v>2880.0000000000014</v>
      </c>
    </row>
    <row r="36" spans="1:8" x14ac:dyDescent="0.3">
      <c r="A36" s="11">
        <f t="shared" si="1"/>
        <v>10.017857142857146</v>
      </c>
      <c r="C36" s="1">
        <f>$C$4</f>
        <v>-20</v>
      </c>
      <c r="E36" s="1">
        <f>$E$4</f>
        <v>0.6</v>
      </c>
      <c r="G36" s="1">
        <f>C36</f>
        <v>-20</v>
      </c>
      <c r="H36" s="11">
        <f t="shared" si="2"/>
        <v>2970.0000000000014</v>
      </c>
    </row>
    <row r="37" spans="1:8" x14ac:dyDescent="0.3">
      <c r="A37" s="11">
        <f t="shared" si="1"/>
        <v>10.321428571428575</v>
      </c>
      <c r="B37" s="1">
        <f>B33</f>
        <v>-80</v>
      </c>
      <c r="D37" s="1">
        <f>D33</f>
        <v>-35</v>
      </c>
      <c r="E37" s="1">
        <f>$E$3</f>
        <v>1</v>
      </c>
      <c r="F37" s="1">
        <f>$F$5</f>
        <v>102</v>
      </c>
      <c r="H37" s="11">
        <f t="shared" si="2"/>
        <v>3060.0000000000014</v>
      </c>
    </row>
    <row r="38" spans="1:8" x14ac:dyDescent="0.3">
      <c r="A38" s="11">
        <f t="shared" si="1"/>
        <v>10.625000000000004</v>
      </c>
      <c r="C38" s="1">
        <f>$C$6</f>
        <v>50</v>
      </c>
      <c r="E38" s="1">
        <f>$E$4</f>
        <v>0.6</v>
      </c>
      <c r="G38" s="1">
        <f>C38</f>
        <v>50</v>
      </c>
      <c r="H38" s="11">
        <f t="shared" si="2"/>
        <v>3150.0000000000014</v>
      </c>
    </row>
    <row r="39" spans="1:8" x14ac:dyDescent="0.3">
      <c r="A39" s="11">
        <f t="shared" si="1"/>
        <v>10.928571428571432</v>
      </c>
      <c r="B39" s="1">
        <f>B35</f>
        <v>0</v>
      </c>
      <c r="D39" s="1">
        <f>D35</f>
        <v>35</v>
      </c>
      <c r="E39" s="1">
        <f>$E$3</f>
        <v>1</v>
      </c>
      <c r="F39" s="1">
        <f>$F$3</f>
        <v>-7</v>
      </c>
      <c r="H39" s="11">
        <f t="shared" si="2"/>
        <v>3240.0000000000014</v>
      </c>
    </row>
    <row r="40" spans="1:8" x14ac:dyDescent="0.3">
      <c r="A40" s="11">
        <f t="shared" si="1"/>
        <v>11.232142857142861</v>
      </c>
      <c r="C40" s="1">
        <f>$C$4</f>
        <v>-20</v>
      </c>
      <c r="E40" s="1">
        <f>$E$4</f>
        <v>0.6</v>
      </c>
      <c r="G40" s="1">
        <f>C40</f>
        <v>-20</v>
      </c>
      <c r="H40" s="11">
        <f t="shared" si="2"/>
        <v>3330.0000000000014</v>
      </c>
    </row>
    <row r="41" spans="1:8" x14ac:dyDescent="0.3">
      <c r="A41" s="11">
        <f t="shared" si="1"/>
        <v>11.53571428571429</v>
      </c>
      <c r="B41" s="1">
        <f>B37</f>
        <v>-80</v>
      </c>
      <c r="D41" s="1">
        <f>D37</f>
        <v>-35</v>
      </c>
      <c r="E41" s="1">
        <f>$E$3</f>
        <v>1</v>
      </c>
      <c r="F41" s="1">
        <f>$F$5</f>
        <v>102</v>
      </c>
      <c r="H41" s="11">
        <f t="shared" si="2"/>
        <v>3420.0000000000014</v>
      </c>
    </row>
    <row r="42" spans="1:8" x14ac:dyDescent="0.3">
      <c r="A42" s="11">
        <f t="shared" si="1"/>
        <v>11.839285714285719</v>
      </c>
      <c r="C42" s="1">
        <f>$C$6</f>
        <v>50</v>
      </c>
      <c r="E42" s="1">
        <f>$E$4</f>
        <v>0.6</v>
      </c>
      <c r="G42" s="1">
        <f>C42</f>
        <v>50</v>
      </c>
      <c r="H42" s="11">
        <f t="shared" si="2"/>
        <v>3510.0000000000018</v>
      </c>
    </row>
    <row r="43" spans="1:8" x14ac:dyDescent="0.3">
      <c r="A43" s="11">
        <f t="shared" si="1"/>
        <v>12.142857142857148</v>
      </c>
      <c r="B43" s="1">
        <f>B39</f>
        <v>0</v>
      </c>
      <c r="D43" s="1">
        <f>D39</f>
        <v>35</v>
      </c>
      <c r="E43" s="1">
        <f>$E$3</f>
        <v>1</v>
      </c>
      <c r="F43" s="1">
        <f>$F$3</f>
        <v>-7</v>
      </c>
      <c r="H43" s="11">
        <f t="shared" si="2"/>
        <v>3600.0000000000018</v>
      </c>
    </row>
    <row r="44" spans="1:8" x14ac:dyDescent="0.3">
      <c r="A44" s="11">
        <f t="shared" si="1"/>
        <v>12.446428571428577</v>
      </c>
      <c r="C44" s="1">
        <f>$C$4</f>
        <v>-20</v>
      </c>
      <c r="E44" s="1">
        <f>$E$4</f>
        <v>0.6</v>
      </c>
      <c r="G44" s="1">
        <f>C44</f>
        <v>-20</v>
      </c>
      <c r="H44" s="11">
        <f t="shared" si="2"/>
        <v>3690.0000000000018</v>
      </c>
    </row>
    <row r="45" spans="1:8" x14ac:dyDescent="0.3">
      <c r="A45" s="11">
        <f t="shared" si="1"/>
        <v>12.750000000000005</v>
      </c>
      <c r="B45" s="1">
        <f>B41</f>
        <v>-80</v>
      </c>
      <c r="D45" s="1">
        <f>D41</f>
        <v>-35</v>
      </c>
      <c r="E45" s="1">
        <f>$E$3</f>
        <v>1</v>
      </c>
      <c r="F45" s="1">
        <f>$F$5</f>
        <v>102</v>
      </c>
      <c r="H45" s="11">
        <f t="shared" si="2"/>
        <v>3780.0000000000018</v>
      </c>
    </row>
    <row r="46" spans="1:8" x14ac:dyDescent="0.3">
      <c r="A46" s="11">
        <f t="shared" si="1"/>
        <v>13.053571428571434</v>
      </c>
      <c r="C46" s="1">
        <f>$C$6</f>
        <v>50</v>
      </c>
      <c r="E46" s="1">
        <f>$E$4</f>
        <v>0.6</v>
      </c>
      <c r="G46" s="1">
        <f>C46</f>
        <v>50</v>
      </c>
      <c r="H46" s="11">
        <f t="shared" si="2"/>
        <v>3870.0000000000018</v>
      </c>
    </row>
    <row r="47" spans="1:8" x14ac:dyDescent="0.3">
      <c r="A47" s="11">
        <f t="shared" si="1"/>
        <v>13.357142857142863</v>
      </c>
      <c r="B47" s="1">
        <f>B43</f>
        <v>0</v>
      </c>
      <c r="D47" s="1">
        <f>D43</f>
        <v>35</v>
      </c>
      <c r="E47" s="1">
        <f>$E$3</f>
        <v>1</v>
      </c>
      <c r="F47" s="1">
        <f>$F$3</f>
        <v>-7</v>
      </c>
      <c r="H47" s="11">
        <f t="shared" si="2"/>
        <v>3960.0000000000018</v>
      </c>
    </row>
    <row r="48" spans="1:8" x14ac:dyDescent="0.3">
      <c r="A48" s="11">
        <f t="shared" si="1"/>
        <v>13.660714285714292</v>
      </c>
      <c r="C48" s="1">
        <f>$C$4</f>
        <v>-20</v>
      </c>
      <c r="E48" s="1">
        <f>$E$4</f>
        <v>0.6</v>
      </c>
      <c r="G48" s="1">
        <f>C48</f>
        <v>-20</v>
      </c>
      <c r="H48" s="11">
        <f t="shared" si="2"/>
        <v>4050.0000000000018</v>
      </c>
    </row>
    <row r="49" spans="1:8" x14ac:dyDescent="0.3">
      <c r="A49" s="11">
        <f t="shared" si="1"/>
        <v>13.964285714285721</v>
      </c>
      <c r="B49" s="1">
        <f>B45</f>
        <v>-80</v>
      </c>
      <c r="D49" s="1">
        <f>D45</f>
        <v>-35</v>
      </c>
      <c r="E49" s="1">
        <f>$E$3</f>
        <v>1</v>
      </c>
      <c r="F49" s="1">
        <f>$F$5</f>
        <v>102</v>
      </c>
      <c r="H49" s="11">
        <f t="shared" si="2"/>
        <v>4140.0000000000018</v>
      </c>
    </row>
    <row r="50" spans="1:8" x14ac:dyDescent="0.3">
      <c r="A50" s="11">
        <f t="shared" si="1"/>
        <v>14.267857142857149</v>
      </c>
      <c r="C50" s="1">
        <f>$C$6</f>
        <v>50</v>
      </c>
      <c r="E50" s="1">
        <f>$E$4</f>
        <v>0.6</v>
      </c>
      <c r="G50" s="1">
        <f>C50</f>
        <v>50</v>
      </c>
      <c r="H50" s="11">
        <f t="shared" si="2"/>
        <v>4230.0000000000027</v>
      </c>
    </row>
    <row r="51" spans="1:8" x14ac:dyDescent="0.3">
      <c r="A51" s="11">
        <f t="shared" si="1"/>
        <v>14.571428571428578</v>
      </c>
      <c r="B51" s="1">
        <f>B47</f>
        <v>0</v>
      </c>
      <c r="D51" s="1">
        <f>D47</f>
        <v>35</v>
      </c>
      <c r="E51" s="1">
        <f>$E$3</f>
        <v>1</v>
      </c>
      <c r="F51" s="1">
        <f>$F$3</f>
        <v>-7</v>
      </c>
      <c r="H51" s="11">
        <f t="shared" si="2"/>
        <v>4320.0000000000027</v>
      </c>
    </row>
    <row r="52" spans="1:8" x14ac:dyDescent="0.3">
      <c r="A52" s="11">
        <f t="shared" si="1"/>
        <v>14.875000000000007</v>
      </c>
      <c r="C52" s="1">
        <f>$C$4</f>
        <v>-20</v>
      </c>
      <c r="E52" s="1">
        <f>$E$4</f>
        <v>0.6</v>
      </c>
      <c r="G52" s="1">
        <f>C52</f>
        <v>-20</v>
      </c>
      <c r="H52" s="11">
        <f t="shared" si="2"/>
        <v>4410.0000000000027</v>
      </c>
    </row>
    <row r="53" spans="1:8" x14ac:dyDescent="0.3">
      <c r="A53" s="11">
        <f t="shared" si="1"/>
        <v>15.178571428571436</v>
      </c>
      <c r="B53" s="1">
        <f>B49</f>
        <v>-80</v>
      </c>
      <c r="D53" s="1">
        <f>D49</f>
        <v>-35</v>
      </c>
      <c r="E53" s="1">
        <f>$E$3</f>
        <v>1</v>
      </c>
      <c r="F53" s="1">
        <f>$F$5</f>
        <v>102</v>
      </c>
      <c r="H53" s="11">
        <f t="shared" si="2"/>
        <v>4500.0000000000027</v>
      </c>
    </row>
    <row r="54" spans="1:8" x14ac:dyDescent="0.3">
      <c r="A54" s="11">
        <f t="shared" si="1"/>
        <v>15.482142857142865</v>
      </c>
      <c r="C54" s="1">
        <f>$C$6</f>
        <v>50</v>
      </c>
      <c r="E54" s="1">
        <f>$E$4</f>
        <v>0.6</v>
      </c>
      <c r="G54" s="1">
        <f>C54</f>
        <v>50</v>
      </c>
      <c r="H54" s="11">
        <f t="shared" si="2"/>
        <v>4590.0000000000027</v>
      </c>
    </row>
    <row r="55" spans="1:8" x14ac:dyDescent="0.3">
      <c r="A55" s="11">
        <f t="shared" si="1"/>
        <v>15.785714285714294</v>
      </c>
      <c r="B55" s="1">
        <f>B51</f>
        <v>0</v>
      </c>
      <c r="D55" s="1">
        <f>D51</f>
        <v>35</v>
      </c>
      <c r="E55" s="1">
        <f>$E$3</f>
        <v>1</v>
      </c>
      <c r="F55" s="1">
        <f>$F$3</f>
        <v>-7</v>
      </c>
      <c r="H55" s="11">
        <f t="shared" si="2"/>
        <v>4680.0000000000027</v>
      </c>
    </row>
    <row r="56" spans="1:8" x14ac:dyDescent="0.3">
      <c r="A56" s="11">
        <f t="shared" si="1"/>
        <v>16.089285714285722</v>
      </c>
      <c r="C56" s="1">
        <f>$C$4</f>
        <v>-20</v>
      </c>
      <c r="E56" s="1">
        <f>$E$4</f>
        <v>0.6</v>
      </c>
      <c r="G56" s="1">
        <f>C56</f>
        <v>-20</v>
      </c>
      <c r="H56" s="11">
        <f t="shared" si="2"/>
        <v>4770.0000000000027</v>
      </c>
    </row>
    <row r="57" spans="1:8" x14ac:dyDescent="0.3">
      <c r="A57" s="11">
        <f t="shared" si="1"/>
        <v>16.392857142857149</v>
      </c>
      <c r="B57" s="1">
        <f>B53</f>
        <v>-80</v>
      </c>
      <c r="D57" s="1">
        <f>D53</f>
        <v>-35</v>
      </c>
      <c r="E57" s="1">
        <f>$E$3</f>
        <v>1</v>
      </c>
      <c r="F57" s="1">
        <f>$F$5</f>
        <v>102</v>
      </c>
      <c r="H57" s="11">
        <f t="shared" si="2"/>
        <v>4860.0000000000027</v>
      </c>
    </row>
    <row r="58" spans="1:8" x14ac:dyDescent="0.3">
      <c r="A58" s="11">
        <f t="shared" si="1"/>
        <v>16.696428571428577</v>
      </c>
      <c r="C58" s="1">
        <f>$C$6</f>
        <v>50</v>
      </c>
      <c r="E58" s="1">
        <f>$E$4</f>
        <v>0.6</v>
      </c>
      <c r="G58" s="1">
        <f>C58</f>
        <v>50</v>
      </c>
      <c r="H58" s="11">
        <f t="shared" si="2"/>
        <v>4950.0000000000018</v>
      </c>
    </row>
    <row r="59" spans="1:8" x14ac:dyDescent="0.3">
      <c r="A59" s="11">
        <f t="shared" si="1"/>
        <v>17.000000000000004</v>
      </c>
      <c r="B59" s="1">
        <f>B55</f>
        <v>0</v>
      </c>
      <c r="D59" s="1">
        <f>D55</f>
        <v>35</v>
      </c>
      <c r="E59" s="1">
        <f>$E$3</f>
        <v>1</v>
      </c>
      <c r="F59" s="1">
        <f>$F$3</f>
        <v>-7</v>
      </c>
      <c r="H59" s="11">
        <f t="shared" si="2"/>
        <v>5040.0000000000009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 alignWithMargins="0">
    <oddHeader>&amp;C&amp;"Times New Roman,Standaard"&amp;12&amp;A</oddHeader>
    <oddFooter>&amp;C&amp;"Times New Roman,Standaard"&amp;12Page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Script</vt:lpstr>
      <vt:lpstr>Zoom</vt:lpstr>
      <vt:lpstr>Moves</vt:lpstr>
      <vt:lpstr>Machine</vt:lpstr>
      <vt:lpstr>Icons</vt:lpstr>
      <vt:lpstr>TableMachine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HenkJan van der Pol | Bond3D</cp:lastModifiedBy>
  <dcterms:created xsi:type="dcterms:W3CDTF">2021-11-15T20:33:10Z</dcterms:created>
  <dcterms:modified xsi:type="dcterms:W3CDTF">2021-11-15T20:33:10Z</dcterms:modified>
</cp:coreProperties>
</file>