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2 Applied\PYTHON\Oxygen\"/>
    </mc:Choice>
  </mc:AlternateContent>
  <xr:revisionPtr revIDLastSave="0" documentId="13_ncr:1_{D9C60E86-9562-409D-9FBD-532F99F7DE79}" xr6:coauthVersionLast="47" xr6:coauthVersionMax="47" xr10:uidLastSave="{00000000-0000-0000-0000-000000000000}"/>
  <bookViews>
    <workbookView xWindow="-120" yWindow="-120" windowWidth="29040" windowHeight="15720" xr2:uid="{24B67F8F-3765-4599-8EA1-15BD24F5DD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8" i="1"/>
  <c r="H9" i="1"/>
  <c r="H10" i="1"/>
  <c r="H11" i="1"/>
  <c r="H12" i="1"/>
  <c r="H13" i="1"/>
  <c r="H14" i="1"/>
  <c r="H15" i="1"/>
  <c r="C16" i="1"/>
  <c r="D16" i="1"/>
  <c r="G16" i="1"/>
  <c r="E16" i="1"/>
  <c r="I10" i="1" l="1"/>
  <c r="I11" i="1"/>
  <c r="I9" i="1"/>
  <c r="I8" i="1"/>
  <c r="I12" i="1"/>
  <c r="I14" i="1"/>
  <c r="I15" i="1"/>
  <c r="I13" i="1"/>
  <c r="H16" i="1"/>
  <c r="I6" i="1"/>
  <c r="I7" i="1"/>
  <c r="I16" i="1" l="1"/>
  <c r="L2" i="1" s="1"/>
</calcChain>
</file>

<file path=xl/sharedStrings.xml><?xml version="1.0" encoding="utf-8"?>
<sst xmlns="http://schemas.openxmlformats.org/spreadsheetml/2006/main" count="41" uniqueCount="41">
  <si>
    <t>Components in dry air</t>
  </si>
  <si>
    <t>Volume ratio = Molar ratio,</t>
  </si>
  <si>
    <t>compared to dry air</t>
  </si>
  <si>
    <t>Molar Mass</t>
  </si>
  <si>
    <t>Molar mass in air</t>
  </si>
  <si>
    <t>Name</t>
  </si>
  <si>
    <t>Formula</t>
  </si>
  <si>
    <r>
      <t>(mol/mol</t>
    </r>
    <r>
      <rPr>
        <b/>
        <vertAlign val="subscript"/>
        <sz val="8.8000000000000007"/>
        <color rgb="FF000000"/>
        <rFont val="Arial"/>
        <family val="2"/>
      </rPr>
      <t>air</t>
    </r>
    <r>
      <rPr>
        <b/>
        <sz val="8.8000000000000007"/>
        <color rgb="FF000000"/>
        <rFont val="Arial"/>
        <family val="2"/>
      </rPr>
      <t>)</t>
    </r>
  </si>
  <si>
    <t>(vol %)</t>
  </si>
  <si>
    <t>(g/mol)</t>
  </si>
  <si>
    <t>(kg/kmol)</t>
  </si>
  <si>
    <r>
      <t>(g/mol</t>
    </r>
    <r>
      <rPr>
        <b/>
        <vertAlign val="subscript"/>
        <sz val="8.8000000000000007"/>
        <color rgb="FF000000"/>
        <rFont val="Arial"/>
        <family val="2"/>
      </rPr>
      <t>air</t>
    </r>
    <r>
      <rPr>
        <b/>
        <sz val="8.8000000000000007"/>
        <color rgb="FF000000"/>
        <rFont val="Arial"/>
        <family val="2"/>
      </rPr>
      <t>)</t>
    </r>
  </si>
  <si>
    <r>
      <t>(kg/kmol</t>
    </r>
    <r>
      <rPr>
        <b/>
        <vertAlign val="subscript"/>
        <sz val="8.8000000000000007"/>
        <color rgb="FF000000"/>
        <rFont val="Arial"/>
        <family val="2"/>
      </rPr>
      <t>air</t>
    </r>
    <r>
      <rPr>
        <b/>
        <sz val="8.8000000000000007"/>
        <color rgb="FF000000"/>
        <rFont val="Arial"/>
        <family val="2"/>
      </rPr>
      <t>)</t>
    </r>
  </si>
  <si>
    <t>(wt %)</t>
  </si>
  <si>
    <t>Nitrogen</t>
  </si>
  <si>
    <r>
      <t>N</t>
    </r>
    <r>
      <rPr>
        <vertAlign val="subscript"/>
        <sz val="8.8000000000000007"/>
        <color rgb="FF000000"/>
        <rFont val="Arial"/>
        <family val="2"/>
      </rPr>
      <t>2</t>
    </r>
  </si>
  <si>
    <t>Oxygen</t>
  </si>
  <si>
    <r>
      <t>O</t>
    </r>
    <r>
      <rPr>
        <vertAlign val="subscript"/>
        <sz val="8.8000000000000007"/>
        <color rgb="FF000000"/>
        <rFont val="Arial"/>
        <family val="2"/>
      </rPr>
      <t>2</t>
    </r>
  </si>
  <si>
    <t>Argon</t>
  </si>
  <si>
    <t>Ar</t>
  </si>
  <si>
    <t>Carbon dioxide</t>
  </si>
  <si>
    <r>
      <t>CO</t>
    </r>
    <r>
      <rPr>
        <vertAlign val="subscript"/>
        <sz val="8.8000000000000007"/>
        <color rgb="FF000000"/>
        <rFont val="Arial"/>
        <family val="2"/>
      </rPr>
      <t>2</t>
    </r>
  </si>
  <si>
    <t>Neon</t>
  </si>
  <si>
    <t>Ne</t>
  </si>
  <si>
    <t>Helium</t>
  </si>
  <si>
    <t>He</t>
  </si>
  <si>
    <t>Methane</t>
  </si>
  <si>
    <r>
      <t>CH</t>
    </r>
    <r>
      <rPr>
        <vertAlign val="subscript"/>
        <sz val="8.8000000000000007"/>
        <color rgb="FF000000"/>
        <rFont val="Arial"/>
        <family val="2"/>
      </rPr>
      <t>4</t>
    </r>
  </si>
  <si>
    <t>Krypton</t>
  </si>
  <si>
    <t>Kr</t>
  </si>
  <si>
    <t>Hydrogen</t>
  </si>
  <si>
    <r>
      <t>H</t>
    </r>
    <r>
      <rPr>
        <vertAlign val="subscript"/>
        <sz val="8.8000000000000007"/>
        <color rgb="FF000000"/>
        <rFont val="Arial"/>
        <family val="2"/>
      </rPr>
      <t>2</t>
    </r>
  </si>
  <si>
    <t>Xenon</t>
  </si>
  <si>
    <t>Xe</t>
  </si>
  <si>
    <t>Average molar mass of air</t>
  </si>
  <si>
    <t>universal gas constant</t>
  </si>
  <si>
    <t>specefic gas constant</t>
  </si>
  <si>
    <t>g/mol_gas</t>
  </si>
  <si>
    <t>volume ratio vol%</t>
  </si>
  <si>
    <t>O2%</t>
  </si>
  <si>
    <t>J/ mol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</si>
</sst>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8.8000000000000007"/>
      <color rgb="FF000000"/>
      <name val="Arial"/>
      <family val="2"/>
    </font>
    <font>
      <b/>
      <vertAlign val="subscript"/>
      <sz val="8.8000000000000007"/>
      <color rgb="FF000000"/>
      <name val="Arial"/>
      <family val="2"/>
    </font>
    <font>
      <sz val="8.8000000000000007"/>
      <color rgb="FF000000"/>
      <name val="Arial"/>
      <family val="2"/>
    </font>
    <font>
      <vertAlign val="subscript"/>
      <sz val="8.8000000000000007"/>
      <color rgb="FF000000"/>
      <name val="Arial"/>
      <family val="2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  <bgColor indexed="64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0C0C0"/>
      </top>
      <bottom/>
      <diagonal/>
    </border>
    <border>
      <left style="medium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CCCCC"/>
      </bottom>
      <diagonal/>
    </border>
    <border>
      <left style="medium">
        <color rgb="FFC0C0C0"/>
      </left>
      <right/>
      <top style="medium">
        <color rgb="FFCCCCCC"/>
      </top>
      <bottom style="medium">
        <color rgb="FFC0C0C0"/>
      </bottom>
      <diagonal/>
    </border>
    <border>
      <left/>
      <right/>
      <top style="medium">
        <color rgb="FFCCCCCC"/>
      </top>
      <bottom style="medium">
        <color rgb="FFC0C0C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0C0C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7" fillId="5" borderId="1" applyNumberFormat="0" applyAlignment="0" applyProtection="0"/>
  </cellStyleXfs>
  <cellXfs count="27">
    <xf numFmtId="0" fontId="0" fillId="0" borderId="0" xfId="0"/>
    <xf numFmtId="0" fontId="0" fillId="0" borderId="3" xfId="0" applyBorder="1"/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2" xfId="0" applyBorder="1"/>
    <xf numFmtId="0" fontId="0" fillId="0" borderId="9" xfId="0" applyBorder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64" fontId="0" fillId="0" borderId="0" xfId="0" applyNumberFormat="1"/>
    <xf numFmtId="0" fontId="1" fillId="2" borderId="8" xfId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2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7" fillId="5" borderId="1" xfId="3" applyAlignment="1">
      <alignment horizontal="center" vertical="center" wrapText="1"/>
    </xf>
  </cellXfs>
  <cellStyles count="4">
    <cellStyle name="Calculation" xfId="2" builtinId="22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A4BD-1D72-480E-9D66-467AC5F61136}">
  <dimension ref="A1:N16"/>
  <sheetViews>
    <sheetView tabSelected="1" workbookViewId="0">
      <selection activeCell="M9" sqref="M9"/>
    </sheetView>
  </sheetViews>
  <sheetFormatPr defaultRowHeight="15" x14ac:dyDescent="0.25"/>
  <cols>
    <col min="1" max="1" width="22.85546875" bestFit="1" customWidth="1"/>
    <col min="2" max="2" width="7.5703125" bestFit="1" customWidth="1"/>
    <col min="3" max="3" width="10.42578125" bestFit="1" customWidth="1"/>
    <col min="4" max="4" width="9" bestFit="1" customWidth="1"/>
    <col min="5" max="5" width="8.5703125" bestFit="1" customWidth="1"/>
    <col min="6" max="6" width="9.42578125" bestFit="1" customWidth="1"/>
    <col min="7" max="7" width="11" bestFit="1" customWidth="1"/>
    <col min="8" max="8" width="16.7109375" bestFit="1" customWidth="1"/>
    <col min="9" max="9" width="12" bestFit="1" customWidth="1"/>
    <col min="10" max="11" width="21.140625" bestFit="1" customWidth="1"/>
    <col min="12" max="12" width="9.5703125" bestFit="1" customWidth="1"/>
    <col min="13" max="14" width="11.5703125" bestFit="1" customWidth="1"/>
  </cols>
  <sheetData>
    <row r="1" spans="1:14" ht="15.75" thickBot="1" x14ac:dyDescent="0.3">
      <c r="A1" s="5"/>
      <c r="B1" s="6"/>
      <c r="C1" s="6"/>
      <c r="D1" s="6"/>
      <c r="E1" s="6"/>
      <c r="F1" s="6"/>
      <c r="G1" s="1"/>
      <c r="K1" t="s">
        <v>35</v>
      </c>
      <c r="L1" s="9">
        <v>8.3140000000000001</v>
      </c>
      <c r="M1" t="s">
        <v>40</v>
      </c>
    </row>
    <row r="2" spans="1:14" ht="24" customHeight="1" x14ac:dyDescent="0.25">
      <c r="A2" s="20" t="s">
        <v>0</v>
      </c>
      <c r="B2" s="21"/>
      <c r="C2" s="20" t="s">
        <v>1</v>
      </c>
      <c r="D2" s="21"/>
      <c r="E2" s="24" t="s">
        <v>3</v>
      </c>
      <c r="F2" s="20" t="s">
        <v>4</v>
      </c>
      <c r="G2" s="21"/>
      <c r="K2" t="s">
        <v>36</v>
      </c>
      <c r="L2" s="9">
        <f>L1/I16</f>
        <v>0.28515314239784323</v>
      </c>
    </row>
    <row r="3" spans="1:14" ht="15.75" thickBot="1" x14ac:dyDescent="0.3">
      <c r="A3" s="22"/>
      <c r="B3" s="23"/>
      <c r="C3" s="22" t="s">
        <v>2</v>
      </c>
      <c r="D3" s="23"/>
      <c r="E3" s="25"/>
      <c r="F3" s="22"/>
      <c r="G3" s="23"/>
    </row>
    <row r="4" spans="1:14" x14ac:dyDescent="0.25">
      <c r="A4" s="24" t="s">
        <v>5</v>
      </c>
      <c r="B4" s="24" t="s">
        <v>6</v>
      </c>
      <c r="C4" s="24" t="s">
        <v>7</v>
      </c>
      <c r="D4" s="24" t="s">
        <v>8</v>
      </c>
      <c r="E4" s="2" t="s">
        <v>9</v>
      </c>
      <c r="F4" s="2" t="s">
        <v>11</v>
      </c>
      <c r="G4" s="24" t="s">
        <v>13</v>
      </c>
      <c r="N4" s="9"/>
    </row>
    <row r="5" spans="1:14" ht="26.25" thickBot="1" x14ac:dyDescent="0.3">
      <c r="A5" s="25"/>
      <c r="B5" s="25"/>
      <c r="C5" s="25"/>
      <c r="D5" s="25"/>
      <c r="E5" s="3" t="s">
        <v>10</v>
      </c>
      <c r="F5" s="3" t="s">
        <v>12</v>
      </c>
      <c r="G5" s="25"/>
      <c r="H5" t="s">
        <v>38</v>
      </c>
      <c r="I5" t="s">
        <v>37</v>
      </c>
      <c r="J5" t="s">
        <v>39</v>
      </c>
    </row>
    <row r="6" spans="1:14" ht="15.75" thickBot="1" x14ac:dyDescent="0.3">
      <c r="A6" s="7" t="s">
        <v>14</v>
      </c>
      <c r="B6" s="4" t="s">
        <v>15</v>
      </c>
      <c r="C6" s="4">
        <v>0.78083999999999998</v>
      </c>
      <c r="D6" s="10">
        <v>78.084000000000003</v>
      </c>
      <c r="E6" s="10">
        <v>28.013000000000002</v>
      </c>
      <c r="F6" s="4">
        <v>21.873982999999999</v>
      </c>
      <c r="G6" s="8">
        <v>75.52</v>
      </c>
      <c r="H6" s="4">
        <f>D6*(D$16-J$6-D$7)/(D$16-D$7)</f>
        <v>73.145330478226953</v>
      </c>
      <c r="I6">
        <f>H6/100*E6</f>
        <v>20.490201426865717</v>
      </c>
      <c r="J6" s="26">
        <v>5</v>
      </c>
    </row>
    <row r="7" spans="1:14" ht="15.75" thickBot="1" x14ac:dyDescent="0.3">
      <c r="A7" s="7" t="s">
        <v>16</v>
      </c>
      <c r="B7" s="4" t="s">
        <v>17</v>
      </c>
      <c r="C7" s="4">
        <v>0.20946000000000001</v>
      </c>
      <c r="D7" s="10">
        <v>20.946000000000002</v>
      </c>
      <c r="E7" s="10">
        <v>31.998999999999999</v>
      </c>
      <c r="F7" s="4">
        <v>6.7024689999999998</v>
      </c>
      <c r="G7" s="8">
        <v>23.14</v>
      </c>
      <c r="H7" s="17">
        <f>D7+J6</f>
        <v>25.946000000000002</v>
      </c>
      <c r="I7">
        <f t="shared" ref="I7:I15" si="0">H7/100*E7</f>
        <v>8.3024605400000002</v>
      </c>
    </row>
    <row r="8" spans="1:14" ht="15.75" thickBot="1" x14ac:dyDescent="0.3">
      <c r="A8" s="7" t="s">
        <v>18</v>
      </c>
      <c r="B8" s="4" t="s">
        <v>19</v>
      </c>
      <c r="C8" s="4">
        <v>9.3399999999999993E-3</v>
      </c>
      <c r="D8" s="10">
        <v>0.93400000000000005</v>
      </c>
      <c r="E8" s="10">
        <v>39.948</v>
      </c>
      <c r="F8" s="4">
        <v>0.373114</v>
      </c>
      <c r="G8" s="8">
        <v>1.29</v>
      </c>
      <c r="H8" s="4">
        <f>D8*(D$16-J$6-D$7)/(D$16-D$7)</f>
        <v>0.87492621621156663</v>
      </c>
      <c r="I8">
        <f t="shared" si="0"/>
        <v>0.34951552485219667</v>
      </c>
    </row>
    <row r="9" spans="1:14" ht="15.75" thickBot="1" x14ac:dyDescent="0.3">
      <c r="A9" s="7" t="s">
        <v>20</v>
      </c>
      <c r="B9" s="4" t="s">
        <v>21</v>
      </c>
      <c r="C9" s="4">
        <v>3.3E-4</v>
      </c>
      <c r="D9" s="10">
        <v>3.3000000000000002E-2</v>
      </c>
      <c r="E9" s="10">
        <v>44.01</v>
      </c>
      <c r="F9" s="4">
        <v>1.4677000000000001E-2</v>
      </c>
      <c r="G9" s="8">
        <v>5.0999999999999997E-2</v>
      </c>
      <c r="H9" s="4">
        <f t="shared" ref="H9:H15" si="1">D9*(D$16-J$6-D$7)/(D$16-D$7)</f>
        <v>3.0912810637025379E-2</v>
      </c>
      <c r="I9">
        <f t="shared" si="0"/>
        <v>1.3604727961354869E-2</v>
      </c>
    </row>
    <row r="10" spans="1:14" ht="15.75" thickBot="1" x14ac:dyDescent="0.3">
      <c r="A10" s="7" t="s">
        <v>22</v>
      </c>
      <c r="B10" s="4" t="s">
        <v>23</v>
      </c>
      <c r="C10" s="4">
        <v>1.8179999999999999E-5</v>
      </c>
      <c r="D10" s="10">
        <v>1.818E-3</v>
      </c>
      <c r="E10" s="10">
        <v>20.18</v>
      </c>
      <c r="F10" s="4">
        <v>3.6699999999999998E-4</v>
      </c>
      <c r="G10" s="8">
        <v>1.2999999999999999E-3</v>
      </c>
      <c r="H10" s="4">
        <f t="shared" si="1"/>
        <v>1.7030148405488522E-3</v>
      </c>
      <c r="I10">
        <f t="shared" si="0"/>
        <v>3.4366839482275835E-4</v>
      </c>
    </row>
    <row r="11" spans="1:14" ht="15.75" thickBot="1" x14ac:dyDescent="0.3">
      <c r="A11" s="7" t="s">
        <v>24</v>
      </c>
      <c r="B11" s="4" t="s">
        <v>25</v>
      </c>
      <c r="C11" s="4">
        <v>5.2399999999999998E-6</v>
      </c>
      <c r="D11" s="10">
        <v>5.2400000000000005E-4</v>
      </c>
      <c r="E11" s="10">
        <v>4.0030000000000001</v>
      </c>
      <c r="F11" s="4">
        <v>2.0999999999999999E-5</v>
      </c>
      <c r="G11" s="8">
        <v>6.9999999999999994E-5</v>
      </c>
      <c r="H11" s="4">
        <f t="shared" si="1"/>
        <v>4.9085796284246356E-4</v>
      </c>
      <c r="I11">
        <f t="shared" si="0"/>
        <v>1.9649044252583817E-5</v>
      </c>
    </row>
    <row r="12" spans="1:14" ht="15.75" thickBot="1" x14ac:dyDescent="0.3">
      <c r="A12" s="7" t="s">
        <v>26</v>
      </c>
      <c r="B12" s="4" t="s">
        <v>27</v>
      </c>
      <c r="C12" s="4">
        <v>1.79E-6</v>
      </c>
      <c r="D12" s="10">
        <v>1.7899999999999999E-4</v>
      </c>
      <c r="E12" s="10">
        <v>16.042000000000002</v>
      </c>
      <c r="F12" s="4">
        <v>2.9E-5</v>
      </c>
      <c r="G12" s="8">
        <v>1E-4</v>
      </c>
      <c r="H12" s="4">
        <f t="shared" si="1"/>
        <v>1.6767857890992549E-4</v>
      </c>
      <c r="I12">
        <f t="shared" si="0"/>
        <v>2.6898997628730249E-5</v>
      </c>
    </row>
    <row r="13" spans="1:14" ht="15.75" thickBot="1" x14ac:dyDescent="0.3">
      <c r="A13" s="7" t="s">
        <v>28</v>
      </c>
      <c r="B13" s="4" t="s">
        <v>29</v>
      </c>
      <c r="C13" s="4">
        <v>9.9999999999999995E-7</v>
      </c>
      <c r="D13" s="10">
        <v>1E-4</v>
      </c>
      <c r="E13" s="10">
        <v>83.798000000000002</v>
      </c>
      <c r="F13" s="4">
        <v>8.3999999999999995E-5</v>
      </c>
      <c r="G13" s="8">
        <v>2.9E-4</v>
      </c>
      <c r="H13" s="4">
        <f t="shared" si="1"/>
        <v>9.3675183748561736E-5</v>
      </c>
      <c r="I13">
        <f t="shared" si="0"/>
        <v>7.8497930477619763E-5</v>
      </c>
    </row>
    <row r="14" spans="1:14" ht="15.75" thickBot="1" x14ac:dyDescent="0.3">
      <c r="A14" s="7" t="s">
        <v>30</v>
      </c>
      <c r="B14" s="4" t="s">
        <v>31</v>
      </c>
      <c r="C14" s="4">
        <v>4.9999999999999998E-7</v>
      </c>
      <c r="D14" s="10">
        <v>5.0000000000000002E-5</v>
      </c>
      <c r="E14" s="10">
        <v>2.016</v>
      </c>
      <c r="F14" s="4">
        <v>9.9999999999999995E-7</v>
      </c>
      <c r="G14" s="8">
        <v>3.0000000000000001E-6</v>
      </c>
      <c r="H14" s="4">
        <f t="shared" si="1"/>
        <v>4.6837591874280868E-5</v>
      </c>
      <c r="I14">
        <f t="shared" si="0"/>
        <v>9.4424585218550232E-7</v>
      </c>
    </row>
    <row r="15" spans="1:14" ht="15.75" thickBot="1" x14ac:dyDescent="0.3">
      <c r="A15" s="7" t="s">
        <v>32</v>
      </c>
      <c r="B15" s="4" t="s">
        <v>33</v>
      </c>
      <c r="C15" s="4">
        <v>8.9999999999999999E-8</v>
      </c>
      <c r="D15" s="10">
        <v>9.0000000000000002E-6</v>
      </c>
      <c r="E15" s="10">
        <v>131.29300000000001</v>
      </c>
      <c r="F15" s="4">
        <v>1.2E-5</v>
      </c>
      <c r="G15" s="8">
        <v>4.0000000000000003E-5</v>
      </c>
      <c r="H15" s="4">
        <f t="shared" si="1"/>
        <v>8.4307665373705556E-6</v>
      </c>
      <c r="I15">
        <f t="shared" si="0"/>
        <v>1.1069006309909924E-5</v>
      </c>
    </row>
    <row r="16" spans="1:14" ht="60.75" customHeight="1" thickBot="1" x14ac:dyDescent="0.3">
      <c r="A16" s="12" t="s">
        <v>34</v>
      </c>
      <c r="B16" s="13"/>
      <c r="C16" s="18">
        <f>SUM(C6:C15)</f>
        <v>0.99999680000000002</v>
      </c>
      <c r="D16" s="18">
        <f>SUM(D6:D15)</f>
        <v>99.999680000000012</v>
      </c>
      <c r="E16" s="19">
        <f>SUM(E6:E15)</f>
        <v>401.30200000000008</v>
      </c>
      <c r="F16" s="11">
        <v>28.964700000000001</v>
      </c>
      <c r="G16" s="14">
        <f>SUM(G6:G15)</f>
        <v>100.00280300000001</v>
      </c>
      <c r="H16" s="15">
        <f>SUM(H6:H15)</f>
        <v>99.999679999999984</v>
      </c>
      <c r="I16" s="16">
        <f>SUM(I6:I15)</f>
        <v>29.156262947298607</v>
      </c>
    </row>
  </sheetData>
  <mergeCells count="10">
    <mergeCell ref="A4:A5"/>
    <mergeCell ref="B4:B5"/>
    <mergeCell ref="C4:C5"/>
    <mergeCell ref="D4:D5"/>
    <mergeCell ref="G4:G5"/>
    <mergeCell ref="A2:B3"/>
    <mergeCell ref="C2:D2"/>
    <mergeCell ref="C3:D3"/>
    <mergeCell ref="E2:E3"/>
    <mergeCell ref="F2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Chen</dc:creator>
  <cp:lastModifiedBy>Henry Chen</cp:lastModifiedBy>
  <dcterms:created xsi:type="dcterms:W3CDTF">2025-01-30T12:35:33Z</dcterms:created>
  <dcterms:modified xsi:type="dcterms:W3CDTF">2025-07-28T15:50:38Z</dcterms:modified>
</cp:coreProperties>
</file>