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en294_csiro_au/Documents/Documents/Research/Publication_manuscripts/Australia_hybrids_manuscript/PLoS_genetics_format/"/>
    </mc:Choice>
  </mc:AlternateContent>
  <xr:revisionPtr revIDLastSave="0" documentId="8_{F57A0A68-4BFD-4FB7-ACF3-CD4BA8A71248}" xr6:coauthVersionLast="47" xr6:coauthVersionMax="47" xr10:uidLastSave="{00000000-0000-0000-0000-000000000000}"/>
  <bookViews>
    <workbookView xWindow="-120" yWindow="-120" windowWidth="38640" windowHeight="21120" xr2:uid="{7E33458B-1F27-435F-AF0D-C5C83FB0CF28}"/>
  </bookViews>
  <sheets>
    <sheet name="Hardy-Weinbe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1" l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P11" i="1"/>
  <c r="E11" i="1"/>
  <c r="D11" i="1"/>
  <c r="R10" i="1"/>
  <c r="P10" i="1"/>
  <c r="E10" i="1"/>
  <c r="F10" i="1" s="1"/>
  <c r="D10" i="1"/>
  <c r="S9" i="1"/>
  <c r="R9" i="1"/>
  <c r="P9" i="1"/>
  <c r="E9" i="1"/>
  <c r="F9" i="1" s="1"/>
  <c r="D9" i="1"/>
  <c r="T8" i="1"/>
  <c r="S8" i="1"/>
  <c r="R8" i="1"/>
  <c r="P8" i="1"/>
  <c r="E8" i="1"/>
  <c r="D8" i="1"/>
  <c r="U7" i="1"/>
  <c r="T7" i="1"/>
  <c r="S7" i="1"/>
  <c r="R7" i="1"/>
  <c r="P7" i="1"/>
  <c r="E7" i="1"/>
  <c r="F7" i="1" s="1"/>
  <c r="D7" i="1"/>
  <c r="V6" i="1"/>
  <c r="U6" i="1"/>
  <c r="T6" i="1"/>
  <c r="S6" i="1"/>
  <c r="R6" i="1"/>
  <c r="P6" i="1"/>
  <c r="E6" i="1"/>
  <c r="F6" i="1" s="1"/>
  <c r="D6" i="1"/>
  <c r="W5" i="1"/>
  <c r="V5" i="1"/>
  <c r="U5" i="1"/>
  <c r="T5" i="1"/>
  <c r="S5" i="1"/>
  <c r="R5" i="1"/>
  <c r="P5" i="1"/>
  <c r="E5" i="1"/>
  <c r="D5" i="1"/>
  <c r="X4" i="1"/>
  <c r="W4" i="1"/>
  <c r="V4" i="1"/>
  <c r="U4" i="1"/>
  <c r="T4" i="1"/>
  <c r="S4" i="1"/>
  <c r="R4" i="1"/>
  <c r="P4" i="1"/>
  <c r="E4" i="1"/>
  <c r="D4" i="1"/>
  <c r="Y3" i="1"/>
  <c r="X3" i="1"/>
  <c r="W3" i="1"/>
  <c r="V3" i="1"/>
  <c r="U3" i="1"/>
  <c r="T3" i="1"/>
  <c r="S3" i="1"/>
  <c r="R3" i="1"/>
  <c r="P3" i="1"/>
  <c r="E3" i="1"/>
  <c r="F3" i="1" s="1"/>
  <c r="D3" i="1"/>
  <c r="Z2" i="1"/>
  <c r="Y2" i="1"/>
  <c r="X2" i="1"/>
  <c r="W2" i="1"/>
  <c r="V2" i="1"/>
  <c r="U2" i="1"/>
  <c r="T2" i="1"/>
  <c r="S2" i="1"/>
  <c r="R2" i="1"/>
  <c r="P2" i="1"/>
  <c r="E2" i="1"/>
  <c r="F2" i="1" s="1"/>
  <c r="D2" i="1"/>
  <c r="AA1" i="1"/>
  <c r="Z1" i="1"/>
  <c r="Y1" i="1"/>
  <c r="X1" i="1"/>
  <c r="W1" i="1"/>
  <c r="V1" i="1"/>
  <c r="U1" i="1"/>
  <c r="T1" i="1"/>
  <c r="S1" i="1"/>
  <c r="R1" i="1"/>
  <c r="R12" i="1" s="1"/>
  <c r="P1" i="1"/>
  <c r="P12" i="1" s="1"/>
  <c r="E1" i="1"/>
  <c r="E12" i="1" s="1"/>
  <c r="D1" i="1"/>
  <c r="F8" i="1" l="1"/>
  <c r="F11" i="1"/>
  <c r="F5" i="1"/>
  <c r="F4" i="1"/>
  <c r="F1" i="1"/>
</calcChain>
</file>

<file path=xl/sharedStrings.xml><?xml version="1.0" encoding="utf-8"?>
<sst xmlns="http://schemas.openxmlformats.org/spreadsheetml/2006/main" count="186" uniqueCount="133">
  <si>
    <t>12SD80</t>
  </si>
  <si>
    <t>1.10</t>
  </si>
  <si>
    <t>chisq.test(x = c(0,88), p = c(0.118866, 0.881134))</t>
  </si>
  <si>
    <t>15FL1-4</t>
  </si>
  <si>
    <t>aloc &lt;- chisq.test(x = c(0,88), p = c(0.5, 0.5))</t>
  </si>
  <si>
    <t>15MN10-4</t>
  </si>
  <si>
    <t>1.3</t>
  </si>
  <si>
    <t>15MN13-4</t>
  </si>
  <si>
    <t>1.4</t>
  </si>
  <si>
    <t>15MN14-4</t>
  </si>
  <si>
    <t>15MN18-1</t>
  </si>
  <si>
    <t>1.5</t>
  </si>
  <si>
    <t>&gt; chisq.test(x = c(0,88), p = c(0.118866, 0.881134))</t>
  </si>
  <si>
    <t>15MN18-3</t>
  </si>
  <si>
    <t>15MN24-1</t>
  </si>
  <si>
    <t xml:space="preserve">        Chi-squared test for given probabilities</t>
  </si>
  <si>
    <t>15MN25-3</t>
  </si>
  <si>
    <t>1.6</t>
  </si>
  <si>
    <t>15MN27-3</t>
  </si>
  <si>
    <t>data:  c(0, 88)</t>
  </si>
  <si>
    <t>15ND19-5</t>
  </si>
  <si>
    <t>1.8</t>
  </si>
  <si>
    <t>X-squared = 11.871, df = 1, p-value = 0.0005701</t>
  </si>
  <si>
    <t>15NE8-4</t>
  </si>
  <si>
    <t>10.11</t>
  </si>
  <si>
    <t>15NE9-1</t>
  </si>
  <si>
    <t>11.13</t>
  </si>
  <si>
    <t>&gt; chisq.test(x = c(0,88), p = c(0.5, 0.5))</t>
  </si>
  <si>
    <t>15SD11-1</t>
  </si>
  <si>
    <t>16IL75-3</t>
  </si>
  <si>
    <t>2.10</t>
  </si>
  <si>
    <t>16MN100-2</t>
  </si>
  <si>
    <t>16MN101-1</t>
  </si>
  <si>
    <t>2.11</t>
  </si>
  <si>
    <t>16MN102-1</t>
  </si>
  <si>
    <t>X-squared = 88, df = 1, p-value &lt; 2.2e-16</t>
  </si>
  <si>
    <t>16MN106-3</t>
  </si>
  <si>
    <t>2.13</t>
  </si>
  <si>
    <t>16MN110-1</t>
  </si>
  <si>
    <t>16MN118-2</t>
  </si>
  <si>
    <t>2.3</t>
  </si>
  <si>
    <t>16MN119-1</t>
  </si>
  <si>
    <t>16MN121-2</t>
  </si>
  <si>
    <t>16MN88-3</t>
  </si>
  <si>
    <t>16MN90-2</t>
  </si>
  <si>
    <t>16MN93-1</t>
  </si>
  <si>
    <t>16MN93-2</t>
  </si>
  <si>
    <t>16MN94-2</t>
  </si>
  <si>
    <t>16MN98-3</t>
  </si>
  <si>
    <t>16MN99-2</t>
  </si>
  <si>
    <t>16MN99-3</t>
  </si>
  <si>
    <t>16SD69-1</t>
  </si>
  <si>
    <t>16WI76-1</t>
  </si>
  <si>
    <t>2.4</t>
  </si>
  <si>
    <t>17FL23-2</t>
  </si>
  <si>
    <t>2.5</t>
  </si>
  <si>
    <t>17IA105-1</t>
  </si>
  <si>
    <t>17IA108-2</t>
  </si>
  <si>
    <t>17IA111-3</t>
  </si>
  <si>
    <t>17IA116-1</t>
  </si>
  <si>
    <t>2.6</t>
  </si>
  <si>
    <t>17IL75-3</t>
  </si>
  <si>
    <t>17LA48-2</t>
  </si>
  <si>
    <t>17MN145-1</t>
  </si>
  <si>
    <t>2.8</t>
  </si>
  <si>
    <t>17MN146-1</t>
  </si>
  <si>
    <t>17MNBT-10</t>
  </si>
  <si>
    <t>2.9</t>
  </si>
  <si>
    <t>17MNBT-12</t>
  </si>
  <si>
    <t>17MNBT-16</t>
  </si>
  <si>
    <t>3.10</t>
  </si>
  <si>
    <t>17MNBT-17</t>
  </si>
  <si>
    <t>17MNBT-18</t>
  </si>
  <si>
    <t>17MNBT-19</t>
  </si>
  <si>
    <t>3.11</t>
  </si>
  <si>
    <t>17MNBT-2</t>
  </si>
  <si>
    <t>17MNBT-21</t>
  </si>
  <si>
    <t>3.13</t>
  </si>
  <si>
    <t>17MNBT-3</t>
  </si>
  <si>
    <t>17MNBT-4</t>
  </si>
  <si>
    <t>3.4</t>
  </si>
  <si>
    <t>17MNBT-5</t>
  </si>
  <si>
    <t>3.5</t>
  </si>
  <si>
    <t>17MNBT-8</t>
  </si>
  <si>
    <t>17MNBT-9</t>
  </si>
  <si>
    <t>17SD126-1</t>
  </si>
  <si>
    <t>17SD126-2</t>
  </si>
  <si>
    <t>17SD129-3</t>
  </si>
  <si>
    <t>17SD80-2</t>
  </si>
  <si>
    <t>3.6</t>
  </si>
  <si>
    <t>17TX1-2</t>
  </si>
  <si>
    <t>18MNBT-34</t>
  </si>
  <si>
    <t>18MNBT-36</t>
  </si>
  <si>
    <t>18MNBT-38</t>
  </si>
  <si>
    <t>18MNBT-42</t>
  </si>
  <si>
    <t>3.8</t>
  </si>
  <si>
    <t>18MNBT-43</t>
  </si>
  <si>
    <t>4.13</t>
  </si>
  <si>
    <t>18MNBT-44</t>
  </si>
  <si>
    <t>18MNBT-45</t>
  </si>
  <si>
    <t>4.5</t>
  </si>
  <si>
    <t>18MNBT-47</t>
  </si>
  <si>
    <t>18MNBT-49</t>
  </si>
  <si>
    <t>4.6</t>
  </si>
  <si>
    <t>18MNBT-50</t>
  </si>
  <si>
    <t>5.13</t>
  </si>
  <si>
    <t>18MNBT-51</t>
  </si>
  <si>
    <t>18MNBT-52</t>
  </si>
  <si>
    <t>18MNBT-53</t>
  </si>
  <si>
    <t>18MNBT-54</t>
  </si>
  <si>
    <t>18MNBT-57</t>
  </si>
  <si>
    <t>18MNBT-58</t>
  </si>
  <si>
    <t>5.6</t>
  </si>
  <si>
    <t>90AR100-1</t>
  </si>
  <si>
    <t>5.8</t>
  </si>
  <si>
    <t>90MN137-1</t>
  </si>
  <si>
    <t>90MN148-1</t>
  </si>
  <si>
    <t>6.10</t>
  </si>
  <si>
    <t>90MN17B-1</t>
  </si>
  <si>
    <t>90MN1B-1</t>
  </si>
  <si>
    <t>90MN7B-1</t>
  </si>
  <si>
    <t>6.11</t>
  </si>
  <si>
    <t>90PA162-1</t>
  </si>
  <si>
    <t>6.13</t>
  </si>
  <si>
    <t>90SD171-1</t>
  </si>
  <si>
    <t>6.9</t>
  </si>
  <si>
    <t>90SD172-1</t>
  </si>
  <si>
    <t>8.10</t>
  </si>
  <si>
    <t>90TX45-1</t>
  </si>
  <si>
    <t>90TX47-1</t>
  </si>
  <si>
    <t>9.10</t>
  </si>
  <si>
    <t>90WI132-1</t>
  </si>
  <si>
    <t>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</si>
</sst>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F49F-E034-45B9-8179-39BA9BEE6219}">
  <dimension ref="A1:AA138"/>
  <sheetViews>
    <sheetView tabSelected="1" workbookViewId="0">
      <selection activeCell="K24" sqref="K24"/>
    </sheetView>
  </sheetViews>
  <sheetFormatPr defaultRowHeight="15" x14ac:dyDescent="0.25"/>
  <cols>
    <col min="1" max="1" width="14.42578125" bestFit="1" customWidth="1"/>
    <col min="11" max="11" width="62.140625" bestFit="1" customWidth="1"/>
  </cols>
  <sheetData>
    <row r="1" spans="1:27" x14ac:dyDescent="0.25">
      <c r="A1" s="1" t="s">
        <v>0</v>
      </c>
      <c r="B1">
        <v>8</v>
      </c>
      <c r="C1">
        <v>10</v>
      </c>
      <c r="D1" t="str">
        <f>_xlfn.TEXTJOIN(".",TRUE,B1,C1)</f>
        <v>8.10</v>
      </c>
      <c r="E1">
        <f>COUNTIF(B:C,"=1")</f>
        <v>11</v>
      </c>
      <c r="F1">
        <f>E1/E12</f>
        <v>6.25E-2</v>
      </c>
      <c r="H1" t="s">
        <v>1</v>
      </c>
      <c r="K1" t="s">
        <v>2</v>
      </c>
      <c r="N1">
        <v>6.25E-2</v>
      </c>
      <c r="P1">
        <f>N1*N1</f>
        <v>3.90625E-3</v>
      </c>
      <c r="R1">
        <f>2*N1*N2</f>
        <v>2.1306874999999999E-2</v>
      </c>
      <c r="S1">
        <f>2*N1*N3</f>
        <v>2.34375E-2</v>
      </c>
      <c r="T1">
        <f>2*N1*N4</f>
        <v>6.3920000000000001E-3</v>
      </c>
      <c r="U1">
        <f>2*N1*N5</f>
        <v>1.7045500000000002E-2</v>
      </c>
      <c r="V1">
        <f>2*N1*N6</f>
        <v>1.2784125E-2</v>
      </c>
      <c r="W1">
        <f>2*N1*N7</f>
        <v>5.6818750000000003E-3</v>
      </c>
      <c r="X1">
        <f>2*N1*N8</f>
        <v>3.551125E-3</v>
      </c>
      <c r="Y1">
        <f>2*N1*N9</f>
        <v>9.9431250000000006E-3</v>
      </c>
      <c r="Z1">
        <f>2*N1*N10</f>
        <v>6.3920000000000001E-3</v>
      </c>
      <c r="AA1">
        <f>2*N1*N11</f>
        <v>1.0653375E-2</v>
      </c>
    </row>
    <row r="2" spans="1:27" x14ac:dyDescent="0.25">
      <c r="A2" s="1" t="s">
        <v>3</v>
      </c>
      <c r="B2">
        <v>5</v>
      </c>
      <c r="C2">
        <v>8</v>
      </c>
      <c r="D2" t="str">
        <f t="shared" ref="D2:D65" si="0">_xlfn.TEXTJOIN(".",TRUE,B2,C2)</f>
        <v>5.8</v>
      </c>
      <c r="E2">
        <f>COUNTIF(B:C,"=2")</f>
        <v>30</v>
      </c>
      <c r="F2">
        <f>E2/E12</f>
        <v>0.17045454545454544</v>
      </c>
      <c r="H2" t="s">
        <v>1</v>
      </c>
      <c r="K2" t="s">
        <v>4</v>
      </c>
      <c r="N2">
        <v>0.170455</v>
      </c>
      <c r="P2">
        <f t="shared" ref="P2:P11" si="1">N2*N2</f>
        <v>2.9054907025E-2</v>
      </c>
      <c r="R2">
        <f>2*N2*N3</f>
        <v>6.3920624999999995E-2</v>
      </c>
      <c r="S2">
        <f t="shared" ref="S2:S9" si="2">2*N2*N4</f>
        <v>1.7432773759999999E-2</v>
      </c>
      <c r="T2">
        <f t="shared" ref="T2:T8" si="3">2*N2*N5</f>
        <v>4.6487851240000003E-2</v>
      </c>
      <c r="U2">
        <f t="shared" ref="U2:U7" si="4">2*N2*N6</f>
        <v>3.4865888429999999E-2</v>
      </c>
      <c r="V2">
        <f t="shared" ref="V2:V6" si="5">2*N2*N7</f>
        <v>1.5496064050000001E-2</v>
      </c>
      <c r="W2">
        <f t="shared" ref="W2:W5" si="6">2*N2*N8</f>
        <v>9.6849121900000005E-3</v>
      </c>
      <c r="X2">
        <f t="shared" ref="X2:X4" si="7">2*N2*N9</f>
        <v>2.7117685950000001E-2</v>
      </c>
      <c r="Y2">
        <f t="shared" ref="Y2:Y3" si="8">2*N2*N10</f>
        <v>1.7432773759999999E-2</v>
      </c>
      <c r="Z2">
        <f>2*N2*N11</f>
        <v>2.905473657E-2</v>
      </c>
    </row>
    <row r="3" spans="1:27" x14ac:dyDescent="0.25">
      <c r="A3" s="1" t="s">
        <v>5</v>
      </c>
      <c r="B3">
        <v>3</v>
      </c>
      <c r="C3">
        <v>5</v>
      </c>
      <c r="D3" t="str">
        <f t="shared" si="0"/>
        <v>3.5</v>
      </c>
      <c r="E3">
        <f>COUNTIF(B:C,"=3")</f>
        <v>33</v>
      </c>
      <c r="F3">
        <f>E3/E12</f>
        <v>0.1875</v>
      </c>
      <c r="H3" t="s">
        <v>6</v>
      </c>
      <c r="N3">
        <v>0.1875</v>
      </c>
      <c r="P3">
        <f t="shared" si="1"/>
        <v>3.515625E-2</v>
      </c>
      <c r="R3">
        <f t="shared" ref="R3:R10" si="9">2*N3*N4</f>
        <v>1.9175999999999999E-2</v>
      </c>
      <c r="S3">
        <f t="shared" si="2"/>
        <v>5.1136500000000001E-2</v>
      </c>
      <c r="T3">
        <f t="shared" si="3"/>
        <v>3.8352375000000001E-2</v>
      </c>
      <c r="U3">
        <f t="shared" si="4"/>
        <v>1.7045625000000002E-2</v>
      </c>
      <c r="V3">
        <f t="shared" si="5"/>
        <v>1.0653375E-2</v>
      </c>
      <c r="W3">
        <f t="shared" si="6"/>
        <v>2.9829375000000002E-2</v>
      </c>
      <c r="X3">
        <f t="shared" si="7"/>
        <v>1.9175999999999999E-2</v>
      </c>
      <c r="Y3">
        <f t="shared" si="8"/>
        <v>3.1960124999999999E-2</v>
      </c>
    </row>
    <row r="4" spans="1:27" x14ac:dyDescent="0.25">
      <c r="A4" s="1" t="s">
        <v>7</v>
      </c>
      <c r="B4">
        <v>6</v>
      </c>
      <c r="C4">
        <v>10</v>
      </c>
      <c r="D4" t="str">
        <f t="shared" si="0"/>
        <v>6.10</v>
      </c>
      <c r="E4">
        <f>COUNTIF(B:C,"=4")</f>
        <v>9</v>
      </c>
      <c r="F4">
        <f>E4/E12</f>
        <v>5.113636363636364E-2</v>
      </c>
      <c r="H4" t="s">
        <v>8</v>
      </c>
      <c r="N4">
        <v>5.1136000000000001E-2</v>
      </c>
      <c r="P4">
        <f t="shared" si="1"/>
        <v>2.6148904960000001E-3</v>
      </c>
      <c r="R4">
        <f t="shared" si="9"/>
        <v>1.3946219008000001E-2</v>
      </c>
      <c r="S4">
        <f t="shared" si="2"/>
        <v>1.0459664256000001E-2</v>
      </c>
      <c r="T4">
        <f t="shared" si="3"/>
        <v>4.6487737600000006E-3</v>
      </c>
      <c r="U4">
        <f t="shared" si="4"/>
        <v>2.9054452479999999E-3</v>
      </c>
      <c r="V4">
        <f t="shared" si="5"/>
        <v>8.1352262400000014E-3</v>
      </c>
      <c r="W4">
        <f t="shared" si="6"/>
        <v>5.2297809920000002E-3</v>
      </c>
      <c r="X4">
        <f t="shared" si="7"/>
        <v>8.7163357439999992E-3</v>
      </c>
    </row>
    <row r="5" spans="1:27" x14ac:dyDescent="0.25">
      <c r="A5" s="1" t="s">
        <v>9</v>
      </c>
      <c r="B5">
        <v>1</v>
      </c>
      <c r="C5">
        <v>5</v>
      </c>
      <c r="D5" t="str">
        <f t="shared" si="0"/>
        <v>1.5</v>
      </c>
      <c r="E5">
        <f>COUNTIF(B:C,"=5")</f>
        <v>24</v>
      </c>
      <c r="F5">
        <f>E5/E12</f>
        <v>0.13636363636363635</v>
      </c>
      <c r="H5" t="s">
        <v>8</v>
      </c>
      <c r="N5">
        <v>0.13636400000000001</v>
      </c>
      <c r="P5">
        <f t="shared" si="1"/>
        <v>1.8595140496000005E-2</v>
      </c>
      <c r="R5">
        <f t="shared" si="9"/>
        <v>2.7892710744000005E-2</v>
      </c>
      <c r="S5">
        <f t="shared" si="2"/>
        <v>1.2396851240000001E-2</v>
      </c>
      <c r="T5">
        <f t="shared" si="3"/>
        <v>7.7479297520000011E-3</v>
      </c>
      <c r="U5">
        <f t="shared" si="4"/>
        <v>2.1694148760000004E-2</v>
      </c>
      <c r="V5">
        <f t="shared" si="5"/>
        <v>1.3946219008000001E-2</v>
      </c>
      <c r="W5">
        <f t="shared" si="6"/>
        <v>2.3243789256E-2</v>
      </c>
    </row>
    <row r="6" spans="1:27" x14ac:dyDescent="0.25">
      <c r="A6" s="1" t="s">
        <v>10</v>
      </c>
      <c r="B6">
        <v>4</v>
      </c>
      <c r="C6">
        <v>13</v>
      </c>
      <c r="D6" t="str">
        <f t="shared" si="0"/>
        <v>4.13</v>
      </c>
      <c r="E6">
        <f>COUNTIF(B:C,"=6")</f>
        <v>18</v>
      </c>
      <c r="F6">
        <f>E6/E12</f>
        <v>0.10227272727272728</v>
      </c>
      <c r="H6" t="s">
        <v>11</v>
      </c>
      <c r="K6" t="s">
        <v>12</v>
      </c>
      <c r="N6">
        <v>0.102273</v>
      </c>
      <c r="P6">
        <f t="shared" si="1"/>
        <v>1.0459766529000001E-2</v>
      </c>
      <c r="R6">
        <f t="shared" si="9"/>
        <v>9.2976384300000013E-3</v>
      </c>
      <c r="S6">
        <f t="shared" si="2"/>
        <v>5.8109473139999999E-3</v>
      </c>
      <c r="T6">
        <f t="shared" si="3"/>
        <v>1.6270611570000003E-2</v>
      </c>
      <c r="U6">
        <f t="shared" si="4"/>
        <v>1.0459664256000001E-2</v>
      </c>
      <c r="V6">
        <f t="shared" si="5"/>
        <v>1.7432841942E-2</v>
      </c>
    </row>
    <row r="7" spans="1:27" x14ac:dyDescent="0.25">
      <c r="A7" s="1" t="s">
        <v>13</v>
      </c>
      <c r="B7">
        <v>2</v>
      </c>
      <c r="C7">
        <v>3</v>
      </c>
      <c r="D7" t="str">
        <f t="shared" si="0"/>
        <v>2.3</v>
      </c>
      <c r="E7">
        <f>COUNTIF(B:C,"=8")</f>
        <v>8</v>
      </c>
      <c r="F7">
        <f>E7/E12</f>
        <v>4.5454545454545456E-2</v>
      </c>
      <c r="H7" t="s">
        <v>11</v>
      </c>
      <c r="N7">
        <v>4.5455000000000002E-2</v>
      </c>
      <c r="P7">
        <f t="shared" si="1"/>
        <v>2.0661570250000002E-3</v>
      </c>
      <c r="R7">
        <f t="shared" si="9"/>
        <v>2.58266219E-3</v>
      </c>
      <c r="S7">
        <f t="shared" si="2"/>
        <v>7.231435950000001E-3</v>
      </c>
      <c r="T7">
        <f t="shared" si="3"/>
        <v>4.6487737600000006E-3</v>
      </c>
      <c r="U7">
        <f t="shared" si="4"/>
        <v>7.7479865700000004E-3</v>
      </c>
    </row>
    <row r="8" spans="1:27" x14ac:dyDescent="0.25">
      <c r="A8" s="1" t="s">
        <v>14</v>
      </c>
      <c r="B8">
        <v>1</v>
      </c>
      <c r="C8">
        <v>3</v>
      </c>
      <c r="D8" t="str">
        <f t="shared" si="0"/>
        <v>1.3</v>
      </c>
      <c r="E8">
        <f>COUNTIF(B:C,"=9")</f>
        <v>5</v>
      </c>
      <c r="F8">
        <f>E8/E12</f>
        <v>2.8409090909090908E-2</v>
      </c>
      <c r="H8" t="s">
        <v>11</v>
      </c>
      <c r="K8" t="s">
        <v>15</v>
      </c>
      <c r="N8">
        <v>2.8409E-2</v>
      </c>
      <c r="P8">
        <f t="shared" si="1"/>
        <v>8.0707128099999999E-4</v>
      </c>
      <c r="R8">
        <f t="shared" si="9"/>
        <v>4.5195878100000005E-3</v>
      </c>
      <c r="S8">
        <f t="shared" si="2"/>
        <v>2.9054452479999999E-3</v>
      </c>
      <c r="T8">
        <f t="shared" si="3"/>
        <v>4.8424276859999997E-3</v>
      </c>
    </row>
    <row r="9" spans="1:27" x14ac:dyDescent="0.25">
      <c r="A9" s="1" t="s">
        <v>16</v>
      </c>
      <c r="B9">
        <v>2</v>
      </c>
      <c r="C9">
        <v>5</v>
      </c>
      <c r="D9" t="str">
        <f t="shared" si="0"/>
        <v>2.5</v>
      </c>
      <c r="E9">
        <f>COUNTIF(B:C,"=10")</f>
        <v>14</v>
      </c>
      <c r="F9">
        <f>E9/E12</f>
        <v>7.9545454545454544E-2</v>
      </c>
      <c r="H9" t="s">
        <v>17</v>
      </c>
      <c r="N9">
        <v>7.9545000000000005E-2</v>
      </c>
      <c r="P9">
        <f t="shared" si="1"/>
        <v>6.3274070250000005E-3</v>
      </c>
      <c r="R9">
        <f t="shared" si="9"/>
        <v>8.1352262400000014E-3</v>
      </c>
      <c r="S9">
        <f t="shared" si="2"/>
        <v>1.3558763430000001E-2</v>
      </c>
    </row>
    <row r="10" spans="1:27" x14ac:dyDescent="0.25">
      <c r="A10" s="1" t="s">
        <v>18</v>
      </c>
      <c r="B10">
        <v>2</v>
      </c>
      <c r="C10">
        <v>3</v>
      </c>
      <c r="D10" t="str">
        <f t="shared" si="0"/>
        <v>2.3</v>
      </c>
      <c r="E10">
        <f>COUNTIF(B:C,"=11")</f>
        <v>9</v>
      </c>
      <c r="F10">
        <f>E10/E12</f>
        <v>5.113636363636364E-2</v>
      </c>
      <c r="H10" t="s">
        <v>17</v>
      </c>
      <c r="K10" t="s">
        <v>19</v>
      </c>
      <c r="N10">
        <v>5.1136000000000001E-2</v>
      </c>
      <c r="P10">
        <f t="shared" si="1"/>
        <v>2.6148904960000001E-3</v>
      </c>
      <c r="R10">
        <f t="shared" si="9"/>
        <v>8.7163357439999992E-3</v>
      </c>
    </row>
    <row r="11" spans="1:27" x14ac:dyDescent="0.25">
      <c r="A11" s="1" t="s">
        <v>20</v>
      </c>
      <c r="B11">
        <v>1</v>
      </c>
      <c r="C11">
        <v>6</v>
      </c>
      <c r="D11" t="str">
        <f t="shared" si="0"/>
        <v>1.6</v>
      </c>
      <c r="E11">
        <f>COUNTIF(B:C,"=13")</f>
        <v>15</v>
      </c>
      <c r="F11">
        <f>E11/E12</f>
        <v>8.5227272727272721E-2</v>
      </c>
      <c r="H11" t="s">
        <v>21</v>
      </c>
      <c r="K11" t="s">
        <v>22</v>
      </c>
      <c r="N11">
        <v>8.5226999999999997E-2</v>
      </c>
      <c r="P11">
        <f t="shared" si="1"/>
        <v>7.2636415289999996E-3</v>
      </c>
    </row>
    <row r="12" spans="1:27" x14ac:dyDescent="0.25">
      <c r="A12" s="1" t="s">
        <v>23</v>
      </c>
      <c r="B12">
        <v>2</v>
      </c>
      <c r="C12">
        <v>13</v>
      </c>
      <c r="D12" t="str">
        <f t="shared" si="0"/>
        <v>2.13</v>
      </c>
      <c r="E12">
        <f>SUM(E1:E11)</f>
        <v>176</v>
      </c>
      <c r="H12" t="s">
        <v>24</v>
      </c>
      <c r="P12">
        <f>SUM(P1:P11)</f>
        <v>0.11886637190199999</v>
      </c>
      <c r="R12">
        <f>SUM(R1:AA10)</f>
        <v>0.88113362809799944</v>
      </c>
    </row>
    <row r="13" spans="1:27" x14ac:dyDescent="0.25">
      <c r="A13" s="1" t="s">
        <v>25</v>
      </c>
      <c r="B13">
        <v>2</v>
      </c>
      <c r="C13">
        <v>10</v>
      </c>
      <c r="D13" t="str">
        <f t="shared" si="0"/>
        <v>2.10</v>
      </c>
      <c r="H13" t="s">
        <v>26</v>
      </c>
      <c r="K13" t="s">
        <v>27</v>
      </c>
    </row>
    <row r="14" spans="1:27" x14ac:dyDescent="0.25">
      <c r="A14" s="1" t="s">
        <v>28</v>
      </c>
      <c r="B14">
        <v>11</v>
      </c>
      <c r="C14">
        <v>13</v>
      </c>
      <c r="D14" t="str">
        <f t="shared" si="0"/>
        <v>11.13</v>
      </c>
      <c r="H14" t="s">
        <v>26</v>
      </c>
    </row>
    <row r="15" spans="1:27" x14ac:dyDescent="0.25">
      <c r="A15" s="1" t="s">
        <v>29</v>
      </c>
      <c r="B15">
        <v>6</v>
      </c>
      <c r="C15">
        <v>10</v>
      </c>
      <c r="D15" t="str">
        <f t="shared" si="0"/>
        <v>6.10</v>
      </c>
      <c r="H15" t="s">
        <v>30</v>
      </c>
      <c r="K15" t="s">
        <v>15</v>
      </c>
    </row>
    <row r="16" spans="1:27" x14ac:dyDescent="0.25">
      <c r="A16" s="1" t="s">
        <v>31</v>
      </c>
      <c r="B16">
        <v>2</v>
      </c>
      <c r="C16">
        <v>11</v>
      </c>
      <c r="D16" t="str">
        <f t="shared" si="0"/>
        <v>2.11</v>
      </c>
      <c r="H16" t="s">
        <v>30</v>
      </c>
    </row>
    <row r="17" spans="1:11" x14ac:dyDescent="0.25">
      <c r="A17" s="1" t="s">
        <v>32</v>
      </c>
      <c r="B17">
        <v>5</v>
      </c>
      <c r="C17">
        <v>13</v>
      </c>
      <c r="D17" t="str">
        <f t="shared" si="0"/>
        <v>5.13</v>
      </c>
      <c r="H17" t="s">
        <v>33</v>
      </c>
      <c r="K17" t="s">
        <v>19</v>
      </c>
    </row>
    <row r="18" spans="1:11" x14ac:dyDescent="0.25">
      <c r="A18" s="1" t="s">
        <v>34</v>
      </c>
      <c r="B18">
        <v>3</v>
      </c>
      <c r="C18">
        <v>5</v>
      </c>
      <c r="D18" t="str">
        <f t="shared" si="0"/>
        <v>3.5</v>
      </c>
      <c r="H18" t="s">
        <v>33</v>
      </c>
      <c r="K18" t="s">
        <v>35</v>
      </c>
    </row>
    <row r="19" spans="1:11" x14ac:dyDescent="0.25">
      <c r="A19" s="1" t="s">
        <v>36</v>
      </c>
      <c r="B19">
        <v>3</v>
      </c>
      <c r="C19">
        <v>6</v>
      </c>
      <c r="D19" t="str">
        <f t="shared" si="0"/>
        <v>3.6</v>
      </c>
      <c r="H19" t="s">
        <v>37</v>
      </c>
    </row>
    <row r="20" spans="1:11" x14ac:dyDescent="0.25">
      <c r="A20" s="1" t="s">
        <v>38</v>
      </c>
      <c r="B20">
        <v>1</v>
      </c>
      <c r="C20">
        <v>8</v>
      </c>
      <c r="D20" t="str">
        <f t="shared" si="0"/>
        <v>1.8</v>
      </c>
      <c r="H20" t="s">
        <v>37</v>
      </c>
    </row>
    <row r="21" spans="1:11" x14ac:dyDescent="0.25">
      <c r="A21" s="1" t="s">
        <v>39</v>
      </c>
      <c r="B21">
        <v>4</v>
      </c>
      <c r="C21">
        <v>6</v>
      </c>
      <c r="D21" t="str">
        <f t="shared" si="0"/>
        <v>4.6</v>
      </c>
      <c r="H21" t="s">
        <v>40</v>
      </c>
    </row>
    <row r="22" spans="1:11" x14ac:dyDescent="0.25">
      <c r="A22" s="1" t="s">
        <v>41</v>
      </c>
      <c r="B22">
        <v>3</v>
      </c>
      <c r="C22">
        <v>4</v>
      </c>
      <c r="D22" t="str">
        <f t="shared" si="0"/>
        <v>3.4</v>
      </c>
      <c r="H22" t="s">
        <v>40</v>
      </c>
    </row>
    <row r="23" spans="1:11" x14ac:dyDescent="0.25">
      <c r="A23" s="1" t="s">
        <v>42</v>
      </c>
      <c r="B23">
        <v>6</v>
      </c>
      <c r="C23">
        <v>10</v>
      </c>
      <c r="D23" t="str">
        <f t="shared" si="0"/>
        <v>6.10</v>
      </c>
      <c r="H23" t="s">
        <v>40</v>
      </c>
    </row>
    <row r="24" spans="1:11" x14ac:dyDescent="0.25">
      <c r="A24" s="1" t="s">
        <v>43</v>
      </c>
      <c r="B24">
        <v>3</v>
      </c>
      <c r="C24">
        <v>5</v>
      </c>
      <c r="D24" t="str">
        <f t="shared" si="0"/>
        <v>3.5</v>
      </c>
      <c r="H24" t="s">
        <v>40</v>
      </c>
    </row>
    <row r="25" spans="1:11" x14ac:dyDescent="0.25">
      <c r="A25" s="1" t="s">
        <v>44</v>
      </c>
      <c r="B25">
        <v>2</v>
      </c>
      <c r="C25">
        <v>9</v>
      </c>
      <c r="D25" t="str">
        <f t="shared" si="0"/>
        <v>2.9</v>
      </c>
      <c r="H25" t="s">
        <v>40</v>
      </c>
    </row>
    <row r="26" spans="1:11" x14ac:dyDescent="0.25">
      <c r="A26" s="1" t="s">
        <v>45</v>
      </c>
      <c r="B26">
        <v>10</v>
      </c>
      <c r="C26">
        <v>11</v>
      </c>
      <c r="D26" t="str">
        <f t="shared" si="0"/>
        <v>10.11</v>
      </c>
      <c r="H26" t="s">
        <v>40</v>
      </c>
    </row>
    <row r="27" spans="1:11" x14ac:dyDescent="0.25">
      <c r="A27" s="1" t="s">
        <v>46</v>
      </c>
      <c r="B27">
        <v>2</v>
      </c>
      <c r="C27">
        <v>5</v>
      </c>
      <c r="D27" t="str">
        <f t="shared" si="0"/>
        <v>2.5</v>
      </c>
      <c r="H27" t="s">
        <v>40</v>
      </c>
    </row>
    <row r="28" spans="1:11" x14ac:dyDescent="0.25">
      <c r="A28" s="1" t="s">
        <v>47</v>
      </c>
      <c r="B28">
        <v>3</v>
      </c>
      <c r="C28">
        <v>13</v>
      </c>
      <c r="D28" t="str">
        <f t="shared" si="0"/>
        <v>3.13</v>
      </c>
      <c r="H28" t="s">
        <v>40</v>
      </c>
    </row>
    <row r="29" spans="1:11" x14ac:dyDescent="0.25">
      <c r="A29" s="1" t="s">
        <v>48</v>
      </c>
      <c r="B29">
        <v>3</v>
      </c>
      <c r="C29">
        <v>13</v>
      </c>
      <c r="D29" t="str">
        <f t="shared" si="0"/>
        <v>3.13</v>
      </c>
      <c r="H29" t="s">
        <v>40</v>
      </c>
    </row>
    <row r="30" spans="1:11" x14ac:dyDescent="0.25">
      <c r="A30" s="1" t="s">
        <v>49</v>
      </c>
      <c r="B30">
        <v>4</v>
      </c>
      <c r="C30">
        <v>13</v>
      </c>
      <c r="D30" t="str">
        <f t="shared" si="0"/>
        <v>4.13</v>
      </c>
      <c r="H30" t="s">
        <v>40</v>
      </c>
    </row>
    <row r="31" spans="1:11" x14ac:dyDescent="0.25">
      <c r="A31" s="1" t="s">
        <v>50</v>
      </c>
      <c r="B31">
        <v>5</v>
      </c>
      <c r="C31">
        <v>8</v>
      </c>
      <c r="D31" t="str">
        <f t="shared" si="0"/>
        <v>5.8</v>
      </c>
      <c r="H31" t="s">
        <v>40</v>
      </c>
    </row>
    <row r="32" spans="1:11" x14ac:dyDescent="0.25">
      <c r="A32" s="1" t="s">
        <v>51</v>
      </c>
      <c r="B32">
        <v>2</v>
      </c>
      <c r="C32">
        <v>8</v>
      </c>
      <c r="D32" t="str">
        <f t="shared" si="0"/>
        <v>2.8</v>
      </c>
      <c r="H32" t="s">
        <v>40</v>
      </c>
    </row>
    <row r="33" spans="1:8" x14ac:dyDescent="0.25">
      <c r="A33" s="1" t="s">
        <v>52</v>
      </c>
      <c r="B33">
        <v>2</v>
      </c>
      <c r="C33">
        <v>10</v>
      </c>
      <c r="D33" t="str">
        <f t="shared" si="0"/>
        <v>2.10</v>
      </c>
      <c r="H33" t="s">
        <v>53</v>
      </c>
    </row>
    <row r="34" spans="1:8" x14ac:dyDescent="0.25">
      <c r="A34" s="1" t="s">
        <v>54</v>
      </c>
      <c r="B34">
        <v>1</v>
      </c>
      <c r="C34">
        <v>10</v>
      </c>
      <c r="D34" t="str">
        <f t="shared" si="0"/>
        <v>1.10</v>
      </c>
      <c r="H34" t="s">
        <v>55</v>
      </c>
    </row>
    <row r="35" spans="1:8" x14ac:dyDescent="0.25">
      <c r="A35" s="1" t="s">
        <v>56</v>
      </c>
      <c r="B35">
        <v>2</v>
      </c>
      <c r="C35">
        <v>3</v>
      </c>
      <c r="D35" t="str">
        <f t="shared" si="0"/>
        <v>2.3</v>
      </c>
      <c r="H35" t="s">
        <v>55</v>
      </c>
    </row>
    <row r="36" spans="1:8" x14ac:dyDescent="0.25">
      <c r="A36" s="1" t="s">
        <v>57</v>
      </c>
      <c r="B36">
        <v>2</v>
      </c>
      <c r="C36">
        <v>6</v>
      </c>
      <c r="D36" t="str">
        <f t="shared" si="0"/>
        <v>2.6</v>
      </c>
      <c r="H36" t="s">
        <v>55</v>
      </c>
    </row>
    <row r="37" spans="1:8" x14ac:dyDescent="0.25">
      <c r="A37" s="1" t="s">
        <v>58</v>
      </c>
      <c r="B37">
        <v>2</v>
      </c>
      <c r="C37">
        <v>3</v>
      </c>
      <c r="D37" t="str">
        <f t="shared" si="0"/>
        <v>2.3</v>
      </c>
      <c r="H37" t="s">
        <v>55</v>
      </c>
    </row>
    <row r="38" spans="1:8" x14ac:dyDescent="0.25">
      <c r="A38" s="1" t="s">
        <v>59</v>
      </c>
      <c r="B38">
        <v>2</v>
      </c>
      <c r="C38">
        <v>3</v>
      </c>
      <c r="D38" t="str">
        <f t="shared" si="0"/>
        <v>2.3</v>
      </c>
      <c r="H38" t="s">
        <v>60</v>
      </c>
    </row>
    <row r="39" spans="1:8" x14ac:dyDescent="0.25">
      <c r="A39" s="1" t="s">
        <v>61</v>
      </c>
      <c r="B39">
        <v>2</v>
      </c>
      <c r="C39">
        <v>8</v>
      </c>
      <c r="D39" t="str">
        <f t="shared" si="0"/>
        <v>2.8</v>
      </c>
      <c r="H39" t="s">
        <v>60</v>
      </c>
    </row>
    <row r="40" spans="1:8" x14ac:dyDescent="0.25">
      <c r="A40" s="1" t="s">
        <v>62</v>
      </c>
      <c r="B40">
        <v>2</v>
      </c>
      <c r="C40">
        <v>3</v>
      </c>
      <c r="D40" t="str">
        <f t="shared" si="0"/>
        <v>2.3</v>
      </c>
      <c r="H40" t="s">
        <v>60</v>
      </c>
    </row>
    <row r="41" spans="1:8" x14ac:dyDescent="0.25">
      <c r="A41" s="1" t="s">
        <v>63</v>
      </c>
      <c r="B41">
        <v>2</v>
      </c>
      <c r="C41">
        <v>6</v>
      </c>
      <c r="D41" t="str">
        <f t="shared" si="0"/>
        <v>2.6</v>
      </c>
      <c r="H41" t="s">
        <v>64</v>
      </c>
    </row>
    <row r="42" spans="1:8" x14ac:dyDescent="0.25">
      <c r="A42" s="1" t="s">
        <v>65</v>
      </c>
      <c r="B42">
        <v>9</v>
      </c>
      <c r="C42">
        <v>11</v>
      </c>
      <c r="D42" t="str">
        <f t="shared" si="0"/>
        <v>9.11</v>
      </c>
      <c r="H42" t="s">
        <v>64</v>
      </c>
    </row>
    <row r="43" spans="1:8" x14ac:dyDescent="0.25">
      <c r="A43" s="1" t="s">
        <v>66</v>
      </c>
      <c r="B43">
        <v>5</v>
      </c>
      <c r="C43">
        <v>13</v>
      </c>
      <c r="D43" t="str">
        <f t="shared" si="0"/>
        <v>5.13</v>
      </c>
      <c r="H43" t="s">
        <v>67</v>
      </c>
    </row>
    <row r="44" spans="1:8" x14ac:dyDescent="0.25">
      <c r="A44" s="1" t="s">
        <v>68</v>
      </c>
      <c r="B44">
        <v>11</v>
      </c>
      <c r="C44">
        <v>13</v>
      </c>
      <c r="D44" t="str">
        <f t="shared" si="0"/>
        <v>11.13</v>
      </c>
      <c r="H44" t="s">
        <v>67</v>
      </c>
    </row>
    <row r="45" spans="1:8" x14ac:dyDescent="0.25">
      <c r="A45" s="1" t="s">
        <v>69</v>
      </c>
      <c r="B45">
        <v>3</v>
      </c>
      <c r="C45">
        <v>11</v>
      </c>
      <c r="D45" t="str">
        <f t="shared" si="0"/>
        <v>3.11</v>
      </c>
      <c r="H45" t="s">
        <v>70</v>
      </c>
    </row>
    <row r="46" spans="1:8" x14ac:dyDescent="0.25">
      <c r="A46" s="1" t="s">
        <v>71</v>
      </c>
      <c r="B46">
        <v>1</v>
      </c>
      <c r="C46">
        <v>6</v>
      </c>
      <c r="D46" t="str">
        <f t="shared" si="0"/>
        <v>1.6</v>
      </c>
      <c r="H46" t="s">
        <v>70</v>
      </c>
    </row>
    <row r="47" spans="1:8" x14ac:dyDescent="0.25">
      <c r="A47" s="1" t="s">
        <v>72</v>
      </c>
      <c r="B47">
        <v>3</v>
      </c>
      <c r="C47">
        <v>10</v>
      </c>
      <c r="D47" t="str">
        <f t="shared" si="0"/>
        <v>3.10</v>
      </c>
      <c r="H47" t="s">
        <v>70</v>
      </c>
    </row>
    <row r="48" spans="1:8" x14ac:dyDescent="0.25">
      <c r="A48" s="1" t="s">
        <v>73</v>
      </c>
      <c r="B48">
        <v>3</v>
      </c>
      <c r="C48">
        <v>11</v>
      </c>
      <c r="D48" t="str">
        <f t="shared" si="0"/>
        <v>3.11</v>
      </c>
      <c r="H48" t="s">
        <v>74</v>
      </c>
    </row>
    <row r="49" spans="1:8" x14ac:dyDescent="0.25">
      <c r="A49" s="1" t="s">
        <v>75</v>
      </c>
      <c r="B49">
        <v>2</v>
      </c>
      <c r="C49">
        <v>9</v>
      </c>
      <c r="D49" t="str">
        <f t="shared" si="0"/>
        <v>2.9</v>
      </c>
      <c r="H49" t="s">
        <v>74</v>
      </c>
    </row>
    <row r="50" spans="1:8" x14ac:dyDescent="0.25">
      <c r="A50" s="1" t="s">
        <v>76</v>
      </c>
      <c r="B50">
        <v>3</v>
      </c>
      <c r="C50">
        <v>5</v>
      </c>
      <c r="D50" t="str">
        <f t="shared" si="0"/>
        <v>3.5</v>
      </c>
      <c r="H50" t="s">
        <v>77</v>
      </c>
    </row>
    <row r="51" spans="1:8" x14ac:dyDescent="0.25">
      <c r="A51" s="1" t="s">
        <v>78</v>
      </c>
      <c r="B51">
        <v>2</v>
      </c>
      <c r="C51">
        <v>5</v>
      </c>
      <c r="D51" t="str">
        <f t="shared" si="0"/>
        <v>2.5</v>
      </c>
      <c r="H51" t="s">
        <v>77</v>
      </c>
    </row>
    <row r="52" spans="1:8" x14ac:dyDescent="0.25">
      <c r="A52" s="1" t="s">
        <v>79</v>
      </c>
      <c r="B52">
        <v>2</v>
      </c>
      <c r="C52">
        <v>3</v>
      </c>
      <c r="D52" t="str">
        <f t="shared" si="0"/>
        <v>2.3</v>
      </c>
      <c r="H52" t="s">
        <v>80</v>
      </c>
    </row>
    <row r="53" spans="1:8" x14ac:dyDescent="0.25">
      <c r="A53" s="1" t="s">
        <v>81</v>
      </c>
      <c r="B53">
        <v>3</v>
      </c>
      <c r="C53">
        <v>6</v>
      </c>
      <c r="D53" t="str">
        <f t="shared" si="0"/>
        <v>3.6</v>
      </c>
      <c r="H53" t="s">
        <v>82</v>
      </c>
    </row>
    <row r="54" spans="1:8" x14ac:dyDescent="0.25">
      <c r="A54" s="1" t="s">
        <v>83</v>
      </c>
      <c r="B54">
        <v>2</v>
      </c>
      <c r="C54">
        <v>3</v>
      </c>
      <c r="D54" t="str">
        <f t="shared" si="0"/>
        <v>2.3</v>
      </c>
      <c r="H54" t="s">
        <v>82</v>
      </c>
    </row>
    <row r="55" spans="1:8" x14ac:dyDescent="0.25">
      <c r="A55" s="1" t="s">
        <v>84</v>
      </c>
      <c r="B55">
        <v>2</v>
      </c>
      <c r="C55">
        <v>3</v>
      </c>
      <c r="D55" t="str">
        <f t="shared" si="0"/>
        <v>2.3</v>
      </c>
      <c r="H55" t="s">
        <v>82</v>
      </c>
    </row>
    <row r="56" spans="1:8" x14ac:dyDescent="0.25">
      <c r="A56" s="1" t="s">
        <v>85</v>
      </c>
      <c r="B56">
        <v>2</v>
      </c>
      <c r="C56">
        <v>5</v>
      </c>
      <c r="D56" t="str">
        <f t="shared" si="0"/>
        <v>2.5</v>
      </c>
      <c r="H56" t="s">
        <v>82</v>
      </c>
    </row>
    <row r="57" spans="1:8" x14ac:dyDescent="0.25">
      <c r="A57" s="1" t="s">
        <v>86</v>
      </c>
      <c r="B57">
        <v>2</v>
      </c>
      <c r="C57">
        <v>6</v>
      </c>
      <c r="D57" t="str">
        <f t="shared" si="0"/>
        <v>2.6</v>
      </c>
      <c r="H57" t="s">
        <v>82</v>
      </c>
    </row>
    <row r="58" spans="1:8" x14ac:dyDescent="0.25">
      <c r="A58" s="1" t="s">
        <v>87</v>
      </c>
      <c r="B58">
        <v>3</v>
      </c>
      <c r="C58">
        <v>10</v>
      </c>
      <c r="D58" t="str">
        <f t="shared" si="0"/>
        <v>3.10</v>
      </c>
      <c r="H58" t="s">
        <v>82</v>
      </c>
    </row>
    <row r="59" spans="1:8" x14ac:dyDescent="0.25">
      <c r="A59" s="1" t="s">
        <v>88</v>
      </c>
      <c r="B59">
        <v>5</v>
      </c>
      <c r="C59">
        <v>6</v>
      </c>
      <c r="D59" t="str">
        <f t="shared" si="0"/>
        <v>5.6</v>
      </c>
      <c r="H59" t="s">
        <v>89</v>
      </c>
    </row>
    <row r="60" spans="1:8" x14ac:dyDescent="0.25">
      <c r="A60" s="1" t="s">
        <v>90</v>
      </c>
      <c r="B60">
        <v>3</v>
      </c>
      <c r="C60">
        <v>6</v>
      </c>
      <c r="D60" t="str">
        <f t="shared" si="0"/>
        <v>3.6</v>
      </c>
      <c r="H60" t="s">
        <v>89</v>
      </c>
    </row>
    <row r="61" spans="1:8" x14ac:dyDescent="0.25">
      <c r="A61" s="1" t="s">
        <v>91</v>
      </c>
      <c r="B61">
        <v>4</v>
      </c>
      <c r="C61">
        <v>5</v>
      </c>
      <c r="D61" t="str">
        <f t="shared" si="0"/>
        <v>4.5</v>
      </c>
      <c r="H61" t="s">
        <v>89</v>
      </c>
    </row>
    <row r="62" spans="1:8" x14ac:dyDescent="0.25">
      <c r="A62" s="1" t="s">
        <v>92</v>
      </c>
      <c r="B62">
        <v>2</v>
      </c>
      <c r="C62">
        <v>3</v>
      </c>
      <c r="D62" t="str">
        <f t="shared" si="0"/>
        <v>2.3</v>
      </c>
      <c r="H62" t="s">
        <v>89</v>
      </c>
    </row>
    <row r="63" spans="1:8" x14ac:dyDescent="0.25">
      <c r="A63" s="1" t="s">
        <v>93</v>
      </c>
      <c r="B63">
        <v>2</v>
      </c>
      <c r="C63">
        <v>3</v>
      </c>
      <c r="D63" t="str">
        <f t="shared" si="0"/>
        <v>2.3</v>
      </c>
      <c r="H63" t="s">
        <v>89</v>
      </c>
    </row>
    <row r="64" spans="1:8" x14ac:dyDescent="0.25">
      <c r="A64" s="1" t="s">
        <v>94</v>
      </c>
      <c r="B64">
        <v>2</v>
      </c>
      <c r="C64">
        <v>3</v>
      </c>
      <c r="D64" t="str">
        <f t="shared" si="0"/>
        <v>2.3</v>
      </c>
      <c r="H64" t="s">
        <v>95</v>
      </c>
    </row>
    <row r="65" spans="1:8" x14ac:dyDescent="0.25">
      <c r="A65" s="1" t="s">
        <v>96</v>
      </c>
      <c r="B65">
        <v>5</v>
      </c>
      <c r="C65">
        <v>13</v>
      </c>
      <c r="D65" t="str">
        <f t="shared" si="0"/>
        <v>5.13</v>
      </c>
      <c r="H65" t="s">
        <v>97</v>
      </c>
    </row>
    <row r="66" spans="1:8" x14ac:dyDescent="0.25">
      <c r="A66" s="1" t="s">
        <v>98</v>
      </c>
      <c r="B66">
        <v>4</v>
      </c>
      <c r="C66">
        <v>5</v>
      </c>
      <c r="D66" t="str">
        <f t="shared" ref="D66:D88" si="10">_xlfn.TEXTJOIN(".",TRUE,B66,C66)</f>
        <v>4.5</v>
      </c>
      <c r="H66" t="s">
        <v>97</v>
      </c>
    </row>
    <row r="67" spans="1:8" x14ac:dyDescent="0.25">
      <c r="A67" s="1" t="s">
        <v>99</v>
      </c>
      <c r="B67">
        <v>2</v>
      </c>
      <c r="C67">
        <v>13</v>
      </c>
      <c r="D67" t="str">
        <f t="shared" si="10"/>
        <v>2.13</v>
      </c>
      <c r="H67" t="s">
        <v>100</v>
      </c>
    </row>
    <row r="68" spans="1:8" x14ac:dyDescent="0.25">
      <c r="A68" s="1" t="s">
        <v>101</v>
      </c>
      <c r="B68">
        <v>1</v>
      </c>
      <c r="C68">
        <v>5</v>
      </c>
      <c r="D68" t="str">
        <f t="shared" si="10"/>
        <v>1.5</v>
      </c>
      <c r="H68" t="s">
        <v>100</v>
      </c>
    </row>
    <row r="69" spans="1:8" x14ac:dyDescent="0.25">
      <c r="A69" s="1" t="s">
        <v>102</v>
      </c>
      <c r="B69">
        <v>1</v>
      </c>
      <c r="C69">
        <v>4</v>
      </c>
      <c r="D69" t="str">
        <f t="shared" si="10"/>
        <v>1.4</v>
      </c>
      <c r="H69" t="s">
        <v>103</v>
      </c>
    </row>
    <row r="70" spans="1:8" x14ac:dyDescent="0.25">
      <c r="A70" s="1" t="s">
        <v>104</v>
      </c>
      <c r="B70">
        <v>2</v>
      </c>
      <c r="C70">
        <v>4</v>
      </c>
      <c r="D70" t="str">
        <f t="shared" si="10"/>
        <v>2.4</v>
      </c>
      <c r="H70" t="s">
        <v>105</v>
      </c>
    </row>
    <row r="71" spans="1:8" x14ac:dyDescent="0.25">
      <c r="A71" s="1" t="s">
        <v>106</v>
      </c>
      <c r="B71">
        <v>6</v>
      </c>
      <c r="C71">
        <v>13</v>
      </c>
      <c r="D71" t="str">
        <f t="shared" si="10"/>
        <v>6.13</v>
      </c>
      <c r="H71" t="s">
        <v>105</v>
      </c>
    </row>
    <row r="72" spans="1:8" x14ac:dyDescent="0.25">
      <c r="A72" s="1" t="s">
        <v>107</v>
      </c>
      <c r="B72">
        <v>5</v>
      </c>
      <c r="C72">
        <v>13</v>
      </c>
      <c r="D72" t="str">
        <f t="shared" si="10"/>
        <v>5.13</v>
      </c>
      <c r="H72" t="s">
        <v>105</v>
      </c>
    </row>
    <row r="73" spans="1:8" x14ac:dyDescent="0.25">
      <c r="A73" s="1" t="s">
        <v>108</v>
      </c>
      <c r="B73">
        <v>5</v>
      </c>
      <c r="C73">
        <v>13</v>
      </c>
      <c r="D73" t="str">
        <f t="shared" si="10"/>
        <v>5.13</v>
      </c>
      <c r="H73" t="s">
        <v>105</v>
      </c>
    </row>
    <row r="74" spans="1:8" x14ac:dyDescent="0.25">
      <c r="A74" s="1" t="s">
        <v>109</v>
      </c>
      <c r="B74">
        <v>6</v>
      </c>
      <c r="C74">
        <v>9</v>
      </c>
      <c r="D74" t="str">
        <f t="shared" si="10"/>
        <v>6.9</v>
      </c>
      <c r="H74" t="s">
        <v>105</v>
      </c>
    </row>
    <row r="75" spans="1:8" x14ac:dyDescent="0.25">
      <c r="A75" s="1" t="s">
        <v>110</v>
      </c>
      <c r="B75">
        <v>2</v>
      </c>
      <c r="C75">
        <v>11</v>
      </c>
      <c r="D75" t="str">
        <f t="shared" si="10"/>
        <v>2.11</v>
      </c>
      <c r="H75" t="s">
        <v>105</v>
      </c>
    </row>
    <row r="76" spans="1:8" x14ac:dyDescent="0.25">
      <c r="A76" s="1" t="s">
        <v>111</v>
      </c>
      <c r="B76">
        <v>3</v>
      </c>
      <c r="C76">
        <v>8</v>
      </c>
      <c r="D76" t="str">
        <f t="shared" si="10"/>
        <v>3.8</v>
      </c>
      <c r="H76" t="s">
        <v>112</v>
      </c>
    </row>
    <row r="77" spans="1:8" x14ac:dyDescent="0.25">
      <c r="A77" s="1" t="s">
        <v>113</v>
      </c>
      <c r="B77">
        <v>3</v>
      </c>
      <c r="C77">
        <v>5</v>
      </c>
      <c r="D77" t="str">
        <f t="shared" si="10"/>
        <v>3.5</v>
      </c>
      <c r="H77" t="s">
        <v>114</v>
      </c>
    </row>
    <row r="78" spans="1:8" x14ac:dyDescent="0.25">
      <c r="A78" s="1" t="s">
        <v>115</v>
      </c>
      <c r="B78">
        <v>1</v>
      </c>
      <c r="C78">
        <v>10</v>
      </c>
      <c r="D78" t="str">
        <f t="shared" si="10"/>
        <v>1.10</v>
      </c>
      <c r="H78" t="s">
        <v>114</v>
      </c>
    </row>
    <row r="79" spans="1:8" x14ac:dyDescent="0.25">
      <c r="A79" s="1" t="s">
        <v>116</v>
      </c>
      <c r="B79">
        <v>3</v>
      </c>
      <c r="C79">
        <v>6</v>
      </c>
      <c r="D79" t="str">
        <f t="shared" si="10"/>
        <v>3.6</v>
      </c>
      <c r="H79" t="s">
        <v>117</v>
      </c>
    </row>
    <row r="80" spans="1:8" x14ac:dyDescent="0.25">
      <c r="A80" s="1" t="s">
        <v>118</v>
      </c>
      <c r="B80">
        <v>3</v>
      </c>
      <c r="C80">
        <v>5</v>
      </c>
      <c r="D80" t="str">
        <f t="shared" si="10"/>
        <v>3.5</v>
      </c>
      <c r="H80" t="s">
        <v>117</v>
      </c>
    </row>
    <row r="81" spans="1:8" x14ac:dyDescent="0.25">
      <c r="A81" s="1" t="s">
        <v>119</v>
      </c>
      <c r="B81">
        <v>1</v>
      </c>
      <c r="C81">
        <v>4</v>
      </c>
      <c r="D81" t="str">
        <f t="shared" si="10"/>
        <v>1.4</v>
      </c>
      <c r="H81" t="s">
        <v>117</v>
      </c>
    </row>
    <row r="82" spans="1:8" x14ac:dyDescent="0.25">
      <c r="A82" s="1" t="s">
        <v>120</v>
      </c>
      <c r="B82">
        <v>9</v>
      </c>
      <c r="C82">
        <v>10</v>
      </c>
      <c r="D82" t="str">
        <f t="shared" si="10"/>
        <v>9.10</v>
      </c>
      <c r="H82" t="s">
        <v>121</v>
      </c>
    </row>
    <row r="83" spans="1:8" x14ac:dyDescent="0.25">
      <c r="A83" s="1" t="s">
        <v>122</v>
      </c>
      <c r="B83">
        <v>8</v>
      </c>
      <c r="C83">
        <v>10</v>
      </c>
      <c r="D83" t="str">
        <f t="shared" si="10"/>
        <v>8.10</v>
      </c>
      <c r="H83" t="s">
        <v>123</v>
      </c>
    </row>
    <row r="84" spans="1:8" x14ac:dyDescent="0.25">
      <c r="A84" s="1" t="s">
        <v>124</v>
      </c>
      <c r="B84">
        <v>3</v>
      </c>
      <c r="C84">
        <v>6</v>
      </c>
      <c r="D84" t="str">
        <f t="shared" si="10"/>
        <v>3.6</v>
      </c>
      <c r="H84" t="s">
        <v>125</v>
      </c>
    </row>
    <row r="85" spans="1:8" x14ac:dyDescent="0.25">
      <c r="A85" s="1" t="s">
        <v>126</v>
      </c>
      <c r="B85">
        <v>5</v>
      </c>
      <c r="C85">
        <v>13</v>
      </c>
      <c r="D85" t="str">
        <f t="shared" si="10"/>
        <v>5.13</v>
      </c>
      <c r="H85" t="s">
        <v>127</v>
      </c>
    </row>
    <row r="86" spans="1:8" x14ac:dyDescent="0.25">
      <c r="A86" s="1" t="s">
        <v>128</v>
      </c>
      <c r="B86">
        <v>6</v>
      </c>
      <c r="C86">
        <v>11</v>
      </c>
      <c r="D86" t="str">
        <f t="shared" si="10"/>
        <v>6.11</v>
      </c>
      <c r="H86" t="s">
        <v>127</v>
      </c>
    </row>
    <row r="87" spans="1:8" x14ac:dyDescent="0.25">
      <c r="A87" s="1" t="s">
        <v>129</v>
      </c>
      <c r="B87">
        <v>1</v>
      </c>
      <c r="C87">
        <v>5</v>
      </c>
      <c r="D87" t="str">
        <f t="shared" si="10"/>
        <v>1.5</v>
      </c>
      <c r="H87" t="s">
        <v>130</v>
      </c>
    </row>
    <row r="88" spans="1:8" x14ac:dyDescent="0.25">
      <c r="A88" s="1" t="s">
        <v>131</v>
      </c>
      <c r="B88">
        <v>3</v>
      </c>
      <c r="C88">
        <v>10</v>
      </c>
      <c r="D88" t="str">
        <f t="shared" si="10"/>
        <v>3.10</v>
      </c>
      <c r="H88" t="s">
        <v>132</v>
      </c>
    </row>
    <row r="89" spans="1:8" x14ac:dyDescent="0.25">
      <c r="A89" s="1"/>
    </row>
    <row r="90" spans="1:8" x14ac:dyDescent="0.25">
      <c r="A90" s="1"/>
    </row>
    <row r="91" spans="1:8" x14ac:dyDescent="0.25">
      <c r="A91" s="1"/>
    </row>
    <row r="92" spans="1:8" x14ac:dyDescent="0.25">
      <c r="A92" s="1"/>
    </row>
    <row r="93" spans="1:8" x14ac:dyDescent="0.25">
      <c r="A93" s="1"/>
    </row>
    <row r="94" spans="1:8" x14ac:dyDescent="0.25">
      <c r="A94" s="1"/>
    </row>
    <row r="95" spans="1:8" x14ac:dyDescent="0.25">
      <c r="A95" s="1"/>
    </row>
    <row r="96" spans="1:8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Hardy-Weinberg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Henningsen, Eva (A&amp;F, Black Mountain)</dc:creator>
  <cp:lastModifiedBy>Henningsen, Eva (A&amp;F, Black Mountain)</cp:lastModifiedBy>
  <dcterms:created xsi:type="dcterms:W3CDTF">2024-11-14T23:56:28Z</dcterms:created>
  <dcterms:modified xsi:type="dcterms:W3CDTF">2024-11-14T23:58:33Z</dcterms:modified>
</cp:coreProperties>
</file>