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7cc1d57413c783/Dokumente/Hochschule/Semester 1/Programmierung/WAB/"/>
    </mc:Choice>
  </mc:AlternateContent>
  <xr:revisionPtr revIDLastSave="341" documentId="8_{BCA31EDD-278E-41D7-A508-3C9DC5A48B84}" xr6:coauthVersionLast="47" xr6:coauthVersionMax="47" xr10:uidLastSave="{B8530AF2-C6AD-4681-95E4-C6843FA1AD3A}"/>
  <bookViews>
    <workbookView xWindow="-80" yWindow="-80" windowWidth="22720" windowHeight="14480" xr2:uid="{27381E2B-6C6C-4E76-A6FD-DF84EC45DB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8" i="1" l="1"/>
  <c r="AJ8" i="1"/>
  <c r="AJ5" i="1"/>
  <c r="AJ6" i="1"/>
  <c r="AJ7" i="1"/>
  <c r="AJ4" i="1"/>
  <c r="AH5" i="1"/>
  <c r="AH6" i="1"/>
  <c r="AH7" i="1"/>
  <c r="AH4" i="1"/>
  <c r="AF5" i="1"/>
  <c r="AF6" i="1"/>
  <c r="AF7" i="1"/>
  <c r="AF8" i="1"/>
  <c r="AF4" i="1"/>
  <c r="AD5" i="1"/>
  <c r="AD6" i="1"/>
  <c r="AD7" i="1"/>
  <c r="AD8" i="1"/>
  <c r="AD4" i="1"/>
  <c r="AC5" i="1"/>
  <c r="AC6" i="1"/>
  <c r="AC7" i="1"/>
  <c r="AC4" i="1"/>
  <c r="AB5" i="1"/>
  <c r="AB6" i="1"/>
  <c r="AB7" i="1"/>
  <c r="AB4" i="1"/>
  <c r="AA5" i="1"/>
  <c r="AA6" i="1"/>
  <c r="AA7" i="1"/>
  <c r="AA4" i="1"/>
  <c r="Z5" i="1"/>
  <c r="Z6" i="1"/>
  <c r="Z7" i="1"/>
  <c r="Z4" i="1"/>
  <c r="X4" i="1"/>
  <c r="Y4" i="1"/>
  <c r="X5" i="1"/>
  <c r="Y5" i="1"/>
  <c r="X6" i="1"/>
  <c r="Y6" i="1"/>
  <c r="X7" i="1"/>
  <c r="Y7" i="1"/>
  <c r="W7" i="1"/>
  <c r="W6" i="1"/>
  <c r="W5" i="1"/>
  <c r="W4" i="1"/>
  <c r="V7" i="1"/>
  <c r="V6" i="1"/>
  <c r="V5" i="1"/>
  <c r="V4" i="1"/>
  <c r="Z10" i="1"/>
  <c r="AB9" i="1"/>
  <c r="Z9" i="1"/>
  <c r="AC8" i="1"/>
  <c r="AB8" i="1"/>
  <c r="AA8" i="1"/>
  <c r="Z8" i="1"/>
  <c r="V10" i="1"/>
  <c r="X9" i="1"/>
  <c r="V9" i="1"/>
  <c r="V8" i="1"/>
  <c r="W8" i="1"/>
  <c r="X8" i="1"/>
  <c r="Y8" i="1"/>
  <c r="F10" i="1"/>
  <c r="J10" i="1"/>
  <c r="N10" i="1"/>
  <c r="R10" i="1"/>
  <c r="B10" i="1"/>
  <c r="D9" i="1"/>
  <c r="F9" i="1"/>
  <c r="H9" i="1"/>
  <c r="J9" i="1"/>
  <c r="L9" i="1"/>
  <c r="N9" i="1"/>
  <c r="P9" i="1"/>
  <c r="R9" i="1"/>
  <c r="T9" i="1"/>
  <c r="B9" i="1"/>
  <c r="U7" i="1"/>
  <c r="U6" i="1"/>
  <c r="U5" i="1"/>
  <c r="U4" i="1"/>
  <c r="S8" i="1"/>
  <c r="S7" i="1"/>
  <c r="S6" i="1"/>
  <c r="S5" i="1"/>
  <c r="T4" i="1"/>
  <c r="S4" i="1"/>
  <c r="T7" i="1"/>
  <c r="T6" i="1"/>
  <c r="T5" i="1"/>
  <c r="R7" i="1"/>
  <c r="R6" i="1"/>
  <c r="R5" i="1"/>
  <c r="R4" i="1"/>
  <c r="Q7" i="1"/>
  <c r="Q6" i="1"/>
  <c r="Q5" i="1"/>
  <c r="Q4" i="1"/>
  <c r="O7" i="1"/>
  <c r="P6" i="1"/>
  <c r="P8" i="1" s="1"/>
  <c r="O6" i="1"/>
  <c r="O5" i="1"/>
  <c r="O4" i="1"/>
  <c r="P7" i="1"/>
  <c r="P5" i="1"/>
  <c r="P4" i="1"/>
  <c r="N7" i="1"/>
  <c r="N6" i="1"/>
  <c r="N5" i="1"/>
  <c r="N8" i="1"/>
  <c r="N4" i="1"/>
  <c r="M7" i="1"/>
  <c r="M6" i="1"/>
  <c r="M5" i="1"/>
  <c r="M4" i="1"/>
  <c r="K7" i="1"/>
  <c r="K6" i="1"/>
  <c r="K8" i="1" s="1"/>
  <c r="K5" i="1"/>
  <c r="K4" i="1"/>
  <c r="L7" i="1"/>
  <c r="L6" i="1"/>
  <c r="L5" i="1"/>
  <c r="L4" i="1"/>
  <c r="J7" i="1"/>
  <c r="J6" i="1"/>
  <c r="J5" i="1"/>
  <c r="J4" i="1"/>
  <c r="I7" i="1"/>
  <c r="I8" i="1" s="1"/>
  <c r="G6" i="1"/>
  <c r="I6" i="1"/>
  <c r="I5" i="1"/>
  <c r="I4" i="1"/>
  <c r="G7" i="1"/>
  <c r="G5" i="1"/>
  <c r="G4" i="1"/>
  <c r="H7" i="1"/>
  <c r="H6" i="1"/>
  <c r="H5" i="1"/>
  <c r="H4" i="1"/>
  <c r="F7" i="1"/>
  <c r="F6" i="1"/>
  <c r="F5" i="1"/>
  <c r="F4" i="1"/>
  <c r="C7" i="1"/>
  <c r="C6" i="1"/>
  <c r="C8" i="1" s="1"/>
  <c r="C5" i="1"/>
  <c r="C4" i="1"/>
  <c r="E7" i="1"/>
  <c r="E6" i="1"/>
  <c r="E5" i="1"/>
  <c r="E4" i="1"/>
  <c r="D8" i="1"/>
  <c r="D7" i="1"/>
  <c r="D6" i="1"/>
  <c r="D4" i="1"/>
  <c r="D5" i="1"/>
  <c r="B7" i="1"/>
  <c r="B6" i="1"/>
  <c r="B5" i="1"/>
  <c r="B4" i="1"/>
  <c r="J8" i="1"/>
  <c r="O8" i="1"/>
  <c r="Q8" i="1"/>
  <c r="U8" i="1" l="1"/>
  <c r="T8" i="1"/>
  <c r="R8" i="1"/>
  <c r="M8" i="1"/>
  <c r="L8" i="1"/>
  <c r="G8" i="1"/>
  <c r="H8" i="1"/>
  <c r="F8" i="1"/>
  <c r="E8" i="1"/>
  <c r="B8" i="1"/>
</calcChain>
</file>

<file path=xl/sharedStrings.xml><?xml version="1.0" encoding="utf-8"?>
<sst xmlns="http://schemas.openxmlformats.org/spreadsheetml/2006/main" count="62" uniqueCount="21">
  <si>
    <t>Aufgabe 1</t>
  </si>
  <si>
    <t>ChatGPT</t>
  </si>
  <si>
    <t>Copilot</t>
  </si>
  <si>
    <t>Chain of Thought</t>
  </si>
  <si>
    <t>Aufgabe 2</t>
  </si>
  <si>
    <t>Aufgabe 3</t>
  </si>
  <si>
    <t>Aufgabe 4</t>
  </si>
  <si>
    <t>Aufgabe 5</t>
  </si>
  <si>
    <t>Prompt-Strategie</t>
  </si>
  <si>
    <t>Modell</t>
  </si>
  <si>
    <t>Aufgabe</t>
  </si>
  <si>
    <t>Korrektheit</t>
  </si>
  <si>
    <t>Vollständigkeit</t>
  </si>
  <si>
    <t>Lesbarkeit und Struktur</t>
  </si>
  <si>
    <t>Effizenz</t>
  </si>
  <si>
    <t>Gesamt</t>
  </si>
  <si>
    <t>Direct</t>
  </si>
  <si>
    <t>Durchschnitt Modell in der Aufgabe</t>
  </si>
  <si>
    <t>Durchschnitt in der Aufgabe</t>
  </si>
  <si>
    <t>Auswertung</t>
  </si>
  <si>
    <t>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</si>
</sst>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9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/>
    <xf numFmtId="0" fontId="0" fillId="2" borderId="5" xfId="0" applyFill="1" applyBorder="1"/>
    <xf numFmtId="9" fontId="0" fillId="2" borderId="2" xfId="1" applyFont="1" applyFill="1" applyBorder="1" applyAlignment="1">
      <alignment horizontal="center" vertical="center"/>
    </xf>
    <xf numFmtId="9" fontId="0" fillId="2" borderId="7" xfId="1" applyFont="1" applyFill="1" applyBorder="1" applyAlignment="1">
      <alignment horizontal="center" vertical="center"/>
    </xf>
    <xf numFmtId="9" fontId="0" fillId="2" borderId="14" xfId="1" applyFont="1" applyFill="1" applyBorder="1" applyAlignment="1">
      <alignment horizontal="center" vertical="center"/>
    </xf>
    <xf numFmtId="9" fontId="0" fillId="2" borderId="14" xfId="0" applyNumberFormat="1" applyFill="1" applyBorder="1"/>
    <xf numFmtId="9" fontId="0" fillId="2" borderId="11" xfId="0" applyNumberFormat="1" applyFill="1" applyBorder="1"/>
    <xf numFmtId="9" fontId="0" fillId="0" borderId="14" xfId="1" applyFont="1" applyBorder="1" applyAlignment="1">
      <alignment horizontal="center"/>
    </xf>
    <xf numFmtId="9" fontId="0" fillId="2" borderId="13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9" fontId="0" fillId="2" borderId="1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2" borderId="10" xfId="1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9" fontId="0" fillId="2" borderId="10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4" xfId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9" fontId="0" fillId="0" borderId="0" xfId="0" applyNumberFormat="1" applyBorder="1" applyAlignment="1">
      <alignment wrapText="1"/>
    </xf>
    <xf numFmtId="9" fontId="0" fillId="0" borderId="0" xfId="0" applyNumberForma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A904-5651-4A97-AA2B-4BF9F8E2CE26}">
  <dimension ref="A1:AK24"/>
  <sheetViews>
    <sheetView tabSelected="1" zoomScale="40" zoomScaleNormal="40" workbookViewId="0">
      <pane xSplit="1" topLeftCell="F1" activePane="topRight" state="frozen"/>
      <selection pane="topRight" activeCell="E25" sqref="E25"/>
    </sheetView>
  </sheetViews>
  <sheetFormatPr baseColWidth="10" defaultRowHeight="14.5" x14ac:dyDescent="0.35"/>
  <cols>
    <col min="1" max="1" width="21.7265625" customWidth="1"/>
    <col min="2" max="2" width="12" customWidth="1"/>
    <col min="3" max="3" width="16.54296875" customWidth="1"/>
    <col min="5" max="5" width="15.54296875" customWidth="1"/>
    <col min="7" max="7" width="15.26953125" customWidth="1"/>
    <col min="9" max="9" width="16.453125" customWidth="1"/>
    <col min="11" max="11" width="15.54296875" customWidth="1"/>
    <col min="13" max="13" width="15.7265625" customWidth="1"/>
    <col min="15" max="15" width="15.1796875" customWidth="1"/>
    <col min="17" max="17" width="15.26953125" customWidth="1"/>
    <col min="19" max="19" width="15.7265625" customWidth="1"/>
    <col min="21" max="21" width="15.453125" customWidth="1"/>
    <col min="23" max="23" width="15.26953125" customWidth="1"/>
    <col min="25" max="25" width="15.54296875" customWidth="1"/>
  </cols>
  <sheetData>
    <row r="1" spans="1:37" x14ac:dyDescent="0.35">
      <c r="A1" t="s">
        <v>10</v>
      </c>
      <c r="B1" s="31" t="s">
        <v>0</v>
      </c>
      <c r="C1" s="31"/>
      <c r="D1" s="31"/>
      <c r="E1" s="31"/>
      <c r="F1" s="31" t="s">
        <v>4</v>
      </c>
      <c r="G1" s="31"/>
      <c r="H1" s="31"/>
      <c r="I1" s="31"/>
      <c r="J1" s="31" t="s">
        <v>5</v>
      </c>
      <c r="K1" s="31"/>
      <c r="L1" s="31"/>
      <c r="M1" s="31"/>
      <c r="N1" s="31" t="s">
        <v>6</v>
      </c>
      <c r="O1" s="31"/>
      <c r="P1" s="31"/>
      <c r="Q1" s="31"/>
      <c r="R1" s="31" t="s">
        <v>7</v>
      </c>
      <c r="S1" s="31"/>
      <c r="T1" s="31"/>
      <c r="U1" s="31"/>
      <c r="V1" s="31" t="s">
        <v>19</v>
      </c>
      <c r="W1" s="31"/>
      <c r="X1" s="31"/>
      <c r="Y1" s="31"/>
      <c r="Z1" s="20"/>
      <c r="AA1" s="20"/>
      <c r="AB1" s="20"/>
      <c r="AC1" s="20"/>
    </row>
    <row r="2" spans="1:37" x14ac:dyDescent="0.35">
      <c r="A2" t="s">
        <v>9</v>
      </c>
      <c r="B2" s="37" t="s">
        <v>1</v>
      </c>
      <c r="C2" s="38"/>
      <c r="D2" s="37" t="s">
        <v>2</v>
      </c>
      <c r="E2" s="38"/>
      <c r="F2" s="37" t="s">
        <v>1</v>
      </c>
      <c r="G2" s="38"/>
      <c r="H2" s="37" t="s">
        <v>2</v>
      </c>
      <c r="I2" s="38"/>
      <c r="J2" s="37" t="s">
        <v>1</v>
      </c>
      <c r="K2" s="38"/>
      <c r="L2" s="37" t="s">
        <v>2</v>
      </c>
      <c r="M2" s="38"/>
      <c r="N2" s="37" t="s">
        <v>1</v>
      </c>
      <c r="O2" s="38"/>
      <c r="P2" s="37" t="s">
        <v>2</v>
      </c>
      <c r="Q2" s="38"/>
      <c r="R2" s="37" t="s">
        <v>1</v>
      </c>
      <c r="S2" s="38"/>
      <c r="T2" s="37" t="s">
        <v>2</v>
      </c>
      <c r="U2" s="38"/>
      <c r="V2" s="18" t="s">
        <v>1</v>
      </c>
      <c r="W2" s="19"/>
      <c r="X2" s="18" t="s">
        <v>2</v>
      </c>
      <c r="Y2" s="19"/>
      <c r="Z2" s="18" t="s">
        <v>16</v>
      </c>
      <c r="AA2" s="24"/>
      <c r="AB2" s="24" t="s">
        <v>3</v>
      </c>
      <c r="AC2" s="19"/>
    </row>
    <row r="3" spans="1:37" x14ac:dyDescent="0.35">
      <c r="A3" t="s">
        <v>8</v>
      </c>
      <c r="B3" s="2" t="s">
        <v>16</v>
      </c>
      <c r="C3" s="2" t="s">
        <v>3</v>
      </c>
      <c r="D3" s="2" t="s">
        <v>16</v>
      </c>
      <c r="E3" s="2" t="s">
        <v>3</v>
      </c>
      <c r="F3" s="2" t="s">
        <v>16</v>
      </c>
      <c r="G3" s="2" t="s">
        <v>3</v>
      </c>
      <c r="H3" s="2" t="s">
        <v>16</v>
      </c>
      <c r="I3" s="2" t="s">
        <v>3</v>
      </c>
      <c r="J3" s="2" t="s">
        <v>16</v>
      </c>
      <c r="K3" s="2" t="s">
        <v>3</v>
      </c>
      <c r="L3" s="2" t="s">
        <v>16</v>
      </c>
      <c r="M3" s="2" t="s">
        <v>3</v>
      </c>
      <c r="N3" s="2" t="s">
        <v>16</v>
      </c>
      <c r="O3" s="2" t="s">
        <v>3</v>
      </c>
      <c r="P3" s="2" t="s">
        <v>16</v>
      </c>
      <c r="Q3" s="2" t="s">
        <v>3</v>
      </c>
      <c r="R3" s="2" t="s">
        <v>16</v>
      </c>
      <c r="S3" s="2" t="s">
        <v>3</v>
      </c>
      <c r="T3" s="2" t="s">
        <v>16</v>
      </c>
      <c r="U3" s="2" t="s">
        <v>3</v>
      </c>
      <c r="V3" s="6" t="s">
        <v>16</v>
      </c>
      <c r="W3" s="6" t="s">
        <v>3</v>
      </c>
      <c r="X3" s="6" t="s">
        <v>16</v>
      </c>
      <c r="Y3" s="6" t="s">
        <v>3</v>
      </c>
      <c r="Z3" s="6" t="s">
        <v>1</v>
      </c>
      <c r="AA3" s="7" t="s">
        <v>2</v>
      </c>
      <c r="AB3" s="6" t="s">
        <v>1</v>
      </c>
      <c r="AC3" s="7" t="s">
        <v>2</v>
      </c>
      <c r="AD3" s="18" t="s">
        <v>16</v>
      </c>
      <c r="AE3" s="19"/>
      <c r="AF3" s="18" t="s">
        <v>20</v>
      </c>
      <c r="AG3" s="19"/>
      <c r="AH3" s="18" t="s">
        <v>1</v>
      </c>
      <c r="AI3" s="19"/>
      <c r="AJ3" s="18" t="s">
        <v>2</v>
      </c>
      <c r="AK3" s="19"/>
    </row>
    <row r="4" spans="1:37" ht="29.5" customHeight="1" x14ac:dyDescent="0.35">
      <c r="A4" s="1" t="s">
        <v>11</v>
      </c>
      <c r="B4" s="3">
        <f>0+4+0+0</f>
        <v>4</v>
      </c>
      <c r="C4" s="3">
        <f>2+4+0+0</f>
        <v>6</v>
      </c>
      <c r="D4" s="3">
        <f>2+4+1+1</f>
        <v>8</v>
      </c>
      <c r="E4" s="3">
        <f>3+4+1+1</f>
        <v>9</v>
      </c>
      <c r="F4" s="3">
        <f>2+2+3+3</f>
        <v>10</v>
      </c>
      <c r="G4" s="3">
        <f>1+2+3+3</f>
        <v>9</v>
      </c>
      <c r="H4" s="3">
        <f>2+2+1+3</f>
        <v>8</v>
      </c>
      <c r="I4" s="3">
        <f>2+2+1+3</f>
        <v>8</v>
      </c>
      <c r="J4" s="3">
        <f>3+3+2+2</f>
        <v>10</v>
      </c>
      <c r="K4" s="3">
        <f>3+3+2+0</f>
        <v>8</v>
      </c>
      <c r="L4" s="3">
        <f>3+3+2+0</f>
        <v>8</v>
      </c>
      <c r="M4" s="3">
        <f>0+0+0+0</f>
        <v>0</v>
      </c>
      <c r="N4" s="3">
        <f>0+0+0+0+0</f>
        <v>0</v>
      </c>
      <c r="O4" s="3">
        <f>0+0+0+0+0</f>
        <v>0</v>
      </c>
      <c r="P4" s="3">
        <f>0+0+0+0+0</f>
        <v>0</v>
      </c>
      <c r="Q4" s="3">
        <f>0+0+0+0+0</f>
        <v>0</v>
      </c>
      <c r="R4" s="3">
        <f>2+2+0+0+0</f>
        <v>4</v>
      </c>
      <c r="S4" s="3">
        <f>2+2+2+0+0</f>
        <v>6</v>
      </c>
      <c r="T4" s="3">
        <f>2+2+0+0+0</f>
        <v>4</v>
      </c>
      <c r="U4" s="3">
        <f>2+0+2+0+0</f>
        <v>4</v>
      </c>
      <c r="V4" s="8">
        <f t="shared" ref="V4:Y7" si="0">AVERAGE(B4,F4,J4,N4,R4)/10</f>
        <v>0.55999999999999994</v>
      </c>
      <c r="W4" s="8">
        <f t="shared" si="0"/>
        <v>0.57999999999999996</v>
      </c>
      <c r="X4" s="8">
        <f t="shared" si="0"/>
        <v>0.55999999999999994</v>
      </c>
      <c r="Y4" s="8">
        <f t="shared" si="0"/>
        <v>0.42000000000000004</v>
      </c>
      <c r="Z4" s="8">
        <f>AVERAGE(B4,F4,J4,N4,R4)/10</f>
        <v>0.55999999999999994</v>
      </c>
      <c r="AA4" s="9">
        <f>AVERAGE(D4,H4,L4,P4,T4)/10</f>
        <v>0.55999999999999994</v>
      </c>
      <c r="AB4" s="8">
        <f>AVERAGE(C4,G4,K4,O4,S4)/10</f>
        <v>0.57999999999999996</v>
      </c>
      <c r="AC4" s="9">
        <f>AVERAGE(E4,I4,M4,Q4,U4)/10</f>
        <v>0.42000000000000004</v>
      </c>
      <c r="AD4" s="14">
        <f>AVERAGE(Z4:AA4)</f>
        <v>0.55999999999999994</v>
      </c>
      <c r="AE4" s="15"/>
      <c r="AF4" s="14">
        <f>AVERAGE(AB4:AC4)</f>
        <v>0.5</v>
      </c>
      <c r="AG4" s="15"/>
      <c r="AH4" s="14">
        <f>AVERAGE(V4:W4)</f>
        <v>0.56999999999999995</v>
      </c>
      <c r="AI4" s="15"/>
      <c r="AJ4" s="14">
        <f>AVERAGE(X4:Y4)</f>
        <v>0.49</v>
      </c>
      <c r="AK4" s="15"/>
    </row>
    <row r="5" spans="1:37" ht="29" customHeight="1" x14ac:dyDescent="0.35">
      <c r="A5" s="1" t="s">
        <v>12</v>
      </c>
      <c r="B5" s="3">
        <f>0+4+0</f>
        <v>4</v>
      </c>
      <c r="C5" s="3">
        <f>2+4+0</f>
        <v>6</v>
      </c>
      <c r="D5" s="3">
        <f>2+4+2</f>
        <v>8</v>
      </c>
      <c r="E5" s="3">
        <f>1+4+2</f>
        <v>7</v>
      </c>
      <c r="F5" s="3">
        <f>1+1+1+1+1+1+1+3</f>
        <v>10</v>
      </c>
      <c r="G5" s="3">
        <f>1+1+1+1+1+1+1+3</f>
        <v>10</v>
      </c>
      <c r="H5" s="3">
        <f>1+1+1+1+1+1+1+3</f>
        <v>10</v>
      </c>
      <c r="I5" s="3">
        <f>1+1+1+1+1+1+1+3</f>
        <v>10</v>
      </c>
      <c r="J5" s="3">
        <f>1+1+2+2+4</f>
        <v>10</v>
      </c>
      <c r="K5" s="3">
        <f>1+1+2+4</f>
        <v>8</v>
      </c>
      <c r="L5" s="3">
        <f>1+1+0+2+4</f>
        <v>8</v>
      </c>
      <c r="M5" s="3">
        <f>1+0+0+0+0</f>
        <v>1</v>
      </c>
      <c r="N5" s="3">
        <f>4+2+2+2</f>
        <v>10</v>
      </c>
      <c r="O5" s="3">
        <f>4+2+2+2</f>
        <v>10</v>
      </c>
      <c r="P5" s="3">
        <f>4+2+2+2</f>
        <v>10</v>
      </c>
      <c r="Q5" s="3">
        <f>4+2+2+2</f>
        <v>10</v>
      </c>
      <c r="R5" s="3">
        <f>4+2+2+2</f>
        <v>10</v>
      </c>
      <c r="S5" s="3">
        <f>4+2+2+0</f>
        <v>8</v>
      </c>
      <c r="T5" s="3">
        <f>4+2+2+2</f>
        <v>10</v>
      </c>
      <c r="U5" s="3">
        <f>4+2+2+0</f>
        <v>8</v>
      </c>
      <c r="V5" s="8">
        <f t="shared" si="0"/>
        <v>0.88000000000000012</v>
      </c>
      <c r="W5" s="8">
        <f t="shared" si="0"/>
        <v>0.84000000000000008</v>
      </c>
      <c r="X5" s="8">
        <f t="shared" si="0"/>
        <v>0.91999999999999993</v>
      </c>
      <c r="Y5" s="8">
        <f t="shared" si="0"/>
        <v>0.72</v>
      </c>
      <c r="Z5" s="8">
        <f t="shared" ref="Z5:Z7" si="1">AVERAGE(B5,F5,J5,N5,R5)/10</f>
        <v>0.88000000000000012</v>
      </c>
      <c r="AA5" s="9">
        <f t="shared" ref="AA5:AA7" si="2">AVERAGE(D5,H5,L5,P5,T5)/10</f>
        <v>0.91999999999999993</v>
      </c>
      <c r="AB5" s="8">
        <f t="shared" ref="AB5:AB7" si="3">AVERAGE(C5,G5,K5,O5,S5)/10</f>
        <v>0.84000000000000008</v>
      </c>
      <c r="AC5" s="9">
        <f t="shared" ref="AC5:AC7" si="4">AVERAGE(E5,I5,M5,Q5,U5)/10</f>
        <v>0.72</v>
      </c>
      <c r="AD5" s="14">
        <f t="shared" ref="AD5:AD8" si="5">AVERAGE(Z5:AA5)</f>
        <v>0.9</v>
      </c>
      <c r="AE5" s="15"/>
      <c r="AF5" s="14">
        <f t="shared" ref="AF5:AF8" si="6">AVERAGE(AB5:AC5)</f>
        <v>0.78</v>
      </c>
      <c r="AG5" s="15"/>
      <c r="AH5" s="14">
        <f t="shared" ref="AH5:AH7" si="7">AVERAGE(V5:W5)</f>
        <v>0.8600000000000001</v>
      </c>
      <c r="AI5" s="15"/>
      <c r="AJ5" s="14">
        <f t="shared" ref="AJ5:AJ7" si="8">AVERAGE(X5:Y5)</f>
        <v>0.82</v>
      </c>
      <c r="AK5" s="15"/>
    </row>
    <row r="6" spans="1:37" ht="29" customHeight="1" x14ac:dyDescent="0.35">
      <c r="A6" s="1" t="s">
        <v>13</v>
      </c>
      <c r="B6" s="3">
        <f>2+1+0+1+1+1+1+1+1</f>
        <v>9</v>
      </c>
      <c r="C6" s="3">
        <f>2+1+1+1+1+1+1+1+1</f>
        <v>10</v>
      </c>
      <c r="D6" s="3">
        <f>2+1+0+1+1+1+1+1+1</f>
        <v>9</v>
      </c>
      <c r="E6" s="3">
        <f>2+1+1+1+1+1+1+1+1</f>
        <v>10</v>
      </c>
      <c r="F6" s="3">
        <f>2+1+1+1+1+1+1+1+1</f>
        <v>10</v>
      </c>
      <c r="G6" s="3">
        <f>2+1+1+1+1+0+0+0+1</f>
        <v>7</v>
      </c>
      <c r="H6" s="3">
        <f>2+1+0+1+1+1+1+0+1</f>
        <v>8</v>
      </c>
      <c r="I6" s="3">
        <f>2+1+1+1+1+1+1+1+1</f>
        <v>10</v>
      </c>
      <c r="J6" s="3">
        <f>2+1+0+1+1+1+1+1+1</f>
        <v>9</v>
      </c>
      <c r="K6" s="3">
        <f>2+1+1+1+1+1+1+1+1</f>
        <v>10</v>
      </c>
      <c r="L6" s="3">
        <f>2+1+1+1+1+1+1+1+1</f>
        <v>10</v>
      </c>
      <c r="M6" s="3">
        <f>2+1+1+1+1+1+1+1+1</f>
        <v>10</v>
      </c>
      <c r="N6" s="3">
        <f>2+1+0+1+1+1+1+0+1</f>
        <v>8</v>
      </c>
      <c r="O6" s="3">
        <f>2+1+1+1+1+1+1+0+1</f>
        <v>9</v>
      </c>
      <c r="P6" s="3">
        <f>2+1+1+1+1+1+1+0+1</f>
        <v>9</v>
      </c>
      <c r="Q6" s="3">
        <f>2+1+0+1+1+1+1+0+1</f>
        <v>8</v>
      </c>
      <c r="R6" s="3">
        <f>2+1+1+1+1+1+1+0+1</f>
        <v>9</v>
      </c>
      <c r="S6" s="3">
        <f>2+1+1+1+1+1+1+1+1</f>
        <v>10</v>
      </c>
      <c r="T6" s="3">
        <f>2+0+0+1+1+1+1+1+1</f>
        <v>8</v>
      </c>
      <c r="U6" s="3">
        <f>2+1+1+1+1+1+1+1+1</f>
        <v>10</v>
      </c>
      <c r="V6" s="8">
        <f t="shared" si="0"/>
        <v>0.9</v>
      </c>
      <c r="W6" s="8">
        <f t="shared" si="0"/>
        <v>0.91999999999999993</v>
      </c>
      <c r="X6" s="8">
        <f t="shared" si="0"/>
        <v>0.88000000000000012</v>
      </c>
      <c r="Y6" s="8">
        <f t="shared" si="0"/>
        <v>0.96</v>
      </c>
      <c r="Z6" s="8">
        <f t="shared" si="1"/>
        <v>0.9</v>
      </c>
      <c r="AA6" s="9">
        <f t="shared" si="2"/>
        <v>0.88000000000000012</v>
      </c>
      <c r="AB6" s="8">
        <f t="shared" si="3"/>
        <v>0.91999999999999993</v>
      </c>
      <c r="AC6" s="9">
        <f t="shared" si="4"/>
        <v>0.96</v>
      </c>
      <c r="AD6" s="14">
        <f t="shared" si="5"/>
        <v>0.89000000000000012</v>
      </c>
      <c r="AE6" s="15"/>
      <c r="AF6" s="14">
        <f t="shared" si="6"/>
        <v>0.94</v>
      </c>
      <c r="AG6" s="15"/>
      <c r="AH6" s="14">
        <f t="shared" si="7"/>
        <v>0.90999999999999992</v>
      </c>
      <c r="AI6" s="15"/>
      <c r="AJ6" s="14">
        <f t="shared" si="8"/>
        <v>0.92</v>
      </c>
      <c r="AK6" s="15"/>
    </row>
    <row r="7" spans="1:37" ht="29" customHeight="1" x14ac:dyDescent="0.35">
      <c r="A7" s="1" t="s">
        <v>14</v>
      </c>
      <c r="B7" s="3">
        <f>0+0</f>
        <v>0</v>
      </c>
      <c r="C7" s="3">
        <f>0</f>
        <v>0</v>
      </c>
      <c r="D7" s="3">
        <f>5+0</f>
        <v>5</v>
      </c>
      <c r="E7" s="3">
        <f>5+0</f>
        <v>5</v>
      </c>
      <c r="F7" s="3">
        <f>3+4+3</f>
        <v>10</v>
      </c>
      <c r="G7" s="3">
        <f>3+4+3</f>
        <v>10</v>
      </c>
      <c r="H7" s="3">
        <f>3+4+3</f>
        <v>10</v>
      </c>
      <c r="I7" s="3">
        <f>3+4+3</f>
        <v>10</v>
      </c>
      <c r="J7" s="3">
        <f>3+1+3+3</f>
        <v>10</v>
      </c>
      <c r="K7" s="3">
        <f>3+1+3+3</f>
        <v>10</v>
      </c>
      <c r="L7" s="3">
        <f>3+1+3+3</f>
        <v>10</v>
      </c>
      <c r="M7" s="3">
        <f>3+1+3+3</f>
        <v>10</v>
      </c>
      <c r="N7" s="3">
        <f>3+2+2+3</f>
        <v>10</v>
      </c>
      <c r="O7" s="3">
        <f>3+2+2+3</f>
        <v>10</v>
      </c>
      <c r="P7" s="3">
        <f>3+0+0+3</f>
        <v>6</v>
      </c>
      <c r="Q7" s="3">
        <f>3+2+2+3</f>
        <v>10</v>
      </c>
      <c r="R7" s="3">
        <f>3+3+4</f>
        <v>10</v>
      </c>
      <c r="S7" s="3">
        <f>0+3+3</f>
        <v>6</v>
      </c>
      <c r="T7" s="3">
        <f>3+3+4</f>
        <v>10</v>
      </c>
      <c r="U7" s="3">
        <f>0+3+0</f>
        <v>3</v>
      </c>
      <c r="V7" s="8">
        <f t="shared" si="0"/>
        <v>0.8</v>
      </c>
      <c r="W7" s="8">
        <f t="shared" si="0"/>
        <v>0.72</v>
      </c>
      <c r="X7" s="8">
        <f t="shared" si="0"/>
        <v>0.82</v>
      </c>
      <c r="Y7" s="8">
        <f t="shared" si="0"/>
        <v>0.76</v>
      </c>
      <c r="Z7" s="8">
        <f t="shared" si="1"/>
        <v>0.8</v>
      </c>
      <c r="AA7" s="9">
        <f t="shared" si="2"/>
        <v>0.82</v>
      </c>
      <c r="AB7" s="8">
        <f t="shared" si="3"/>
        <v>0.72</v>
      </c>
      <c r="AC7" s="9">
        <f t="shared" si="4"/>
        <v>0.76</v>
      </c>
      <c r="AD7" s="14">
        <f t="shared" si="5"/>
        <v>0.81</v>
      </c>
      <c r="AE7" s="15"/>
      <c r="AF7" s="14">
        <f t="shared" si="6"/>
        <v>0.74</v>
      </c>
      <c r="AG7" s="15"/>
      <c r="AH7" s="14">
        <f t="shared" si="7"/>
        <v>0.76</v>
      </c>
      <c r="AI7" s="15"/>
      <c r="AJ7" s="14">
        <f t="shared" si="8"/>
        <v>0.79</v>
      </c>
      <c r="AK7" s="15"/>
    </row>
    <row r="8" spans="1:37" x14ac:dyDescent="0.35">
      <c r="A8" s="1" t="s">
        <v>15</v>
      </c>
      <c r="B8" s="13">
        <f>SUM(B$4:B$7)/40</f>
        <v>0.42499999999999999</v>
      </c>
      <c r="C8" s="13">
        <f t="shared" ref="C8:U8" si="9">SUM(C$4:C$7)/40</f>
        <v>0.55000000000000004</v>
      </c>
      <c r="D8" s="13">
        <f>SUM(D$4:D$7)/40</f>
        <v>0.75</v>
      </c>
      <c r="E8" s="13">
        <f t="shared" si="9"/>
        <v>0.77500000000000002</v>
      </c>
      <c r="F8" s="13">
        <f t="shared" si="9"/>
        <v>1</v>
      </c>
      <c r="G8" s="13">
        <f t="shared" si="9"/>
        <v>0.9</v>
      </c>
      <c r="H8" s="13">
        <f t="shared" si="9"/>
        <v>0.9</v>
      </c>
      <c r="I8" s="13">
        <f t="shared" si="9"/>
        <v>0.95</v>
      </c>
      <c r="J8" s="13">
        <f t="shared" si="9"/>
        <v>0.97499999999999998</v>
      </c>
      <c r="K8" s="13">
        <f t="shared" si="9"/>
        <v>0.9</v>
      </c>
      <c r="L8" s="13">
        <f t="shared" si="9"/>
        <v>0.9</v>
      </c>
      <c r="M8" s="13">
        <f t="shared" si="9"/>
        <v>0.52500000000000002</v>
      </c>
      <c r="N8" s="13">
        <f t="shared" si="9"/>
        <v>0.7</v>
      </c>
      <c r="O8" s="13">
        <f t="shared" si="9"/>
        <v>0.72499999999999998</v>
      </c>
      <c r="P8" s="13">
        <f t="shared" si="9"/>
        <v>0.625</v>
      </c>
      <c r="Q8" s="13">
        <f t="shared" si="9"/>
        <v>0.7</v>
      </c>
      <c r="R8" s="13">
        <f t="shared" si="9"/>
        <v>0.82499999999999996</v>
      </c>
      <c r="S8" s="13">
        <f>SUM(S$4:S$7)/40</f>
        <v>0.75</v>
      </c>
      <c r="T8" s="13">
        <f t="shared" si="9"/>
        <v>0.8</v>
      </c>
      <c r="U8" s="13">
        <f t="shared" si="9"/>
        <v>0.625</v>
      </c>
      <c r="V8" s="10">
        <f t="shared" ref="V8" si="10">AVERAGE(B8,F8,J8,N8,R8)</f>
        <v>0.78499999999999992</v>
      </c>
      <c r="W8" s="10">
        <f t="shared" ref="W8" si="11">AVERAGE(C8,G8,K8,O8,S8)</f>
        <v>0.76500000000000001</v>
      </c>
      <c r="X8" s="10">
        <f t="shared" ref="X8:X9" si="12">AVERAGE(D8,H8,L8,P8,T8)</f>
        <v>0.79499999999999993</v>
      </c>
      <c r="Y8" s="10">
        <f t="shared" ref="Y8" si="13">AVERAGE(E8,I8,M8,Q8,U8)</f>
        <v>0.71500000000000008</v>
      </c>
      <c r="Z8" s="11">
        <f>AVERAGE(B8,F8,J8,N8,R8)</f>
        <v>0.78499999999999992</v>
      </c>
      <c r="AA8" s="12">
        <f>AVERAGE(D8,H8,L8,P8,T8)</f>
        <v>0.79499999999999993</v>
      </c>
      <c r="AB8" s="11">
        <f>AVERAGE(C8,G8,K8,O8,S8)</f>
        <v>0.76500000000000001</v>
      </c>
      <c r="AC8" s="12">
        <f>AVERAGE(E8,I8,M8,Q8,U8)</f>
        <v>0.71500000000000008</v>
      </c>
      <c r="AD8" s="16">
        <f t="shared" si="5"/>
        <v>0.78999999999999992</v>
      </c>
      <c r="AE8" s="17"/>
      <c r="AF8" s="16">
        <f t="shared" si="6"/>
        <v>0.74</v>
      </c>
      <c r="AG8" s="17"/>
      <c r="AH8" s="16">
        <f>AVERAGE(AH4:AI7)</f>
        <v>0.77499999999999991</v>
      </c>
      <c r="AI8" s="17"/>
      <c r="AJ8" s="16">
        <f>AVERAGE(AJ4:AK7)</f>
        <v>0.755</v>
      </c>
      <c r="AK8" s="17"/>
    </row>
    <row r="9" spans="1:37" ht="40" customHeight="1" x14ac:dyDescent="0.35">
      <c r="A9" s="4" t="s">
        <v>17</v>
      </c>
      <c r="B9" s="32">
        <f>AVERAGE(B8:C8)</f>
        <v>0.48750000000000004</v>
      </c>
      <c r="C9" s="33"/>
      <c r="D9" s="32">
        <f t="shared" ref="D9" si="14">AVERAGE(D8:E8)</f>
        <v>0.76249999999999996</v>
      </c>
      <c r="E9" s="33"/>
      <c r="F9" s="32">
        <f t="shared" ref="F9" si="15">AVERAGE(F8:G8)</f>
        <v>0.95</v>
      </c>
      <c r="G9" s="33"/>
      <c r="H9" s="32">
        <f t="shared" ref="H9" si="16">AVERAGE(H8:I8)</f>
        <v>0.92500000000000004</v>
      </c>
      <c r="I9" s="33"/>
      <c r="J9" s="32">
        <f t="shared" ref="J9" si="17">AVERAGE(J8:K8)</f>
        <v>0.9375</v>
      </c>
      <c r="K9" s="33"/>
      <c r="L9" s="32">
        <f t="shared" ref="L9" si="18">AVERAGE(L8:M8)</f>
        <v>0.71250000000000002</v>
      </c>
      <c r="M9" s="33"/>
      <c r="N9" s="32">
        <f t="shared" ref="N9" si="19">AVERAGE(N8:O8)</f>
        <v>0.71249999999999991</v>
      </c>
      <c r="O9" s="33"/>
      <c r="P9" s="32">
        <f t="shared" ref="P9" si="20">AVERAGE(P8:Q8)</f>
        <v>0.66249999999999998</v>
      </c>
      <c r="Q9" s="33"/>
      <c r="R9" s="32">
        <f t="shared" ref="R9" si="21">AVERAGE(R8:S8)</f>
        <v>0.78749999999999998</v>
      </c>
      <c r="S9" s="33"/>
      <c r="T9" s="32">
        <f t="shared" ref="T9" si="22">AVERAGE(T8:U8)</f>
        <v>0.71250000000000002</v>
      </c>
      <c r="U9" s="33"/>
      <c r="V9" s="21">
        <f t="shared" ref="V9" si="23">AVERAGE(B9,F9,J9,N9,R9)</f>
        <v>0.77500000000000002</v>
      </c>
      <c r="W9" s="23"/>
      <c r="X9" s="21">
        <f t="shared" si="12"/>
        <v>0.755</v>
      </c>
      <c r="Y9" s="23"/>
      <c r="Z9" s="25">
        <f>AVERAGE(Z8:AA8)</f>
        <v>0.78999999999999992</v>
      </c>
      <c r="AA9" s="26"/>
      <c r="AB9" s="25">
        <f>AVERAGE(AB8:AC8)</f>
        <v>0.74</v>
      </c>
      <c r="AC9" s="27"/>
      <c r="AD9" s="39"/>
      <c r="AE9" s="31"/>
      <c r="AF9" s="31"/>
      <c r="AG9" s="31"/>
    </row>
    <row r="10" spans="1:37" ht="33.5" customHeight="1" x14ac:dyDescent="0.35">
      <c r="A10" s="5" t="s">
        <v>18</v>
      </c>
      <c r="B10" s="34">
        <f>AVERAGE(B9,D9)</f>
        <v>0.625</v>
      </c>
      <c r="C10" s="35"/>
      <c r="D10" s="35"/>
      <c r="E10" s="36"/>
      <c r="F10" s="34">
        <f t="shared" ref="F10" si="24">AVERAGE(F9,H9)</f>
        <v>0.9375</v>
      </c>
      <c r="G10" s="35"/>
      <c r="H10" s="35"/>
      <c r="I10" s="36"/>
      <c r="J10" s="34">
        <f t="shared" ref="J10" si="25">AVERAGE(J9,L9)</f>
        <v>0.82499999999999996</v>
      </c>
      <c r="K10" s="35"/>
      <c r="L10" s="35"/>
      <c r="M10" s="36"/>
      <c r="N10" s="34">
        <f t="shared" ref="N10" si="26">AVERAGE(N9,P9)</f>
        <v>0.6875</v>
      </c>
      <c r="O10" s="35"/>
      <c r="P10" s="35"/>
      <c r="Q10" s="36"/>
      <c r="R10" s="34">
        <f t="shared" ref="R10" si="27">AVERAGE(R9,T9)</f>
        <v>0.75</v>
      </c>
      <c r="S10" s="35"/>
      <c r="T10" s="35"/>
      <c r="U10" s="36"/>
      <c r="V10" s="21">
        <f t="shared" ref="V10" si="28">AVERAGE(B10,F10,J10,N10,R10)</f>
        <v>0.76500000000000001</v>
      </c>
      <c r="W10" s="22"/>
      <c r="X10" s="22"/>
      <c r="Y10" s="23"/>
      <c r="Z10" s="28">
        <f>AVERAGE(Z9:AC9)</f>
        <v>0.7649999999999999</v>
      </c>
      <c r="AA10" s="29"/>
      <c r="AB10" s="29"/>
      <c r="AC10" s="30"/>
    </row>
    <row r="17" spans="1:5" x14ac:dyDescent="0.35">
      <c r="A17" s="40"/>
      <c r="B17" s="40"/>
      <c r="C17" s="40"/>
      <c r="D17" s="40"/>
      <c r="E17" s="40"/>
    </row>
    <row r="18" spans="1:5" x14ac:dyDescent="0.35">
      <c r="A18" s="40"/>
      <c r="B18" s="41"/>
      <c r="C18" s="41"/>
      <c r="D18" s="41"/>
      <c r="E18" s="41"/>
    </row>
    <row r="19" spans="1:5" x14ac:dyDescent="0.35">
      <c r="A19" s="40"/>
      <c r="B19" s="41"/>
      <c r="C19" s="42"/>
      <c r="D19" s="42"/>
      <c r="E19" s="43"/>
    </row>
    <row r="20" spans="1:5" x14ac:dyDescent="0.35">
      <c r="A20" s="40"/>
      <c r="B20" s="41"/>
      <c r="C20" s="42"/>
      <c r="D20" s="42"/>
      <c r="E20" s="43"/>
    </row>
    <row r="21" spans="1:5" x14ac:dyDescent="0.35">
      <c r="A21" s="40"/>
      <c r="B21" s="41"/>
      <c r="C21" s="43"/>
      <c r="D21" s="43"/>
      <c r="E21" s="40"/>
    </row>
    <row r="22" spans="1:5" x14ac:dyDescent="0.35">
      <c r="A22" s="40"/>
      <c r="B22" s="40"/>
      <c r="C22" s="40"/>
      <c r="D22" s="40"/>
      <c r="E22" s="40"/>
    </row>
    <row r="23" spans="1:5" x14ac:dyDescent="0.35">
      <c r="A23" s="40"/>
      <c r="B23" s="40"/>
      <c r="C23" s="40"/>
      <c r="D23" s="40"/>
      <c r="E23" s="40"/>
    </row>
    <row r="24" spans="1:5" x14ac:dyDescent="0.35">
      <c r="A24" s="40"/>
      <c r="B24" s="40"/>
      <c r="C24" s="40"/>
      <c r="D24" s="40"/>
      <c r="E24" s="40"/>
    </row>
  </sheetData>
  <mergeCells count="67">
    <mergeCell ref="AF7:AG7"/>
    <mergeCell ref="AF8:AG8"/>
    <mergeCell ref="AD9:AG9"/>
    <mergeCell ref="AD3:AE3"/>
    <mergeCell ref="AF3:AG3"/>
    <mergeCell ref="AF4:AG4"/>
    <mergeCell ref="AF5:AG5"/>
    <mergeCell ref="AF6:AG6"/>
    <mergeCell ref="AD4:AE4"/>
    <mergeCell ref="AD5:AE5"/>
    <mergeCell ref="AD6:AE6"/>
    <mergeCell ref="AD7:AE7"/>
    <mergeCell ref="AD8:AE8"/>
    <mergeCell ref="B1:E1"/>
    <mergeCell ref="B2:C2"/>
    <mergeCell ref="D2:E2"/>
    <mergeCell ref="F1:I1"/>
    <mergeCell ref="J1:M1"/>
    <mergeCell ref="R1:U1"/>
    <mergeCell ref="F2:G2"/>
    <mergeCell ref="H2:I2"/>
    <mergeCell ref="J2:K2"/>
    <mergeCell ref="L2:M2"/>
    <mergeCell ref="N2:O2"/>
    <mergeCell ref="P2:Q2"/>
    <mergeCell ref="R2:S2"/>
    <mergeCell ref="T2:U2"/>
    <mergeCell ref="N1:Q1"/>
    <mergeCell ref="B9:C9"/>
    <mergeCell ref="D9:E9"/>
    <mergeCell ref="B10:E10"/>
    <mergeCell ref="F9:G9"/>
    <mergeCell ref="H9:I9"/>
    <mergeCell ref="T9:U9"/>
    <mergeCell ref="F10:I10"/>
    <mergeCell ref="J10:M10"/>
    <mergeCell ref="N10:Q10"/>
    <mergeCell ref="R10:U10"/>
    <mergeCell ref="J9:K9"/>
    <mergeCell ref="L9:M9"/>
    <mergeCell ref="N9:O9"/>
    <mergeCell ref="P9:Q9"/>
    <mergeCell ref="R9:S9"/>
    <mergeCell ref="Z1:AC1"/>
    <mergeCell ref="V10:Y10"/>
    <mergeCell ref="Z2:AA2"/>
    <mergeCell ref="AB2:AC2"/>
    <mergeCell ref="Z9:AA9"/>
    <mergeCell ref="AB9:AC9"/>
    <mergeCell ref="Z10:AC10"/>
    <mergeCell ref="V1:Y1"/>
    <mergeCell ref="V2:W2"/>
    <mergeCell ref="X2:Y2"/>
    <mergeCell ref="V9:W9"/>
    <mergeCell ref="X9:Y9"/>
    <mergeCell ref="AH3:AI3"/>
    <mergeCell ref="AJ3:AK3"/>
    <mergeCell ref="AH4:AI4"/>
    <mergeCell ref="AJ4:AK4"/>
    <mergeCell ref="AH5:AI5"/>
    <mergeCell ref="AJ5:AK5"/>
    <mergeCell ref="AH6:AI6"/>
    <mergeCell ref="AJ6:AK6"/>
    <mergeCell ref="AH7:AI7"/>
    <mergeCell ref="AJ7:AK7"/>
    <mergeCell ref="AH8:AI8"/>
    <mergeCell ref="AJ8:AK8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Klein</dc:creator>
  <cp:lastModifiedBy>Henning Klein</cp:lastModifiedBy>
  <dcterms:created xsi:type="dcterms:W3CDTF">2025-04-05T11:36:13Z</dcterms:created>
  <dcterms:modified xsi:type="dcterms:W3CDTF">2025-04-11T12:23:08Z</dcterms:modified>
</cp:coreProperties>
</file>