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ok\Documents\Vector borne VHF\Malaria\FHI training resources\"/>
    </mc:Choice>
  </mc:AlternateContent>
  <xr:revisionPtr revIDLastSave="0" documentId="13_ncr:1_{5F088203-1ED7-49DF-9FA0-2D6591CAFB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5 year data avialable" sheetId="1" r:id="rId1"/>
    <sheet name="No 5 Year data" sheetId="2" r:id="rId2"/>
  </sheets>
  <calcPr calcId="181029"/>
</workbook>
</file>

<file path=xl/calcChain.xml><?xml version="1.0" encoding="utf-8"?>
<calcChain xmlns="http://schemas.openxmlformats.org/spreadsheetml/2006/main">
  <c r="E4" i="2" l="1"/>
  <c r="E8" i="2"/>
  <c r="E10" i="2"/>
  <c r="E12" i="2"/>
  <c r="E15" i="2"/>
  <c r="E16" i="2"/>
  <c r="E18" i="2"/>
  <c r="E20" i="2"/>
  <c r="E23" i="2"/>
  <c r="E24" i="2"/>
  <c r="E26" i="2"/>
  <c r="E28" i="2"/>
  <c r="E31" i="2"/>
  <c r="E32" i="2"/>
  <c r="E34" i="2"/>
  <c r="E36" i="2"/>
  <c r="E39" i="2"/>
  <c r="E40" i="2"/>
  <c r="E42" i="2"/>
  <c r="E44" i="2"/>
  <c r="E47" i="2"/>
  <c r="E48" i="2"/>
  <c r="E50" i="2"/>
  <c r="E52" i="2"/>
  <c r="E55" i="2"/>
  <c r="E56" i="2"/>
  <c r="D3" i="2"/>
  <c r="E3" i="2" s="1"/>
  <c r="D4" i="2"/>
  <c r="D5" i="2"/>
  <c r="E5" i="2" s="1"/>
  <c r="D6" i="2"/>
  <c r="E6" i="2" s="1"/>
  <c r="D7" i="2"/>
  <c r="E7" i="2" s="1"/>
  <c r="D8" i="2"/>
  <c r="D9" i="2"/>
  <c r="E9" i="2" s="1"/>
  <c r="D10" i="2"/>
  <c r="D11" i="2"/>
  <c r="E11" i="2" s="1"/>
  <c r="D12" i="2"/>
  <c r="D13" i="2"/>
  <c r="E13" i="2" s="1"/>
  <c r="D14" i="2"/>
  <c r="E14" i="2" s="1"/>
  <c r="D15" i="2"/>
  <c r="D16" i="2"/>
  <c r="D17" i="2"/>
  <c r="E17" i="2" s="1"/>
  <c r="D18" i="2"/>
  <c r="D19" i="2"/>
  <c r="E19" i="2" s="1"/>
  <c r="D20" i="2"/>
  <c r="D21" i="2"/>
  <c r="E21" i="2" s="1"/>
  <c r="D22" i="2"/>
  <c r="E22" i="2" s="1"/>
  <c r="D23" i="2"/>
  <c r="D24" i="2"/>
  <c r="D25" i="2"/>
  <c r="E25" i="2" s="1"/>
  <c r="D26" i="2"/>
  <c r="D27" i="2"/>
  <c r="E27" i="2" s="1"/>
  <c r="D28" i="2"/>
  <c r="D29" i="2"/>
  <c r="E29" i="2" s="1"/>
  <c r="D30" i="2"/>
  <c r="E30" i="2" s="1"/>
  <c r="D31" i="2"/>
  <c r="D32" i="2"/>
  <c r="D33" i="2"/>
  <c r="E33" i="2" s="1"/>
  <c r="D34" i="2"/>
  <c r="D35" i="2"/>
  <c r="E35" i="2" s="1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E45" i="2" s="1"/>
  <c r="D46" i="2"/>
  <c r="E46" i="2" s="1"/>
  <c r="D47" i="2"/>
  <c r="D48" i="2"/>
  <c r="D49" i="2"/>
  <c r="E49" i="2" s="1"/>
  <c r="D50" i="2"/>
  <c r="D51" i="2"/>
  <c r="E51" i="2" s="1"/>
  <c r="D52" i="2"/>
  <c r="D53" i="2"/>
  <c r="E53" i="2" s="1"/>
  <c r="D54" i="2"/>
  <c r="E54" i="2" s="1"/>
  <c r="D55" i="2"/>
  <c r="D56" i="2"/>
  <c r="D57" i="2"/>
  <c r="E57" i="2" s="1"/>
  <c r="I57" i="1" l="1"/>
  <c r="I52" i="1"/>
  <c r="I28" i="1"/>
  <c r="I12" i="1"/>
  <c r="H49" i="1"/>
  <c r="I33" i="1"/>
  <c r="H17" i="1"/>
  <c r="H41" i="1"/>
  <c r="I7" i="1"/>
  <c r="I25" i="1"/>
  <c r="H9" i="1"/>
  <c r="H31" i="1"/>
  <c r="I50" i="1"/>
  <c r="I42" i="1"/>
  <c r="H34" i="1"/>
  <c r="H26" i="1"/>
  <c r="H18" i="1"/>
  <c r="H10" i="1"/>
  <c r="H43" i="1"/>
  <c r="H27" i="1"/>
  <c r="H11" i="1"/>
  <c r="H46" i="1"/>
  <c r="H38" i="1"/>
  <c r="H30" i="1"/>
  <c r="H22" i="1"/>
  <c r="H14" i="1"/>
  <c r="I6" i="1"/>
  <c r="H55" i="1"/>
  <c r="H47" i="1"/>
  <c r="I31" i="1"/>
  <c r="H23" i="1"/>
  <c r="I15" i="1"/>
  <c r="H7" i="1"/>
  <c r="H54" i="1"/>
  <c r="H53" i="1"/>
  <c r="H45" i="1"/>
  <c r="H37" i="1"/>
  <c r="H29" i="1"/>
  <c r="H21" i="1"/>
  <c r="H13" i="1"/>
  <c r="H5" i="1"/>
  <c r="I36" i="1"/>
  <c r="I26" i="1"/>
  <c r="H42" i="1"/>
  <c r="H15" i="1"/>
  <c r="H48" i="1"/>
  <c r="H32" i="1"/>
  <c r="H24" i="1"/>
  <c r="H8" i="1"/>
  <c r="H56" i="1"/>
  <c r="H40" i="1"/>
  <c r="H16" i="1"/>
  <c r="H3" i="1"/>
  <c r="I49" i="1"/>
  <c r="I17" i="1"/>
  <c r="J17" i="1" s="1"/>
  <c r="I55" i="1"/>
  <c r="J55" i="1" s="1"/>
  <c r="I47" i="1"/>
  <c r="H39" i="1"/>
  <c r="I23" i="1"/>
  <c r="H25" i="1"/>
  <c r="I41" i="1"/>
  <c r="I10" i="1"/>
  <c r="H52" i="1"/>
  <c r="H44" i="1"/>
  <c r="H36" i="1"/>
  <c r="H28" i="1"/>
  <c r="I20" i="1"/>
  <c r="H12" i="1"/>
  <c r="I4" i="1"/>
  <c r="H33" i="1"/>
  <c r="I9" i="1"/>
  <c r="H51" i="1"/>
  <c r="I43" i="1"/>
  <c r="I35" i="1"/>
  <c r="I27" i="1"/>
  <c r="I19" i="1"/>
  <c r="I11" i="1"/>
  <c r="J11" i="1" s="1"/>
  <c r="H57" i="1"/>
  <c r="I44" i="1"/>
  <c r="I24" i="1"/>
  <c r="J24" i="1" s="1"/>
  <c r="H35" i="1"/>
  <c r="H19" i="1"/>
  <c r="H4" i="1"/>
  <c r="I40" i="1"/>
  <c r="H20" i="1"/>
  <c r="I39" i="1"/>
  <c r="I51" i="1"/>
  <c r="I48" i="1"/>
  <c r="I34" i="1"/>
  <c r="I8" i="1"/>
  <c r="H50" i="1"/>
  <c r="I56" i="1"/>
  <c r="I32" i="1"/>
  <c r="I18" i="1"/>
  <c r="I3" i="1"/>
  <c r="I16" i="1"/>
  <c r="J16" i="1" s="1"/>
  <c r="H6" i="1"/>
  <c r="I54" i="1"/>
  <c r="J54" i="1" s="1"/>
  <c r="I46" i="1"/>
  <c r="I38" i="1"/>
  <c r="I30" i="1"/>
  <c r="I22" i="1"/>
  <c r="I14" i="1"/>
  <c r="I53" i="1"/>
  <c r="I45" i="1"/>
  <c r="J45" i="1" s="1"/>
  <c r="I37" i="1"/>
  <c r="I29" i="1"/>
  <c r="I21" i="1"/>
  <c r="I13" i="1"/>
  <c r="I5" i="1"/>
  <c r="J48" i="1" l="1"/>
  <c r="J9" i="1"/>
  <c r="J14" i="1"/>
  <c r="J31" i="1"/>
  <c r="J3" i="1"/>
  <c r="J49" i="1"/>
  <c r="J40" i="1"/>
  <c r="J37" i="1"/>
  <c r="J47" i="1"/>
  <c r="J29" i="1"/>
  <c r="J15" i="1"/>
  <c r="J35" i="1"/>
  <c r="J27" i="1"/>
  <c r="J46" i="1"/>
  <c r="J10" i="1"/>
  <c r="J26" i="1"/>
  <c r="J39" i="1"/>
  <c r="J32" i="1"/>
  <c r="J21" i="1"/>
  <c r="J38" i="1"/>
  <c r="J56" i="1"/>
  <c r="J23" i="1"/>
  <c r="J34" i="1"/>
  <c r="J5" i="1"/>
  <c r="J41" i="1"/>
  <c r="J22" i="1"/>
  <c r="J19" i="1"/>
  <c r="J18" i="1"/>
  <c r="J6" i="1"/>
  <c r="J8" i="1"/>
  <c r="J25" i="1"/>
  <c r="J7" i="1"/>
  <c r="J57" i="1"/>
  <c r="J53" i="1"/>
  <c r="J30" i="1"/>
  <c r="J43" i="1"/>
  <c r="J44" i="1"/>
  <c r="J42" i="1"/>
  <c r="J33" i="1"/>
  <c r="J51" i="1"/>
  <c r="J13" i="1"/>
  <c r="J4" i="1"/>
  <c r="J50" i="1"/>
  <c r="J12" i="1"/>
  <c r="J20" i="1"/>
  <c r="J28" i="1"/>
  <c r="J36" i="1"/>
  <c r="J52" i="1"/>
</calcChain>
</file>

<file path=xl/sharedStrings.xml><?xml version="1.0" encoding="utf-8"?>
<sst xmlns="http://schemas.openxmlformats.org/spreadsheetml/2006/main" count="131" uniqueCount="69">
  <si>
    <t>Epi Week</t>
  </si>
  <si>
    <t>2012EC</t>
  </si>
  <si>
    <t>2014EC</t>
  </si>
  <si>
    <t>2011EC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</si>
  <si>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</si>
  <si>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</si>
  <si>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</si>
  <si>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</si>
  <si>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</si>
  <si>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</si>
  <si>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</si>
  <si>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</si>
  <si>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</si>
  <si>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</si>
  <si>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</si>
  <si>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</si>
  <si>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</si>
  <si>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</si>
  <si>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</si>
  <si>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</si>
  <si>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</si>
  <si>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</si>
  <si>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</si>
  <si>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</si>
  <si>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</si>
  <si>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</si>
  <si>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</si>
  <si>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</si>
  <si>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</si>
  <si>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</si>
  <si>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</si>
  <si>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</si>
  <si>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</si>
  <si>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</si>
  <si>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</si>
  <si>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</si>
  <si>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</si>
  <si>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</si>
  <si>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</si>
  <si>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</si>
  <si>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</si>
  <si>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</si>
  <si>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</si>
  <si>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</si>
  <si>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</si>
  <si>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</si>
  <si>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</si>
  <si>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</si>
  <si>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</si>
  <si>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</si>
  <si>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</si>
  <si>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</si>
  <si>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</si>
  <si>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</si>
  <si>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</si>
  <si>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</si>
  <si>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</si>
  <si>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</si>
  <si>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</si>
  <si>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Action threshold</t>
  </si>
  <si>
    <t>Alert Threshold</t>
  </si>
  <si>
    <t>Epidemic Stautus</t>
  </si>
  <si>
    <t>Beyond Alert threshold</t>
  </si>
  <si>
    <t>Outbreak(beyond action threshold)</t>
  </si>
  <si>
    <t>Below Alert</t>
  </si>
  <si>
    <t>2013EC2</t>
  </si>
  <si>
    <t>2015EC2</t>
  </si>
  <si>
    <t>2016EC</t>
  </si>
  <si>
    <t>Name of Region/Woreda/Zone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</si>
</sst>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0" fillId="2" borderId="0" xfId="0" applyFill="1" applyProtection="1"/>
    <xf numFmtId="0" fontId="0" fillId="3" borderId="0" xfId="0" applyFill="1" applyProtection="1"/>
  </cellXfs>
  <cellStyles count="1">
    <cellStyle name="Normal" xfId="0" builtinId="0"/>
  </cellStyles>
  <dxfs count="19"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5030372976429E-2"/>
          <c:y val="4.5548798707853826E-2"/>
          <c:w val="0.95116501547448451"/>
          <c:h val="0.76251548556430448"/>
        </c:manualLayout>
      </c:layout>
      <c:lineChart>
        <c:grouping val="standard"/>
        <c:varyColors val="0"/>
        <c:ser>
          <c:idx val="0"/>
          <c:order val="0"/>
          <c:tx>
            <c:strRef>
              <c:f>'5 year data avialable'!$G$2</c:f>
              <c:strCache>
                <c:ptCount val="1"/>
                <c:pt idx="0">
                  <c:v>2016EC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avialable'!$G$4:$G$58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1-420F-AD01-AE687A4AD0CD}"/>
            </c:ext>
          </c:extLst>
        </c:ser>
        <c:ser>
          <c:idx val="1"/>
          <c:order val="1"/>
          <c:tx>
            <c:strRef>
              <c:f>'5 year data avialable'!$H$2</c:f>
              <c:strCache>
                <c:ptCount val="1"/>
                <c:pt idx="0">
                  <c:v>Alert Threshold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dashDot"/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avialable'!$H$4:$H$58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1-420F-AD01-AE687A4AD0CD}"/>
            </c:ext>
          </c:extLst>
        </c:ser>
        <c:ser>
          <c:idx val="2"/>
          <c:order val="2"/>
          <c:tx>
            <c:strRef>
              <c:f>'5 year data avialable'!$I$2</c:f>
              <c:strCache>
                <c:ptCount val="1"/>
                <c:pt idx="0">
                  <c:v>Action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cat>
            <c:strRef>
              <c:f>'5 year data avialable'!$A$4:$A$58</c:f>
              <c:strCache>
                <c:ptCount val="54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  <c:pt idx="40">
                  <c:v>Week 42</c:v>
                </c:pt>
                <c:pt idx="41">
                  <c:v>Week 43</c:v>
                </c:pt>
                <c:pt idx="42">
                  <c:v>Week 44</c:v>
                </c:pt>
                <c:pt idx="43">
                  <c:v>Week 45</c:v>
                </c:pt>
                <c:pt idx="44">
                  <c:v>Week 46</c:v>
                </c:pt>
                <c:pt idx="45">
                  <c:v>Week 47</c:v>
                </c:pt>
                <c:pt idx="46">
                  <c:v>Week 48</c:v>
                </c:pt>
                <c:pt idx="47">
                  <c:v>Week 49</c:v>
                </c:pt>
                <c:pt idx="48">
                  <c:v>Week 50</c:v>
                </c:pt>
                <c:pt idx="49">
                  <c:v>Week 51</c:v>
                </c:pt>
                <c:pt idx="50">
                  <c:v>Week 52</c:v>
                </c:pt>
                <c:pt idx="51">
                  <c:v>Week 53</c:v>
                </c:pt>
                <c:pt idx="52">
                  <c:v>Week 54</c:v>
                </c:pt>
                <c:pt idx="53">
                  <c:v>Week 55</c:v>
                </c:pt>
              </c:strCache>
            </c:strRef>
          </c:cat>
          <c:val>
            <c:numRef>
              <c:f>'5 year data avialable'!$I$4:$I$58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1-420F-AD01-AE687A4A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4016"/>
        <c:axId val="202775552"/>
      </c:lineChart>
      <c:catAx>
        <c:axId val="20277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5552"/>
        <c:crosses val="autoZero"/>
        <c:auto val="1"/>
        <c:lblAlgn val="ctr"/>
        <c:lblOffset val="100"/>
        <c:noMultiLvlLbl val="0"/>
      </c:catAx>
      <c:valAx>
        <c:axId val="2027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 5 Year data'!$C$2</c:f>
              <c:strCache>
                <c:ptCount val="1"/>
                <c:pt idx="0">
                  <c:v>2016EC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 5 Year data'!$C$3:$C$57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0-4BA4-95DC-5FC86AD1B220}"/>
            </c:ext>
          </c:extLst>
        </c:ser>
        <c:ser>
          <c:idx val="1"/>
          <c:order val="1"/>
          <c:tx>
            <c:strRef>
              <c:f>'No 5 Year data'!$D$2</c:f>
              <c:strCache>
                <c:ptCount val="1"/>
                <c:pt idx="0">
                  <c:v>Action threshold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 5 Year data'!$D$3:$D$57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0-4BA4-95DC-5FC86AD1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84760"/>
        <c:axId val="413935104"/>
      </c:lineChart>
      <c:catAx>
        <c:axId val="69058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35104"/>
        <c:crosses val="autoZero"/>
        <c:auto val="1"/>
        <c:lblAlgn val="ctr"/>
        <c:lblOffset val="100"/>
        <c:noMultiLvlLbl val="0"/>
      </c:catAx>
      <c:valAx>
        <c:axId val="4139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296334</xdr:colOff>
      <xdr:row>3</xdr:row>
      <xdr:rowOff>132997</xdr:rowOff>
    </xdr:from>
    <xdr:to>
      <xdr:col>27</xdr:col>
      <xdr:colOff>245533</xdr:colOff>
      <xdr:row>32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7</xdr:row>
      <xdr:rowOff>28575</xdr:rowOff>
    </xdr:from>
    <xdr:to>
      <xdr:col>12</xdr:col>
      <xdr:colOff>498475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375DF-5C2B-61DF-0D63-2249FA0F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57" totalsRowShown="0" headerRowDxfId="18" dataDxfId="17">
  <autoFilter ref="A2:J57" xr:uid="{00000000-0009-0000-0100-000001000000}"/>
  <tableColumns count="10">
    <tableColumn id="1" xr3:uid="{00000000-0010-0000-0000-000001000000}" name="Epi Week" dataDxfId="16"/>
    <tableColumn id="2" xr3:uid="{00000000-0010-0000-0000-000002000000}" name="2011EC" dataDxfId="12"/>
    <tableColumn id="3" xr3:uid="{00000000-0010-0000-0000-000003000000}" name="2012EC" dataDxfId="11"/>
    <tableColumn id="4" xr3:uid="{00000000-0010-0000-0000-000004000000}" name="2013EC2" dataDxfId="10"/>
    <tableColumn id="5" xr3:uid="{00000000-0010-0000-0000-000005000000}" name="2014EC" dataDxfId="9"/>
    <tableColumn id="6" xr3:uid="{00000000-0010-0000-0000-000006000000}" name="2015EC2" dataDxfId="8"/>
    <tableColumn id="7" xr3:uid="{00000000-0010-0000-0000-000007000000}" name="2016EC" dataDxfId="7"/>
    <tableColumn id="8" xr3:uid="{00000000-0010-0000-0000-000008000000}" name="Alert Threshold" dataDxfId="15">
      <calculatedColumnFormula>_xlfn.QUARTILE.INC(Table1[[#This Row],[2011EC]:[2015EC2]],2)</calculatedColumnFormula>
    </tableColumn>
    <tableColumn id="9" xr3:uid="{00000000-0010-0000-0000-000009000000}" name="Action threshold" dataDxfId="14">
      <calculatedColumnFormula>_xlfn.QUARTILE.INC(Table1[[#This Row],[2011EC]:[2015EC2]],3)</calculatedColumnFormula>
    </tableColumn>
    <tableColumn id="10" xr3:uid="{BE586F62-D64C-4552-AE51-D6324FA20D7F}" name="Epidemic Stautus" dataDxfId="13">
      <calculatedColumnFormula>IF(Table1[[#This Row],[2016EC]]&gt;Table1[[#This Row],[Action threshold]],$O$3,IF(Table1[[#This Row],[2016EC]]&gt;Table1[[#This Row],[Alert Threshold]],$O$2,$O$4))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65CB7-62C0-405A-831A-36A224FF8220}" name="Table14" displayName="Table14" ref="A2:E57" totalsRowShown="0" headerRowDxfId="3" dataDxfId="2">
  <autoFilter ref="A2:E57" xr:uid="{E6865CB7-62C0-405A-831A-36A224FF8220}"/>
  <tableColumns count="5">
    <tableColumn id="1" xr3:uid="{44886F5B-BFC1-4332-9BB3-116D442E4A8D}" name="Epi Week" dataDxfId="6"/>
    <tableColumn id="6" xr3:uid="{972D04CD-867F-41D0-A0EC-7E56FD933819}" name="2015EC2" dataDxfId="5"/>
    <tableColumn id="7" xr3:uid="{08AF9D7F-901E-4E95-B58E-E433AC6E3E78}" name="2016EC" dataDxfId="4"/>
    <tableColumn id="9" xr3:uid="{B3CC32B2-5AFC-4BA4-851F-4E921BAEA6E1}" name="Action threshold" dataDxfId="1">
      <calculatedColumnFormula>2*Table14[[#This Row],[2015EC2]]</calculatedColumnFormula>
    </tableColumn>
    <tableColumn id="10" xr3:uid="{CF057524-CC5E-4F89-9BEB-C798A41E214B}" name="Epidemic Stautus" dataDxfId="0">
      <calculatedColumnFormula>IF(Table14[[#This Row],[2016EC]]&gt;Table14[[#This Row],[Action threshold]],"Outbreak(beyond action threshold)","Below threshold")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zoomScale="80" zoomScaleNormal="80" workbookViewId="0">
      <pane xSplit="1" topLeftCell="B1" activePane="topRight" state="frozen"/>
      <selection pane="topRight" activeCell="O3" sqref="O3:O4"/>
    </sheetView>
  </sheetViews>
  <sheetFormatPr defaultColWidth="9.1796875" defaultRowHeight="14.5" x14ac:dyDescent="0.35"/>
  <cols>
    <col min="1" max="1" width="11.54296875" style="1" customWidth="1"/>
    <col min="2" max="7" width="9.26953125" style="1" customWidth="1"/>
    <col min="8" max="8" width="11.81640625" customWidth="1"/>
    <col min="10" max="10" width="23" customWidth="1"/>
    <col min="15" max="15" width="27.36328125" customWidth="1"/>
    <col min="16" max="16384" width="9.1796875" style="1"/>
  </cols>
  <sheetData>
    <row r="1" spans="1:15" x14ac:dyDescent="0.35">
      <c r="B1" s="5" t="s">
        <v>68</v>
      </c>
      <c r="C1" s="5"/>
      <c r="D1" s="5"/>
      <c r="E1" s="5"/>
      <c r="F1" s="5"/>
      <c r="G1" s="5"/>
    </row>
    <row r="2" spans="1:15" x14ac:dyDescent="0.35">
      <c r="A2" s="1" t="s">
        <v>0</v>
      </c>
      <c r="B2" s="1" t="s">
        <v>3</v>
      </c>
      <c r="C2" s="1" t="s">
        <v>1</v>
      </c>
      <c r="D2" s="1" t="s">
        <v>65</v>
      </c>
      <c r="E2" s="1" t="s">
        <v>2</v>
      </c>
      <c r="F2" s="1" t="s">
        <v>66</v>
      </c>
      <c r="G2" s="1" t="s">
        <v>67</v>
      </c>
      <c r="H2" t="s">
        <v>60</v>
      </c>
      <c r="I2" t="s">
        <v>59</v>
      </c>
      <c r="J2" t="s">
        <v>61</v>
      </c>
      <c r="O2" s="2" t="s">
        <v>62</v>
      </c>
    </row>
    <row r="3" spans="1:15" x14ac:dyDescent="0.35">
      <c r="A3" s="1" t="s">
        <v>4</v>
      </c>
      <c r="B3" s="1">
        <v>2</v>
      </c>
      <c r="C3" s="1">
        <v>4</v>
      </c>
      <c r="D3" s="1">
        <v>5</v>
      </c>
      <c r="E3" s="1">
        <v>6</v>
      </c>
      <c r="F3" s="1">
        <v>6</v>
      </c>
      <c r="G3" s="1">
        <v>3</v>
      </c>
      <c r="H3">
        <f>_xlfn.QUARTILE.INC(Table1[[#This Row],[2011EC]:[2015EC2]],2)</f>
        <v>5</v>
      </c>
      <c r="I3">
        <f>_xlfn.QUARTILE.INC(Table1[[#This Row],[2011EC]:[2015EC2]],3)</f>
        <v>6</v>
      </c>
      <c r="J3" t="str">
        <f>IF(Table1[[#This Row],[2016EC]]&gt;Table1[[#This Row],[Action threshold]],$O$3,IF(Table1[[#This Row],[2016EC]]&gt;Table1[[#This Row],[Alert Threshold]],$O$2,$O$4))</f>
        <v>Below Alert</v>
      </c>
      <c r="O3" s="3" t="s">
        <v>63</v>
      </c>
    </row>
    <row r="4" spans="1:15" x14ac:dyDescent="0.35">
      <c r="A4" s="1" t="s">
        <v>5</v>
      </c>
      <c r="H4" t="e">
        <f>_xlfn.QUARTILE.INC(Table1[[#This Row],[2011EC]:[2015EC2]],2)</f>
        <v>#NUM!</v>
      </c>
      <c r="I4" t="e">
        <f>_xlfn.QUARTILE.INC(Table1[[#This Row],[2011EC]:[2015EC2]],3)</f>
        <v>#NUM!</v>
      </c>
      <c r="J4" t="e">
        <f>IF(Table1[[#This Row],[2016EC]]&gt;Table1[[#This Row],[Action threshold]],$O$3,IF(Table1[[#This Row],[2016EC]]&gt;Table1[[#This Row],[Alert Threshold]],$O$2,$O$4))</f>
        <v>#NUM!</v>
      </c>
      <c r="O4" s="4" t="s">
        <v>64</v>
      </c>
    </row>
    <row r="5" spans="1:15" x14ac:dyDescent="0.35">
      <c r="A5" s="1" t="s">
        <v>6</v>
      </c>
      <c r="H5" t="e">
        <f>_xlfn.QUARTILE.INC(Table1[[#This Row],[2011EC]:[2015EC2]],2)</f>
        <v>#NUM!</v>
      </c>
      <c r="I5" t="e">
        <f>_xlfn.QUARTILE.INC(Table1[[#This Row],[2011EC]:[2015EC2]],3)</f>
        <v>#NUM!</v>
      </c>
      <c r="J5" t="e">
        <f>IF(Table1[[#This Row],[2016EC]]&gt;Table1[[#This Row],[Action threshold]],$O$3,IF(Table1[[#This Row],[2016EC]]&gt;Table1[[#This Row],[Alert Threshold]],$O$2,$O$4))</f>
        <v>#NUM!</v>
      </c>
    </row>
    <row r="6" spans="1:15" x14ac:dyDescent="0.35">
      <c r="A6" s="1" t="s">
        <v>7</v>
      </c>
      <c r="H6" t="e">
        <f>_xlfn.QUARTILE.INC(Table1[[#This Row],[2011EC]:[2015EC2]],2)</f>
        <v>#NUM!</v>
      </c>
      <c r="I6" t="e">
        <f>_xlfn.QUARTILE.INC(Table1[[#This Row],[2011EC]:[2015EC2]],3)</f>
        <v>#NUM!</v>
      </c>
      <c r="J6" t="e">
        <f>IF(Table1[[#This Row],[2016EC]]&gt;Table1[[#This Row],[Action threshold]],$O$3,IF(Table1[[#This Row],[2016EC]]&gt;Table1[[#This Row],[Alert Threshold]],$O$2,$O$4))</f>
        <v>#NUM!</v>
      </c>
    </row>
    <row r="7" spans="1:15" x14ac:dyDescent="0.35">
      <c r="A7" s="1" t="s">
        <v>8</v>
      </c>
      <c r="H7" t="e">
        <f>_xlfn.QUARTILE.INC(Table1[[#This Row],[2011EC]:[2015EC2]],2)</f>
        <v>#NUM!</v>
      </c>
      <c r="I7" t="e">
        <f>_xlfn.QUARTILE.INC(Table1[[#This Row],[2011EC]:[2015EC2]],3)</f>
        <v>#NUM!</v>
      </c>
      <c r="J7" t="e">
        <f>IF(Table1[[#This Row],[2016EC]]&gt;Table1[[#This Row],[Action threshold]],$O$3,IF(Table1[[#This Row],[2016EC]]&gt;Table1[[#This Row],[Alert Threshold]],$O$2,$O$4))</f>
        <v>#NUM!</v>
      </c>
    </row>
    <row r="8" spans="1:15" x14ac:dyDescent="0.35">
      <c r="A8" s="1" t="s">
        <v>9</v>
      </c>
      <c r="H8" t="e">
        <f>_xlfn.QUARTILE.INC(Table1[[#This Row],[2011EC]:[2015EC2]],2)</f>
        <v>#NUM!</v>
      </c>
      <c r="I8" t="e">
        <f>_xlfn.QUARTILE.INC(Table1[[#This Row],[2011EC]:[2015EC2]],3)</f>
        <v>#NUM!</v>
      </c>
      <c r="J8" t="e">
        <f>IF(Table1[[#This Row],[2016EC]]&gt;Table1[[#This Row],[Action threshold]],$O$3,IF(Table1[[#This Row],[2016EC]]&gt;Table1[[#This Row],[Alert Threshold]],$O$2,$O$4))</f>
        <v>#NUM!</v>
      </c>
    </row>
    <row r="9" spans="1:15" x14ac:dyDescent="0.35">
      <c r="A9" s="1" t="s">
        <v>10</v>
      </c>
      <c r="H9" t="e">
        <f>_xlfn.QUARTILE.INC(Table1[[#This Row],[2011EC]:[2015EC2]],2)</f>
        <v>#NUM!</v>
      </c>
      <c r="I9" t="e">
        <f>_xlfn.QUARTILE.INC(Table1[[#This Row],[2011EC]:[2015EC2]],3)</f>
        <v>#NUM!</v>
      </c>
      <c r="J9" t="e">
        <f>IF(Table1[[#This Row],[2016EC]]&gt;Table1[[#This Row],[Action threshold]],$O$3,IF(Table1[[#This Row],[2016EC]]&gt;Table1[[#This Row],[Alert Threshold]],$O$2,$O$4))</f>
        <v>#NUM!</v>
      </c>
    </row>
    <row r="10" spans="1:15" x14ac:dyDescent="0.35">
      <c r="A10" s="1" t="s">
        <v>11</v>
      </c>
      <c r="H10" t="e">
        <f>_xlfn.QUARTILE.INC(Table1[[#This Row],[2011EC]:[2015EC2]],2)</f>
        <v>#NUM!</v>
      </c>
      <c r="I10" t="e">
        <f>_xlfn.QUARTILE.INC(Table1[[#This Row],[2011EC]:[2015EC2]],3)</f>
        <v>#NUM!</v>
      </c>
      <c r="J10" t="e">
        <f>IF(Table1[[#This Row],[2016EC]]&gt;Table1[[#This Row],[Action threshold]],$O$3,IF(Table1[[#This Row],[2016EC]]&gt;Table1[[#This Row],[Alert Threshold]],$O$2,$O$4))</f>
        <v>#NUM!</v>
      </c>
    </row>
    <row r="11" spans="1:15" x14ac:dyDescent="0.35">
      <c r="A11" s="1" t="s">
        <v>12</v>
      </c>
      <c r="H11" t="e">
        <f>_xlfn.QUARTILE.INC(Table1[[#This Row],[2011EC]:[2015EC2]],2)</f>
        <v>#NUM!</v>
      </c>
      <c r="I11" t="e">
        <f>_xlfn.QUARTILE.INC(Table1[[#This Row],[2011EC]:[2015EC2]],3)</f>
        <v>#NUM!</v>
      </c>
      <c r="J11" t="e">
        <f>IF(Table1[[#This Row],[2016EC]]&gt;Table1[[#This Row],[Action threshold]],$O$3,IF(Table1[[#This Row],[2016EC]]&gt;Table1[[#This Row],[Alert Threshold]],$O$2,$O$4))</f>
        <v>#NUM!</v>
      </c>
    </row>
    <row r="12" spans="1:15" x14ac:dyDescent="0.35">
      <c r="A12" s="1" t="s">
        <v>13</v>
      </c>
      <c r="H12" t="e">
        <f>_xlfn.QUARTILE.INC(Table1[[#This Row],[2011EC]:[2015EC2]],2)</f>
        <v>#NUM!</v>
      </c>
      <c r="I12" t="e">
        <f>_xlfn.QUARTILE.INC(Table1[[#This Row],[2011EC]:[2015EC2]],3)</f>
        <v>#NUM!</v>
      </c>
      <c r="J12" t="e">
        <f>IF(Table1[[#This Row],[2016EC]]&gt;Table1[[#This Row],[Action threshold]],$O$3,IF(Table1[[#This Row],[2016EC]]&gt;Table1[[#This Row],[Alert Threshold]],$O$2,$O$4))</f>
        <v>#NUM!</v>
      </c>
    </row>
    <row r="13" spans="1:15" x14ac:dyDescent="0.35">
      <c r="A13" s="1" t="s">
        <v>14</v>
      </c>
      <c r="H13" t="e">
        <f>_xlfn.QUARTILE.INC(Table1[[#This Row],[2011EC]:[2015EC2]],2)</f>
        <v>#NUM!</v>
      </c>
      <c r="I13" t="e">
        <f>_xlfn.QUARTILE.INC(Table1[[#This Row],[2011EC]:[2015EC2]],3)</f>
        <v>#NUM!</v>
      </c>
      <c r="J13" t="e">
        <f>IF(Table1[[#This Row],[2016EC]]&gt;Table1[[#This Row],[Action threshold]],$O$3,IF(Table1[[#This Row],[2016EC]]&gt;Table1[[#This Row],[Alert Threshold]],$O$2,$O$4))</f>
        <v>#NUM!</v>
      </c>
    </row>
    <row r="14" spans="1:15" x14ac:dyDescent="0.35">
      <c r="A14" s="1" t="s">
        <v>15</v>
      </c>
      <c r="H14" t="e">
        <f>_xlfn.QUARTILE.INC(Table1[[#This Row],[2011EC]:[2015EC2]],2)</f>
        <v>#NUM!</v>
      </c>
      <c r="I14" t="e">
        <f>_xlfn.QUARTILE.INC(Table1[[#This Row],[2011EC]:[2015EC2]],3)</f>
        <v>#NUM!</v>
      </c>
      <c r="J14" t="e">
        <f>IF(Table1[[#This Row],[2016EC]]&gt;Table1[[#This Row],[Action threshold]],$O$3,IF(Table1[[#This Row],[2016EC]]&gt;Table1[[#This Row],[Alert Threshold]],$O$2,$O$4))</f>
        <v>#NUM!</v>
      </c>
    </row>
    <row r="15" spans="1:15" x14ac:dyDescent="0.35">
      <c r="A15" s="1" t="s">
        <v>16</v>
      </c>
      <c r="H15" t="e">
        <f>_xlfn.QUARTILE.INC(Table1[[#This Row],[2011EC]:[2015EC2]],2)</f>
        <v>#NUM!</v>
      </c>
      <c r="I15" t="e">
        <f>_xlfn.QUARTILE.INC(Table1[[#This Row],[2011EC]:[2015EC2]],3)</f>
        <v>#NUM!</v>
      </c>
      <c r="J15" t="e">
        <f>IF(Table1[[#This Row],[2016EC]]&gt;Table1[[#This Row],[Action threshold]],$O$3,IF(Table1[[#This Row],[2016EC]]&gt;Table1[[#This Row],[Alert Threshold]],$O$2,$O$4))</f>
        <v>#NUM!</v>
      </c>
    </row>
    <row r="16" spans="1:15" x14ac:dyDescent="0.35">
      <c r="A16" s="1" t="s">
        <v>17</v>
      </c>
      <c r="H16" t="e">
        <f>_xlfn.QUARTILE.INC(Table1[[#This Row],[2011EC]:[2015EC2]],2)</f>
        <v>#NUM!</v>
      </c>
      <c r="I16" t="e">
        <f>_xlfn.QUARTILE.INC(Table1[[#This Row],[2011EC]:[2015EC2]],3)</f>
        <v>#NUM!</v>
      </c>
      <c r="J16" t="e">
        <f>IF(Table1[[#This Row],[2016EC]]&gt;Table1[[#This Row],[Action threshold]],$O$3,IF(Table1[[#This Row],[2016EC]]&gt;Table1[[#This Row],[Alert Threshold]],$O$2,$O$4))</f>
        <v>#NUM!</v>
      </c>
    </row>
    <row r="17" spans="1:10" x14ac:dyDescent="0.35">
      <c r="A17" s="1" t="s">
        <v>18</v>
      </c>
      <c r="H17" t="e">
        <f>_xlfn.QUARTILE.INC(Table1[[#This Row],[2011EC]:[2015EC2]],2)</f>
        <v>#NUM!</v>
      </c>
      <c r="I17" t="e">
        <f>_xlfn.QUARTILE.INC(Table1[[#This Row],[2011EC]:[2015EC2]],3)</f>
        <v>#NUM!</v>
      </c>
      <c r="J17" t="e">
        <f>IF(Table1[[#This Row],[2016EC]]&gt;Table1[[#This Row],[Action threshold]],$O$3,IF(Table1[[#This Row],[2016EC]]&gt;Table1[[#This Row],[Alert Threshold]],$O$2,$O$4))</f>
        <v>#NUM!</v>
      </c>
    </row>
    <row r="18" spans="1:10" x14ac:dyDescent="0.35">
      <c r="A18" s="1" t="s">
        <v>19</v>
      </c>
      <c r="H18" t="e">
        <f>_xlfn.QUARTILE.INC(Table1[[#This Row],[2011EC]:[2015EC2]],2)</f>
        <v>#NUM!</v>
      </c>
      <c r="I18" t="e">
        <f>_xlfn.QUARTILE.INC(Table1[[#This Row],[2011EC]:[2015EC2]],3)</f>
        <v>#NUM!</v>
      </c>
      <c r="J18" t="e">
        <f>IF(Table1[[#This Row],[2016EC]]&gt;Table1[[#This Row],[Action threshold]],$O$3,IF(Table1[[#This Row],[2016EC]]&gt;Table1[[#This Row],[Alert Threshold]],$O$2,$O$4))</f>
        <v>#NUM!</v>
      </c>
    </row>
    <row r="19" spans="1:10" x14ac:dyDescent="0.35">
      <c r="A19" s="1" t="s">
        <v>20</v>
      </c>
      <c r="H19" t="e">
        <f>_xlfn.QUARTILE.INC(Table1[[#This Row],[2011EC]:[2015EC2]],2)</f>
        <v>#NUM!</v>
      </c>
      <c r="I19" t="e">
        <f>_xlfn.QUARTILE.INC(Table1[[#This Row],[2011EC]:[2015EC2]],3)</f>
        <v>#NUM!</v>
      </c>
      <c r="J19" t="e">
        <f>IF(Table1[[#This Row],[2016EC]]&gt;Table1[[#This Row],[Action threshold]],$O$3,IF(Table1[[#This Row],[2016EC]]&gt;Table1[[#This Row],[Alert Threshold]],$O$2,$O$4))</f>
        <v>#NUM!</v>
      </c>
    </row>
    <row r="20" spans="1:10" x14ac:dyDescent="0.35">
      <c r="A20" s="1" t="s">
        <v>21</v>
      </c>
      <c r="H20" t="e">
        <f>_xlfn.QUARTILE.INC(Table1[[#This Row],[2011EC]:[2015EC2]],2)</f>
        <v>#NUM!</v>
      </c>
      <c r="I20" t="e">
        <f>_xlfn.QUARTILE.INC(Table1[[#This Row],[2011EC]:[2015EC2]],3)</f>
        <v>#NUM!</v>
      </c>
      <c r="J20" t="e">
        <f>IF(Table1[[#This Row],[2016EC]]&gt;Table1[[#This Row],[Action threshold]],$O$3,IF(Table1[[#This Row],[2016EC]]&gt;Table1[[#This Row],[Alert Threshold]],$O$2,$O$4))</f>
        <v>#NUM!</v>
      </c>
    </row>
    <row r="21" spans="1:10" x14ac:dyDescent="0.35">
      <c r="A21" s="1" t="s">
        <v>22</v>
      </c>
      <c r="H21" t="e">
        <f>_xlfn.QUARTILE.INC(Table1[[#This Row],[2011EC]:[2015EC2]],2)</f>
        <v>#NUM!</v>
      </c>
      <c r="I21" t="e">
        <f>_xlfn.QUARTILE.INC(Table1[[#This Row],[2011EC]:[2015EC2]],3)</f>
        <v>#NUM!</v>
      </c>
      <c r="J21" t="e">
        <f>IF(Table1[[#This Row],[2016EC]]&gt;Table1[[#This Row],[Action threshold]],$O$3,IF(Table1[[#This Row],[2016EC]]&gt;Table1[[#This Row],[Alert Threshold]],$O$2,$O$4))</f>
        <v>#NUM!</v>
      </c>
    </row>
    <row r="22" spans="1:10" x14ac:dyDescent="0.35">
      <c r="A22" s="1" t="s">
        <v>23</v>
      </c>
      <c r="H22" t="e">
        <f>_xlfn.QUARTILE.INC(Table1[[#This Row],[2011EC]:[2015EC2]],2)</f>
        <v>#NUM!</v>
      </c>
      <c r="I22" t="e">
        <f>_xlfn.QUARTILE.INC(Table1[[#This Row],[2011EC]:[2015EC2]],3)</f>
        <v>#NUM!</v>
      </c>
      <c r="J22" t="e">
        <f>IF(Table1[[#This Row],[2016EC]]&gt;Table1[[#This Row],[Action threshold]],$O$3,IF(Table1[[#This Row],[2016EC]]&gt;Table1[[#This Row],[Alert Threshold]],$O$2,$O$4))</f>
        <v>#NUM!</v>
      </c>
    </row>
    <row r="23" spans="1:10" x14ac:dyDescent="0.35">
      <c r="A23" s="1" t="s">
        <v>24</v>
      </c>
      <c r="H23" t="e">
        <f>_xlfn.QUARTILE.INC(Table1[[#This Row],[2011EC]:[2015EC2]],2)</f>
        <v>#NUM!</v>
      </c>
      <c r="I23" t="e">
        <f>_xlfn.QUARTILE.INC(Table1[[#This Row],[2011EC]:[2015EC2]],3)</f>
        <v>#NUM!</v>
      </c>
      <c r="J23" t="e">
        <f>IF(Table1[[#This Row],[2016EC]]&gt;Table1[[#This Row],[Action threshold]],$O$3,IF(Table1[[#This Row],[2016EC]]&gt;Table1[[#This Row],[Alert Threshold]],$O$2,$O$4))</f>
        <v>#NUM!</v>
      </c>
    </row>
    <row r="24" spans="1:10" x14ac:dyDescent="0.35">
      <c r="A24" s="1" t="s">
        <v>25</v>
      </c>
      <c r="H24" t="e">
        <f>_xlfn.QUARTILE.INC(Table1[[#This Row],[2011EC]:[2015EC2]],2)</f>
        <v>#NUM!</v>
      </c>
      <c r="I24" t="e">
        <f>_xlfn.QUARTILE.INC(Table1[[#This Row],[2011EC]:[2015EC2]],3)</f>
        <v>#NUM!</v>
      </c>
      <c r="J24" t="e">
        <f>IF(Table1[[#This Row],[2016EC]]&gt;Table1[[#This Row],[Action threshold]],$O$3,IF(Table1[[#This Row],[2016EC]]&gt;Table1[[#This Row],[Alert Threshold]],$O$2,$O$4))</f>
        <v>#NUM!</v>
      </c>
    </row>
    <row r="25" spans="1:10" x14ac:dyDescent="0.35">
      <c r="A25" s="1" t="s">
        <v>26</v>
      </c>
      <c r="H25" t="e">
        <f>_xlfn.QUARTILE.INC(Table1[[#This Row],[2011EC]:[2015EC2]],2)</f>
        <v>#NUM!</v>
      </c>
      <c r="I25" t="e">
        <f>_xlfn.QUARTILE.INC(Table1[[#This Row],[2011EC]:[2015EC2]],3)</f>
        <v>#NUM!</v>
      </c>
      <c r="J25" t="e">
        <f>IF(Table1[[#This Row],[2016EC]]&gt;Table1[[#This Row],[Action threshold]],$O$3,IF(Table1[[#This Row],[2016EC]]&gt;Table1[[#This Row],[Alert Threshold]],$O$2,$O$4))</f>
        <v>#NUM!</v>
      </c>
    </row>
    <row r="26" spans="1:10" x14ac:dyDescent="0.35">
      <c r="A26" s="1" t="s">
        <v>27</v>
      </c>
      <c r="H26" t="e">
        <f>_xlfn.QUARTILE.INC(Table1[[#This Row],[2011EC]:[2015EC2]],2)</f>
        <v>#NUM!</v>
      </c>
      <c r="I26" t="e">
        <f>_xlfn.QUARTILE.INC(Table1[[#This Row],[2011EC]:[2015EC2]],3)</f>
        <v>#NUM!</v>
      </c>
      <c r="J26" t="e">
        <f>IF(Table1[[#This Row],[2016EC]]&gt;Table1[[#This Row],[Action threshold]],$O$3,IF(Table1[[#This Row],[2016EC]]&gt;Table1[[#This Row],[Alert Threshold]],$O$2,$O$4))</f>
        <v>#NUM!</v>
      </c>
    </row>
    <row r="27" spans="1:10" x14ac:dyDescent="0.35">
      <c r="A27" s="1" t="s">
        <v>28</v>
      </c>
      <c r="H27" t="e">
        <f>_xlfn.QUARTILE.INC(Table1[[#This Row],[2011EC]:[2015EC2]],2)</f>
        <v>#NUM!</v>
      </c>
      <c r="I27" t="e">
        <f>_xlfn.QUARTILE.INC(Table1[[#This Row],[2011EC]:[2015EC2]],3)</f>
        <v>#NUM!</v>
      </c>
      <c r="J27" t="e">
        <f>IF(Table1[[#This Row],[2016EC]]&gt;Table1[[#This Row],[Action threshold]],$O$3,IF(Table1[[#This Row],[2016EC]]&gt;Table1[[#This Row],[Alert Threshold]],$O$2,$O$4))</f>
        <v>#NUM!</v>
      </c>
    </row>
    <row r="28" spans="1:10" x14ac:dyDescent="0.35">
      <c r="A28" s="1" t="s">
        <v>29</v>
      </c>
      <c r="H28" t="e">
        <f>_xlfn.QUARTILE.INC(Table1[[#This Row],[2011EC]:[2015EC2]],2)</f>
        <v>#NUM!</v>
      </c>
      <c r="I28" t="e">
        <f>_xlfn.QUARTILE.INC(Table1[[#This Row],[2011EC]:[2015EC2]],3)</f>
        <v>#NUM!</v>
      </c>
      <c r="J28" t="e">
        <f>IF(Table1[[#This Row],[2016EC]]&gt;Table1[[#This Row],[Action threshold]],$O$3,IF(Table1[[#This Row],[2016EC]]&gt;Table1[[#This Row],[Alert Threshold]],$O$2,$O$4))</f>
        <v>#NUM!</v>
      </c>
    </row>
    <row r="29" spans="1:10" x14ac:dyDescent="0.35">
      <c r="A29" s="1" t="s">
        <v>30</v>
      </c>
      <c r="H29" t="e">
        <f>_xlfn.QUARTILE.INC(Table1[[#This Row],[2011EC]:[2015EC2]],2)</f>
        <v>#NUM!</v>
      </c>
      <c r="I29" t="e">
        <f>_xlfn.QUARTILE.INC(Table1[[#This Row],[2011EC]:[2015EC2]],3)</f>
        <v>#NUM!</v>
      </c>
      <c r="J29" t="e">
        <f>IF(Table1[[#This Row],[2016EC]]&gt;Table1[[#This Row],[Action threshold]],$O$3,IF(Table1[[#This Row],[2016EC]]&gt;Table1[[#This Row],[Alert Threshold]],$O$2,$O$4))</f>
        <v>#NUM!</v>
      </c>
    </row>
    <row r="30" spans="1:10" x14ac:dyDescent="0.35">
      <c r="A30" s="1" t="s">
        <v>31</v>
      </c>
      <c r="H30" t="e">
        <f>_xlfn.QUARTILE.INC(Table1[[#This Row],[2011EC]:[2015EC2]],2)</f>
        <v>#NUM!</v>
      </c>
      <c r="I30" t="e">
        <f>_xlfn.QUARTILE.INC(Table1[[#This Row],[2011EC]:[2015EC2]],3)</f>
        <v>#NUM!</v>
      </c>
      <c r="J30" t="e">
        <f>IF(Table1[[#This Row],[2016EC]]&gt;Table1[[#This Row],[Action threshold]],$O$3,IF(Table1[[#This Row],[2016EC]]&gt;Table1[[#This Row],[Alert Threshold]],$O$2,$O$4))</f>
        <v>#NUM!</v>
      </c>
    </row>
    <row r="31" spans="1:10" x14ac:dyDescent="0.35">
      <c r="A31" s="1" t="s">
        <v>32</v>
      </c>
      <c r="H31" t="e">
        <f>_xlfn.QUARTILE.INC(Table1[[#This Row],[2011EC]:[2015EC2]],2)</f>
        <v>#NUM!</v>
      </c>
      <c r="I31" t="e">
        <f>_xlfn.QUARTILE.INC(Table1[[#This Row],[2011EC]:[2015EC2]],3)</f>
        <v>#NUM!</v>
      </c>
      <c r="J31" t="e">
        <f>IF(Table1[[#This Row],[2016EC]]&gt;Table1[[#This Row],[Action threshold]],$O$3,IF(Table1[[#This Row],[2016EC]]&gt;Table1[[#This Row],[Alert Threshold]],$O$2,$O$4))</f>
        <v>#NUM!</v>
      </c>
    </row>
    <row r="32" spans="1:10" x14ac:dyDescent="0.35">
      <c r="A32" s="1" t="s">
        <v>33</v>
      </c>
      <c r="H32" t="e">
        <f>_xlfn.QUARTILE.INC(Table1[[#This Row],[2011EC]:[2015EC2]],2)</f>
        <v>#NUM!</v>
      </c>
      <c r="I32" t="e">
        <f>_xlfn.QUARTILE.INC(Table1[[#This Row],[2011EC]:[2015EC2]],3)</f>
        <v>#NUM!</v>
      </c>
      <c r="J32" t="e">
        <f>IF(Table1[[#This Row],[2016EC]]&gt;Table1[[#This Row],[Action threshold]],$O$3,IF(Table1[[#This Row],[2016EC]]&gt;Table1[[#This Row],[Alert Threshold]],$O$2,$O$4))</f>
        <v>#NUM!</v>
      </c>
    </row>
    <row r="33" spans="1:10" x14ac:dyDescent="0.35">
      <c r="A33" s="1" t="s">
        <v>34</v>
      </c>
      <c r="H33" t="e">
        <f>_xlfn.QUARTILE.INC(Table1[[#This Row],[2011EC]:[2015EC2]],2)</f>
        <v>#NUM!</v>
      </c>
      <c r="I33" t="e">
        <f>_xlfn.QUARTILE.INC(Table1[[#This Row],[2011EC]:[2015EC2]],3)</f>
        <v>#NUM!</v>
      </c>
      <c r="J33" t="e">
        <f>IF(Table1[[#This Row],[2016EC]]&gt;Table1[[#This Row],[Action threshold]],$O$3,IF(Table1[[#This Row],[2016EC]]&gt;Table1[[#This Row],[Alert Threshold]],$O$2,$O$4))</f>
        <v>#NUM!</v>
      </c>
    </row>
    <row r="34" spans="1:10" x14ac:dyDescent="0.35">
      <c r="A34" s="1" t="s">
        <v>35</v>
      </c>
      <c r="H34" t="e">
        <f>_xlfn.QUARTILE.INC(Table1[[#This Row],[2011EC]:[2015EC2]],2)</f>
        <v>#NUM!</v>
      </c>
      <c r="I34" t="e">
        <f>_xlfn.QUARTILE.INC(Table1[[#This Row],[2011EC]:[2015EC2]],3)</f>
        <v>#NUM!</v>
      </c>
      <c r="J34" t="e">
        <f>IF(Table1[[#This Row],[2016EC]]&gt;Table1[[#This Row],[Action threshold]],$O$3,IF(Table1[[#This Row],[2016EC]]&gt;Table1[[#This Row],[Alert Threshold]],$O$2,$O$4))</f>
        <v>#NUM!</v>
      </c>
    </row>
    <row r="35" spans="1:10" x14ac:dyDescent="0.35">
      <c r="A35" s="1" t="s">
        <v>36</v>
      </c>
      <c r="H35" t="e">
        <f>_xlfn.QUARTILE.INC(Table1[[#This Row],[2011EC]:[2015EC2]],2)</f>
        <v>#NUM!</v>
      </c>
      <c r="I35" t="e">
        <f>_xlfn.QUARTILE.INC(Table1[[#This Row],[2011EC]:[2015EC2]],3)</f>
        <v>#NUM!</v>
      </c>
      <c r="J35" t="e">
        <f>IF(Table1[[#This Row],[2016EC]]&gt;Table1[[#This Row],[Action threshold]],$O$3,IF(Table1[[#This Row],[2016EC]]&gt;Table1[[#This Row],[Alert Threshold]],$O$2,$O$4))</f>
        <v>#NUM!</v>
      </c>
    </row>
    <row r="36" spans="1:10" x14ac:dyDescent="0.35">
      <c r="A36" s="1" t="s">
        <v>37</v>
      </c>
      <c r="H36" t="e">
        <f>_xlfn.QUARTILE.INC(Table1[[#This Row],[2011EC]:[2015EC2]],2)</f>
        <v>#NUM!</v>
      </c>
      <c r="I36" t="e">
        <f>_xlfn.QUARTILE.INC(Table1[[#This Row],[2011EC]:[2015EC2]],3)</f>
        <v>#NUM!</v>
      </c>
      <c r="J36" t="e">
        <f>IF(Table1[[#This Row],[2016EC]]&gt;Table1[[#This Row],[Action threshold]],$O$3,IF(Table1[[#This Row],[2016EC]]&gt;Table1[[#This Row],[Alert Threshold]],$O$2,$O$4))</f>
        <v>#NUM!</v>
      </c>
    </row>
    <row r="37" spans="1:10" x14ac:dyDescent="0.35">
      <c r="A37" s="1" t="s">
        <v>38</v>
      </c>
      <c r="H37" t="e">
        <f>_xlfn.QUARTILE.INC(Table1[[#This Row],[2011EC]:[2015EC2]],2)</f>
        <v>#NUM!</v>
      </c>
      <c r="I37" t="e">
        <f>_xlfn.QUARTILE.INC(Table1[[#This Row],[2011EC]:[2015EC2]],3)</f>
        <v>#NUM!</v>
      </c>
      <c r="J37" t="e">
        <f>IF(Table1[[#This Row],[2016EC]]&gt;Table1[[#This Row],[Action threshold]],$O$3,IF(Table1[[#This Row],[2016EC]]&gt;Table1[[#This Row],[Alert Threshold]],$O$2,$O$4))</f>
        <v>#NUM!</v>
      </c>
    </row>
    <row r="38" spans="1:10" x14ac:dyDescent="0.35">
      <c r="A38" s="1" t="s">
        <v>39</v>
      </c>
      <c r="H38" t="e">
        <f>_xlfn.QUARTILE.INC(Table1[[#This Row],[2011EC]:[2015EC2]],2)</f>
        <v>#NUM!</v>
      </c>
      <c r="I38" t="e">
        <f>_xlfn.QUARTILE.INC(Table1[[#This Row],[2011EC]:[2015EC2]],3)</f>
        <v>#NUM!</v>
      </c>
      <c r="J38" t="e">
        <f>IF(Table1[[#This Row],[2016EC]]&gt;Table1[[#This Row],[Action threshold]],$O$3,IF(Table1[[#This Row],[2016EC]]&gt;Table1[[#This Row],[Alert Threshold]],$O$2,$O$4))</f>
        <v>#NUM!</v>
      </c>
    </row>
    <row r="39" spans="1:10" x14ac:dyDescent="0.35">
      <c r="A39" s="1" t="s">
        <v>40</v>
      </c>
      <c r="H39" t="e">
        <f>_xlfn.QUARTILE.INC(Table1[[#This Row],[2011EC]:[2015EC2]],2)</f>
        <v>#NUM!</v>
      </c>
      <c r="I39" t="e">
        <f>_xlfn.QUARTILE.INC(Table1[[#This Row],[2011EC]:[2015EC2]],3)</f>
        <v>#NUM!</v>
      </c>
      <c r="J39" t="e">
        <f>IF(Table1[[#This Row],[2016EC]]&gt;Table1[[#This Row],[Action threshold]],$O$3,IF(Table1[[#This Row],[2016EC]]&gt;Table1[[#This Row],[Alert Threshold]],$O$2,$O$4))</f>
        <v>#NUM!</v>
      </c>
    </row>
    <row r="40" spans="1:10" x14ac:dyDescent="0.35">
      <c r="A40" s="1" t="s">
        <v>41</v>
      </c>
      <c r="H40" t="e">
        <f>_xlfn.QUARTILE.INC(Table1[[#This Row],[2011EC]:[2015EC2]],2)</f>
        <v>#NUM!</v>
      </c>
      <c r="I40" t="e">
        <f>_xlfn.QUARTILE.INC(Table1[[#This Row],[2011EC]:[2015EC2]],3)</f>
        <v>#NUM!</v>
      </c>
      <c r="J40" t="e">
        <f>IF(Table1[[#This Row],[2016EC]]&gt;Table1[[#This Row],[Action threshold]],$O$3,IF(Table1[[#This Row],[2016EC]]&gt;Table1[[#This Row],[Alert Threshold]],$O$2,$O$4))</f>
        <v>#NUM!</v>
      </c>
    </row>
    <row r="41" spans="1:10" x14ac:dyDescent="0.35">
      <c r="A41" s="1" t="s">
        <v>42</v>
      </c>
      <c r="H41" t="e">
        <f>_xlfn.QUARTILE.INC(Table1[[#This Row],[2011EC]:[2015EC2]],2)</f>
        <v>#NUM!</v>
      </c>
      <c r="I41" t="e">
        <f>_xlfn.QUARTILE.INC(Table1[[#This Row],[2011EC]:[2015EC2]],3)</f>
        <v>#NUM!</v>
      </c>
      <c r="J41" t="e">
        <f>IF(Table1[[#This Row],[2016EC]]&gt;Table1[[#This Row],[Action threshold]],$O$3,IF(Table1[[#This Row],[2016EC]]&gt;Table1[[#This Row],[Alert Threshold]],$O$2,$O$4))</f>
        <v>#NUM!</v>
      </c>
    </row>
    <row r="42" spans="1:10" x14ac:dyDescent="0.35">
      <c r="A42" s="1" t="s">
        <v>43</v>
      </c>
      <c r="H42" t="e">
        <f>_xlfn.QUARTILE.INC(Table1[[#This Row],[2011EC]:[2015EC2]],2)</f>
        <v>#NUM!</v>
      </c>
      <c r="I42" t="e">
        <f>_xlfn.QUARTILE.INC(Table1[[#This Row],[2011EC]:[2015EC2]],3)</f>
        <v>#NUM!</v>
      </c>
      <c r="J42" t="e">
        <f>IF(Table1[[#This Row],[2016EC]]&gt;Table1[[#This Row],[Action threshold]],$O$3,IF(Table1[[#This Row],[2016EC]]&gt;Table1[[#This Row],[Alert Threshold]],$O$2,$O$4))</f>
        <v>#NUM!</v>
      </c>
    </row>
    <row r="43" spans="1:10" x14ac:dyDescent="0.35">
      <c r="A43" s="1" t="s">
        <v>44</v>
      </c>
      <c r="H43" t="e">
        <f>_xlfn.QUARTILE.INC(Table1[[#This Row],[2011EC]:[2015EC2]],2)</f>
        <v>#NUM!</v>
      </c>
      <c r="I43" t="e">
        <f>_xlfn.QUARTILE.INC(Table1[[#This Row],[2011EC]:[2015EC2]],3)</f>
        <v>#NUM!</v>
      </c>
      <c r="J43" t="e">
        <f>IF(Table1[[#This Row],[2016EC]]&gt;Table1[[#This Row],[Action threshold]],$O$3,IF(Table1[[#This Row],[2016EC]]&gt;Table1[[#This Row],[Alert Threshold]],$O$2,$O$4))</f>
        <v>#NUM!</v>
      </c>
    </row>
    <row r="44" spans="1:10" x14ac:dyDescent="0.35">
      <c r="A44" s="1" t="s">
        <v>45</v>
      </c>
      <c r="H44" t="e">
        <f>_xlfn.QUARTILE.INC(Table1[[#This Row],[2011EC]:[2015EC2]],2)</f>
        <v>#NUM!</v>
      </c>
      <c r="I44" t="e">
        <f>_xlfn.QUARTILE.INC(Table1[[#This Row],[2011EC]:[2015EC2]],3)</f>
        <v>#NUM!</v>
      </c>
      <c r="J44" t="e">
        <f>IF(Table1[[#This Row],[2016EC]]&gt;Table1[[#This Row],[Action threshold]],$O$3,IF(Table1[[#This Row],[2016EC]]&gt;Table1[[#This Row],[Alert Threshold]],$O$2,$O$4))</f>
        <v>#NUM!</v>
      </c>
    </row>
    <row r="45" spans="1:10" x14ac:dyDescent="0.35">
      <c r="A45" s="1" t="s">
        <v>46</v>
      </c>
      <c r="H45" t="e">
        <f>_xlfn.QUARTILE.INC(Table1[[#This Row],[2011EC]:[2015EC2]],2)</f>
        <v>#NUM!</v>
      </c>
      <c r="I45" t="e">
        <f>_xlfn.QUARTILE.INC(Table1[[#This Row],[2011EC]:[2015EC2]],3)</f>
        <v>#NUM!</v>
      </c>
      <c r="J45" t="e">
        <f>IF(Table1[[#This Row],[2016EC]]&gt;Table1[[#This Row],[Action threshold]],$O$3,IF(Table1[[#This Row],[2016EC]]&gt;Table1[[#This Row],[Alert Threshold]],$O$2,$O$4))</f>
        <v>#NUM!</v>
      </c>
    </row>
    <row r="46" spans="1:10" x14ac:dyDescent="0.35">
      <c r="A46" s="1" t="s">
        <v>47</v>
      </c>
      <c r="H46" t="e">
        <f>_xlfn.QUARTILE.INC(Table1[[#This Row],[2011EC]:[2015EC2]],2)</f>
        <v>#NUM!</v>
      </c>
      <c r="I46" t="e">
        <f>_xlfn.QUARTILE.INC(Table1[[#This Row],[2011EC]:[2015EC2]],3)</f>
        <v>#NUM!</v>
      </c>
      <c r="J46" t="e">
        <f>IF(Table1[[#This Row],[2016EC]]&gt;Table1[[#This Row],[Action threshold]],$O$3,IF(Table1[[#This Row],[2016EC]]&gt;Table1[[#This Row],[Alert Threshold]],$O$2,$O$4))</f>
        <v>#NUM!</v>
      </c>
    </row>
    <row r="47" spans="1:10" x14ac:dyDescent="0.35">
      <c r="A47" s="1" t="s">
        <v>48</v>
      </c>
      <c r="H47" t="e">
        <f>_xlfn.QUARTILE.INC(Table1[[#This Row],[2011EC]:[2015EC2]],2)</f>
        <v>#NUM!</v>
      </c>
      <c r="I47" t="e">
        <f>_xlfn.QUARTILE.INC(Table1[[#This Row],[2011EC]:[2015EC2]],3)</f>
        <v>#NUM!</v>
      </c>
      <c r="J47" t="e">
        <f>IF(Table1[[#This Row],[2016EC]]&gt;Table1[[#This Row],[Action threshold]],$O$3,IF(Table1[[#This Row],[2016EC]]&gt;Table1[[#This Row],[Alert Threshold]],$O$2,$O$4))</f>
        <v>#NUM!</v>
      </c>
    </row>
    <row r="48" spans="1:10" x14ac:dyDescent="0.35">
      <c r="A48" s="1" t="s">
        <v>49</v>
      </c>
      <c r="H48" t="e">
        <f>_xlfn.QUARTILE.INC(Table1[[#This Row],[2011EC]:[2015EC2]],2)</f>
        <v>#NUM!</v>
      </c>
      <c r="I48" t="e">
        <f>_xlfn.QUARTILE.INC(Table1[[#This Row],[2011EC]:[2015EC2]],3)</f>
        <v>#NUM!</v>
      </c>
      <c r="J48" t="e">
        <f>IF(Table1[[#This Row],[2016EC]]&gt;Table1[[#This Row],[Action threshold]],$O$3,IF(Table1[[#This Row],[2016EC]]&gt;Table1[[#This Row],[Alert Threshold]],$O$2,$O$4))</f>
        <v>#NUM!</v>
      </c>
    </row>
    <row r="49" spans="1:10" x14ac:dyDescent="0.35">
      <c r="A49" s="1" t="s">
        <v>50</v>
      </c>
      <c r="H49" t="e">
        <f>_xlfn.QUARTILE.INC(Table1[[#This Row],[2011EC]:[2015EC2]],2)</f>
        <v>#NUM!</v>
      </c>
      <c r="I49" t="e">
        <f>_xlfn.QUARTILE.INC(Table1[[#This Row],[2011EC]:[2015EC2]],3)</f>
        <v>#NUM!</v>
      </c>
      <c r="J49" t="e">
        <f>IF(Table1[[#This Row],[2016EC]]&gt;Table1[[#This Row],[Action threshold]],$O$3,IF(Table1[[#This Row],[2016EC]]&gt;Table1[[#This Row],[Alert Threshold]],$O$2,$O$4))</f>
        <v>#NUM!</v>
      </c>
    </row>
    <row r="50" spans="1:10" x14ac:dyDescent="0.35">
      <c r="A50" s="1" t="s">
        <v>51</v>
      </c>
      <c r="H50" t="e">
        <f>_xlfn.QUARTILE.INC(Table1[[#This Row],[2011EC]:[2015EC2]],2)</f>
        <v>#NUM!</v>
      </c>
      <c r="I50" t="e">
        <f>_xlfn.QUARTILE.INC(Table1[[#This Row],[2011EC]:[2015EC2]],3)</f>
        <v>#NUM!</v>
      </c>
      <c r="J50" t="e">
        <f>IF(Table1[[#This Row],[2016EC]]&gt;Table1[[#This Row],[Action threshold]],$O$3,IF(Table1[[#This Row],[2016EC]]&gt;Table1[[#This Row],[Alert Threshold]],$O$2,$O$4))</f>
        <v>#NUM!</v>
      </c>
    </row>
    <row r="51" spans="1:10" x14ac:dyDescent="0.35">
      <c r="A51" s="1" t="s">
        <v>52</v>
      </c>
      <c r="H51" t="e">
        <f>_xlfn.QUARTILE.INC(Table1[[#This Row],[2011EC]:[2015EC2]],2)</f>
        <v>#NUM!</v>
      </c>
      <c r="I51" t="e">
        <f>_xlfn.QUARTILE.INC(Table1[[#This Row],[2011EC]:[2015EC2]],3)</f>
        <v>#NUM!</v>
      </c>
      <c r="J51" t="e">
        <f>IF(Table1[[#This Row],[2016EC]]&gt;Table1[[#This Row],[Action threshold]],$O$3,IF(Table1[[#This Row],[2016EC]]&gt;Table1[[#This Row],[Alert Threshold]],$O$2,$O$4))</f>
        <v>#NUM!</v>
      </c>
    </row>
    <row r="52" spans="1:10" x14ac:dyDescent="0.35">
      <c r="A52" s="1" t="s">
        <v>53</v>
      </c>
      <c r="H52" t="e">
        <f>_xlfn.QUARTILE.INC(Table1[[#This Row],[2011EC]:[2015EC2]],2)</f>
        <v>#NUM!</v>
      </c>
      <c r="I52" t="e">
        <f>_xlfn.QUARTILE.INC(Table1[[#This Row],[2011EC]:[2015EC2]],3)</f>
        <v>#NUM!</v>
      </c>
      <c r="J52" t="e">
        <f>IF(Table1[[#This Row],[2016EC]]&gt;Table1[[#This Row],[Action threshold]],$O$3,IF(Table1[[#This Row],[2016EC]]&gt;Table1[[#This Row],[Alert Threshold]],$O$2,$O$4))</f>
        <v>#NUM!</v>
      </c>
    </row>
    <row r="53" spans="1:10" x14ac:dyDescent="0.35">
      <c r="A53" s="1" t="s">
        <v>54</v>
      </c>
      <c r="H53" t="e">
        <f>_xlfn.QUARTILE.INC(Table1[[#This Row],[2011EC]:[2015EC2]],2)</f>
        <v>#NUM!</v>
      </c>
      <c r="I53" t="e">
        <f>_xlfn.QUARTILE.INC(Table1[[#This Row],[2011EC]:[2015EC2]],3)</f>
        <v>#NUM!</v>
      </c>
      <c r="J53" t="e">
        <f>IF(Table1[[#This Row],[2016EC]]&gt;Table1[[#This Row],[Action threshold]],$O$3,IF(Table1[[#This Row],[2016EC]]&gt;Table1[[#This Row],[Alert Threshold]],$O$2,$O$4))</f>
        <v>#NUM!</v>
      </c>
    </row>
    <row r="54" spans="1:10" x14ac:dyDescent="0.35">
      <c r="A54" s="1" t="s">
        <v>55</v>
      </c>
      <c r="H54" t="e">
        <f>_xlfn.QUARTILE.INC(Table1[[#This Row],[2011EC]:[2015EC2]],2)</f>
        <v>#NUM!</v>
      </c>
      <c r="I54" t="e">
        <f>_xlfn.QUARTILE.INC(Table1[[#This Row],[2011EC]:[2015EC2]],3)</f>
        <v>#NUM!</v>
      </c>
      <c r="J54" t="e">
        <f>IF(Table1[[#This Row],[2016EC]]&gt;Table1[[#This Row],[Action threshold]],$O$3,IF(Table1[[#This Row],[2016EC]]&gt;Table1[[#This Row],[Alert Threshold]],$O$2,$O$4))</f>
        <v>#NUM!</v>
      </c>
    </row>
    <row r="55" spans="1:10" x14ac:dyDescent="0.35">
      <c r="A55" s="1" t="s">
        <v>56</v>
      </c>
      <c r="H55" t="e">
        <f>_xlfn.QUARTILE.INC(Table1[[#This Row],[2011EC]:[2015EC2]],2)</f>
        <v>#NUM!</v>
      </c>
      <c r="I55" t="e">
        <f>_xlfn.QUARTILE.INC(Table1[[#This Row],[2011EC]:[2015EC2]],3)</f>
        <v>#NUM!</v>
      </c>
      <c r="J55" t="e">
        <f>IF(Table1[[#This Row],[2016EC]]&gt;Table1[[#This Row],[Action threshold]],$O$3,IF(Table1[[#This Row],[2016EC]]&gt;Table1[[#This Row],[Alert Threshold]],$O$2,$O$4))</f>
        <v>#NUM!</v>
      </c>
    </row>
    <row r="56" spans="1:10" x14ac:dyDescent="0.35">
      <c r="A56" s="1" t="s">
        <v>57</v>
      </c>
      <c r="H56" t="e">
        <f>_xlfn.QUARTILE.INC(Table1[[#This Row],[2011EC]:[2015EC2]],2)</f>
        <v>#NUM!</v>
      </c>
      <c r="I56" t="e">
        <f>_xlfn.QUARTILE.INC(Table1[[#This Row],[2011EC]:[2015EC2]],3)</f>
        <v>#NUM!</v>
      </c>
      <c r="J56" t="e">
        <f>IF(Table1[[#This Row],[2016EC]]&gt;Table1[[#This Row],[Action threshold]],$O$3,IF(Table1[[#This Row],[2016EC]]&gt;Table1[[#This Row],[Alert Threshold]],$O$2,$O$4))</f>
        <v>#NUM!</v>
      </c>
    </row>
    <row r="57" spans="1:10" x14ac:dyDescent="0.35">
      <c r="A57" s="1" t="s">
        <v>58</v>
      </c>
      <c r="H57" t="e">
        <f>_xlfn.QUARTILE.INC(Table1[[#This Row],[2011EC]:[2015EC2]],2)</f>
        <v>#NUM!</v>
      </c>
      <c r="I57" t="e">
        <f>_xlfn.QUARTILE.INC(Table1[[#This Row],[2011EC]:[2015EC2]],3)</f>
        <v>#NUM!</v>
      </c>
      <c r="J57" t="e">
        <f>IF(Table1[[#This Row],[2016EC]]&gt;Table1[[#This Row],[Action threshold]],$O$3,IF(Table1[[#This Row],[2016EC]]&gt;Table1[[#This Row],[Alert Threshold]],$O$2,$O$4))</f>
        <v>#NUM!</v>
      </c>
    </row>
  </sheetData>
  <sheetProtection selectLockedCells="1"/>
  <mergeCells count="1">
    <mergeCell ref="B1:G1"/>
  </mergeCells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tabSelected="1" topLeftCell="A12" workbookViewId="0">
      <selection activeCell="C3" sqref="C3"/>
    </sheetView>
  </sheetViews>
  <sheetFormatPr defaultRowHeight="14.5" x14ac:dyDescent="0.35"/>
  <cols>
    <col min="1" max="1" width="11.54296875" style="1" customWidth="1"/>
    <col min="2" max="2" width="14.26953125" style="1" customWidth="1"/>
    <col min="3" max="3" width="9.26953125" style="1" customWidth="1"/>
    <col min="4" max="4" width="15.6328125" style="6" customWidth="1"/>
    <col min="5" max="5" width="18.7265625" style="6" customWidth="1"/>
    <col min="6" max="11" width="8.7265625" style="6"/>
    <col min="12" max="16384" width="8.7265625" style="1"/>
  </cols>
  <sheetData>
    <row r="1" spans="1:8" x14ac:dyDescent="0.35">
      <c r="B1" s="5"/>
      <c r="C1" s="5"/>
    </row>
    <row r="2" spans="1:8" x14ac:dyDescent="0.35">
      <c r="A2" s="1" t="s">
        <v>0</v>
      </c>
      <c r="B2" s="1" t="s">
        <v>66</v>
      </c>
      <c r="C2" s="1" t="s">
        <v>67</v>
      </c>
      <c r="D2" s="6" t="s">
        <v>59</v>
      </c>
      <c r="E2" s="6" t="s">
        <v>61</v>
      </c>
      <c r="H2" s="7" t="s">
        <v>63</v>
      </c>
    </row>
    <row r="3" spans="1:8" x14ac:dyDescent="0.35">
      <c r="A3" s="1" t="s">
        <v>4</v>
      </c>
      <c r="D3" s="6">
        <f>2*Table14[[#This Row],[2015EC2]]</f>
        <v>0</v>
      </c>
      <c r="E3" s="6" t="str">
        <f>IF(Table14[[#This Row],[2016EC]]&gt;Table14[[#This Row],[Action threshold]],"Outbreak(beyond action threshold)","Below threshold")</f>
        <v>Below threshold</v>
      </c>
      <c r="H3" s="8" t="s">
        <v>64</v>
      </c>
    </row>
    <row r="4" spans="1:8" x14ac:dyDescent="0.35">
      <c r="A4" s="1" t="s">
        <v>5</v>
      </c>
      <c r="D4" s="6">
        <f>2*Table14[[#This Row],[2015EC2]]</f>
        <v>0</v>
      </c>
      <c r="E4" s="6" t="str">
        <f>IF(Table14[[#This Row],[2016EC]]&gt;Table14[[#This Row],[Action threshold]],"Outbreak(beyond action threshold)","Below threshold")</f>
        <v>Below threshold</v>
      </c>
    </row>
    <row r="5" spans="1:8" x14ac:dyDescent="0.35">
      <c r="A5" s="1" t="s">
        <v>6</v>
      </c>
      <c r="D5" s="6">
        <f>2*Table14[[#This Row],[2015EC2]]</f>
        <v>0</v>
      </c>
      <c r="E5" s="6" t="str">
        <f>IF(Table14[[#This Row],[2016EC]]&gt;Table14[[#This Row],[Action threshold]],"Outbreak(beyond action threshold)","Below threshold")</f>
        <v>Below threshold</v>
      </c>
    </row>
    <row r="6" spans="1:8" x14ac:dyDescent="0.35">
      <c r="A6" s="1" t="s">
        <v>7</v>
      </c>
      <c r="D6" s="6">
        <f>2*Table14[[#This Row],[2015EC2]]</f>
        <v>0</v>
      </c>
      <c r="E6" s="6" t="str">
        <f>IF(Table14[[#This Row],[2016EC]]&gt;Table14[[#This Row],[Action threshold]],"Outbreak(beyond action threshold)","Below threshold")</f>
        <v>Below threshold</v>
      </c>
    </row>
    <row r="7" spans="1:8" x14ac:dyDescent="0.35">
      <c r="A7" s="1" t="s">
        <v>8</v>
      </c>
      <c r="D7" s="6">
        <f>2*Table14[[#This Row],[2015EC2]]</f>
        <v>0</v>
      </c>
      <c r="E7" s="6" t="str">
        <f>IF(Table14[[#This Row],[2016EC]]&gt;Table14[[#This Row],[Action threshold]],"Outbreak(beyond action threshold)","Below threshold")</f>
        <v>Below threshold</v>
      </c>
    </row>
    <row r="8" spans="1:8" x14ac:dyDescent="0.35">
      <c r="A8" s="1" t="s">
        <v>9</v>
      </c>
      <c r="D8" s="6">
        <f>2*Table14[[#This Row],[2015EC2]]</f>
        <v>0</v>
      </c>
      <c r="E8" s="6" t="str">
        <f>IF(Table14[[#This Row],[2016EC]]&gt;Table14[[#This Row],[Action threshold]],"Outbreak(beyond action threshold)","Below threshold")</f>
        <v>Below threshold</v>
      </c>
    </row>
    <row r="9" spans="1:8" x14ac:dyDescent="0.35">
      <c r="A9" s="1" t="s">
        <v>10</v>
      </c>
      <c r="D9" s="6">
        <f>2*Table14[[#This Row],[2015EC2]]</f>
        <v>0</v>
      </c>
      <c r="E9" s="6" t="str">
        <f>IF(Table14[[#This Row],[2016EC]]&gt;Table14[[#This Row],[Action threshold]],"Outbreak(beyond action threshold)","Below threshold")</f>
        <v>Below threshold</v>
      </c>
    </row>
    <row r="10" spans="1:8" x14ac:dyDescent="0.35">
      <c r="A10" s="1" t="s">
        <v>11</v>
      </c>
      <c r="D10" s="6">
        <f>2*Table14[[#This Row],[2015EC2]]</f>
        <v>0</v>
      </c>
      <c r="E10" s="6" t="str">
        <f>IF(Table14[[#This Row],[2016EC]]&gt;Table14[[#This Row],[Action threshold]],"Outbreak(beyond action threshold)","Below threshold")</f>
        <v>Below threshold</v>
      </c>
    </row>
    <row r="11" spans="1:8" x14ac:dyDescent="0.35">
      <c r="A11" s="1" t="s">
        <v>12</v>
      </c>
      <c r="D11" s="6">
        <f>2*Table14[[#This Row],[2015EC2]]</f>
        <v>0</v>
      </c>
      <c r="E11" s="6" t="str">
        <f>IF(Table14[[#This Row],[2016EC]]&gt;Table14[[#This Row],[Action threshold]],"Outbreak(beyond action threshold)","Below threshold")</f>
        <v>Below threshold</v>
      </c>
    </row>
    <row r="12" spans="1:8" x14ac:dyDescent="0.35">
      <c r="A12" s="1" t="s">
        <v>13</v>
      </c>
      <c r="D12" s="6">
        <f>2*Table14[[#This Row],[2015EC2]]</f>
        <v>0</v>
      </c>
      <c r="E12" s="6" t="str">
        <f>IF(Table14[[#This Row],[2016EC]]&gt;Table14[[#This Row],[Action threshold]],"Outbreak(beyond action threshold)","Below threshold")</f>
        <v>Below threshold</v>
      </c>
    </row>
    <row r="13" spans="1:8" x14ac:dyDescent="0.35">
      <c r="A13" s="1" t="s">
        <v>14</v>
      </c>
      <c r="D13" s="6">
        <f>2*Table14[[#This Row],[2015EC2]]</f>
        <v>0</v>
      </c>
      <c r="E13" s="6" t="str">
        <f>IF(Table14[[#This Row],[2016EC]]&gt;Table14[[#This Row],[Action threshold]],"Outbreak(beyond action threshold)","Below threshold")</f>
        <v>Below threshold</v>
      </c>
    </row>
    <row r="14" spans="1:8" x14ac:dyDescent="0.35">
      <c r="A14" s="1" t="s">
        <v>15</v>
      </c>
      <c r="D14" s="6">
        <f>2*Table14[[#This Row],[2015EC2]]</f>
        <v>0</v>
      </c>
      <c r="E14" s="6" t="str">
        <f>IF(Table14[[#This Row],[2016EC]]&gt;Table14[[#This Row],[Action threshold]],"Outbreak(beyond action threshold)","Below threshold")</f>
        <v>Below threshold</v>
      </c>
    </row>
    <row r="15" spans="1:8" x14ac:dyDescent="0.35">
      <c r="A15" s="1" t="s">
        <v>16</v>
      </c>
      <c r="D15" s="6">
        <f>2*Table14[[#This Row],[2015EC2]]</f>
        <v>0</v>
      </c>
      <c r="E15" s="6" t="str">
        <f>IF(Table14[[#This Row],[2016EC]]&gt;Table14[[#This Row],[Action threshold]],"Outbreak(beyond action threshold)","Below threshold")</f>
        <v>Below threshold</v>
      </c>
    </row>
    <row r="16" spans="1:8" x14ac:dyDescent="0.35">
      <c r="A16" s="1" t="s">
        <v>17</v>
      </c>
      <c r="D16" s="6">
        <f>2*Table14[[#This Row],[2015EC2]]</f>
        <v>0</v>
      </c>
      <c r="E16" s="6" t="str">
        <f>IF(Table14[[#This Row],[2016EC]]&gt;Table14[[#This Row],[Action threshold]],"Outbreak(beyond action threshold)","Below threshold")</f>
        <v>Below threshold</v>
      </c>
    </row>
    <row r="17" spans="1:5" x14ac:dyDescent="0.35">
      <c r="A17" s="1" t="s">
        <v>18</v>
      </c>
      <c r="D17" s="6">
        <f>2*Table14[[#This Row],[2015EC2]]</f>
        <v>0</v>
      </c>
      <c r="E17" s="6" t="str">
        <f>IF(Table14[[#This Row],[2016EC]]&gt;Table14[[#This Row],[Action threshold]],"Outbreak(beyond action threshold)","Below threshold")</f>
        <v>Below threshold</v>
      </c>
    </row>
    <row r="18" spans="1:5" x14ac:dyDescent="0.35">
      <c r="A18" s="1" t="s">
        <v>19</v>
      </c>
      <c r="D18" s="6">
        <f>2*Table14[[#This Row],[2015EC2]]</f>
        <v>0</v>
      </c>
      <c r="E18" s="6" t="str">
        <f>IF(Table14[[#This Row],[2016EC]]&gt;Table14[[#This Row],[Action threshold]],"Outbreak(beyond action threshold)","Below threshold")</f>
        <v>Below threshold</v>
      </c>
    </row>
    <row r="19" spans="1:5" x14ac:dyDescent="0.35">
      <c r="A19" s="1" t="s">
        <v>20</v>
      </c>
      <c r="D19" s="6">
        <f>2*Table14[[#This Row],[2015EC2]]</f>
        <v>0</v>
      </c>
      <c r="E19" s="6" t="str">
        <f>IF(Table14[[#This Row],[2016EC]]&gt;Table14[[#This Row],[Action threshold]],"Outbreak(beyond action threshold)","Below threshold")</f>
        <v>Below threshold</v>
      </c>
    </row>
    <row r="20" spans="1:5" x14ac:dyDescent="0.35">
      <c r="A20" s="1" t="s">
        <v>21</v>
      </c>
      <c r="D20" s="6">
        <f>2*Table14[[#This Row],[2015EC2]]</f>
        <v>0</v>
      </c>
      <c r="E20" s="6" t="str">
        <f>IF(Table14[[#This Row],[2016EC]]&gt;Table14[[#This Row],[Action threshold]],"Outbreak(beyond action threshold)","Below threshold")</f>
        <v>Below threshold</v>
      </c>
    </row>
    <row r="21" spans="1:5" x14ac:dyDescent="0.35">
      <c r="A21" s="1" t="s">
        <v>22</v>
      </c>
      <c r="D21" s="6">
        <f>2*Table14[[#This Row],[2015EC2]]</f>
        <v>0</v>
      </c>
      <c r="E21" s="6" t="str">
        <f>IF(Table14[[#This Row],[2016EC]]&gt;Table14[[#This Row],[Action threshold]],"Outbreak(beyond action threshold)","Below threshold")</f>
        <v>Below threshold</v>
      </c>
    </row>
    <row r="22" spans="1:5" x14ac:dyDescent="0.35">
      <c r="A22" s="1" t="s">
        <v>23</v>
      </c>
      <c r="D22" s="6">
        <f>2*Table14[[#This Row],[2015EC2]]</f>
        <v>0</v>
      </c>
      <c r="E22" s="6" t="str">
        <f>IF(Table14[[#This Row],[2016EC]]&gt;Table14[[#This Row],[Action threshold]],"Outbreak(beyond action threshold)","Below threshold")</f>
        <v>Below threshold</v>
      </c>
    </row>
    <row r="23" spans="1:5" x14ac:dyDescent="0.35">
      <c r="A23" s="1" t="s">
        <v>24</v>
      </c>
      <c r="D23" s="6">
        <f>2*Table14[[#This Row],[2015EC2]]</f>
        <v>0</v>
      </c>
      <c r="E23" s="6" t="str">
        <f>IF(Table14[[#This Row],[2016EC]]&gt;Table14[[#This Row],[Action threshold]],"Outbreak(beyond action threshold)","Below threshold")</f>
        <v>Below threshold</v>
      </c>
    </row>
    <row r="24" spans="1:5" x14ac:dyDescent="0.35">
      <c r="A24" s="1" t="s">
        <v>25</v>
      </c>
      <c r="D24" s="6">
        <f>2*Table14[[#This Row],[2015EC2]]</f>
        <v>0</v>
      </c>
      <c r="E24" s="6" t="str">
        <f>IF(Table14[[#This Row],[2016EC]]&gt;Table14[[#This Row],[Action threshold]],"Outbreak(beyond action threshold)","Below threshold")</f>
        <v>Below threshold</v>
      </c>
    </row>
    <row r="25" spans="1:5" x14ac:dyDescent="0.35">
      <c r="A25" s="1" t="s">
        <v>26</v>
      </c>
      <c r="D25" s="6">
        <f>2*Table14[[#This Row],[2015EC2]]</f>
        <v>0</v>
      </c>
      <c r="E25" s="6" t="str">
        <f>IF(Table14[[#This Row],[2016EC]]&gt;Table14[[#This Row],[Action threshold]],"Outbreak(beyond action threshold)","Below threshold")</f>
        <v>Below threshold</v>
      </c>
    </row>
    <row r="26" spans="1:5" x14ac:dyDescent="0.35">
      <c r="A26" s="1" t="s">
        <v>27</v>
      </c>
      <c r="D26" s="6">
        <f>2*Table14[[#This Row],[2015EC2]]</f>
        <v>0</v>
      </c>
      <c r="E26" s="6" t="str">
        <f>IF(Table14[[#This Row],[2016EC]]&gt;Table14[[#This Row],[Action threshold]],"Outbreak(beyond action threshold)","Below threshold")</f>
        <v>Below threshold</v>
      </c>
    </row>
    <row r="27" spans="1:5" x14ac:dyDescent="0.35">
      <c r="A27" s="1" t="s">
        <v>28</v>
      </c>
      <c r="D27" s="6">
        <f>2*Table14[[#This Row],[2015EC2]]</f>
        <v>0</v>
      </c>
      <c r="E27" s="6" t="str">
        <f>IF(Table14[[#This Row],[2016EC]]&gt;Table14[[#This Row],[Action threshold]],"Outbreak(beyond action threshold)","Below threshold")</f>
        <v>Below threshold</v>
      </c>
    </row>
    <row r="28" spans="1:5" x14ac:dyDescent="0.35">
      <c r="A28" s="1" t="s">
        <v>29</v>
      </c>
      <c r="D28" s="6">
        <f>2*Table14[[#This Row],[2015EC2]]</f>
        <v>0</v>
      </c>
      <c r="E28" s="6" t="str">
        <f>IF(Table14[[#This Row],[2016EC]]&gt;Table14[[#This Row],[Action threshold]],"Outbreak(beyond action threshold)","Below threshold")</f>
        <v>Below threshold</v>
      </c>
    </row>
    <row r="29" spans="1:5" x14ac:dyDescent="0.35">
      <c r="A29" s="1" t="s">
        <v>30</v>
      </c>
      <c r="D29" s="6">
        <f>2*Table14[[#This Row],[2015EC2]]</f>
        <v>0</v>
      </c>
      <c r="E29" s="6" t="str">
        <f>IF(Table14[[#This Row],[2016EC]]&gt;Table14[[#This Row],[Action threshold]],"Outbreak(beyond action threshold)","Below threshold")</f>
        <v>Below threshold</v>
      </c>
    </row>
    <row r="30" spans="1:5" x14ac:dyDescent="0.35">
      <c r="A30" s="1" t="s">
        <v>31</v>
      </c>
      <c r="D30" s="6">
        <f>2*Table14[[#This Row],[2015EC2]]</f>
        <v>0</v>
      </c>
      <c r="E30" s="6" t="str">
        <f>IF(Table14[[#This Row],[2016EC]]&gt;Table14[[#This Row],[Action threshold]],"Outbreak(beyond action threshold)","Below threshold")</f>
        <v>Below threshold</v>
      </c>
    </row>
    <row r="31" spans="1:5" x14ac:dyDescent="0.35">
      <c r="A31" s="1" t="s">
        <v>32</v>
      </c>
      <c r="D31" s="6">
        <f>2*Table14[[#This Row],[2015EC2]]</f>
        <v>0</v>
      </c>
      <c r="E31" s="6" t="str">
        <f>IF(Table14[[#This Row],[2016EC]]&gt;Table14[[#This Row],[Action threshold]],"Outbreak(beyond action threshold)","Below threshold")</f>
        <v>Below threshold</v>
      </c>
    </row>
    <row r="32" spans="1:5" x14ac:dyDescent="0.35">
      <c r="A32" s="1" t="s">
        <v>33</v>
      </c>
      <c r="D32" s="6">
        <f>2*Table14[[#This Row],[2015EC2]]</f>
        <v>0</v>
      </c>
      <c r="E32" s="6" t="str">
        <f>IF(Table14[[#This Row],[2016EC]]&gt;Table14[[#This Row],[Action threshold]],"Outbreak(beyond action threshold)","Below threshold")</f>
        <v>Below threshold</v>
      </c>
    </row>
    <row r="33" spans="1:5" x14ac:dyDescent="0.35">
      <c r="A33" s="1" t="s">
        <v>34</v>
      </c>
      <c r="D33" s="6">
        <f>2*Table14[[#This Row],[2015EC2]]</f>
        <v>0</v>
      </c>
      <c r="E33" s="6" t="str">
        <f>IF(Table14[[#This Row],[2016EC]]&gt;Table14[[#This Row],[Action threshold]],"Outbreak(beyond action threshold)","Below threshold")</f>
        <v>Below threshold</v>
      </c>
    </row>
    <row r="34" spans="1:5" x14ac:dyDescent="0.35">
      <c r="A34" s="1" t="s">
        <v>35</v>
      </c>
      <c r="D34" s="6">
        <f>2*Table14[[#This Row],[2015EC2]]</f>
        <v>0</v>
      </c>
      <c r="E34" s="6" t="str">
        <f>IF(Table14[[#This Row],[2016EC]]&gt;Table14[[#This Row],[Action threshold]],"Outbreak(beyond action threshold)","Below threshold")</f>
        <v>Below threshold</v>
      </c>
    </row>
    <row r="35" spans="1:5" x14ac:dyDescent="0.35">
      <c r="A35" s="1" t="s">
        <v>36</v>
      </c>
      <c r="D35" s="6">
        <f>2*Table14[[#This Row],[2015EC2]]</f>
        <v>0</v>
      </c>
      <c r="E35" s="6" t="str">
        <f>IF(Table14[[#This Row],[2016EC]]&gt;Table14[[#This Row],[Action threshold]],"Outbreak(beyond action threshold)","Below threshold")</f>
        <v>Below threshold</v>
      </c>
    </row>
    <row r="36" spans="1:5" x14ac:dyDescent="0.35">
      <c r="A36" s="1" t="s">
        <v>37</v>
      </c>
      <c r="D36" s="6">
        <f>2*Table14[[#This Row],[2015EC2]]</f>
        <v>0</v>
      </c>
      <c r="E36" s="6" t="str">
        <f>IF(Table14[[#This Row],[2016EC]]&gt;Table14[[#This Row],[Action threshold]],"Outbreak(beyond action threshold)","Below threshold")</f>
        <v>Below threshold</v>
      </c>
    </row>
    <row r="37" spans="1:5" x14ac:dyDescent="0.35">
      <c r="A37" s="1" t="s">
        <v>38</v>
      </c>
      <c r="D37" s="6">
        <f>2*Table14[[#This Row],[2015EC2]]</f>
        <v>0</v>
      </c>
      <c r="E37" s="6" t="str">
        <f>IF(Table14[[#This Row],[2016EC]]&gt;Table14[[#This Row],[Action threshold]],"Outbreak(beyond action threshold)","Below threshold")</f>
        <v>Below threshold</v>
      </c>
    </row>
    <row r="38" spans="1:5" x14ac:dyDescent="0.35">
      <c r="A38" s="1" t="s">
        <v>39</v>
      </c>
      <c r="D38" s="6">
        <f>2*Table14[[#This Row],[2015EC2]]</f>
        <v>0</v>
      </c>
      <c r="E38" s="6" t="str">
        <f>IF(Table14[[#This Row],[2016EC]]&gt;Table14[[#This Row],[Action threshold]],"Outbreak(beyond action threshold)","Below threshold")</f>
        <v>Below threshold</v>
      </c>
    </row>
    <row r="39" spans="1:5" x14ac:dyDescent="0.35">
      <c r="A39" s="1" t="s">
        <v>40</v>
      </c>
      <c r="D39" s="6">
        <f>2*Table14[[#This Row],[2015EC2]]</f>
        <v>0</v>
      </c>
      <c r="E39" s="6" t="str">
        <f>IF(Table14[[#This Row],[2016EC]]&gt;Table14[[#This Row],[Action threshold]],"Outbreak(beyond action threshold)","Below threshold")</f>
        <v>Below threshold</v>
      </c>
    </row>
    <row r="40" spans="1:5" x14ac:dyDescent="0.35">
      <c r="A40" s="1" t="s">
        <v>41</v>
      </c>
      <c r="D40" s="6">
        <f>2*Table14[[#This Row],[2015EC2]]</f>
        <v>0</v>
      </c>
      <c r="E40" s="6" t="str">
        <f>IF(Table14[[#This Row],[2016EC]]&gt;Table14[[#This Row],[Action threshold]],"Outbreak(beyond action threshold)","Below threshold")</f>
        <v>Below threshold</v>
      </c>
    </row>
    <row r="41" spans="1:5" x14ac:dyDescent="0.35">
      <c r="A41" s="1" t="s">
        <v>42</v>
      </c>
      <c r="D41" s="6">
        <f>2*Table14[[#This Row],[2015EC2]]</f>
        <v>0</v>
      </c>
      <c r="E41" s="6" t="str">
        <f>IF(Table14[[#This Row],[2016EC]]&gt;Table14[[#This Row],[Action threshold]],"Outbreak(beyond action threshold)","Below threshold")</f>
        <v>Below threshold</v>
      </c>
    </row>
    <row r="42" spans="1:5" x14ac:dyDescent="0.35">
      <c r="A42" s="1" t="s">
        <v>43</v>
      </c>
      <c r="D42" s="6">
        <f>2*Table14[[#This Row],[2015EC2]]</f>
        <v>0</v>
      </c>
      <c r="E42" s="6" t="str">
        <f>IF(Table14[[#This Row],[2016EC]]&gt;Table14[[#This Row],[Action threshold]],"Outbreak(beyond action threshold)","Below threshold")</f>
        <v>Below threshold</v>
      </c>
    </row>
    <row r="43" spans="1:5" x14ac:dyDescent="0.35">
      <c r="A43" s="1" t="s">
        <v>44</v>
      </c>
      <c r="D43" s="6">
        <f>2*Table14[[#This Row],[2015EC2]]</f>
        <v>0</v>
      </c>
      <c r="E43" s="6" t="str">
        <f>IF(Table14[[#This Row],[2016EC]]&gt;Table14[[#This Row],[Action threshold]],"Outbreak(beyond action threshold)","Below threshold")</f>
        <v>Below threshold</v>
      </c>
    </row>
    <row r="44" spans="1:5" x14ac:dyDescent="0.35">
      <c r="A44" s="1" t="s">
        <v>45</v>
      </c>
      <c r="D44" s="6">
        <f>2*Table14[[#This Row],[2015EC2]]</f>
        <v>0</v>
      </c>
      <c r="E44" s="6" t="str">
        <f>IF(Table14[[#This Row],[2016EC]]&gt;Table14[[#This Row],[Action threshold]],"Outbreak(beyond action threshold)","Below threshold")</f>
        <v>Below threshold</v>
      </c>
    </row>
    <row r="45" spans="1:5" x14ac:dyDescent="0.35">
      <c r="A45" s="1" t="s">
        <v>46</v>
      </c>
      <c r="D45" s="6">
        <f>2*Table14[[#This Row],[2015EC2]]</f>
        <v>0</v>
      </c>
      <c r="E45" s="6" t="str">
        <f>IF(Table14[[#This Row],[2016EC]]&gt;Table14[[#This Row],[Action threshold]],"Outbreak(beyond action threshold)","Below threshold")</f>
        <v>Below threshold</v>
      </c>
    </row>
    <row r="46" spans="1:5" x14ac:dyDescent="0.35">
      <c r="A46" s="1" t="s">
        <v>47</v>
      </c>
      <c r="D46" s="6">
        <f>2*Table14[[#This Row],[2015EC2]]</f>
        <v>0</v>
      </c>
      <c r="E46" s="6" t="str">
        <f>IF(Table14[[#This Row],[2016EC]]&gt;Table14[[#This Row],[Action threshold]],"Outbreak(beyond action threshold)","Below threshold")</f>
        <v>Below threshold</v>
      </c>
    </row>
    <row r="47" spans="1:5" x14ac:dyDescent="0.35">
      <c r="A47" s="1" t="s">
        <v>48</v>
      </c>
      <c r="D47" s="6">
        <f>2*Table14[[#This Row],[2015EC2]]</f>
        <v>0</v>
      </c>
      <c r="E47" s="6" t="str">
        <f>IF(Table14[[#This Row],[2016EC]]&gt;Table14[[#This Row],[Action threshold]],"Outbreak(beyond action threshold)","Below threshold")</f>
        <v>Below threshold</v>
      </c>
    </row>
    <row r="48" spans="1:5" x14ac:dyDescent="0.35">
      <c r="A48" s="1" t="s">
        <v>49</v>
      </c>
      <c r="D48" s="6">
        <f>2*Table14[[#This Row],[2015EC2]]</f>
        <v>0</v>
      </c>
      <c r="E48" s="6" t="str">
        <f>IF(Table14[[#This Row],[2016EC]]&gt;Table14[[#This Row],[Action threshold]],"Outbreak(beyond action threshold)","Below threshold")</f>
        <v>Below threshold</v>
      </c>
    </row>
    <row r="49" spans="1:5" x14ac:dyDescent="0.35">
      <c r="A49" s="1" t="s">
        <v>50</v>
      </c>
      <c r="D49" s="6">
        <f>2*Table14[[#This Row],[2015EC2]]</f>
        <v>0</v>
      </c>
      <c r="E49" s="6" t="str">
        <f>IF(Table14[[#This Row],[2016EC]]&gt;Table14[[#This Row],[Action threshold]],"Outbreak(beyond action threshold)","Below threshold")</f>
        <v>Below threshold</v>
      </c>
    </row>
    <row r="50" spans="1:5" x14ac:dyDescent="0.35">
      <c r="A50" s="1" t="s">
        <v>51</v>
      </c>
      <c r="D50" s="6">
        <f>2*Table14[[#This Row],[2015EC2]]</f>
        <v>0</v>
      </c>
      <c r="E50" s="6" t="str">
        <f>IF(Table14[[#This Row],[2016EC]]&gt;Table14[[#This Row],[Action threshold]],"Outbreak(beyond action threshold)","Below threshold")</f>
        <v>Below threshold</v>
      </c>
    </row>
    <row r="51" spans="1:5" x14ac:dyDescent="0.35">
      <c r="A51" s="1" t="s">
        <v>52</v>
      </c>
      <c r="D51" s="6">
        <f>2*Table14[[#This Row],[2015EC2]]</f>
        <v>0</v>
      </c>
      <c r="E51" s="6" t="str">
        <f>IF(Table14[[#This Row],[2016EC]]&gt;Table14[[#This Row],[Action threshold]],"Outbreak(beyond action threshold)","Below threshold")</f>
        <v>Below threshold</v>
      </c>
    </row>
    <row r="52" spans="1:5" x14ac:dyDescent="0.35">
      <c r="A52" s="1" t="s">
        <v>53</v>
      </c>
      <c r="D52" s="6">
        <f>2*Table14[[#This Row],[2015EC2]]</f>
        <v>0</v>
      </c>
      <c r="E52" s="6" t="str">
        <f>IF(Table14[[#This Row],[2016EC]]&gt;Table14[[#This Row],[Action threshold]],"Outbreak(beyond action threshold)","Below threshold")</f>
        <v>Below threshold</v>
      </c>
    </row>
    <row r="53" spans="1:5" x14ac:dyDescent="0.35">
      <c r="A53" s="1" t="s">
        <v>54</v>
      </c>
      <c r="D53" s="6">
        <f>2*Table14[[#This Row],[2015EC2]]</f>
        <v>0</v>
      </c>
      <c r="E53" s="6" t="str">
        <f>IF(Table14[[#This Row],[2016EC]]&gt;Table14[[#This Row],[Action threshold]],"Outbreak(beyond action threshold)","Below threshold")</f>
        <v>Below threshold</v>
      </c>
    </row>
    <row r="54" spans="1:5" x14ac:dyDescent="0.35">
      <c r="A54" s="1" t="s">
        <v>55</v>
      </c>
      <c r="D54" s="6">
        <f>2*Table14[[#This Row],[2015EC2]]</f>
        <v>0</v>
      </c>
      <c r="E54" s="6" t="str">
        <f>IF(Table14[[#This Row],[2016EC]]&gt;Table14[[#This Row],[Action threshold]],"Outbreak(beyond action threshold)","Below threshold")</f>
        <v>Below threshold</v>
      </c>
    </row>
    <row r="55" spans="1:5" x14ac:dyDescent="0.35">
      <c r="A55" s="1" t="s">
        <v>56</v>
      </c>
      <c r="D55" s="6">
        <f>2*Table14[[#This Row],[2015EC2]]</f>
        <v>0</v>
      </c>
      <c r="E55" s="6" t="str">
        <f>IF(Table14[[#This Row],[2016EC]]&gt;Table14[[#This Row],[Action threshold]],"Outbreak(beyond action threshold)","Below threshold")</f>
        <v>Below threshold</v>
      </c>
    </row>
    <row r="56" spans="1:5" x14ac:dyDescent="0.35">
      <c r="A56" s="1" t="s">
        <v>57</v>
      </c>
      <c r="D56" s="6">
        <f>2*Table14[[#This Row],[2015EC2]]</f>
        <v>0</v>
      </c>
      <c r="E56" s="6" t="str">
        <f>IF(Table14[[#This Row],[2016EC]]&gt;Table14[[#This Row],[Action threshold]],"Outbreak(beyond action threshold)","Below threshold")</f>
        <v>Below threshold</v>
      </c>
    </row>
    <row r="57" spans="1:5" x14ac:dyDescent="0.35">
      <c r="A57" s="1" t="s">
        <v>58</v>
      </c>
      <c r="D57" s="6">
        <f>2*Table14[[#This Row],[2015EC2]]</f>
        <v>0</v>
      </c>
      <c r="E57" s="6" t="str">
        <f>IF(Table14[[#This Row],[2016EC]]&gt;Table14[[#This Row],[Action threshold]],"Outbreak(beyond action threshold)","Below threshold")</f>
        <v>Below threshold</v>
      </c>
    </row>
  </sheetData>
  <sheetProtection sheet="1" objects="1" scenarios="1" selectLockedCells="1"/>
  <mergeCells count="1">
    <mergeCell ref="B1:C1"/>
  </mergeCells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year data avialable</vt:lpstr>
      <vt:lpstr>No 5 Year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Dr Henok Tadesse</cp:lastModifiedBy>
  <dcterms:created xsi:type="dcterms:W3CDTF">2023-08-22T15:31:28Z</dcterms:created>
  <dcterms:modified xsi:type="dcterms:W3CDTF">2023-10-03T14:22:45Z</dcterms:modified>
</cp:coreProperties>
</file>