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velopment\urban-climate-monitor\hardware\sensor-node\"/>
    </mc:Choice>
  </mc:AlternateContent>
  <xr:revisionPtr revIDLastSave="0" documentId="13_ncr:1_{100CB50B-F3C8-4800-9702-2BC98D7B5933}" xr6:coauthVersionLast="45" xr6:coauthVersionMax="45" xr10:uidLastSave="{00000000-0000-0000-0000-000000000000}"/>
  <bookViews>
    <workbookView xWindow="2530" yWindow="3460" windowWidth="35330" windowHeight="17420" xr2:uid="{8F9C3DDA-30DB-46E2-ABAE-1A2DE267C611}"/>
  </bookViews>
  <sheets>
    <sheet name="Sheet2" sheetId="2" r:id="rId1"/>
  </sheets>
  <definedNames>
    <definedName name="ExternalData_1" localSheetId="0" hidden="1">Sheet2!$B$6:$I$36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2" l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4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01191-11C2-4075-B223-E7DA048EBD1E}" keepAlive="1" name="Query - sensor-node" description="Connection to the 'sensor-node' query in the workbook." type="5" refreshedVersion="6" background="1" saveData="1">
    <dbPr connection="Provider=Microsoft.Mashup.OleDb.1;Data Source=$Workbook$;Location=sensor-node;Extended Properties=&quot;&quot;" command="SELECT * FROM [sensor-node]"/>
  </connection>
</connections>
</file>

<file path=xl/sharedStrings.xml><?xml version="1.0" encoding="utf-8"?>
<sst xmlns="http://schemas.openxmlformats.org/spreadsheetml/2006/main" count="142" uniqueCount="114">
  <si>
    <t>Reference</t>
  </si>
  <si>
    <t xml:space="preserve"> Quantity</t>
  </si>
  <si>
    <t xml:space="preserve"> Value</t>
  </si>
  <si>
    <t xml:space="preserve">AE1 </t>
  </si>
  <si>
    <t>ANT-868-CHP-T</t>
  </si>
  <si>
    <t>ANT-868-CHP-TCT-ND</t>
  </si>
  <si>
    <t xml:space="preserve">BT1 </t>
  </si>
  <si>
    <t>2468</t>
  </si>
  <si>
    <t>534-2468</t>
  </si>
  <si>
    <t xml:space="preserve">C11 </t>
  </si>
  <si>
    <t>4.7pF</t>
  </si>
  <si>
    <t>C0805C479C8HACTU</t>
  </si>
  <si>
    <t>80-C0805C479C8HACTU</t>
  </si>
  <si>
    <t xml:space="preserve">C12 </t>
  </si>
  <si>
    <t>15pF</t>
  </si>
  <si>
    <t>C0805C150M8HACTU</t>
  </si>
  <si>
    <t>80-C0805C150M8HACTU</t>
  </si>
  <si>
    <t xml:space="preserve">C2 C4 C5 C6 C7 C8 C9 C10 C13 C14 C15 C16 </t>
  </si>
  <si>
    <t>100nF</t>
  </si>
  <si>
    <t>C0805C103K8RACTU</t>
  </si>
  <si>
    <t>80-C0805C103K8R</t>
  </si>
  <si>
    <t xml:space="preserve">C1 C3 </t>
  </si>
  <si>
    <t>10uF</t>
  </si>
  <si>
    <t>C0805C106K9PAC7210</t>
  </si>
  <si>
    <t>80-C0805C106K9P7210</t>
  </si>
  <si>
    <t xml:space="preserve">D1 </t>
  </si>
  <si>
    <t>BPV10</t>
  </si>
  <si>
    <t>782-BPV10</t>
  </si>
  <si>
    <t xml:space="preserve">FB1 </t>
  </si>
  <si>
    <t>742792040</t>
  </si>
  <si>
    <t xml:space="preserve">J1 </t>
  </si>
  <si>
    <t>CONUFL001-SMD-T</t>
  </si>
  <si>
    <t>712-CONUFL001-SMD-T</t>
  </si>
  <si>
    <t xml:space="preserve">J2 </t>
  </si>
  <si>
    <t>SHF-105-01-L-D-TH</t>
  </si>
  <si>
    <t>200-SHF10501LDTH</t>
  </si>
  <si>
    <t xml:space="preserve">L1 </t>
  </si>
  <si>
    <t>4.7uH</t>
  </si>
  <si>
    <t>SRN4018TA-4R7M</t>
  </si>
  <si>
    <t xml:space="preserve">Q1 </t>
  </si>
  <si>
    <t>PMV250EPEA</t>
  </si>
  <si>
    <t>771-PMV250EPEAR</t>
  </si>
  <si>
    <t xml:space="preserve">R11 R12 </t>
  </si>
  <si>
    <t>4.7k</t>
  </si>
  <si>
    <t>RC0805FR-074K7L</t>
  </si>
  <si>
    <t>603-RC0805FR-074K7L</t>
  </si>
  <si>
    <t xml:space="preserve">R13 </t>
  </si>
  <si>
    <t>100</t>
  </si>
  <si>
    <t>RC0805FR-07100RL</t>
  </si>
  <si>
    <t>603-RC0805FR-07100RL</t>
  </si>
  <si>
    <t xml:space="preserve">R5 R6 R7 R14 </t>
  </si>
  <si>
    <t>10k</t>
  </si>
  <si>
    <t>RC0805FR-0710KL</t>
  </si>
  <si>
    <t>603-RC0805FR-0710KL</t>
  </si>
  <si>
    <t xml:space="preserve">R2 </t>
  </si>
  <si>
    <t>330k</t>
  </si>
  <si>
    <t>RC0805FR-07330KL</t>
  </si>
  <si>
    <t>603-RC0805FR-07330KL</t>
  </si>
  <si>
    <t xml:space="preserve">R3 R4 R10 </t>
  </si>
  <si>
    <t>100k</t>
  </si>
  <si>
    <t>RC0805FR-07100KL</t>
  </si>
  <si>
    <t>603-RC0805FR-07100KL</t>
  </si>
  <si>
    <t xml:space="preserve">R8 </t>
  </si>
  <si>
    <t>1M</t>
  </si>
  <si>
    <t>RC0805FR-071ML</t>
  </si>
  <si>
    <t>603-RC0805FR-071ML</t>
  </si>
  <si>
    <t xml:space="preserve">R9 </t>
  </si>
  <si>
    <t>33k</t>
  </si>
  <si>
    <t>RC0805FR-0733KL</t>
  </si>
  <si>
    <t>603-RC0805FR-0733KL</t>
  </si>
  <si>
    <t xml:space="preserve">U1 </t>
  </si>
  <si>
    <t>TLV61225DCKR</t>
  </si>
  <si>
    <t>595-TLV61225DCKR</t>
  </si>
  <si>
    <t xml:space="preserve">U2 </t>
  </si>
  <si>
    <t>TPS27081ADDCR</t>
  </si>
  <si>
    <t>595-TPS27081ADDCR</t>
  </si>
  <si>
    <t xml:space="preserve">U3 </t>
  </si>
  <si>
    <t>SHT31-DIS-F2.5kS</t>
  </si>
  <si>
    <t>403-SHT31-DIS-F</t>
  </si>
  <si>
    <t xml:space="preserve">U4 </t>
  </si>
  <si>
    <t>24LC32AT-I/SN</t>
  </si>
  <si>
    <t>579-24LC32AT-I/SN</t>
  </si>
  <si>
    <t xml:space="preserve">U5 </t>
  </si>
  <si>
    <t>MLX90614ESF-BCC-000-TU</t>
  </si>
  <si>
    <t>MLX90614ESF-BCC-000-TU-ND</t>
  </si>
  <si>
    <t xml:space="preserve">U6 </t>
  </si>
  <si>
    <t>ADG633YRUZ</t>
  </si>
  <si>
    <t>584-ADG633YRUZ</t>
  </si>
  <si>
    <t xml:space="preserve">U7 </t>
  </si>
  <si>
    <t>TSV911RILT</t>
  </si>
  <si>
    <t>511-TSV911RILT</t>
  </si>
  <si>
    <t xml:space="preserve">U8 </t>
  </si>
  <si>
    <t>RFM95W-868</t>
  </si>
  <si>
    <t>RFM95W-868S2-ND</t>
  </si>
  <si>
    <t xml:space="preserve">U9 </t>
  </si>
  <si>
    <t>STM32L412KBT6</t>
  </si>
  <si>
    <t>511-STM32L412KBT6</t>
  </si>
  <si>
    <t>Manufacturer #</t>
  </si>
  <si>
    <t>Digikey #</t>
  </si>
  <si>
    <t>Mouser #</t>
  </si>
  <si>
    <t>Source</t>
  </si>
  <si>
    <t>BOM</t>
  </si>
  <si>
    <t>EQUIP</t>
  </si>
  <si>
    <t>712-CSH-SGFB100-UFFR</t>
  </si>
  <si>
    <t>CSH-SGFB-100-UFFR</t>
  </si>
  <si>
    <t>ADP-SMAM-SMAM-G</t>
  </si>
  <si>
    <t>712-ADP-SMAM-SMAM-G</t>
  </si>
  <si>
    <t>Quantity Abs</t>
  </si>
  <si>
    <t>Digikey STK</t>
  </si>
  <si>
    <t>Mouser STK</t>
  </si>
  <si>
    <t>Price</t>
  </si>
  <si>
    <t>710-742792040</t>
  </si>
  <si>
    <t>Number of Boards:</t>
  </si>
  <si>
    <t>SRN4018TA-4R7MCT-ND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</si>
</sst>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70" formatCode="#,##0.00\ &quot;€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170" fontId="0" fillId="0" borderId="0" xfId="1" applyNumberFormat="1" applyFont="1" applyAlignment="1">
      <alignment horizontal="right"/>
    </xf>
    <xf numFmtId="170" fontId="0" fillId="0" borderId="0" xfId="0" applyNumberFormat="1" applyAlignment="1">
      <alignment horizontal="right"/>
    </xf>
    <xf numFmtId="170" fontId="0" fillId="0" borderId="0" xfId="0" applyNumberFormat="1"/>
    <xf numFmtId="0" fontId="2" fillId="0" borderId="0" xfId="0" applyFont="1" applyAlignment="1">
      <alignment horizontal="right"/>
    </xf>
    <xf numFmtId="0" fontId="4" fillId="0" borderId="0" xfId="0" applyNumberFormat="1" applyFont="1"/>
    <xf numFmtId="0" fontId="4" fillId="0" borderId="0" xfId="0" applyFont="1"/>
    <xf numFmtId="170" fontId="4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11">
    <dxf>
      <fill>
        <patternFill>
          <bgColor rgb="FFFF7C80"/>
        </patternFill>
      </fill>
    </dxf>
    <dxf>
      <numFmt numFmtId="0" formatCode="General"/>
    </dxf>
    <dxf>
      <numFmt numFmtId="170" formatCode="#,##0.00\ &quot;€&quot;"/>
      <alignment horizontal="right" vertical="bottom" textRotation="0" wrapText="0" indent="0" justifyLastLine="0" shrinkToFit="0" readingOrder="0"/>
    </dxf>
    <dxf>
      <numFmt numFmtId="170" formatCode="#,##0.00\ &quot;€&quot;"/>
      <alignment horizontal="right" vertical="bottom" textRotation="0" wrapText="0" indent="0" justifyLastLine="0" shrinkToFit="0" readingOrder="0"/>
    </dxf>
    <dxf>
      <numFmt numFmtId="0" formatCode="General"/>
    </dxf>
    <dxf>
      <numFmt numFmtId="170" formatCode="#,##0.00\ &quot;€&quot;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0B7971-79B9-4F4B-96BC-6982BDEF26DA}" autoFormatId="16" applyNumberFormats="0" applyBorderFormats="0" applyFontFormats="0" applyPatternFormats="0" applyAlignmentFormats="0" applyWidthHeightFormats="0">
  <queryTableRefresh nextId="25" unboundColumnsLeft="1" unboundColumnsRight="2">
    <queryTableFields count="11">
      <queryTableField id="10" dataBound="0" tableColumnId="10"/>
      <queryTableField id="1" name="Reference" tableColumnId="1"/>
      <queryTableField id="3" name=" Value" tableColumnId="3"/>
      <queryTableField id="15" dataBound="0" tableColumnId="15"/>
      <queryTableField id="2" name=" Quantity" tableColumnId="2"/>
      <queryTableField id="6" name=" #manf" tableColumnId="6"/>
      <queryTableField id="7" name=" digikey#" tableColumnId="7"/>
      <queryTableField id="13" dataBound="0" tableColumnId="13"/>
      <queryTableField id="8" name=" mouser#" tableColumnId="8"/>
      <queryTableField id="14" dataBound="0" tableColumnId="14"/>
      <queryTableField id="19" dataBound="0" tableColumnId="17"/>
    </queryTableFields>
    <queryTableDeletedFields count="2">
      <deletedField name=" Datasheet"/>
      <deletedField name=" Footpri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4F0BD2-6835-479B-ADE5-B5F04373FF89}" name="BOM" displayName="BOM" ref="A6:K36" tableType="queryTable">
  <autoFilter ref="A6:K36" xr:uid="{053B62F9-E74A-4663-82CE-966FF68D1F06}"/>
  <tableColumns count="11">
    <tableColumn id="10" xr3:uid="{199BB979-B6DA-44E7-ABD6-20D33FA206E8}" uniqueName="10" name="Source" queryTableFieldId="10" dataDxfId="10"/>
    <tableColumn id="1" xr3:uid="{6139D430-0FB0-45E8-9B3B-FB60E70DE720}" uniqueName="1" name="Reference" totalsRowLabel="Total" queryTableFieldId="1" dataDxfId="9"/>
    <tableColumn id="3" xr3:uid="{693D2BA3-617D-43A5-BFC4-9D51C3F07F86}" uniqueName="3" name=" Value" queryTableFieldId="3" dataDxfId="1"/>
    <tableColumn id="15" xr3:uid="{D42E1A8D-689F-4E1B-A0B8-947CAC945289}" uniqueName="15" name="Quantity Abs" queryTableFieldId="15" dataDxfId="8"/>
    <tableColumn id="2" xr3:uid="{7A09788F-4103-4C50-854E-B503BBB8AE87}" uniqueName="2" name=" Quantity" queryTableFieldId="2"/>
    <tableColumn id="6" xr3:uid="{25B4ADD0-B5D6-43D5-BEB9-442F0F3169EE}" uniqueName="6" name="Manufacturer #" queryTableFieldId="6" dataDxfId="7"/>
    <tableColumn id="7" xr3:uid="{B80BAF32-DFE9-47F9-A9CC-508DD652951F}" uniqueName="7" name="Digikey #" queryTableFieldId="7" dataDxfId="6"/>
    <tableColumn id="13" xr3:uid="{7256402D-E179-40FA-B85D-6A398512CFAE}" uniqueName="13" name="Digikey STK" queryTableFieldId="13" dataDxfId="5" dataCellStyle="Currency"/>
    <tableColumn id="8" xr3:uid="{C844875B-1429-4BFE-AAAF-CB4307C3E530}" uniqueName="8" name="Mouser #" totalsRowFunction="count" queryTableFieldId="8" dataDxfId="4"/>
    <tableColumn id="14" xr3:uid="{8E0D69D8-3645-428C-A6FA-72E1020C5925}" uniqueName="14" name="Mouser STK" queryTableFieldId="14" dataDxfId="3"/>
    <tableColumn id="17" xr3:uid="{3907DD58-98B6-4C8B-955B-E40137A81A61}" uniqueName="17" name="Price" queryTableFieldId="19" dataDxfId="2">
      <calculatedColumnFormula>(BOM[[#This Row],[Quantity Abs]]+BOM[[#This Row],[ Quantity]]*$C$2)*(BOM[[#This Row],[Digikey STK]]+BOM[[#This Row],[Mouser STK]])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9753-0CA0-4A4D-990F-BE1727C2FB31}">
  <sheetPr codeName="Sheet1"/>
  <dimension ref="A2:L41"/>
  <sheetViews>
    <sheetView tabSelected="1" workbookViewId="0">
      <selection activeCell="G41" sqref="G41"/>
    </sheetView>
  </sheetViews>
  <sheetFormatPr defaultRowHeight="14.5" x14ac:dyDescent="0.35"/>
  <cols>
    <col min="1" max="1" width="8.7265625" customWidth="1"/>
    <col min="2" max="2" width="36.90625" customWidth="1"/>
    <col min="3" max="3" width="11.08984375" customWidth="1"/>
    <col min="4" max="4" width="17.54296875" customWidth="1"/>
    <col min="5" max="5" width="16.81640625" customWidth="1"/>
    <col min="6" max="6" width="25.08984375" customWidth="1"/>
    <col min="7" max="7" width="28.08984375" customWidth="1"/>
    <col min="8" max="8" width="13.36328125" customWidth="1"/>
    <col min="9" max="9" width="23.1796875" customWidth="1"/>
    <col min="10" max="10" width="13.36328125" customWidth="1"/>
    <col min="11" max="11" width="12.36328125" customWidth="1"/>
  </cols>
  <sheetData>
    <row r="2" spans="1:12" x14ac:dyDescent="0.35">
      <c r="B2" s="6" t="s">
        <v>112</v>
      </c>
      <c r="C2" s="2">
        <v>3</v>
      </c>
    </row>
    <row r="6" spans="1:12" x14ac:dyDescent="0.35">
      <c r="A6" t="s">
        <v>100</v>
      </c>
      <c r="B6" t="s">
        <v>0</v>
      </c>
      <c r="C6" t="s">
        <v>2</v>
      </c>
      <c r="D6" t="s">
        <v>107</v>
      </c>
      <c r="E6" t="s">
        <v>1</v>
      </c>
      <c r="F6" t="s">
        <v>97</v>
      </c>
      <c r="G6" t="s">
        <v>98</v>
      </c>
      <c r="H6" t="s">
        <v>108</v>
      </c>
      <c r="I6" t="s">
        <v>99</v>
      </c>
      <c r="J6" t="s">
        <v>109</v>
      </c>
      <c r="K6" t="s">
        <v>110</v>
      </c>
    </row>
    <row r="7" spans="1:12" x14ac:dyDescent="0.35">
      <c r="A7" s="1" t="s">
        <v>101</v>
      </c>
      <c r="B7" s="1" t="s">
        <v>3</v>
      </c>
      <c r="C7" s="1"/>
      <c r="D7" s="1"/>
      <c r="E7">
        <v>1</v>
      </c>
      <c r="F7" s="1" t="s">
        <v>4</v>
      </c>
      <c r="G7" s="1" t="s">
        <v>5</v>
      </c>
      <c r="H7" s="3">
        <v>2.3199999999999998</v>
      </c>
      <c r="I7" s="1"/>
      <c r="J7" s="4"/>
      <c r="K7" s="4">
        <f>(BOM[[#This Row],[Quantity Abs]]+BOM[[#This Row],[ Quantity]]*$C$2)*(BOM[[#This Row],[Digikey STK]]+BOM[[#This Row],[Mouser STK]])</f>
        <v>6.9599999999999991</v>
      </c>
      <c r="L7" s="1"/>
    </row>
    <row r="8" spans="1:12" x14ac:dyDescent="0.35">
      <c r="A8" s="1" t="s">
        <v>101</v>
      </c>
      <c r="B8" s="1" t="s">
        <v>6</v>
      </c>
      <c r="C8" s="1"/>
      <c r="D8" s="1"/>
      <c r="E8">
        <v>1</v>
      </c>
      <c r="F8" s="1" t="s">
        <v>7</v>
      </c>
      <c r="G8" s="1"/>
      <c r="H8" s="3"/>
      <c r="I8" s="1" t="s">
        <v>8</v>
      </c>
      <c r="J8" s="4">
        <v>1.1499999999999999</v>
      </c>
      <c r="K8" s="4">
        <f>(BOM[[#This Row],[Quantity Abs]]+BOM[[#This Row],[ Quantity]]*$C$2)*(BOM[[#This Row],[Digikey STK]]+BOM[[#This Row],[Mouser STK]])</f>
        <v>3.4499999999999997</v>
      </c>
      <c r="L8" s="1"/>
    </row>
    <row r="9" spans="1:12" x14ac:dyDescent="0.35">
      <c r="A9" s="1" t="s">
        <v>101</v>
      </c>
      <c r="B9" s="1" t="s">
        <v>9</v>
      </c>
      <c r="C9" s="1" t="s">
        <v>10</v>
      </c>
      <c r="D9" s="1"/>
      <c r="E9">
        <v>1</v>
      </c>
      <c r="F9" s="1" t="s">
        <v>11</v>
      </c>
      <c r="G9" s="1"/>
      <c r="H9" s="3"/>
      <c r="I9" s="1" t="s">
        <v>12</v>
      </c>
      <c r="J9" s="4">
        <v>8.5000000000000006E-2</v>
      </c>
      <c r="K9" s="4">
        <f>(BOM[[#This Row],[Quantity Abs]]+BOM[[#This Row],[ Quantity]]*$C$2)*(BOM[[#This Row],[Digikey STK]]+BOM[[#This Row],[Mouser STK]])</f>
        <v>0.255</v>
      </c>
      <c r="L9" s="1"/>
    </row>
    <row r="10" spans="1:12" x14ac:dyDescent="0.35">
      <c r="A10" s="1" t="s">
        <v>101</v>
      </c>
      <c r="B10" s="1" t="s">
        <v>13</v>
      </c>
      <c r="C10" s="1" t="s">
        <v>14</v>
      </c>
      <c r="D10" s="1"/>
      <c r="E10">
        <v>1</v>
      </c>
      <c r="F10" s="1" t="s">
        <v>15</v>
      </c>
      <c r="G10" s="1"/>
      <c r="H10" s="3"/>
      <c r="I10" s="1" t="s">
        <v>16</v>
      </c>
      <c r="J10" s="4">
        <v>8.5000000000000006E-2</v>
      </c>
      <c r="K10" s="4">
        <f>(BOM[[#This Row],[Quantity Abs]]+BOM[[#This Row],[ Quantity]]*$C$2)*(BOM[[#This Row],[Digikey STK]]+BOM[[#This Row],[Mouser STK]])</f>
        <v>0.255</v>
      </c>
      <c r="L10" s="1"/>
    </row>
    <row r="11" spans="1:12" x14ac:dyDescent="0.35">
      <c r="A11" s="1" t="s">
        <v>101</v>
      </c>
      <c r="B11" s="1" t="s">
        <v>17</v>
      </c>
      <c r="C11" s="1" t="s">
        <v>18</v>
      </c>
      <c r="D11" s="1"/>
      <c r="E11">
        <v>12</v>
      </c>
      <c r="F11" s="1" t="s">
        <v>19</v>
      </c>
      <c r="G11" s="1"/>
      <c r="H11" s="3"/>
      <c r="I11" s="1" t="s">
        <v>20</v>
      </c>
      <c r="J11" s="4">
        <v>0.152</v>
      </c>
      <c r="K11" s="4">
        <f>(BOM[[#This Row],[Quantity Abs]]+BOM[[#This Row],[ Quantity]]*$C$2)*(BOM[[#This Row],[Digikey STK]]+BOM[[#This Row],[Mouser STK]])</f>
        <v>5.4719999999999995</v>
      </c>
      <c r="L11" s="1"/>
    </row>
    <row r="12" spans="1:12" x14ac:dyDescent="0.35">
      <c r="A12" s="1" t="s">
        <v>101</v>
      </c>
      <c r="B12" s="1" t="s">
        <v>21</v>
      </c>
      <c r="C12" s="1" t="s">
        <v>22</v>
      </c>
      <c r="D12" s="1"/>
      <c r="E12">
        <v>2</v>
      </c>
      <c r="F12" s="1" t="s">
        <v>23</v>
      </c>
      <c r="G12" s="1"/>
      <c r="H12" s="3"/>
      <c r="I12" s="1" t="s">
        <v>24</v>
      </c>
      <c r="J12" s="4">
        <v>0.11899999999999999</v>
      </c>
      <c r="K12" s="4">
        <f>(BOM[[#This Row],[Quantity Abs]]+BOM[[#This Row],[ Quantity]]*$C$2)*(BOM[[#This Row],[Digikey STK]]+BOM[[#This Row],[Mouser STK]])</f>
        <v>0.71399999999999997</v>
      </c>
      <c r="L12" s="1"/>
    </row>
    <row r="13" spans="1:12" x14ac:dyDescent="0.35">
      <c r="A13" s="1" t="s">
        <v>101</v>
      </c>
      <c r="B13" s="1" t="s">
        <v>25</v>
      </c>
      <c r="C13" s="1"/>
      <c r="D13" s="1"/>
      <c r="E13">
        <v>1</v>
      </c>
      <c r="F13" s="1" t="s">
        <v>26</v>
      </c>
      <c r="G13" s="1"/>
      <c r="H13" s="3"/>
      <c r="I13" s="1" t="s">
        <v>27</v>
      </c>
      <c r="J13" s="4">
        <v>0.93200000000000005</v>
      </c>
      <c r="K13" s="4">
        <f>(BOM[[#This Row],[Quantity Abs]]+BOM[[#This Row],[ Quantity]]*$C$2)*(BOM[[#This Row],[Digikey STK]]+BOM[[#This Row],[Mouser STK]])</f>
        <v>2.7960000000000003</v>
      </c>
      <c r="L13" s="1"/>
    </row>
    <row r="14" spans="1:12" x14ac:dyDescent="0.35">
      <c r="A14" s="1" t="s">
        <v>101</v>
      </c>
      <c r="B14" s="1" t="s">
        <v>28</v>
      </c>
      <c r="C14" s="1"/>
      <c r="D14" s="1"/>
      <c r="E14">
        <v>1</v>
      </c>
      <c r="F14" s="1" t="s">
        <v>29</v>
      </c>
      <c r="G14" s="1"/>
      <c r="H14" s="3"/>
      <c r="I14" s="1" t="s">
        <v>111</v>
      </c>
      <c r="J14" s="4">
        <v>0.186</v>
      </c>
      <c r="K14" s="4">
        <f>(BOM[[#This Row],[Quantity Abs]]+BOM[[#This Row],[ Quantity]]*$C$2)*(BOM[[#This Row],[Digikey STK]]+BOM[[#This Row],[Mouser STK]])</f>
        <v>0.55800000000000005</v>
      </c>
      <c r="L14" s="1"/>
    </row>
    <row r="15" spans="1:12" x14ac:dyDescent="0.35">
      <c r="A15" s="1" t="s">
        <v>101</v>
      </c>
      <c r="B15" s="1" t="s">
        <v>30</v>
      </c>
      <c r="C15" s="1"/>
      <c r="D15" s="1"/>
      <c r="E15">
        <v>1</v>
      </c>
      <c r="F15" s="1" t="s">
        <v>31</v>
      </c>
      <c r="G15" s="1"/>
      <c r="H15" s="3"/>
      <c r="I15" s="1" t="s">
        <v>32</v>
      </c>
      <c r="J15" s="4">
        <v>0.52500000000000002</v>
      </c>
      <c r="K15" s="4">
        <f>(BOM[[#This Row],[Quantity Abs]]+BOM[[#This Row],[ Quantity]]*$C$2)*(BOM[[#This Row],[Digikey STK]]+BOM[[#This Row],[Mouser STK]])</f>
        <v>1.5750000000000002</v>
      </c>
      <c r="L15" s="1"/>
    </row>
    <row r="16" spans="1:12" x14ac:dyDescent="0.35">
      <c r="A16" s="1" t="s">
        <v>101</v>
      </c>
      <c r="B16" s="1" t="s">
        <v>33</v>
      </c>
      <c r="C16" s="1"/>
      <c r="D16" s="1"/>
      <c r="E16">
        <v>1</v>
      </c>
      <c r="F16" s="1" t="s">
        <v>34</v>
      </c>
      <c r="G16" s="1"/>
      <c r="H16" s="3"/>
      <c r="I16" s="1" t="s">
        <v>35</v>
      </c>
      <c r="J16" s="4">
        <v>2.29</v>
      </c>
      <c r="K16" s="4">
        <f>(BOM[[#This Row],[Quantity Abs]]+BOM[[#This Row],[ Quantity]]*$C$2)*(BOM[[#This Row],[Digikey STK]]+BOM[[#This Row],[Mouser STK]])</f>
        <v>6.87</v>
      </c>
      <c r="L16" s="1"/>
    </row>
    <row r="17" spans="1:12" x14ac:dyDescent="0.35">
      <c r="A17" s="7" t="s">
        <v>101</v>
      </c>
      <c r="B17" s="7" t="s">
        <v>36</v>
      </c>
      <c r="C17" s="7" t="s">
        <v>37</v>
      </c>
      <c r="D17" s="7"/>
      <c r="E17" s="8">
        <v>1</v>
      </c>
      <c r="F17" s="7" t="s">
        <v>38</v>
      </c>
      <c r="G17" s="7" t="s">
        <v>113</v>
      </c>
      <c r="H17" s="9">
        <v>0.41</v>
      </c>
      <c r="I17" s="7"/>
      <c r="J17" s="4"/>
      <c r="K17" s="4">
        <f>(BOM[[#This Row],[Quantity Abs]]+BOM[[#This Row],[ Quantity]]*$C$2)*(BOM[[#This Row],[Digikey STK]]+BOM[[#This Row],[Mouser STK]])</f>
        <v>1.23</v>
      </c>
      <c r="L17" s="1"/>
    </row>
    <row r="18" spans="1:12" x14ac:dyDescent="0.35">
      <c r="A18" s="1" t="s">
        <v>101</v>
      </c>
      <c r="B18" s="1" t="s">
        <v>39</v>
      </c>
      <c r="C18" s="1"/>
      <c r="D18" s="1"/>
      <c r="E18">
        <v>1</v>
      </c>
      <c r="F18" s="1" t="s">
        <v>40</v>
      </c>
      <c r="G18" s="1"/>
      <c r="H18" s="3"/>
      <c r="I18" s="1" t="s">
        <v>41</v>
      </c>
      <c r="J18" s="4">
        <v>0.34</v>
      </c>
      <c r="K18" s="4">
        <f>(BOM[[#This Row],[Quantity Abs]]+BOM[[#This Row],[ Quantity]]*$C$2)*(BOM[[#This Row],[Digikey STK]]+BOM[[#This Row],[Mouser STK]])</f>
        <v>1.02</v>
      </c>
      <c r="L18" s="1"/>
    </row>
    <row r="19" spans="1:12" x14ac:dyDescent="0.35">
      <c r="A19" s="1" t="s">
        <v>101</v>
      </c>
      <c r="B19" s="1" t="s">
        <v>42</v>
      </c>
      <c r="C19" s="1" t="s">
        <v>43</v>
      </c>
      <c r="D19" s="1"/>
      <c r="E19">
        <v>2</v>
      </c>
      <c r="F19" s="1" t="s">
        <v>44</v>
      </c>
      <c r="G19" s="1"/>
      <c r="H19" s="3"/>
      <c r="I19" s="1" t="s">
        <v>45</v>
      </c>
      <c r="J19" s="4">
        <v>0.11</v>
      </c>
      <c r="K19" s="4">
        <f>(BOM[[#This Row],[Quantity Abs]]+BOM[[#This Row],[ Quantity]]*$C$2)*(BOM[[#This Row],[Digikey STK]]+BOM[[#This Row],[Mouser STK]])</f>
        <v>0.66</v>
      </c>
      <c r="L19" s="1"/>
    </row>
    <row r="20" spans="1:12" x14ac:dyDescent="0.35">
      <c r="A20" s="1" t="s">
        <v>101</v>
      </c>
      <c r="B20" s="1" t="s">
        <v>46</v>
      </c>
      <c r="C20" s="1" t="s">
        <v>47</v>
      </c>
      <c r="D20" s="1"/>
      <c r="E20">
        <v>1</v>
      </c>
      <c r="F20" s="1" t="s">
        <v>48</v>
      </c>
      <c r="G20" s="1"/>
      <c r="H20" s="3"/>
      <c r="I20" s="1" t="s">
        <v>49</v>
      </c>
      <c r="J20" s="4">
        <v>0.11</v>
      </c>
      <c r="K20" s="4">
        <f>(BOM[[#This Row],[Quantity Abs]]+BOM[[#This Row],[ Quantity]]*$C$2)*(BOM[[#This Row],[Digikey STK]]+BOM[[#This Row],[Mouser STK]])</f>
        <v>0.33</v>
      </c>
      <c r="L20" s="1"/>
    </row>
    <row r="21" spans="1:12" x14ac:dyDescent="0.35">
      <c r="A21" s="1" t="s">
        <v>101</v>
      </c>
      <c r="B21" s="1" t="s">
        <v>50</v>
      </c>
      <c r="C21" s="1" t="s">
        <v>51</v>
      </c>
      <c r="D21" s="1"/>
      <c r="E21">
        <v>4</v>
      </c>
      <c r="F21" s="1" t="s">
        <v>52</v>
      </c>
      <c r="G21" s="1"/>
      <c r="H21" s="3"/>
      <c r="I21" s="1" t="s">
        <v>53</v>
      </c>
      <c r="J21" s="4">
        <v>0.11</v>
      </c>
      <c r="K21" s="4">
        <f>(BOM[[#This Row],[Quantity Abs]]+BOM[[#This Row],[ Quantity]]*$C$2)*(BOM[[#This Row],[Digikey STK]]+BOM[[#This Row],[Mouser STK]])</f>
        <v>1.32</v>
      </c>
      <c r="L21" s="1"/>
    </row>
    <row r="22" spans="1:12" x14ac:dyDescent="0.35">
      <c r="A22" s="1" t="s">
        <v>101</v>
      </c>
      <c r="B22" s="1" t="s">
        <v>54</v>
      </c>
      <c r="C22" s="1" t="s">
        <v>55</v>
      </c>
      <c r="D22" s="1"/>
      <c r="E22">
        <v>1</v>
      </c>
      <c r="F22" s="1" t="s">
        <v>56</v>
      </c>
      <c r="G22" s="1"/>
      <c r="H22" s="3"/>
      <c r="I22" s="1" t="s">
        <v>57</v>
      </c>
      <c r="J22" s="4">
        <v>0.11</v>
      </c>
      <c r="K22" s="4">
        <f>(BOM[[#This Row],[Quantity Abs]]+BOM[[#This Row],[ Quantity]]*$C$2)*(BOM[[#This Row],[Digikey STK]]+BOM[[#This Row],[Mouser STK]])</f>
        <v>0.33</v>
      </c>
      <c r="L22" s="1"/>
    </row>
    <row r="23" spans="1:12" x14ac:dyDescent="0.35">
      <c r="A23" s="1" t="s">
        <v>101</v>
      </c>
      <c r="B23" s="1" t="s">
        <v>58</v>
      </c>
      <c r="C23" s="1" t="s">
        <v>59</v>
      </c>
      <c r="D23" s="1"/>
      <c r="E23">
        <v>3</v>
      </c>
      <c r="F23" s="1" t="s">
        <v>60</v>
      </c>
      <c r="G23" s="1"/>
      <c r="H23" s="3"/>
      <c r="I23" s="1" t="s">
        <v>61</v>
      </c>
      <c r="J23" s="4">
        <v>0.11</v>
      </c>
      <c r="K23" s="4">
        <f>(BOM[[#This Row],[Quantity Abs]]+BOM[[#This Row],[ Quantity]]*$C$2)*(BOM[[#This Row],[Digikey STK]]+BOM[[#This Row],[Mouser STK]])</f>
        <v>0.99</v>
      </c>
      <c r="L23" s="1"/>
    </row>
    <row r="24" spans="1:12" x14ac:dyDescent="0.35">
      <c r="A24" s="1" t="s">
        <v>101</v>
      </c>
      <c r="B24" s="1" t="s">
        <v>62</v>
      </c>
      <c r="C24" s="1" t="s">
        <v>63</v>
      </c>
      <c r="D24" s="1"/>
      <c r="E24">
        <v>1</v>
      </c>
      <c r="F24" s="1" t="s">
        <v>64</v>
      </c>
      <c r="G24" s="1"/>
      <c r="H24" s="3"/>
      <c r="I24" s="1" t="s">
        <v>65</v>
      </c>
      <c r="J24" s="4">
        <v>8.5000000000000006E-2</v>
      </c>
      <c r="K24" s="4">
        <f>(BOM[[#This Row],[Quantity Abs]]+BOM[[#This Row],[ Quantity]]*$C$2)*(BOM[[#This Row],[Digikey STK]]+BOM[[#This Row],[Mouser STK]])</f>
        <v>0.255</v>
      </c>
      <c r="L24" s="1"/>
    </row>
    <row r="25" spans="1:12" x14ac:dyDescent="0.35">
      <c r="A25" s="1" t="s">
        <v>101</v>
      </c>
      <c r="B25" s="1" t="s">
        <v>66</v>
      </c>
      <c r="C25" s="1" t="s">
        <v>67</v>
      </c>
      <c r="D25" s="1"/>
      <c r="E25">
        <v>1</v>
      </c>
      <c r="F25" s="1" t="s">
        <v>68</v>
      </c>
      <c r="G25" s="1"/>
      <c r="H25" s="3"/>
      <c r="I25" s="1" t="s">
        <v>69</v>
      </c>
      <c r="J25" s="4">
        <v>0.11</v>
      </c>
      <c r="K25" s="4">
        <f>(BOM[[#This Row],[Quantity Abs]]+BOM[[#This Row],[ Quantity]]*$C$2)*(BOM[[#This Row],[Digikey STK]]+BOM[[#This Row],[Mouser STK]])</f>
        <v>0.33</v>
      </c>
      <c r="L25" s="1"/>
    </row>
    <row r="26" spans="1:12" x14ac:dyDescent="0.35">
      <c r="A26" s="1" t="s">
        <v>101</v>
      </c>
      <c r="B26" s="1" t="s">
        <v>70</v>
      </c>
      <c r="C26" s="1"/>
      <c r="D26" s="1"/>
      <c r="E26">
        <v>1</v>
      </c>
      <c r="F26" s="1" t="s">
        <v>71</v>
      </c>
      <c r="G26" s="1"/>
      <c r="H26" s="3"/>
      <c r="I26" s="1" t="s">
        <v>72</v>
      </c>
      <c r="J26" s="4">
        <v>0.86</v>
      </c>
      <c r="K26" s="4">
        <f>(BOM[[#This Row],[Quantity Abs]]+BOM[[#This Row],[ Quantity]]*$C$2)*(BOM[[#This Row],[Digikey STK]]+BOM[[#This Row],[Mouser STK]])</f>
        <v>2.58</v>
      </c>
      <c r="L26" s="1"/>
    </row>
    <row r="27" spans="1:12" x14ac:dyDescent="0.35">
      <c r="A27" s="1" t="s">
        <v>101</v>
      </c>
      <c r="B27" s="1" t="s">
        <v>73</v>
      </c>
      <c r="C27" s="1"/>
      <c r="D27" s="1"/>
      <c r="E27">
        <v>1</v>
      </c>
      <c r="F27" s="1" t="s">
        <v>74</v>
      </c>
      <c r="G27" s="1"/>
      <c r="H27" s="3"/>
      <c r="I27" s="1" t="s">
        <v>75</v>
      </c>
      <c r="J27" s="4">
        <v>0.66</v>
      </c>
      <c r="K27" s="4">
        <f>(BOM[[#This Row],[Quantity Abs]]+BOM[[#This Row],[ Quantity]]*$C$2)*(BOM[[#This Row],[Digikey STK]]+BOM[[#This Row],[Mouser STK]])</f>
        <v>1.98</v>
      </c>
      <c r="L27" s="1"/>
    </row>
    <row r="28" spans="1:12" x14ac:dyDescent="0.35">
      <c r="A28" s="1" t="s">
        <v>101</v>
      </c>
      <c r="B28" s="1" t="s">
        <v>76</v>
      </c>
      <c r="C28" s="1"/>
      <c r="D28" s="1"/>
      <c r="E28">
        <v>1</v>
      </c>
      <c r="F28" s="1" t="s">
        <v>77</v>
      </c>
      <c r="G28" s="1"/>
      <c r="H28" s="3"/>
      <c r="I28" s="1" t="s">
        <v>78</v>
      </c>
      <c r="J28" s="4">
        <v>5.4</v>
      </c>
      <c r="K28" s="4">
        <f>(BOM[[#This Row],[Quantity Abs]]+BOM[[#This Row],[ Quantity]]*$C$2)*(BOM[[#This Row],[Digikey STK]]+BOM[[#This Row],[Mouser STK]])</f>
        <v>16.200000000000003</v>
      </c>
      <c r="L28" s="1"/>
    </row>
    <row r="29" spans="1:12" x14ac:dyDescent="0.35">
      <c r="A29" s="1" t="s">
        <v>101</v>
      </c>
      <c r="B29" s="1" t="s">
        <v>79</v>
      </c>
      <c r="C29" s="1"/>
      <c r="D29" s="1"/>
      <c r="E29">
        <v>1</v>
      </c>
      <c r="F29" s="1" t="s">
        <v>80</v>
      </c>
      <c r="G29" s="1"/>
      <c r="H29" s="3"/>
      <c r="I29" s="1" t="s">
        <v>81</v>
      </c>
      <c r="J29" s="4">
        <v>0.28799999999999998</v>
      </c>
      <c r="K29" s="4">
        <f>(BOM[[#This Row],[Quantity Abs]]+BOM[[#This Row],[ Quantity]]*$C$2)*(BOM[[#This Row],[Digikey STK]]+BOM[[#This Row],[Mouser STK]])</f>
        <v>0.86399999999999988</v>
      </c>
      <c r="L29" s="1"/>
    </row>
    <row r="30" spans="1:12" x14ac:dyDescent="0.35">
      <c r="A30" s="1" t="s">
        <v>101</v>
      </c>
      <c r="B30" s="1" t="s">
        <v>82</v>
      </c>
      <c r="C30" s="1"/>
      <c r="D30" s="1"/>
      <c r="E30">
        <v>1</v>
      </c>
      <c r="F30" s="1" t="s">
        <v>83</v>
      </c>
      <c r="G30" s="1" t="s">
        <v>84</v>
      </c>
      <c r="H30" s="3">
        <v>20.78</v>
      </c>
      <c r="I30" s="1"/>
      <c r="J30" s="4"/>
      <c r="K30" s="4">
        <f>(BOM[[#This Row],[Quantity Abs]]+BOM[[#This Row],[ Quantity]]*$C$2)*(BOM[[#This Row],[Digikey STK]]+BOM[[#This Row],[Mouser STK]])</f>
        <v>62.34</v>
      </c>
      <c r="L30" s="1"/>
    </row>
    <row r="31" spans="1:12" x14ac:dyDescent="0.35">
      <c r="A31" s="1" t="s">
        <v>101</v>
      </c>
      <c r="B31" s="1" t="s">
        <v>85</v>
      </c>
      <c r="C31" s="1"/>
      <c r="D31" s="1"/>
      <c r="E31">
        <v>1</v>
      </c>
      <c r="F31" s="1" t="s">
        <v>86</v>
      </c>
      <c r="G31" s="1"/>
      <c r="H31" s="3"/>
      <c r="I31" s="1" t="s">
        <v>87</v>
      </c>
      <c r="J31" s="4">
        <v>2.2400000000000002</v>
      </c>
      <c r="K31" s="4">
        <f>(BOM[[#This Row],[Quantity Abs]]+BOM[[#This Row],[ Quantity]]*$C$2)*(BOM[[#This Row],[Digikey STK]]+BOM[[#This Row],[Mouser STK]])</f>
        <v>6.7200000000000006</v>
      </c>
      <c r="L31" s="1"/>
    </row>
    <row r="32" spans="1:12" x14ac:dyDescent="0.35">
      <c r="A32" s="1" t="s">
        <v>101</v>
      </c>
      <c r="B32" s="1" t="s">
        <v>88</v>
      </c>
      <c r="C32" s="1"/>
      <c r="D32" s="1"/>
      <c r="E32">
        <v>1</v>
      </c>
      <c r="F32" s="1" t="s">
        <v>89</v>
      </c>
      <c r="G32" s="1"/>
      <c r="H32" s="3"/>
      <c r="I32" s="1" t="s">
        <v>90</v>
      </c>
      <c r="J32" s="4">
        <v>0.63</v>
      </c>
      <c r="K32" s="4">
        <f>(BOM[[#This Row],[Quantity Abs]]+BOM[[#This Row],[ Quantity]]*$C$2)*(BOM[[#This Row],[Digikey STK]]+BOM[[#This Row],[Mouser STK]])</f>
        <v>1.8900000000000001</v>
      </c>
      <c r="L32" s="1"/>
    </row>
    <row r="33" spans="1:12" x14ac:dyDescent="0.35">
      <c r="A33" s="1" t="s">
        <v>101</v>
      </c>
      <c r="B33" s="1" t="s">
        <v>91</v>
      </c>
      <c r="C33" s="1"/>
      <c r="D33" s="1"/>
      <c r="E33">
        <v>1</v>
      </c>
      <c r="F33" s="1" t="s">
        <v>92</v>
      </c>
      <c r="G33" s="1" t="s">
        <v>93</v>
      </c>
      <c r="H33" s="3">
        <v>12.2</v>
      </c>
      <c r="I33" s="1"/>
      <c r="J33" s="4"/>
      <c r="K33" s="4">
        <f>(BOM[[#This Row],[Quantity Abs]]+BOM[[#This Row],[ Quantity]]*$C$2)*(BOM[[#This Row],[Digikey STK]]+BOM[[#This Row],[Mouser STK]])</f>
        <v>36.599999999999994</v>
      </c>
      <c r="L33" s="1"/>
    </row>
    <row r="34" spans="1:12" x14ac:dyDescent="0.35">
      <c r="A34" s="1" t="s">
        <v>101</v>
      </c>
      <c r="B34" s="1" t="s">
        <v>94</v>
      </c>
      <c r="C34" s="1"/>
      <c r="D34" s="1"/>
      <c r="E34">
        <v>1</v>
      </c>
      <c r="F34" s="1" t="s">
        <v>95</v>
      </c>
      <c r="G34" s="1"/>
      <c r="H34" s="3"/>
      <c r="I34" s="1" t="s">
        <v>96</v>
      </c>
      <c r="J34" s="4">
        <v>3.06</v>
      </c>
      <c r="K34" s="4">
        <f>(BOM[[#This Row],[Quantity Abs]]+BOM[[#This Row],[ Quantity]]*$C$2)*(BOM[[#This Row],[Digikey STK]]+BOM[[#This Row],[Mouser STK]])</f>
        <v>9.18</v>
      </c>
      <c r="L34" s="1"/>
    </row>
    <row r="35" spans="1:12" x14ac:dyDescent="0.35">
      <c r="A35" s="1" t="s">
        <v>102</v>
      </c>
      <c r="B35" s="1"/>
      <c r="C35" s="1"/>
      <c r="D35" s="1">
        <v>1</v>
      </c>
      <c r="F35" t="s">
        <v>104</v>
      </c>
      <c r="G35" s="1"/>
      <c r="H35" s="3"/>
      <c r="I35" s="1" t="s">
        <v>103</v>
      </c>
      <c r="J35" s="4">
        <v>4.87</v>
      </c>
      <c r="K35" s="4">
        <f>(BOM[[#This Row],[Quantity Abs]]+BOM[[#This Row],[ Quantity]]*$C$2)*(BOM[[#This Row],[Digikey STK]]+BOM[[#This Row],[Mouser STK]])</f>
        <v>4.87</v>
      </c>
      <c r="L35" s="1"/>
    </row>
    <row r="36" spans="1:12" x14ac:dyDescent="0.35">
      <c r="A36" s="1" t="s">
        <v>102</v>
      </c>
      <c r="B36" s="1"/>
      <c r="C36" s="1"/>
      <c r="D36" s="1">
        <v>1</v>
      </c>
      <c r="F36" t="s">
        <v>105</v>
      </c>
      <c r="G36" s="1"/>
      <c r="H36" s="3"/>
      <c r="I36" s="1" t="s">
        <v>106</v>
      </c>
      <c r="J36" s="4">
        <v>5.52</v>
      </c>
      <c r="K36" s="4">
        <f>(BOM[[#This Row],[Quantity Abs]]+BOM[[#This Row],[ Quantity]]*$C$2)*(BOM[[#This Row],[Digikey STK]]+BOM[[#This Row],[Mouser STK]])</f>
        <v>5.52</v>
      </c>
      <c r="L36" s="1"/>
    </row>
    <row r="37" spans="1:12" x14ac:dyDescent="0.35">
      <c r="A37" s="1"/>
      <c r="B37" s="1"/>
      <c r="C37" s="1"/>
      <c r="E37" s="1"/>
      <c r="F37" s="1"/>
      <c r="G37" s="1"/>
      <c r="H37" s="1"/>
    </row>
    <row r="38" spans="1:12" x14ac:dyDescent="0.35">
      <c r="A38" s="1"/>
      <c r="B38" s="1"/>
      <c r="C38" s="1"/>
      <c r="E38" s="1"/>
      <c r="F38" s="1"/>
      <c r="G38" s="1"/>
      <c r="H38" s="1"/>
    </row>
    <row r="39" spans="1:12" x14ac:dyDescent="0.35">
      <c r="A39" s="1"/>
      <c r="B39" s="1"/>
      <c r="C39" s="1"/>
      <c r="E39" s="1"/>
      <c r="F39" s="1"/>
      <c r="G39" s="1"/>
      <c r="H39" s="1"/>
    </row>
    <row r="41" spans="1:12" x14ac:dyDescent="0.35">
      <c r="K41" s="5">
        <f>SUM(BOM[Price])</f>
        <v>184.114</v>
      </c>
    </row>
  </sheetData>
  <phoneticPr fontId="3" type="noConversion"/>
  <conditionalFormatting sqref="K7:K36">
    <cfRule type="expression" dxfId="0" priority="7">
      <formula>(#REF!+#REF!)&lt;&gt;1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A23FFB-DABD-47C8-B79F-92F8718468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Heimann</dc:creator>
  <cp:lastModifiedBy>Henri Heimann</cp:lastModifiedBy>
  <dcterms:created xsi:type="dcterms:W3CDTF">2020-11-29T17:04:31Z</dcterms:created>
  <dcterms:modified xsi:type="dcterms:W3CDTF">2020-11-29T20:54:16Z</dcterms:modified>
</cp:coreProperties>
</file>