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list.csv" sheetId="1" r:id="rId4"/>
  </sheets>
  <definedNames/>
  <calcPr/>
</workbook>
</file>

<file path=xl/sharedStrings.xml><?xml version="1.0" encoding="utf-8"?>
<sst xmlns="http://schemas.openxmlformats.org/spreadsheetml/2006/main" count="123" uniqueCount="97">
  <si>
    <t>Iteration</t>
  </si>
  <si>
    <t>ID</t>
  </si>
  <si>
    <t>Task</t>
  </si>
  <si>
    <t>Risks</t>
  </si>
  <si>
    <t>Description</t>
  </si>
  <si>
    <t>Countermeasure</t>
  </si>
  <si>
    <t>Date</t>
  </si>
  <si>
    <t>Type</t>
  </si>
  <si>
    <t>IMP</t>
  </si>
  <si>
    <t>PRB</t>
  </si>
  <si>
    <t>MAG</t>
  </si>
  <si>
    <t>Team building and getting to know each other</t>
  </si>
  <si>
    <t>Lack of team cohesion</t>
  </si>
  <si>
    <t>Insufficient team bonding may lead to communication breakdowns and conflicts, hindering effective collaboration.</t>
  </si>
  <si>
    <t>Conduct team-building activities early on</t>
  </si>
  <si>
    <t>Team Dynamic</t>
  </si>
  <si>
    <t>Distribution of roles</t>
  </si>
  <si>
    <t>Misalignment of skills and responsibilities</t>
  </si>
  <si>
    <t xml:space="preserve">Inadequate alignment of team members' skills with roles may result in inefficiencies and hinder task completion.	</t>
  </si>
  <si>
    <t>Clearly define roles and responsibilities</t>
  </si>
  <si>
    <t>Resource Allocation</t>
  </si>
  <si>
    <t>Agreement on a common working method</t>
  </si>
  <si>
    <t>Differences in work preferences and styles</t>
  </si>
  <si>
    <t xml:space="preserve">Divergent work preferences and styles may impede collaboration, affecting overall efficiency and work quality.	</t>
  </si>
  <si>
    <t>Establish a team agreement for working methods</t>
  </si>
  <si>
    <t>Getting to know the task</t>
  </si>
  <si>
    <t>Incomplete understanding of the project scope</t>
  </si>
  <si>
    <t xml:space="preserve">Team members not fully comprehending the project scope may lead to incorrect assumptions and incomplete work.	</t>
  </si>
  <si>
    <t>Conduct thorough project briefings and training</t>
  </si>
  <si>
    <t>Scope Definition</t>
  </si>
  <si>
    <t>Contact and meeting with client</t>
  </si>
  <si>
    <t>Difficulty in scheduling and coordinating meetings</t>
  </si>
  <si>
    <t>Challenges in scheduling meetings with the client may cause delays in gathering essential project requirements.</t>
  </si>
  <si>
    <t>Use scheduling tools and establish clear communication</t>
  </si>
  <si>
    <t>Communication</t>
  </si>
  <si>
    <t>Contact and meeting with coach</t>
  </si>
  <si>
    <t>Coach availability and communication challenges</t>
  </si>
  <si>
    <t>Challenges in coach availability and communication may hinder guidance and support for the team.</t>
  </si>
  <si>
    <t>Establish a communication schedule with the coach</t>
  </si>
  <si>
    <t>Stakeholder Engagement</t>
  </si>
  <si>
    <t>Development and finalization of the vision</t>
  </si>
  <si>
    <t>Lack of clarity in the project vision</t>
  </si>
  <si>
    <t>Insufficient clarity in the project vision may lead to misunderstandings and divergent expectations.</t>
  </si>
  <si>
    <t>Conduct thorough discussions to clarify the project vision</t>
  </si>
  <si>
    <t>Project Planning</t>
  </si>
  <si>
    <t>Creation of a rough graphic prototype</t>
  </si>
  <si>
    <t>Technical challenges in creating the prototype</t>
  </si>
  <si>
    <t>Technical difficulties in creating the prototype may lead to delays and impact the demonstration of key functionalities.</t>
  </si>
  <si>
    <t>Conduct a feasibility analysis for the chosen technology</t>
  </si>
  <si>
    <t>Technical</t>
  </si>
  <si>
    <t>Workshop for all with Github</t>
  </si>
  <si>
    <t>Limited understanding of Github among team members</t>
  </si>
  <si>
    <t>Limited understanding of Github may hinder effective collaboration.</t>
  </si>
  <si>
    <t>Provide Github tutorials and training sessions</t>
  </si>
  <si>
    <t>Tool Adoption</t>
  </si>
  <si>
    <t>Creation of the use case model</t>
  </si>
  <si>
    <t>Ambiguity in use-case requirements</t>
  </si>
  <si>
    <t>Ambiguous use-case requirements may lead to misunderstandings and result in an inadequate use-case model.</t>
  </si>
  <si>
    <t>Collaborate closely with stakeholders for clear requirements</t>
  </si>
  <si>
    <t>Requirements</t>
  </si>
  <si>
    <t>Elaboration of UC01</t>
  </si>
  <si>
    <t>Lack of detailed information for UC01</t>
  </si>
  <si>
    <t>Insufficient detailed information for UC01 may lead to incomplete work and potential misalignment with stakeholder expectations.</t>
  </si>
  <si>
    <t>Schedule sessions with domain experts for information gathering</t>
  </si>
  <si>
    <t>Elaboration of UC03</t>
  </si>
  <si>
    <t>Misinterpretation of UC03 requirements</t>
  </si>
  <si>
    <t>Misinterpretation of UC03 requirements may lead to incorrect use-case specifications and impact the overall project.</t>
  </si>
  <si>
    <t>Establish regular communication channels with stakeholders</t>
  </si>
  <si>
    <t>Further education for all with Github</t>
  </si>
  <si>
    <t>Resistance to adopting Github as a collaboration tool</t>
  </si>
  <si>
    <t>Resistance to Github adoption may hinder effective collaboration and version control.</t>
  </si>
  <si>
    <t>Communicate the benefits of Github for collaboration and version control</t>
  </si>
  <si>
    <t>Workshop for developers and testers</t>
  </si>
  <si>
    <t>Limited collaboration and understanding between developers and testers</t>
  </si>
  <si>
    <t>Limited collaboration and understanding between developers and testers may result in inefficient testing processes.</t>
  </si>
  <si>
    <t>Organize joint training sessions for developers and testers</t>
  </si>
  <si>
    <t>Preparation of the risk list</t>
  </si>
  <si>
    <t>Overlooking potential project risks</t>
  </si>
  <si>
    <t>Failure to identify potential risks may lead to inadequate risk management and project disruptions.</t>
  </si>
  <si>
    <t>Engage the entire team in a collaborative risk identification session</t>
  </si>
  <si>
    <t>Frontend development</t>
  </si>
  <si>
    <t>Errors in frontend development</t>
  </si>
  <si>
    <t>Issues in frontend development may lead to a suboptimal user interface and user experience.</t>
  </si>
  <si>
    <t>Have a backup plan with alternative frontend frameworks or approaches</t>
  </si>
  <si>
    <t>Backend development</t>
  </si>
  <si>
    <t>Errors in backend development</t>
  </si>
  <si>
    <t>Issues in backend development may lead to system instability and performance issues.</t>
  </si>
  <si>
    <t>Have a rollback plan and alternative backend solutions</t>
  </si>
  <si>
    <t>Team member leaving the team</t>
  </si>
  <si>
    <t>Unexpected departure of a team member</t>
  </si>
  <si>
    <t>A team member leaving the team unexpectedly can disrupt the workflow and impact project knowledge and expertise.</t>
  </si>
  <si>
    <t>Cross-train team members to mitigate the impact</t>
  </si>
  <si>
    <t>The role of the analyst must be taken on</t>
  </si>
  <si>
    <t>Elimination analysts in the 2nd semester</t>
  </si>
  <si>
    <t>Due to the fact that the industrial engineers are only at SE1, our last analyst at the moment will be omitted.</t>
  </si>
  <si>
    <t>A team member must be entrusted with the analyst's tasks</t>
  </si>
  <si>
    <t>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</si>
</sst>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b/>
      <sz val="11.0"/>
      <color rgb="FF000000"/>
      <name val="Docs-Calibri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1" fillId="0" fontId="1" numFmtId="9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9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165" xfId="0" applyAlignment="1" applyFont="1" applyNumberForma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5" fillId="0" fontId="1" numFmtId="9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0" fillId="6" fontId="4" numFmtId="0" xfId="0" applyFill="1" applyFont="1"/>
    <xf borderId="0" fillId="6" fontId="5" numFmtId="0" xfId="0" applyAlignment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CCCCCC"/>
          <bgColor rgb="FFCCCCCC"/>
        </patternFill>
      </fill>
      <border/>
    </dxf>
    <dxf>
      <font>
        <color rgb="FFCCCCCC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2.38"/>
    <col customWidth="1" min="3" max="3" width="34.5"/>
    <col customWidth="1" min="4" max="4" width="39.63"/>
    <col customWidth="1" min="5" max="5" width="35.88"/>
    <col customWidth="1" min="6" max="6" width="9.38"/>
    <col customWidth="1" min="7" max="7" width="19.75"/>
    <col customWidth="1" min="8" max="8" width="4.0"/>
    <col customWidth="1" min="9" max="9" width="4.5"/>
    <col customWidth="1" min="10" max="10" width="4.88"/>
    <col customWidth="1" min="11" max="11" width="4.5"/>
    <col customWidth="1" min="12" max="12" width="4.88"/>
    <col customWidth="1" min="13" max="13" width="4.5"/>
    <col customWidth="1" min="14" max="14" width="4.88"/>
    <col customWidth="1" min="15" max="15" width="4.5"/>
    <col customWidth="1" min="16" max="16" width="4.75"/>
    <col customWidth="1" min="17" max="17" width="4.5"/>
    <col customWidth="1" min="18" max="18" width="4.88"/>
    <col customWidth="1" min="19" max="19" width="5.25"/>
    <col customWidth="1" min="20" max="20" width="4.88"/>
    <col customWidth="1" min="21" max="21" width="4.5"/>
    <col customWidth="1" min="22" max="22" width="4.88"/>
    <col customWidth="1" min="23" max="23" width="4.5"/>
    <col customWidth="1" min="24" max="24" width="4.88"/>
    <col customWidth="1" min="25" max="25" width="4.5"/>
    <col customWidth="1" min="26" max="28" width="4.88"/>
  </cols>
  <sheetData>
    <row r="1">
      <c r="G1" s="1" t="s">
        <v>0</v>
      </c>
      <c r="I1" s="2">
        <v>1.0</v>
      </c>
      <c r="K1" s="2">
        <v>2.0</v>
      </c>
      <c r="M1" s="2">
        <v>3.0</v>
      </c>
      <c r="O1" s="2">
        <v>4.0</v>
      </c>
      <c r="Q1" s="2">
        <v>5.0</v>
      </c>
      <c r="S1" s="2">
        <v>6.0</v>
      </c>
      <c r="U1" s="2">
        <v>7.0</v>
      </c>
      <c r="W1" s="2">
        <v>8.0</v>
      </c>
      <c r="Y1" s="2">
        <v>9.0</v>
      </c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9</v>
      </c>
      <c r="L2" s="3" t="s">
        <v>10</v>
      </c>
      <c r="M2" s="3" t="s">
        <v>9</v>
      </c>
      <c r="N2" s="3" t="s">
        <v>10</v>
      </c>
      <c r="O2" s="3" t="s">
        <v>9</v>
      </c>
      <c r="P2" s="3" t="s">
        <v>10</v>
      </c>
      <c r="Q2" s="3" t="s">
        <v>9</v>
      </c>
      <c r="R2" s="3" t="s">
        <v>10</v>
      </c>
      <c r="S2" s="3" t="s">
        <v>9</v>
      </c>
      <c r="T2" s="3" t="s">
        <v>10</v>
      </c>
      <c r="U2" s="3" t="s">
        <v>9</v>
      </c>
      <c r="V2" s="3" t="s">
        <v>10</v>
      </c>
      <c r="W2" s="3" t="s">
        <v>9</v>
      </c>
      <c r="X2" s="3" t="s">
        <v>10</v>
      </c>
      <c r="Y2" s="3" t="s">
        <v>9</v>
      </c>
      <c r="Z2" s="3" t="s">
        <v>10</v>
      </c>
      <c r="AA2" s="3"/>
      <c r="AB2" s="3"/>
    </row>
    <row r="3">
      <c r="A3" s="4">
        <v>1.0</v>
      </c>
      <c r="B3" s="5" t="s">
        <v>11</v>
      </c>
      <c r="C3" s="5" t="s">
        <v>12</v>
      </c>
      <c r="D3" s="5" t="s">
        <v>13</v>
      </c>
      <c r="E3" s="6" t="s">
        <v>14</v>
      </c>
      <c r="F3" s="7">
        <v>45243.0</v>
      </c>
      <c r="G3" s="8" t="s">
        <v>15</v>
      </c>
      <c r="H3" s="9">
        <v>5.0</v>
      </c>
      <c r="I3" s="10">
        <v>0.8</v>
      </c>
      <c r="J3" s="11">
        <f t="shared" ref="J3:J21" si="1">H3*I3</f>
        <v>4</v>
      </c>
      <c r="K3" s="10">
        <v>0.6</v>
      </c>
      <c r="L3" s="11">
        <f t="shared" ref="L3:L21" si="2">H3*K3</f>
        <v>3</v>
      </c>
      <c r="M3" s="10">
        <v>0.2</v>
      </c>
      <c r="N3" s="11">
        <f t="shared" ref="N3:N21" si="3">H3*M3</f>
        <v>1</v>
      </c>
      <c r="O3" s="10">
        <v>0.1</v>
      </c>
      <c r="P3" s="11">
        <f t="shared" ref="P3:P21" si="4">H3*O3</f>
        <v>0.5</v>
      </c>
      <c r="Q3" s="10">
        <v>0.05</v>
      </c>
      <c r="R3" s="11">
        <f t="shared" ref="R3:R21" si="5">H3*Q3</f>
        <v>0.25</v>
      </c>
      <c r="S3" s="10">
        <v>0.02</v>
      </c>
      <c r="T3" s="11">
        <f t="shared" ref="T3:T21" si="6">H3*S3</f>
        <v>0.1</v>
      </c>
      <c r="U3" s="12">
        <v>0.0</v>
      </c>
      <c r="V3" s="11">
        <f t="shared" ref="V3:V21" si="7">H3*U3</f>
        <v>0</v>
      </c>
      <c r="W3" s="12">
        <v>0.0</v>
      </c>
      <c r="X3" s="11">
        <f t="shared" ref="X3:X21" si="8">H3*W3</f>
        <v>0</v>
      </c>
      <c r="Y3" s="12">
        <v>0.0</v>
      </c>
      <c r="Z3" s="11">
        <f t="shared" ref="Z3:Z21" si="9">H3*Y3</f>
        <v>0</v>
      </c>
      <c r="AA3" s="8"/>
      <c r="AB3" s="8"/>
    </row>
    <row r="4">
      <c r="A4" s="4">
        <v>2.0</v>
      </c>
      <c r="B4" s="5" t="s">
        <v>16</v>
      </c>
      <c r="C4" s="5" t="s">
        <v>17</v>
      </c>
      <c r="D4" s="5" t="s">
        <v>18</v>
      </c>
      <c r="E4" s="6" t="s">
        <v>19</v>
      </c>
      <c r="F4" s="7">
        <v>45243.0</v>
      </c>
      <c r="G4" s="8" t="s">
        <v>20</v>
      </c>
      <c r="H4" s="9">
        <v>4.0</v>
      </c>
      <c r="I4" s="13">
        <v>0.7</v>
      </c>
      <c r="J4" s="14">
        <f t="shared" si="1"/>
        <v>2.8</v>
      </c>
      <c r="K4" s="13">
        <v>0.5</v>
      </c>
      <c r="L4" s="14">
        <f t="shared" si="2"/>
        <v>2</v>
      </c>
      <c r="M4" s="13">
        <v>0.25</v>
      </c>
      <c r="N4" s="14">
        <f t="shared" si="3"/>
        <v>1</v>
      </c>
      <c r="O4" s="13">
        <v>0.2</v>
      </c>
      <c r="P4" s="14">
        <f t="shared" si="4"/>
        <v>0.8</v>
      </c>
      <c r="Q4" s="13">
        <v>0.07</v>
      </c>
      <c r="R4" s="14">
        <f t="shared" si="5"/>
        <v>0.28</v>
      </c>
      <c r="S4" s="13">
        <v>0.05</v>
      </c>
      <c r="T4" s="14">
        <f t="shared" si="6"/>
        <v>0.2</v>
      </c>
      <c r="U4" s="12">
        <v>0.0</v>
      </c>
      <c r="V4" s="11">
        <f t="shared" si="7"/>
        <v>0</v>
      </c>
      <c r="W4" s="12">
        <v>0.0</v>
      </c>
      <c r="X4" s="11">
        <f t="shared" si="8"/>
        <v>0</v>
      </c>
      <c r="Y4" s="12">
        <v>0.0</v>
      </c>
      <c r="Z4" s="11">
        <f t="shared" si="9"/>
        <v>0</v>
      </c>
      <c r="AA4" s="8"/>
      <c r="AB4" s="8"/>
    </row>
    <row r="5">
      <c r="A5" s="4">
        <v>3.0</v>
      </c>
      <c r="B5" s="5" t="s">
        <v>21</v>
      </c>
      <c r="C5" s="5" t="s">
        <v>22</v>
      </c>
      <c r="D5" s="5" t="s">
        <v>23</v>
      </c>
      <c r="E5" s="6" t="s">
        <v>24</v>
      </c>
      <c r="F5" s="7">
        <v>45243.0</v>
      </c>
      <c r="G5" s="8" t="s">
        <v>15</v>
      </c>
      <c r="H5" s="9">
        <v>3.0</v>
      </c>
      <c r="I5" s="13">
        <v>0.6</v>
      </c>
      <c r="J5" s="14">
        <f t="shared" si="1"/>
        <v>1.8</v>
      </c>
      <c r="K5" s="13">
        <v>0.3</v>
      </c>
      <c r="L5" s="14">
        <f t="shared" si="2"/>
        <v>0.9</v>
      </c>
      <c r="M5" s="13">
        <v>0.15</v>
      </c>
      <c r="N5" s="14">
        <f t="shared" si="3"/>
        <v>0.45</v>
      </c>
      <c r="O5" s="13">
        <v>0.1</v>
      </c>
      <c r="P5" s="14">
        <f t="shared" si="4"/>
        <v>0.3</v>
      </c>
      <c r="Q5" s="13">
        <v>0.05</v>
      </c>
      <c r="R5" s="14">
        <f t="shared" si="5"/>
        <v>0.15</v>
      </c>
      <c r="S5" s="13">
        <v>0.02</v>
      </c>
      <c r="T5" s="14">
        <f t="shared" si="6"/>
        <v>0.06</v>
      </c>
      <c r="U5" s="12">
        <v>0.0</v>
      </c>
      <c r="V5" s="11">
        <f t="shared" si="7"/>
        <v>0</v>
      </c>
      <c r="W5" s="12">
        <v>0.0</v>
      </c>
      <c r="X5" s="11">
        <f t="shared" si="8"/>
        <v>0</v>
      </c>
      <c r="Y5" s="12">
        <v>0.0</v>
      </c>
      <c r="Z5" s="11">
        <f t="shared" si="9"/>
        <v>0</v>
      </c>
      <c r="AA5" s="8"/>
      <c r="AB5" s="8"/>
    </row>
    <row r="6">
      <c r="A6" s="4">
        <v>4.0</v>
      </c>
      <c r="B6" s="5" t="s">
        <v>25</v>
      </c>
      <c r="C6" s="5" t="s">
        <v>26</v>
      </c>
      <c r="D6" s="5" t="s">
        <v>27</v>
      </c>
      <c r="E6" s="6" t="s">
        <v>28</v>
      </c>
      <c r="F6" s="7">
        <v>45243.0</v>
      </c>
      <c r="G6" s="8" t="s">
        <v>29</v>
      </c>
      <c r="H6" s="9">
        <v>5.0</v>
      </c>
      <c r="I6" s="13">
        <v>0.8</v>
      </c>
      <c r="J6" s="14">
        <f t="shared" si="1"/>
        <v>4</v>
      </c>
      <c r="K6" s="13">
        <v>0.5</v>
      </c>
      <c r="L6" s="14">
        <f t="shared" si="2"/>
        <v>2.5</v>
      </c>
      <c r="M6" s="13">
        <v>0.1</v>
      </c>
      <c r="N6" s="14">
        <f t="shared" si="3"/>
        <v>0.5</v>
      </c>
      <c r="O6" s="13">
        <v>0.05</v>
      </c>
      <c r="P6" s="14">
        <f t="shared" si="4"/>
        <v>0.25</v>
      </c>
      <c r="Q6" s="13">
        <v>0.02</v>
      </c>
      <c r="R6" s="14">
        <f t="shared" si="5"/>
        <v>0.1</v>
      </c>
      <c r="S6" s="13">
        <v>0.02</v>
      </c>
      <c r="T6" s="14">
        <f t="shared" si="6"/>
        <v>0.1</v>
      </c>
      <c r="U6" s="12">
        <v>0.0</v>
      </c>
      <c r="V6" s="11">
        <f t="shared" si="7"/>
        <v>0</v>
      </c>
      <c r="W6" s="12">
        <v>0.0</v>
      </c>
      <c r="X6" s="11">
        <f t="shared" si="8"/>
        <v>0</v>
      </c>
      <c r="Y6" s="12">
        <v>0.0</v>
      </c>
      <c r="Z6" s="11">
        <f t="shared" si="9"/>
        <v>0</v>
      </c>
      <c r="AA6" s="8"/>
      <c r="AB6" s="8"/>
    </row>
    <row r="7">
      <c r="A7" s="4">
        <v>5.0</v>
      </c>
      <c r="B7" s="5" t="s">
        <v>30</v>
      </c>
      <c r="C7" s="5" t="s">
        <v>31</v>
      </c>
      <c r="D7" s="5" t="s">
        <v>32</v>
      </c>
      <c r="E7" s="6" t="s">
        <v>33</v>
      </c>
      <c r="F7" s="7">
        <v>45250.0</v>
      </c>
      <c r="G7" s="8" t="s">
        <v>34</v>
      </c>
      <c r="H7" s="9">
        <v>4.0</v>
      </c>
      <c r="I7" s="15"/>
      <c r="J7" s="14">
        <f t="shared" si="1"/>
        <v>0</v>
      </c>
      <c r="K7" s="13">
        <v>0.8</v>
      </c>
      <c r="L7" s="14">
        <f t="shared" si="2"/>
        <v>3.2</v>
      </c>
      <c r="M7" s="13">
        <v>0.4</v>
      </c>
      <c r="N7" s="14">
        <f t="shared" si="3"/>
        <v>1.6</v>
      </c>
      <c r="O7" s="13">
        <v>0.2</v>
      </c>
      <c r="P7" s="14">
        <f t="shared" si="4"/>
        <v>0.8</v>
      </c>
      <c r="Q7" s="13">
        <v>0.05</v>
      </c>
      <c r="R7" s="14">
        <f t="shared" si="5"/>
        <v>0.2</v>
      </c>
      <c r="S7" s="13">
        <v>0.02</v>
      </c>
      <c r="T7" s="14">
        <f t="shared" si="6"/>
        <v>0.08</v>
      </c>
      <c r="U7" s="12">
        <v>0.0</v>
      </c>
      <c r="V7" s="11">
        <f t="shared" si="7"/>
        <v>0</v>
      </c>
      <c r="W7" s="12">
        <v>0.0</v>
      </c>
      <c r="X7" s="11">
        <f t="shared" si="8"/>
        <v>0</v>
      </c>
      <c r="Y7" s="12">
        <v>0.0</v>
      </c>
      <c r="Z7" s="11">
        <f t="shared" si="9"/>
        <v>0</v>
      </c>
      <c r="AA7" s="8"/>
      <c r="AB7" s="8"/>
    </row>
    <row r="8">
      <c r="A8" s="4">
        <v>6.0</v>
      </c>
      <c r="B8" s="5" t="s">
        <v>35</v>
      </c>
      <c r="C8" s="5" t="s">
        <v>36</v>
      </c>
      <c r="D8" s="5" t="s">
        <v>37</v>
      </c>
      <c r="E8" s="6" t="s">
        <v>38</v>
      </c>
      <c r="F8" s="7">
        <v>45250.0</v>
      </c>
      <c r="G8" s="8" t="s">
        <v>39</v>
      </c>
      <c r="H8" s="9">
        <v>3.0</v>
      </c>
      <c r="I8" s="15"/>
      <c r="J8" s="14">
        <f t="shared" si="1"/>
        <v>0</v>
      </c>
      <c r="K8" s="13">
        <v>0.7</v>
      </c>
      <c r="L8" s="14">
        <f t="shared" si="2"/>
        <v>2.1</v>
      </c>
      <c r="M8" s="13">
        <v>0.5</v>
      </c>
      <c r="N8" s="14">
        <f t="shared" si="3"/>
        <v>1.5</v>
      </c>
      <c r="O8" s="13">
        <v>0.25</v>
      </c>
      <c r="P8" s="14">
        <f t="shared" si="4"/>
        <v>0.75</v>
      </c>
      <c r="Q8" s="13">
        <v>0.1</v>
      </c>
      <c r="R8" s="14">
        <f t="shared" si="5"/>
        <v>0.3</v>
      </c>
      <c r="S8" s="13">
        <v>0.07</v>
      </c>
      <c r="T8" s="14">
        <f t="shared" si="6"/>
        <v>0.21</v>
      </c>
      <c r="U8" s="12">
        <v>0.0</v>
      </c>
      <c r="V8" s="11">
        <f t="shared" si="7"/>
        <v>0</v>
      </c>
      <c r="W8" s="12">
        <v>0.0</v>
      </c>
      <c r="X8" s="11">
        <f t="shared" si="8"/>
        <v>0</v>
      </c>
      <c r="Y8" s="12">
        <v>0.0</v>
      </c>
      <c r="Z8" s="11">
        <f t="shared" si="9"/>
        <v>0</v>
      </c>
      <c r="AA8" s="8"/>
      <c r="AB8" s="8"/>
    </row>
    <row r="9">
      <c r="A9" s="4">
        <v>7.0</v>
      </c>
      <c r="B9" s="5" t="s">
        <v>40</v>
      </c>
      <c r="C9" s="5" t="s">
        <v>41</v>
      </c>
      <c r="D9" s="5" t="s">
        <v>42</v>
      </c>
      <c r="E9" s="6" t="s">
        <v>43</v>
      </c>
      <c r="F9" s="7">
        <v>45250.0</v>
      </c>
      <c r="G9" s="8" t="s">
        <v>44</v>
      </c>
      <c r="H9" s="9">
        <v>3.0</v>
      </c>
      <c r="I9" s="15"/>
      <c r="J9" s="14">
        <f t="shared" si="1"/>
        <v>0</v>
      </c>
      <c r="K9" s="13">
        <v>0.8</v>
      </c>
      <c r="L9" s="14">
        <f t="shared" si="2"/>
        <v>2.4</v>
      </c>
      <c r="M9" s="13">
        <v>0.3</v>
      </c>
      <c r="N9" s="14">
        <f t="shared" si="3"/>
        <v>0.9</v>
      </c>
      <c r="O9" s="13">
        <v>0.15</v>
      </c>
      <c r="P9" s="14">
        <f t="shared" si="4"/>
        <v>0.45</v>
      </c>
      <c r="Q9" s="13">
        <v>0.07</v>
      </c>
      <c r="R9" s="14">
        <f t="shared" si="5"/>
        <v>0.21</v>
      </c>
      <c r="S9" s="13">
        <v>0.05</v>
      </c>
      <c r="T9" s="14">
        <f t="shared" si="6"/>
        <v>0.15</v>
      </c>
      <c r="U9" s="12">
        <v>0.0</v>
      </c>
      <c r="V9" s="11">
        <f t="shared" si="7"/>
        <v>0</v>
      </c>
      <c r="W9" s="12">
        <v>0.0</v>
      </c>
      <c r="X9" s="11">
        <f t="shared" si="8"/>
        <v>0</v>
      </c>
      <c r="Y9" s="12">
        <v>0.0</v>
      </c>
      <c r="Z9" s="11">
        <f t="shared" si="9"/>
        <v>0</v>
      </c>
      <c r="AA9" s="8"/>
      <c r="AB9" s="8"/>
    </row>
    <row r="10">
      <c r="A10" s="4">
        <v>8.0</v>
      </c>
      <c r="B10" s="5" t="s">
        <v>45</v>
      </c>
      <c r="C10" s="5" t="s">
        <v>46</v>
      </c>
      <c r="D10" s="5" t="s">
        <v>47</v>
      </c>
      <c r="E10" s="6" t="s">
        <v>48</v>
      </c>
      <c r="F10" s="7">
        <v>45257.0</v>
      </c>
      <c r="G10" s="8" t="s">
        <v>49</v>
      </c>
      <c r="H10" s="9">
        <v>4.0</v>
      </c>
      <c r="I10" s="15"/>
      <c r="J10" s="14">
        <f t="shared" si="1"/>
        <v>0</v>
      </c>
      <c r="K10" s="15"/>
      <c r="L10" s="14">
        <f t="shared" si="2"/>
        <v>0</v>
      </c>
      <c r="M10" s="13">
        <v>0.8</v>
      </c>
      <c r="N10" s="14">
        <f t="shared" si="3"/>
        <v>3.2</v>
      </c>
      <c r="O10" s="13">
        <v>0.5</v>
      </c>
      <c r="P10" s="14">
        <f t="shared" si="4"/>
        <v>2</v>
      </c>
      <c r="Q10" s="13">
        <v>0.1</v>
      </c>
      <c r="R10" s="14">
        <f t="shared" si="5"/>
        <v>0.4</v>
      </c>
      <c r="S10" s="13">
        <v>0.05</v>
      </c>
      <c r="T10" s="14">
        <f t="shared" si="6"/>
        <v>0.2</v>
      </c>
      <c r="U10" s="12">
        <v>0.0</v>
      </c>
      <c r="V10" s="11">
        <f t="shared" si="7"/>
        <v>0</v>
      </c>
      <c r="W10" s="12">
        <v>0.0</v>
      </c>
      <c r="X10" s="11">
        <f t="shared" si="8"/>
        <v>0</v>
      </c>
      <c r="Y10" s="12">
        <v>0.0</v>
      </c>
      <c r="Z10" s="11">
        <f t="shared" si="9"/>
        <v>0</v>
      </c>
      <c r="AA10" s="8"/>
      <c r="AB10" s="8"/>
    </row>
    <row r="11">
      <c r="A11" s="4">
        <v>9.0</v>
      </c>
      <c r="B11" s="5" t="s">
        <v>50</v>
      </c>
      <c r="C11" s="5" t="s">
        <v>51</v>
      </c>
      <c r="D11" s="5" t="s">
        <v>52</v>
      </c>
      <c r="E11" s="6" t="s">
        <v>53</v>
      </c>
      <c r="F11" s="7">
        <v>45258.0</v>
      </c>
      <c r="G11" s="8" t="s">
        <v>54</v>
      </c>
      <c r="H11" s="9">
        <v>3.0</v>
      </c>
      <c r="I11" s="15"/>
      <c r="J11" s="14">
        <f t="shared" si="1"/>
        <v>0</v>
      </c>
      <c r="K11" s="15"/>
      <c r="L11" s="14">
        <f t="shared" si="2"/>
        <v>0</v>
      </c>
      <c r="M11" s="13">
        <v>0.7</v>
      </c>
      <c r="N11" s="14">
        <f t="shared" si="3"/>
        <v>2.1</v>
      </c>
      <c r="O11" s="13">
        <v>0.6</v>
      </c>
      <c r="P11" s="14">
        <f t="shared" si="4"/>
        <v>1.8</v>
      </c>
      <c r="Q11" s="13">
        <v>0.2</v>
      </c>
      <c r="R11" s="14">
        <f t="shared" si="5"/>
        <v>0.6</v>
      </c>
      <c r="S11" s="13">
        <v>0.1</v>
      </c>
      <c r="T11" s="14">
        <f t="shared" si="6"/>
        <v>0.3</v>
      </c>
      <c r="U11" s="12">
        <v>0.0</v>
      </c>
      <c r="V11" s="11">
        <f t="shared" si="7"/>
        <v>0</v>
      </c>
      <c r="W11" s="12">
        <v>0.0</v>
      </c>
      <c r="X11" s="11">
        <f t="shared" si="8"/>
        <v>0</v>
      </c>
      <c r="Y11" s="12">
        <v>0.0</v>
      </c>
      <c r="Z11" s="11">
        <f t="shared" si="9"/>
        <v>0</v>
      </c>
      <c r="AA11" s="8"/>
      <c r="AB11" s="8"/>
    </row>
    <row r="12">
      <c r="A12" s="4">
        <v>10.0</v>
      </c>
      <c r="B12" s="5" t="s">
        <v>55</v>
      </c>
      <c r="C12" s="5" t="s">
        <v>56</v>
      </c>
      <c r="D12" s="5" t="s">
        <v>57</v>
      </c>
      <c r="E12" s="6" t="s">
        <v>58</v>
      </c>
      <c r="F12" s="7">
        <v>45260.0</v>
      </c>
      <c r="G12" s="8" t="s">
        <v>59</v>
      </c>
      <c r="H12" s="9">
        <v>5.0</v>
      </c>
      <c r="I12" s="15"/>
      <c r="J12" s="14">
        <f t="shared" si="1"/>
        <v>0</v>
      </c>
      <c r="K12" s="15"/>
      <c r="L12" s="14">
        <f t="shared" si="2"/>
        <v>0</v>
      </c>
      <c r="M12" s="13">
        <v>0.8</v>
      </c>
      <c r="N12" s="14">
        <f t="shared" si="3"/>
        <v>4</v>
      </c>
      <c r="O12" s="13">
        <v>0.5</v>
      </c>
      <c r="P12" s="14">
        <f t="shared" si="4"/>
        <v>2.5</v>
      </c>
      <c r="Q12" s="13">
        <v>0.1</v>
      </c>
      <c r="R12" s="14">
        <f t="shared" si="5"/>
        <v>0.5</v>
      </c>
      <c r="S12" s="13">
        <v>0.05</v>
      </c>
      <c r="T12" s="14">
        <f t="shared" si="6"/>
        <v>0.25</v>
      </c>
      <c r="U12" s="12">
        <v>0.0</v>
      </c>
      <c r="V12" s="11">
        <f t="shared" si="7"/>
        <v>0</v>
      </c>
      <c r="W12" s="12">
        <v>0.0</v>
      </c>
      <c r="X12" s="11">
        <f t="shared" si="8"/>
        <v>0</v>
      </c>
      <c r="Y12" s="12">
        <v>0.0</v>
      </c>
      <c r="Z12" s="11">
        <f t="shared" si="9"/>
        <v>0</v>
      </c>
      <c r="AA12" s="8"/>
      <c r="AB12" s="8"/>
    </row>
    <row r="13">
      <c r="A13" s="4">
        <v>11.0</v>
      </c>
      <c r="B13" s="5" t="s">
        <v>60</v>
      </c>
      <c r="C13" s="5" t="s">
        <v>61</v>
      </c>
      <c r="D13" s="5" t="s">
        <v>62</v>
      </c>
      <c r="E13" s="6" t="s">
        <v>63</v>
      </c>
      <c r="F13" s="16">
        <v>45261.0</v>
      </c>
      <c r="G13" s="8" t="s">
        <v>59</v>
      </c>
      <c r="H13" s="9">
        <v>3.0</v>
      </c>
      <c r="I13" s="15"/>
      <c r="J13" s="14">
        <f t="shared" si="1"/>
        <v>0</v>
      </c>
      <c r="K13" s="15"/>
      <c r="L13" s="14">
        <f t="shared" si="2"/>
        <v>0</v>
      </c>
      <c r="M13" s="13">
        <v>0.6</v>
      </c>
      <c r="N13" s="14">
        <f t="shared" si="3"/>
        <v>1.8</v>
      </c>
      <c r="O13" s="13">
        <v>0.4</v>
      </c>
      <c r="P13" s="14">
        <f t="shared" si="4"/>
        <v>1.2</v>
      </c>
      <c r="Q13" s="13">
        <v>0.17</v>
      </c>
      <c r="R13" s="14">
        <f t="shared" si="5"/>
        <v>0.51</v>
      </c>
      <c r="S13" s="13">
        <v>0.1</v>
      </c>
      <c r="T13" s="14">
        <f t="shared" si="6"/>
        <v>0.3</v>
      </c>
      <c r="U13" s="12">
        <v>0.0</v>
      </c>
      <c r="V13" s="11">
        <f t="shared" si="7"/>
        <v>0</v>
      </c>
      <c r="W13" s="12">
        <v>0.0</v>
      </c>
      <c r="X13" s="11">
        <f t="shared" si="8"/>
        <v>0</v>
      </c>
      <c r="Y13" s="12">
        <v>0.0</v>
      </c>
      <c r="Z13" s="11">
        <f t="shared" si="9"/>
        <v>0</v>
      </c>
      <c r="AA13" s="8"/>
      <c r="AB13" s="8"/>
    </row>
    <row r="14">
      <c r="A14" s="4">
        <v>12.0</v>
      </c>
      <c r="B14" s="5" t="s">
        <v>64</v>
      </c>
      <c r="C14" s="5" t="s">
        <v>65</v>
      </c>
      <c r="D14" s="5" t="s">
        <v>66</v>
      </c>
      <c r="E14" s="6" t="s">
        <v>67</v>
      </c>
      <c r="F14" s="16">
        <v>45265.0</v>
      </c>
      <c r="G14" s="8" t="s">
        <v>59</v>
      </c>
      <c r="H14" s="9">
        <v>4.0</v>
      </c>
      <c r="I14" s="15"/>
      <c r="J14" s="14">
        <f t="shared" si="1"/>
        <v>0</v>
      </c>
      <c r="K14" s="15"/>
      <c r="L14" s="14">
        <f t="shared" si="2"/>
        <v>0</v>
      </c>
      <c r="M14" s="13">
        <v>0.7</v>
      </c>
      <c r="N14" s="14">
        <f t="shared" si="3"/>
        <v>2.8</v>
      </c>
      <c r="O14" s="13">
        <v>0.3</v>
      </c>
      <c r="P14" s="14">
        <f t="shared" si="4"/>
        <v>1.2</v>
      </c>
      <c r="Q14" s="13">
        <v>0.15</v>
      </c>
      <c r="R14" s="14">
        <f t="shared" si="5"/>
        <v>0.6</v>
      </c>
      <c r="S14" s="13">
        <v>0.1</v>
      </c>
      <c r="T14" s="14">
        <f t="shared" si="6"/>
        <v>0.4</v>
      </c>
      <c r="U14" s="12">
        <v>0.0</v>
      </c>
      <c r="V14" s="11">
        <f t="shared" si="7"/>
        <v>0</v>
      </c>
      <c r="W14" s="12">
        <v>0.0</v>
      </c>
      <c r="X14" s="11">
        <f t="shared" si="8"/>
        <v>0</v>
      </c>
      <c r="Y14" s="12">
        <v>0.0</v>
      </c>
      <c r="Z14" s="11">
        <f t="shared" si="9"/>
        <v>0</v>
      </c>
      <c r="AA14" s="8"/>
      <c r="AB14" s="8"/>
    </row>
    <row r="15">
      <c r="A15" s="4">
        <v>13.0</v>
      </c>
      <c r="B15" s="5" t="s">
        <v>68</v>
      </c>
      <c r="C15" s="5" t="s">
        <v>69</v>
      </c>
      <c r="D15" s="5" t="s">
        <v>70</v>
      </c>
      <c r="E15" s="6" t="s">
        <v>71</v>
      </c>
      <c r="F15" s="7">
        <v>45271.0</v>
      </c>
      <c r="G15" s="8" t="s">
        <v>54</v>
      </c>
      <c r="H15" s="9">
        <v>3.0</v>
      </c>
      <c r="I15" s="15"/>
      <c r="J15" s="14">
        <f t="shared" si="1"/>
        <v>0</v>
      </c>
      <c r="K15" s="15"/>
      <c r="L15" s="14">
        <f t="shared" si="2"/>
        <v>0</v>
      </c>
      <c r="M15" s="13">
        <v>0.8</v>
      </c>
      <c r="N15" s="14">
        <f t="shared" si="3"/>
        <v>2.4</v>
      </c>
      <c r="O15" s="13">
        <v>0.5</v>
      </c>
      <c r="P15" s="14">
        <f t="shared" si="4"/>
        <v>1.5</v>
      </c>
      <c r="Q15" s="13">
        <v>0.2</v>
      </c>
      <c r="R15" s="14">
        <f t="shared" si="5"/>
        <v>0.6</v>
      </c>
      <c r="S15" s="13">
        <v>0.05</v>
      </c>
      <c r="T15" s="14">
        <f t="shared" si="6"/>
        <v>0.15</v>
      </c>
      <c r="U15" s="12">
        <v>0.0</v>
      </c>
      <c r="V15" s="11">
        <f t="shared" si="7"/>
        <v>0</v>
      </c>
      <c r="W15" s="12">
        <v>0.0</v>
      </c>
      <c r="X15" s="11">
        <f t="shared" si="8"/>
        <v>0</v>
      </c>
      <c r="Y15" s="12">
        <v>0.0</v>
      </c>
      <c r="Z15" s="11">
        <f t="shared" si="9"/>
        <v>0</v>
      </c>
      <c r="AA15" s="8"/>
      <c r="AB15" s="8"/>
    </row>
    <row r="16">
      <c r="A16" s="4">
        <v>14.0</v>
      </c>
      <c r="B16" s="5" t="s">
        <v>72</v>
      </c>
      <c r="C16" s="5" t="s">
        <v>73</v>
      </c>
      <c r="D16" s="5" t="s">
        <v>74</v>
      </c>
      <c r="E16" s="6" t="s">
        <v>75</v>
      </c>
      <c r="F16" s="7">
        <v>45271.0</v>
      </c>
      <c r="G16" s="8" t="s">
        <v>15</v>
      </c>
      <c r="H16" s="9">
        <v>4.0</v>
      </c>
      <c r="I16" s="15"/>
      <c r="J16" s="14">
        <f t="shared" si="1"/>
        <v>0</v>
      </c>
      <c r="K16" s="15"/>
      <c r="L16" s="14">
        <f t="shared" si="2"/>
        <v>0</v>
      </c>
      <c r="M16" s="15"/>
      <c r="N16" s="14">
        <f t="shared" si="3"/>
        <v>0</v>
      </c>
      <c r="O16" s="13">
        <v>0.6</v>
      </c>
      <c r="P16" s="14">
        <f t="shared" si="4"/>
        <v>2.4</v>
      </c>
      <c r="Q16" s="13">
        <v>0.15</v>
      </c>
      <c r="R16" s="14">
        <f t="shared" si="5"/>
        <v>0.6</v>
      </c>
      <c r="S16" s="13">
        <v>0.1</v>
      </c>
      <c r="T16" s="14">
        <f t="shared" si="6"/>
        <v>0.4</v>
      </c>
      <c r="U16" s="12">
        <v>0.0</v>
      </c>
      <c r="V16" s="11">
        <f t="shared" si="7"/>
        <v>0</v>
      </c>
      <c r="W16" s="12">
        <v>0.0</v>
      </c>
      <c r="X16" s="11">
        <f t="shared" si="8"/>
        <v>0</v>
      </c>
      <c r="Y16" s="12">
        <v>0.0</v>
      </c>
      <c r="Z16" s="11">
        <f t="shared" si="9"/>
        <v>0</v>
      </c>
      <c r="AA16" s="8"/>
      <c r="AB16" s="8"/>
    </row>
    <row r="17">
      <c r="A17" s="4">
        <v>15.0</v>
      </c>
      <c r="B17" s="5" t="s">
        <v>76</v>
      </c>
      <c r="C17" s="5" t="s">
        <v>77</v>
      </c>
      <c r="D17" s="5" t="s">
        <v>78</v>
      </c>
      <c r="E17" s="6" t="s">
        <v>79</v>
      </c>
      <c r="F17" s="7">
        <v>45271.0</v>
      </c>
      <c r="G17" s="8" t="s">
        <v>44</v>
      </c>
      <c r="H17" s="9">
        <v>3.0</v>
      </c>
      <c r="I17" s="15"/>
      <c r="J17" s="14">
        <f t="shared" si="1"/>
        <v>0</v>
      </c>
      <c r="K17" s="15"/>
      <c r="L17" s="14">
        <f t="shared" si="2"/>
        <v>0</v>
      </c>
      <c r="M17" s="15"/>
      <c r="N17" s="14">
        <f t="shared" si="3"/>
        <v>0</v>
      </c>
      <c r="O17" s="13">
        <v>0.8</v>
      </c>
      <c r="P17" s="14">
        <f t="shared" si="4"/>
        <v>2.4</v>
      </c>
      <c r="Q17" s="13">
        <v>0.3</v>
      </c>
      <c r="R17" s="14">
        <f t="shared" si="5"/>
        <v>0.9</v>
      </c>
      <c r="S17" s="13">
        <v>0.2</v>
      </c>
      <c r="T17" s="14">
        <f t="shared" si="6"/>
        <v>0.6</v>
      </c>
      <c r="U17" s="12">
        <v>0.0</v>
      </c>
      <c r="V17" s="11">
        <f t="shared" si="7"/>
        <v>0</v>
      </c>
      <c r="W17" s="12">
        <v>0.0</v>
      </c>
      <c r="X17" s="11">
        <f t="shared" si="8"/>
        <v>0</v>
      </c>
      <c r="Y17" s="12">
        <v>0.0</v>
      </c>
      <c r="Z17" s="11">
        <f t="shared" si="9"/>
        <v>0</v>
      </c>
      <c r="AA17" s="8"/>
      <c r="AB17" s="8"/>
    </row>
    <row r="18">
      <c r="A18" s="4">
        <v>16.0</v>
      </c>
      <c r="B18" s="5" t="s">
        <v>80</v>
      </c>
      <c r="C18" s="5" t="s">
        <v>81</v>
      </c>
      <c r="D18" s="5" t="s">
        <v>82</v>
      </c>
      <c r="E18" s="6" t="s">
        <v>83</v>
      </c>
      <c r="F18" s="7">
        <v>45278.0</v>
      </c>
      <c r="G18" s="8" t="s">
        <v>49</v>
      </c>
      <c r="H18" s="9">
        <v>5.0</v>
      </c>
      <c r="I18" s="15"/>
      <c r="J18" s="14">
        <f t="shared" si="1"/>
        <v>0</v>
      </c>
      <c r="K18" s="15"/>
      <c r="L18" s="14">
        <f t="shared" si="2"/>
        <v>0</v>
      </c>
      <c r="M18" s="15"/>
      <c r="N18" s="14">
        <f t="shared" si="3"/>
        <v>0</v>
      </c>
      <c r="O18" s="13">
        <v>0.8</v>
      </c>
      <c r="P18" s="14">
        <f t="shared" si="4"/>
        <v>4</v>
      </c>
      <c r="Q18" s="13">
        <v>0.1</v>
      </c>
      <c r="R18" s="14">
        <f t="shared" si="5"/>
        <v>0.5</v>
      </c>
      <c r="S18" s="13">
        <v>0.1</v>
      </c>
      <c r="T18" s="14">
        <f t="shared" si="6"/>
        <v>0.5</v>
      </c>
      <c r="U18" s="12">
        <v>0.0</v>
      </c>
      <c r="V18" s="11">
        <f t="shared" si="7"/>
        <v>0</v>
      </c>
      <c r="W18" s="12">
        <v>0.0</v>
      </c>
      <c r="X18" s="11">
        <f t="shared" si="8"/>
        <v>0</v>
      </c>
      <c r="Y18" s="12">
        <v>0.0</v>
      </c>
      <c r="Z18" s="11">
        <f t="shared" si="9"/>
        <v>0</v>
      </c>
      <c r="AA18" s="8"/>
      <c r="AB18" s="8"/>
    </row>
    <row r="19">
      <c r="A19" s="4">
        <v>17.0</v>
      </c>
      <c r="B19" s="5" t="s">
        <v>84</v>
      </c>
      <c r="C19" s="5" t="s">
        <v>85</v>
      </c>
      <c r="D19" s="5" t="s">
        <v>86</v>
      </c>
      <c r="E19" s="6" t="s">
        <v>87</v>
      </c>
      <c r="F19" s="7">
        <v>45278.0</v>
      </c>
      <c r="G19" s="8" t="s">
        <v>49</v>
      </c>
      <c r="H19" s="9">
        <v>5.0</v>
      </c>
      <c r="I19" s="15"/>
      <c r="J19" s="14">
        <f t="shared" si="1"/>
        <v>0</v>
      </c>
      <c r="K19" s="15"/>
      <c r="L19" s="14">
        <f t="shared" si="2"/>
        <v>0</v>
      </c>
      <c r="M19" s="15"/>
      <c r="N19" s="14">
        <f t="shared" si="3"/>
        <v>0</v>
      </c>
      <c r="O19" s="13">
        <v>0.8</v>
      </c>
      <c r="P19" s="14">
        <f t="shared" si="4"/>
        <v>4</v>
      </c>
      <c r="Q19" s="13">
        <v>0.2</v>
      </c>
      <c r="R19" s="14">
        <f t="shared" si="5"/>
        <v>1</v>
      </c>
      <c r="S19" s="13">
        <v>0.1</v>
      </c>
      <c r="T19" s="14">
        <f t="shared" si="6"/>
        <v>0.5</v>
      </c>
      <c r="U19" s="12">
        <v>0.0</v>
      </c>
      <c r="V19" s="11">
        <f t="shared" si="7"/>
        <v>0</v>
      </c>
      <c r="W19" s="12">
        <v>0.0</v>
      </c>
      <c r="X19" s="11">
        <f t="shared" si="8"/>
        <v>0</v>
      </c>
      <c r="Y19" s="12">
        <v>0.0</v>
      </c>
      <c r="Z19" s="11">
        <f t="shared" si="9"/>
        <v>0</v>
      </c>
      <c r="AA19" s="8"/>
      <c r="AB19" s="8"/>
    </row>
    <row r="20">
      <c r="A20" s="4">
        <v>18.0</v>
      </c>
      <c r="B20" s="5" t="s">
        <v>88</v>
      </c>
      <c r="C20" s="5" t="s">
        <v>89</v>
      </c>
      <c r="D20" s="5" t="s">
        <v>90</v>
      </c>
      <c r="E20" s="6" t="s">
        <v>91</v>
      </c>
      <c r="F20" s="7">
        <v>45280.0</v>
      </c>
      <c r="G20" s="8" t="s">
        <v>15</v>
      </c>
      <c r="H20" s="9">
        <v>5.0</v>
      </c>
      <c r="I20" s="17"/>
      <c r="J20" s="18">
        <f t="shared" si="1"/>
        <v>0</v>
      </c>
      <c r="K20" s="17"/>
      <c r="L20" s="18">
        <f t="shared" si="2"/>
        <v>0</v>
      </c>
      <c r="M20" s="17"/>
      <c r="N20" s="18">
        <f t="shared" si="3"/>
        <v>0</v>
      </c>
      <c r="O20" s="17"/>
      <c r="P20" s="18">
        <f t="shared" si="4"/>
        <v>0</v>
      </c>
      <c r="Q20" s="19">
        <v>0.9</v>
      </c>
      <c r="R20" s="18">
        <f t="shared" si="5"/>
        <v>4.5</v>
      </c>
      <c r="S20" s="19">
        <v>0.6</v>
      </c>
      <c r="T20" s="18">
        <f t="shared" si="6"/>
        <v>3</v>
      </c>
      <c r="U20" s="12">
        <v>0.0</v>
      </c>
      <c r="V20" s="11">
        <f t="shared" si="7"/>
        <v>0</v>
      </c>
      <c r="W20" s="12">
        <v>0.0</v>
      </c>
      <c r="X20" s="11">
        <f t="shared" si="8"/>
        <v>0</v>
      </c>
      <c r="Y20" s="12">
        <v>0.0</v>
      </c>
      <c r="Z20" s="11">
        <f t="shared" si="9"/>
        <v>0</v>
      </c>
      <c r="AA20" s="8"/>
      <c r="AB20" s="8"/>
    </row>
    <row r="21">
      <c r="A21" s="4">
        <v>19.0</v>
      </c>
      <c r="B21" s="5" t="s">
        <v>92</v>
      </c>
      <c r="C21" s="5" t="s">
        <v>93</v>
      </c>
      <c r="D21" s="5" t="s">
        <v>94</v>
      </c>
      <c r="E21" s="6" t="s">
        <v>95</v>
      </c>
      <c r="F21" s="7">
        <v>45313.0</v>
      </c>
      <c r="G21" s="8" t="s">
        <v>15</v>
      </c>
      <c r="H21" s="9">
        <v>5.0</v>
      </c>
      <c r="I21" s="17"/>
      <c r="J21" s="18">
        <f t="shared" si="1"/>
        <v>0</v>
      </c>
      <c r="K21" s="17"/>
      <c r="L21" s="18">
        <f t="shared" si="2"/>
        <v>0</v>
      </c>
      <c r="M21" s="17"/>
      <c r="N21" s="18">
        <f t="shared" si="3"/>
        <v>0</v>
      </c>
      <c r="O21" s="17"/>
      <c r="P21" s="18">
        <f t="shared" si="4"/>
        <v>0</v>
      </c>
      <c r="Q21" s="20"/>
      <c r="R21" s="18">
        <f t="shared" si="5"/>
        <v>0</v>
      </c>
      <c r="S21" s="19">
        <v>0.9</v>
      </c>
      <c r="T21" s="18">
        <f t="shared" si="6"/>
        <v>4.5</v>
      </c>
      <c r="U21" s="12">
        <v>0.0</v>
      </c>
      <c r="V21" s="11">
        <f t="shared" si="7"/>
        <v>0</v>
      </c>
      <c r="W21" s="12">
        <v>0.0</v>
      </c>
      <c r="X21" s="11">
        <f t="shared" si="8"/>
        <v>0</v>
      </c>
      <c r="Y21" s="12">
        <v>0.0</v>
      </c>
      <c r="Z21" s="11">
        <f t="shared" si="9"/>
        <v>0</v>
      </c>
    </row>
    <row r="22">
      <c r="A22" s="21"/>
    </row>
    <row r="23">
      <c r="A23" s="21"/>
      <c r="H23" s="22" t="s">
        <v>96</v>
      </c>
      <c r="I23" s="23">
        <f>IFERROR(__xludf.DUMMYFUNCTION("ROUND(AVERAGE(FILTER(J3:J20, J3:J20&lt;&gt;0)),2)"),3.15)</f>
        <v>3.15</v>
      </c>
      <c r="K23" s="23">
        <f>IFERROR(__xludf.DUMMYFUNCTION("ROUND(AVERAGE(FILTER(L3:L20, L3:L20&lt;&gt;0)),2)"),2.3)</f>
        <v>2.3</v>
      </c>
      <c r="M23" s="23">
        <f>IFERROR(__xludf.DUMMYFUNCTION("ROUND(AVERAGE(FILTER(N3:N20, N3:N20&lt;&gt;0)),2)"),1.79)</f>
        <v>1.79</v>
      </c>
      <c r="O23" s="23">
        <f>IFERROR(__xludf.DUMMYFUNCTION("ROUND(AVERAGE(FILTER(P3:P20, P3:P20&lt;&gt;0)),2)"),1.58)</f>
        <v>1.58</v>
      </c>
      <c r="Q23" s="23">
        <f>IFERROR(__xludf.DUMMYFUNCTION("ROUND(AVERAGE(FILTER(R3:R20, R3:R20&lt;&gt;0)),2)"),0.68)</f>
        <v>0.68</v>
      </c>
      <c r="S23" s="23">
        <f>IFERROR(__xludf.DUMMYFUNCTION("ROUND(AVERAGE(FILTER(T3:T20, T3:T20&lt;&gt;0)),2)"),0.42)</f>
        <v>0.42</v>
      </c>
      <c r="U23" s="23" t="str">
        <f>IFERROR(__xludf.DUMMYFUNCTION("ROUND(AVERAGE(FILTER(V3:V20, V3:V20&lt;&gt;0)),2)"),"#N/A")</f>
        <v>#N/A</v>
      </c>
      <c r="W23" s="23" t="str">
        <f>IFERROR(__xludf.DUMMYFUNCTION("ROUND(AVERAGE(FILTER(X3:X20, X3:X20&lt;&gt;0)),2)"),"#N/A")</f>
        <v>#N/A</v>
      </c>
      <c r="Y23" s="23" t="str">
        <f>IFERROR(__xludf.DUMMYFUNCTION("ROUND(AVERAGE(FILTER(Z3:Z20, Z3:Z20&lt;&gt;0)),2)"),"#N/A")</f>
        <v>#N/A</v>
      </c>
    </row>
    <row r="24">
      <c r="A24" s="21"/>
    </row>
    <row r="25">
      <c r="A25" s="21"/>
    </row>
  </sheetData>
  <mergeCells count="19">
    <mergeCell ref="U1:V1"/>
    <mergeCell ref="W1:X1"/>
    <mergeCell ref="Y1:Z1"/>
    <mergeCell ref="G1:H1"/>
    <mergeCell ref="I1:J1"/>
    <mergeCell ref="K1:L1"/>
    <mergeCell ref="M1:N1"/>
    <mergeCell ref="O1:P1"/>
    <mergeCell ref="Q1:R1"/>
    <mergeCell ref="S1:T1"/>
    <mergeCell ref="W23:X23"/>
    <mergeCell ref="Y23:Z23"/>
    <mergeCell ref="I23:J23"/>
    <mergeCell ref="K23:L23"/>
    <mergeCell ref="M23:N23"/>
    <mergeCell ref="O23:P23"/>
    <mergeCell ref="Q23:R23"/>
    <mergeCell ref="S23:T23"/>
    <mergeCell ref="U23:V23"/>
  </mergeCells>
  <conditionalFormatting sqref="I3:I21 K3:K21 M3:M21 O3:O21 Q3:Q21 S3:S21 U3:U21 W3:W21 Y3:Y21">
    <cfRule type="colorScale" priority="1">
      <colorScale>
        <cfvo type="formula" val="0%"/>
        <cfvo type="percentile" val="50"/>
        <cfvo type="formula" val="100%"/>
        <color rgb="FF38761D"/>
        <color rgb="FFFFFF00"/>
        <color rgb="FFFF0000"/>
      </colorScale>
    </cfRule>
  </conditionalFormatting>
  <conditionalFormatting sqref="I3:I21 K3:K21 M3:M21 O3:O21 Q3:Q21 S3:S21 U3:U21 W3:W21 Y3:Y21">
    <cfRule type="containsBlanks" dxfId="0" priority="2">
      <formula>LEN(TRIM(I3))=0</formula>
    </cfRule>
  </conditionalFormatting>
  <conditionalFormatting sqref="J3:J21 L3:L21 N3:N21 P3:P21 R3:R21 T3:T21 V3:V21 X3:X21 Z3:Z21 AA3:AB20 I23 K23 M23 O23 Q23 S23 U23 W23 Y23">
    <cfRule type="cellIs" dxfId="1" priority="3" operator="lessThanOrEqual">
      <formula>0</formula>
    </cfRule>
  </conditionalFormatting>
  <conditionalFormatting sqref="J3:J21 L3:L21 N3:N21 P3:P21 R3:R21 T3:T21 V3:V21 X3:X21 Z3:Z21 AA3:AB20 I23 K23 M23 O23 Q23 S23 U23 W23 Y23">
    <cfRule type="colorScale" priority="4">
      <colorScale>
        <cfvo type="formula" val="0"/>
        <cfvo type="percentile" val="50"/>
        <cfvo type="formula" val="5"/>
        <color rgb="FF38761D"/>
        <color rgb="FFFFFF00"/>
        <color rgb="FFFF0000"/>
      </colorScale>
    </cfRule>
  </conditionalFormatting>
  <drawing r:id="rId1"/>
</worksheet>
</file>