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guban/Desktop/"/>
    </mc:Choice>
  </mc:AlternateContent>
  <xr:revisionPtr revIDLastSave="0" documentId="13_ncr:1_{14F535F8-4070-C34A-B368-D2A53EED4AF8}" xr6:coauthVersionLast="32" xr6:coauthVersionMax="32" xr10:uidLastSave="{00000000-0000-0000-0000-000000000000}"/>
  <bookViews>
    <workbookView xWindow="0" yWindow="0" windowWidth="33600" windowHeight="21000" xr2:uid="{FE7090FB-4711-C545-8697-3364B8C5B30F}"/>
  </bookViews>
  <sheets>
    <sheet name="Sheet1" sheetId="1" r:id="rId1"/>
    <sheet name="Sheet2" sheetId="2" r:id="rId2"/>
    <sheet name="Sheet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" l="1"/>
  <c r="O2" i="2" s="1"/>
  <c r="H2" i="2"/>
  <c r="V21" i="2" l="1"/>
  <c r="V17" i="2"/>
  <c r="R17" i="2"/>
  <c r="Q17" i="2"/>
  <c r="I2" i="2"/>
  <c r="E57" i="2"/>
  <c r="E56" i="2"/>
  <c r="N4" i="2"/>
  <c r="E55" i="2"/>
  <c r="F2" i="2"/>
  <c r="J3" i="2"/>
  <c r="I3" i="2"/>
  <c r="H3" i="2"/>
  <c r="J2" i="2" l="1"/>
  <c r="L2" i="2" s="1"/>
  <c r="F59" i="2"/>
  <c r="L6" i="1"/>
  <c r="L5" i="1"/>
  <c r="L4" i="1"/>
  <c r="L3" i="1"/>
  <c r="L2" i="1"/>
</calcChain>
</file>

<file path=xl/sharedStrings.xml><?xml version="1.0" encoding="utf-8"?>
<sst xmlns="http://schemas.openxmlformats.org/spreadsheetml/2006/main" count="182" uniqueCount="160">
  <si>
    <t>price_process - 1</t>
  </si>
  <si>
    <t>logreturns - 1</t>
  </si>
  <si>
    <t>1 630,287247000</t>
  </si>
  <si>
    <t>1 628,395838000</t>
  </si>
  <si>
    <t>-0,001160843</t>
  </si>
  <si>
    <t>1 627,289469000</t>
  </si>
  <si>
    <t>-0,000679654</t>
  </si>
  <si>
    <t>1 623,325951000</t>
  </si>
  <si>
    <t>-0,002438627</t>
  </si>
  <si>
    <t>1 622,853550000</t>
  </si>
  <si>
    <t>-0,000291050</t>
  </si>
  <si>
    <t>1 624,778812000</t>
  </si>
  <si>
    <t>0,001185640</t>
  </si>
  <si>
    <t>v_in - 1</t>
  </si>
  <si>
    <t>-0,000483936</t>
  </si>
  <si>
    <t>-0,000002747</t>
  </si>
  <si>
    <t>-0,001761721</t>
  </si>
  <si>
    <t>0,000385856</t>
  </si>
  <si>
    <t>0,001862547</t>
  </si>
  <si>
    <t>a0 - 1</t>
  </si>
  <si>
    <t>a - 1</t>
  </si>
  <si>
    <t>b - 1</t>
  </si>
  <si>
    <t>mean - 1</t>
  </si>
  <si>
    <t>std - 1</t>
  </si>
  <si>
    <t>0,000001159</t>
  </si>
  <si>
    <t>0,000001495</t>
  </si>
  <si>
    <t>0,000026000</t>
  </si>
  <si>
    <t>-0,000676907</t>
  </si>
  <si>
    <t>0,001318695</t>
  </si>
  <si>
    <t>Garch and Naive model</t>
  </si>
  <si>
    <t>Xt</t>
  </si>
  <si>
    <t>E^(Xt+..+Xk)</t>
  </si>
  <si>
    <t>E^(Xt+..+Xk)-1</t>
  </si>
  <si>
    <t>(E^(Xt+..+Xk)-1)*S0</t>
  </si>
  <si>
    <t>Sk</t>
  </si>
  <si>
    <t>Nr rows</t>
  </si>
  <si>
    <t>e^(sqrt(k)*sigma*Z)</t>
  </si>
  <si>
    <t xml:space="preserve">v_in - 1 Sample variance </t>
  </si>
  <si>
    <t>e^(sqrt(k)*sigma*Z)*S0</t>
  </si>
  <si>
    <t>Mean</t>
  </si>
  <si>
    <t>Variance</t>
  </si>
  <si>
    <t xml:space="preserve">std. dev </t>
  </si>
  <si>
    <t>1 672,025861000</t>
  </si>
  <si>
    <t>0,001036588</t>
  </si>
  <si>
    <t>1 672,776245000</t>
  </si>
  <si>
    <t>0,000448687</t>
  </si>
  <si>
    <t>0,003499893</t>
  </si>
  <si>
    <t>1 677,654454000</t>
  </si>
  <si>
    <t>0,002911991</t>
  </si>
  <si>
    <t>-0,000314359</t>
  </si>
  <si>
    <t>1 676,141455000</t>
  </si>
  <si>
    <t>-0,000902261</t>
  </si>
  <si>
    <t>-0,002941520</t>
  </si>
  <si>
    <t>1 670,236073000</t>
  </si>
  <si>
    <t>-0,003529421</t>
  </si>
  <si>
    <t>-0,003761154</t>
  </si>
  <si>
    <t>1 662,987897000</t>
  </si>
  <si>
    <t>-0,004349055</t>
  </si>
  <si>
    <t>-0,011348721</t>
  </si>
  <si>
    <t>1 643,255443000</t>
  </si>
  <si>
    <t>-0,011936622</t>
  </si>
  <si>
    <t>-0,004643543</t>
  </si>
  <si>
    <t>1 634,681290000</t>
  </si>
  <si>
    <t>-0,005231445</t>
  </si>
  <si>
    <t>-0,001965917</t>
  </si>
  <si>
    <t>1 630,511937000</t>
  </si>
  <si>
    <t>-0,002553818</t>
  </si>
  <si>
    <t>-0,000656110</t>
  </si>
  <si>
    <t>1 628,484822000</t>
  </si>
  <si>
    <t>-0,001244012</t>
  </si>
  <si>
    <t>-0,000324368</t>
  </si>
  <si>
    <t>1 626,999883000</t>
  </si>
  <si>
    <t>-0,000912269</t>
  </si>
  <si>
    <t>0,004671936</t>
  </si>
  <si>
    <t>1 633,658194000</t>
  </si>
  <si>
    <t>0,004084035</t>
  </si>
  <si>
    <t>-0,009229091</t>
  </si>
  <si>
    <t>1 617,699047000</t>
  </si>
  <si>
    <t>-0,009816993</t>
  </si>
  <si>
    <t>0,004193105</t>
  </si>
  <si>
    <t>1 623,541707000</t>
  </si>
  <si>
    <t>0,003605204</t>
  </si>
  <si>
    <t>0,008626817</t>
  </si>
  <si>
    <t>1 636,645822000</t>
  </si>
  <si>
    <t>0,008038915</t>
  </si>
  <si>
    <t>-0,011168878</t>
  </si>
  <si>
    <t>1 617,516807000</t>
  </si>
  <si>
    <t>-0,011756779</t>
  </si>
  <si>
    <t>-0,002473155</t>
  </si>
  <si>
    <t>1 612,573067000</t>
  </si>
  <si>
    <t>-0,003061057</t>
  </si>
  <si>
    <t>0,001857463</t>
  </si>
  <si>
    <t>1 614,621628000</t>
  </si>
  <si>
    <t>0,001269562</t>
  </si>
  <si>
    <t>-0,003059092</t>
  </si>
  <si>
    <t>1 608,743839000</t>
  </si>
  <si>
    <t>-0,003646993</t>
  </si>
  <si>
    <t>0,008059550</t>
  </si>
  <si>
    <t>1 620,808825000</t>
  </si>
  <si>
    <t>0,007471649</t>
  </si>
  <si>
    <t>-0,000722067</t>
  </si>
  <si>
    <t>1 618,687007000</t>
  </si>
  <si>
    <t>-0,001309968</t>
  </si>
  <si>
    <t>-0,004727677</t>
  </si>
  <si>
    <t>1 610,105577000</t>
  </si>
  <si>
    <t>-0,005315578</t>
  </si>
  <si>
    <t>-0,010595502</t>
  </si>
  <si>
    <t>1 592,199429000</t>
  </si>
  <si>
    <t>-0,011183404</t>
  </si>
  <si>
    <t>0,015918903</t>
  </si>
  <si>
    <t>1 616,797516000</t>
  </si>
  <si>
    <t>0,015331002</t>
  </si>
  <si>
    <t>-0,001539758</t>
  </si>
  <si>
    <t>1 613,361179000</t>
  </si>
  <si>
    <t>-0,002127659</t>
  </si>
  <si>
    <t>-0,010581999</t>
  </si>
  <si>
    <t>1 595,440369000</t>
  </si>
  <si>
    <t>-0,011169900</t>
  </si>
  <si>
    <t>0,002995706</t>
  </si>
  <si>
    <t>1 599,286507000</t>
  </si>
  <si>
    <t>0,002407805</t>
  </si>
  <si>
    <t>0,007776405</t>
  </si>
  <si>
    <t>1 610,824405000</t>
  </si>
  <si>
    <t>0,007188504</t>
  </si>
  <si>
    <t>0,005942738</t>
  </si>
  <si>
    <t>1 619,473243000</t>
  </si>
  <si>
    <t>0,005354837</t>
  </si>
  <si>
    <t>0,003226680</t>
  </si>
  <si>
    <t>1 623,752318000</t>
  </si>
  <si>
    <t>0,002638779</t>
  </si>
  <si>
    <t>-0,004906351</t>
  </si>
  <si>
    <t>1 614,855476000</t>
  </si>
  <si>
    <t>-0,005494252</t>
  </si>
  <si>
    <t>-0,002673098</t>
  </si>
  <si>
    <t>1 609,598010000</t>
  </si>
  <si>
    <t>-0,003261000</t>
  </si>
  <si>
    <t>-0,008930163</t>
  </si>
  <si>
    <t>1 594,350432000</t>
  </si>
  <si>
    <t>-0,009518064</t>
  </si>
  <si>
    <t>0,013846942</t>
  </si>
  <si>
    <t>1 615,630756000</t>
  </si>
  <si>
    <t>0,013259041</t>
  </si>
  <si>
    <t>-0,002012950</t>
  </si>
  <si>
    <t>1 611,434201000</t>
  </si>
  <si>
    <t>-0,002600851</t>
  </si>
  <si>
    <t>-0,006352684</t>
  </si>
  <si>
    <t>1 600,288627000</t>
  </si>
  <si>
    <t>-0,006940586</t>
  </si>
  <si>
    <t>-0,012287087</t>
  </si>
  <si>
    <t>0,005478412</t>
  </si>
  <si>
    <t>0,010684350</t>
  </si>
  <si>
    <t>0,005337157</t>
  </si>
  <si>
    <t>0,005434606</t>
  </si>
  <si>
    <t>0,008676896</t>
  </si>
  <si>
    <t>1 579,816999000</t>
  </si>
  <si>
    <t>-0,012874988</t>
  </si>
  <si>
    <t>-0,001248477</t>
  </si>
  <si>
    <t>1 587,562034000</t>
  </si>
  <si>
    <t>0,004890511</t>
  </si>
  <si>
    <t>0,001199574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</si>
</sst>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.#########,"/>
    <numFmt numFmtId="165" formatCode="0.000000000000"/>
  </numFmts>
  <fonts count="4">
    <font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NewRomanP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3" fillId="0" borderId="0" xfId="0" applyFont="1"/>
    <xf numFmtId="165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7F67-27C5-4B41-8474-AE279D1351E0}">
  <dimension ref="A1:L14"/>
  <sheetViews>
    <sheetView tabSelected="1" workbookViewId="0">
      <selection activeCell="J21" sqref="J21"/>
    </sheetView>
  </sheetViews>
  <sheetFormatPr baseColWidth="10" defaultRowHeight="16"/>
  <cols>
    <col min="1" max="1" width="15" bestFit="1" customWidth="1"/>
    <col min="2" max="2" width="15.33203125" bestFit="1" customWidth="1"/>
    <col min="3" max="3" width="12.1640625" bestFit="1" customWidth="1"/>
    <col min="4" max="4" width="12.33203125" bestFit="1" customWidth="1"/>
  </cols>
  <sheetData>
    <row r="1" spans="1:12">
      <c r="A1" t="s">
        <v>0</v>
      </c>
      <c r="B1" t="s">
        <v>0</v>
      </c>
      <c r="C1" t="s">
        <v>1</v>
      </c>
      <c r="D1" t="s">
        <v>1</v>
      </c>
      <c r="E1" t="s">
        <v>13</v>
      </c>
    </row>
    <row r="2" spans="1:12">
      <c r="A2" s="2">
        <v>43111</v>
      </c>
      <c r="B2" s="3" t="s">
        <v>2</v>
      </c>
      <c r="C2" s="2">
        <v>43111</v>
      </c>
      <c r="D2" s="3"/>
      <c r="E2" s="3" t="s">
        <v>14</v>
      </c>
      <c r="K2" s="3">
        <v>-4.8393600000000002E-4</v>
      </c>
      <c r="L2">
        <f>K2*100</f>
        <v>-4.8393600000000002E-2</v>
      </c>
    </row>
    <row r="3" spans="1:12">
      <c r="A3" s="2">
        <v>43112</v>
      </c>
      <c r="B3" s="3" t="s">
        <v>3</v>
      </c>
      <c r="C3" s="2">
        <v>43112</v>
      </c>
      <c r="D3" s="3" t="s">
        <v>4</v>
      </c>
      <c r="E3" s="3" t="s">
        <v>15</v>
      </c>
      <c r="K3" s="3">
        <v>-2.7470000000000001E-6</v>
      </c>
      <c r="L3">
        <f>K3*100</f>
        <v>-2.7470000000000001E-4</v>
      </c>
    </row>
    <row r="4" spans="1:12">
      <c r="A4" s="2">
        <v>43115</v>
      </c>
      <c r="B4" s="3" t="s">
        <v>5</v>
      </c>
      <c r="C4" s="2">
        <v>43115</v>
      </c>
      <c r="D4" s="3" t="s">
        <v>6</v>
      </c>
      <c r="E4" s="3" t="s">
        <v>16</v>
      </c>
      <c r="K4" s="3">
        <v>-1.7617209999999999E-3</v>
      </c>
      <c r="L4">
        <f>K4*100</f>
        <v>-0.1761721</v>
      </c>
    </row>
    <row r="5" spans="1:12">
      <c r="A5" s="1">
        <v>43116</v>
      </c>
      <c r="B5" t="s">
        <v>7</v>
      </c>
      <c r="C5" s="1">
        <v>43116</v>
      </c>
      <c r="D5" t="s">
        <v>8</v>
      </c>
      <c r="E5" t="s">
        <v>17</v>
      </c>
      <c r="K5">
        <v>3.8585600000000001E-4</v>
      </c>
      <c r="L5">
        <f>K5*100</f>
        <v>3.8585600000000005E-2</v>
      </c>
    </row>
    <row r="6" spans="1:12">
      <c r="A6" s="1">
        <v>43117</v>
      </c>
      <c r="B6" t="s">
        <v>9</v>
      </c>
      <c r="C6" s="1">
        <v>43117</v>
      </c>
      <c r="D6" t="s">
        <v>10</v>
      </c>
      <c r="E6" t="s">
        <v>18</v>
      </c>
      <c r="K6">
        <v>1.862547E-3</v>
      </c>
      <c r="L6">
        <f>K6*100</f>
        <v>0.1862547</v>
      </c>
    </row>
    <row r="7" spans="1:12">
      <c r="A7" s="1">
        <v>43118</v>
      </c>
      <c r="B7" t="s">
        <v>11</v>
      </c>
      <c r="C7" s="1">
        <v>43118</v>
      </c>
      <c r="D7" t="s">
        <v>12</v>
      </c>
    </row>
    <row r="11" spans="1:12">
      <c r="A11" t="s">
        <v>29</v>
      </c>
    </row>
    <row r="13" spans="1:12">
      <c r="A13" t="s">
        <v>19</v>
      </c>
      <c r="B13" t="s">
        <v>20</v>
      </c>
      <c r="C13" t="s">
        <v>21</v>
      </c>
      <c r="D13" t="s">
        <v>22</v>
      </c>
      <c r="E13" t="s">
        <v>23</v>
      </c>
    </row>
    <row r="14" spans="1:12">
      <c r="A14" t="s">
        <v>24</v>
      </c>
      <c r="B14" t="s">
        <v>25</v>
      </c>
      <c r="C14" t="s">
        <v>26</v>
      </c>
      <c r="D14" t="s">
        <v>27</v>
      </c>
      <c r="E14" t="s">
        <v>28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394F4-BD89-AF42-AC30-EC231913DE82}">
  <dimension ref="A1:BN59"/>
  <sheetViews>
    <sheetView workbookViewId="0">
      <selection activeCell="N3" sqref="N3"/>
    </sheetView>
  </sheetViews>
  <sheetFormatPr baseColWidth="10" defaultRowHeight="16"/>
  <cols>
    <col min="2" max="2" width="15.33203125" bestFit="1" customWidth="1"/>
    <col min="8" max="8" width="11.1640625" bestFit="1" customWidth="1"/>
    <col min="9" max="9" width="14" bestFit="1" customWidth="1"/>
    <col min="10" max="10" width="17.1640625" bestFit="1" customWidth="1"/>
    <col min="14" max="14" width="18" bestFit="1" customWidth="1"/>
    <col min="15" max="15" width="21" bestFit="1" customWidth="1"/>
    <col min="16" max="17" width="11.6640625" bestFit="1" customWidth="1"/>
    <col min="18" max="18" width="11" bestFit="1" customWidth="1"/>
    <col min="19" max="19" width="11.6640625" bestFit="1" customWidth="1"/>
    <col min="20" max="20" width="11" bestFit="1" customWidth="1"/>
    <col min="21" max="21" width="11.6640625" bestFit="1" customWidth="1"/>
    <col min="22" max="22" width="17" bestFit="1" customWidth="1"/>
    <col min="23" max="23" width="11" bestFit="1" customWidth="1"/>
    <col min="24" max="27" width="11.6640625" bestFit="1" customWidth="1"/>
    <col min="28" max="28" width="11" bestFit="1" customWidth="1"/>
    <col min="29" max="33" width="11.6640625" bestFit="1" customWidth="1"/>
    <col min="34" max="34" width="11" bestFit="1" customWidth="1"/>
    <col min="35" max="49" width="11.6640625" bestFit="1" customWidth="1"/>
    <col min="50" max="50" width="11" bestFit="1" customWidth="1"/>
    <col min="51" max="58" width="11.6640625" bestFit="1" customWidth="1"/>
    <col min="59" max="59" width="11" bestFit="1" customWidth="1"/>
    <col min="60" max="60" width="11.6640625" bestFit="1" customWidth="1"/>
    <col min="61" max="61" width="11" bestFit="1" customWidth="1"/>
    <col min="62" max="65" width="11.6640625" bestFit="1" customWidth="1"/>
    <col min="66" max="66" width="11" bestFit="1" customWidth="1"/>
  </cols>
  <sheetData>
    <row r="1" spans="1:66">
      <c r="A1" t="s">
        <v>0</v>
      </c>
      <c r="B1" t="s">
        <v>0</v>
      </c>
      <c r="C1" t="s">
        <v>1</v>
      </c>
      <c r="D1" t="s">
        <v>1</v>
      </c>
      <c r="E1" t="s">
        <v>37</v>
      </c>
      <c r="F1" t="s">
        <v>35</v>
      </c>
      <c r="H1" t="s">
        <v>31</v>
      </c>
      <c r="I1" t="s">
        <v>32</v>
      </c>
      <c r="J1" t="s">
        <v>33</v>
      </c>
      <c r="L1" t="s">
        <v>34</v>
      </c>
      <c r="N1" t="s">
        <v>36</v>
      </c>
      <c r="O1" t="s">
        <v>38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</row>
    <row r="2" spans="1:66">
      <c r="A2" s="1">
        <v>43111</v>
      </c>
      <c r="B2">
        <v>1630.287247</v>
      </c>
      <c r="C2" s="1">
        <v>43111</v>
      </c>
      <c r="D2" t="s">
        <v>30</v>
      </c>
      <c r="E2">
        <v>-4.9787000000000003E-5</v>
      </c>
      <c r="F2">
        <f>ROWS(B2:B54)</f>
        <v>53</v>
      </c>
      <c r="H2">
        <f>EXP(SUM(D3:D54))</f>
        <v>0.92628573946390513</v>
      </c>
      <c r="I2">
        <f>H2-1</f>
        <v>-7.3714260536094867E-2</v>
      </c>
      <c r="J2">
        <f>I2*B2</f>
        <v>-120.17541887403084</v>
      </c>
      <c r="L2">
        <f>J2+B2</f>
        <v>1510.1118281259692</v>
      </c>
      <c r="N2">
        <f>EXP(SQRT(F2)*STANDARDIZE(AVERAGE(E2:E54),0,1))-1</f>
        <v>-1.4109882119036632E-3</v>
      </c>
      <c r="O2">
        <f>N2*B2</f>
        <v>-2.3003160875338757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</row>
    <row r="3" spans="1:66">
      <c r="A3" s="1">
        <v>43112</v>
      </c>
      <c r="B3">
        <v>1628.3958379999999</v>
      </c>
      <c r="C3" s="1">
        <v>43112</v>
      </c>
      <c r="D3">
        <v>-1.1608429999999999E-3</v>
      </c>
      <c r="E3">
        <v>4.31402E-4</v>
      </c>
      <c r="H3">
        <f>EXP(D3+D4)</f>
        <v>0.99816119567598927</v>
      </c>
      <c r="I3">
        <f>H3-1</f>
        <v>-1.8388043240107343E-3</v>
      </c>
      <c r="J3">
        <f>I3*B2</f>
        <v>-2.9977792391631559</v>
      </c>
    </row>
    <row r="4" spans="1:66">
      <c r="A4" s="1">
        <v>43115</v>
      </c>
      <c r="B4">
        <v>1627.2894690000001</v>
      </c>
      <c r="C4" s="1">
        <v>43115</v>
      </c>
      <c r="D4">
        <v>-6.7965400000000002E-4</v>
      </c>
      <c r="E4">
        <v>-1.327572E-3</v>
      </c>
      <c r="M4" t="s">
        <v>34</v>
      </c>
      <c r="N4">
        <f>B2+O2</f>
        <v>1627.9869309124661</v>
      </c>
    </row>
    <row r="5" spans="1:66">
      <c r="A5" s="1">
        <v>43116</v>
      </c>
      <c r="B5">
        <v>1623.325951</v>
      </c>
      <c r="C5" s="1">
        <v>43116</v>
      </c>
      <c r="D5">
        <v>-2.4386270000000001E-3</v>
      </c>
      <c r="E5">
        <v>8.2000499999999995E-4</v>
      </c>
    </row>
    <row r="6" spans="1:66">
      <c r="A6" s="1">
        <v>43117</v>
      </c>
      <c r="B6">
        <v>1622.85355</v>
      </c>
      <c r="C6" s="1">
        <v>43117</v>
      </c>
      <c r="D6">
        <v>-2.9105E-4</v>
      </c>
      <c r="E6">
        <v>2.296696E-3</v>
      </c>
    </row>
    <row r="7" spans="1:66">
      <c r="A7" s="1">
        <v>43118</v>
      </c>
      <c r="B7">
        <v>1624.778812</v>
      </c>
      <c r="C7" s="1">
        <v>43118</v>
      </c>
      <c r="D7">
        <v>1.18564E-3</v>
      </c>
      <c r="E7">
        <v>4.699473E-3</v>
      </c>
    </row>
    <row r="8" spans="1:66">
      <c r="A8" s="1">
        <v>43119</v>
      </c>
      <c r="B8">
        <v>1630.61967</v>
      </c>
      <c r="C8" s="1">
        <v>43119</v>
      </c>
      <c r="D8">
        <v>3.588417E-3</v>
      </c>
      <c r="E8">
        <v>4.0789750000000003E-3</v>
      </c>
    </row>
    <row r="9" spans="1:66">
      <c r="A9" s="1">
        <v>43122</v>
      </c>
      <c r="B9">
        <v>1635.466406</v>
      </c>
      <c r="C9" s="1">
        <v>43122</v>
      </c>
      <c r="D9">
        <v>2.9679189999999999E-3</v>
      </c>
      <c r="E9">
        <v>6.1395920000000001E-3</v>
      </c>
    </row>
    <row r="10" spans="1:66">
      <c r="A10" s="1">
        <v>43123</v>
      </c>
      <c r="B10">
        <v>1643.7111199999999</v>
      </c>
      <c r="C10" s="1">
        <v>43123</v>
      </c>
      <c r="D10">
        <v>5.0285360000000001E-3</v>
      </c>
      <c r="E10">
        <v>-6.5297209999999996E-3</v>
      </c>
    </row>
    <row r="11" spans="1:66">
      <c r="A11" s="1">
        <v>43124</v>
      </c>
      <c r="B11">
        <v>1631.19975</v>
      </c>
      <c r="C11" s="1">
        <v>43124</v>
      </c>
      <c r="D11">
        <v>-7.6407760000000002E-3</v>
      </c>
      <c r="E11">
        <v>-1.5399892E-2</v>
      </c>
    </row>
    <row r="12" spans="1:66">
      <c r="A12" s="1">
        <v>43125</v>
      </c>
      <c r="B12">
        <v>1604.4882190000001</v>
      </c>
      <c r="C12" s="1">
        <v>43125</v>
      </c>
      <c r="D12">
        <v>-1.6510948000000001E-2</v>
      </c>
      <c r="E12">
        <v>6.1708140000000002E-3</v>
      </c>
    </row>
    <row r="13" spans="1:66">
      <c r="A13" s="1">
        <v>43126</v>
      </c>
      <c r="B13">
        <v>1612.627115</v>
      </c>
      <c r="C13" s="1">
        <v>43126</v>
      </c>
      <c r="D13">
        <v>5.0597589999999996E-3</v>
      </c>
      <c r="E13">
        <v>-2.7212999999999998E-4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</row>
    <row r="14" spans="1:66">
      <c r="A14" s="1">
        <v>43129</v>
      </c>
      <c r="B14">
        <v>1610.398095</v>
      </c>
      <c r="C14" s="1">
        <v>43129</v>
      </c>
      <c r="D14">
        <v>-1.3831850000000001E-3</v>
      </c>
      <c r="E14">
        <v>-3.29985E-3</v>
      </c>
    </row>
    <row r="15" spans="1:66">
      <c r="A15" s="1">
        <v>43130</v>
      </c>
      <c r="B15">
        <v>1603.310424</v>
      </c>
      <c r="C15" s="1">
        <v>43130</v>
      </c>
      <c r="D15">
        <v>-4.410906E-3</v>
      </c>
      <c r="E15">
        <v>-5.2453209999999998E-3</v>
      </c>
    </row>
    <row r="16" spans="1:66">
      <c r="A16" s="1">
        <v>43131</v>
      </c>
      <c r="B16">
        <v>1593.1514999999999</v>
      </c>
      <c r="C16" s="1">
        <v>43131</v>
      </c>
      <c r="D16">
        <v>-6.3563769999999999E-3</v>
      </c>
      <c r="E16">
        <v>6.551879E-3</v>
      </c>
    </row>
    <row r="17" spans="1:22">
      <c r="A17" s="1">
        <v>43132</v>
      </c>
      <c r="B17">
        <v>1601.843179</v>
      </c>
      <c r="C17" s="1">
        <v>43132</v>
      </c>
      <c r="D17">
        <v>5.440823E-3</v>
      </c>
      <c r="E17">
        <v>-9.5917480000000006E-3</v>
      </c>
      <c r="P17">
        <v>1.1856404999999999E-3</v>
      </c>
      <c r="Q17">
        <f>-0.0002910505</f>
        <v>-2.9105050000000001E-4</v>
      </c>
      <c r="R17">
        <f>-0.0024386274</f>
        <v>-2.4386274000000002E-3</v>
      </c>
      <c r="S17">
        <v>-6.7965359999999999E-4</v>
      </c>
      <c r="T17">
        <v>-1.1608427000000001E-3</v>
      </c>
      <c r="V17" s="7">
        <f>SUM(P17:T17)</f>
        <v>-3.3845337000000001E-3</v>
      </c>
    </row>
    <row r="18" spans="1:22">
      <c r="A18" s="1">
        <v>43133</v>
      </c>
      <c r="B18">
        <v>1584.7903859999999</v>
      </c>
      <c r="C18" s="1">
        <v>43133</v>
      </c>
      <c r="D18">
        <v>-1.0702803E-2</v>
      </c>
      <c r="E18">
        <v>-2.3454350999999998E-2</v>
      </c>
    </row>
    <row r="19" spans="1:22">
      <c r="A19" s="1">
        <v>43136</v>
      </c>
      <c r="B19">
        <v>1546.333652</v>
      </c>
      <c r="C19" s="1">
        <v>43136</v>
      </c>
      <c r="D19">
        <v>-2.4565407000000001E-2</v>
      </c>
      <c r="E19">
        <v>-2.1607670999999998E-2</v>
      </c>
    </row>
    <row r="20" spans="1:22">
      <c r="A20" s="1">
        <v>43137</v>
      </c>
      <c r="B20">
        <v>1511.5989790000001</v>
      </c>
      <c r="C20" s="1">
        <v>43137</v>
      </c>
      <c r="D20">
        <v>-2.2718726000000002E-2</v>
      </c>
      <c r="E20">
        <v>2.6937249E-2</v>
      </c>
    </row>
    <row r="21" spans="1:22">
      <c r="A21" s="1">
        <v>43138</v>
      </c>
      <c r="B21">
        <v>1551.146307</v>
      </c>
      <c r="C21" s="1">
        <v>43138</v>
      </c>
      <c r="D21">
        <v>2.5826193000000001E-2</v>
      </c>
      <c r="E21">
        <v>-1.9326686999999999E-2</v>
      </c>
      <c r="V21">
        <f>(EXP(V17)-1)*B2</f>
        <v>-5.5084351276990322</v>
      </c>
    </row>
    <row r="22" spans="1:22">
      <c r="A22" s="1">
        <v>43139</v>
      </c>
      <c r="B22">
        <v>1519.76614</v>
      </c>
      <c r="C22" s="1">
        <v>43139</v>
      </c>
      <c r="D22">
        <v>-2.0437743000000001E-2</v>
      </c>
      <c r="E22">
        <v>-1.1857863999999999E-2</v>
      </c>
    </row>
    <row r="23" spans="1:22">
      <c r="A23" s="1">
        <v>43140</v>
      </c>
      <c r="B23">
        <v>1500.1836719999999</v>
      </c>
      <c r="C23" s="1">
        <v>43140</v>
      </c>
      <c r="D23">
        <v>-1.2968919000000001E-2</v>
      </c>
      <c r="E23">
        <v>1.5300509E-2</v>
      </c>
    </row>
    <row r="24" spans="1:22">
      <c r="A24" s="1">
        <v>43143</v>
      </c>
      <c r="B24">
        <v>1521.6221989999999</v>
      </c>
      <c r="C24" s="1">
        <v>43143</v>
      </c>
      <c r="D24">
        <v>1.4189452999999999E-2</v>
      </c>
      <c r="E24">
        <v>-4.3931880000000001E-3</v>
      </c>
    </row>
    <row r="25" spans="1:22">
      <c r="A25" s="1">
        <v>43144</v>
      </c>
      <c r="B25">
        <v>1513.269828</v>
      </c>
      <c r="C25" s="1">
        <v>43144</v>
      </c>
      <c r="D25">
        <v>-5.5042429999999998E-3</v>
      </c>
      <c r="E25">
        <v>2.0386431E-2</v>
      </c>
    </row>
    <row r="26" spans="1:22">
      <c r="A26" s="1">
        <v>43146</v>
      </c>
      <c r="B26">
        <v>1542.7216080000001</v>
      </c>
      <c r="C26" s="1">
        <v>43146</v>
      </c>
      <c r="D26">
        <v>1.9275376E-2</v>
      </c>
      <c r="E26">
        <v>-2.79445E-3</v>
      </c>
    </row>
    <row r="27" spans="1:22">
      <c r="A27" s="1">
        <v>43147</v>
      </c>
      <c r="B27">
        <v>1556.930852</v>
      </c>
      <c r="C27" s="1">
        <v>43147</v>
      </c>
      <c r="D27">
        <v>9.1683460000000008E-3</v>
      </c>
      <c r="E27">
        <v>1.3170932E-2</v>
      </c>
    </row>
    <row r="28" spans="1:22">
      <c r="A28" s="1">
        <v>43150</v>
      </c>
      <c r="B28">
        <v>1550.8621089999999</v>
      </c>
      <c r="C28" s="1">
        <v>43150</v>
      </c>
      <c r="D28">
        <v>-3.9055050000000001E-3</v>
      </c>
      <c r="E28">
        <v>4.57283E-3</v>
      </c>
    </row>
    <row r="29" spans="1:22">
      <c r="A29" s="1">
        <v>43151</v>
      </c>
      <c r="B29">
        <v>1569.6785480000001</v>
      </c>
      <c r="C29" s="1">
        <v>43151</v>
      </c>
      <c r="D29">
        <v>1.2059876000000001E-2</v>
      </c>
      <c r="E29">
        <v>3.2498999999999999E-4</v>
      </c>
    </row>
    <row r="30" spans="1:22">
      <c r="A30" s="1">
        <v>43152</v>
      </c>
      <c r="B30">
        <v>1575.121838</v>
      </c>
      <c r="C30" s="1">
        <v>43152</v>
      </c>
      <c r="D30">
        <v>3.4617749999999998E-3</v>
      </c>
      <c r="E30">
        <v>3.1588269999999999E-3</v>
      </c>
    </row>
    <row r="31" spans="1:22">
      <c r="A31" s="1">
        <v>43153</v>
      </c>
      <c r="B31">
        <v>1573.8841749999999</v>
      </c>
      <c r="C31" s="1">
        <v>43153</v>
      </c>
      <c r="D31">
        <v>-7.8606599999999998E-4</v>
      </c>
      <c r="E31">
        <v>7.3351120000000004E-3</v>
      </c>
    </row>
    <row r="32" spans="1:22">
      <c r="A32" s="1">
        <v>43154</v>
      </c>
      <c r="B32">
        <v>1577.1104330000001</v>
      </c>
      <c r="C32" s="1">
        <v>43154</v>
      </c>
      <c r="D32">
        <v>2.0477719999999998E-3</v>
      </c>
      <c r="E32">
        <v>1.9141500000000001E-3</v>
      </c>
    </row>
    <row r="33" spans="1:5">
      <c r="A33" s="1">
        <v>43157</v>
      </c>
      <c r="B33">
        <v>1586.957069</v>
      </c>
      <c r="C33" s="1">
        <v>43157</v>
      </c>
      <c r="D33">
        <v>6.2240569999999999E-3</v>
      </c>
      <c r="E33">
        <v>-1.93968E-3</v>
      </c>
    </row>
    <row r="34" spans="1:5">
      <c r="A34" s="1">
        <v>43158</v>
      </c>
      <c r="B34">
        <v>1588.2320580000001</v>
      </c>
      <c r="C34" s="1">
        <v>43158</v>
      </c>
      <c r="D34">
        <v>8.0309499999999998E-4</v>
      </c>
      <c r="E34">
        <v>-1.3414618999999999E-2</v>
      </c>
    </row>
    <row r="35" spans="1:5">
      <c r="A35" s="1">
        <v>43159</v>
      </c>
      <c r="B35">
        <v>1583.3941649999999</v>
      </c>
      <c r="C35" s="1">
        <v>43159</v>
      </c>
      <c r="D35">
        <v>-3.0507360000000001E-3</v>
      </c>
      <c r="E35">
        <v>-2.0981416999999999E-2</v>
      </c>
    </row>
    <row r="36" spans="1:5">
      <c r="A36" s="1">
        <v>43160</v>
      </c>
      <c r="B36">
        <v>1560.5605350000001</v>
      </c>
      <c r="C36" s="1">
        <v>43160</v>
      </c>
      <c r="D36">
        <v>-1.4525675E-2</v>
      </c>
      <c r="E36">
        <v>1.5085174E-2</v>
      </c>
    </row>
    <row r="37" spans="1:5">
      <c r="A37" s="1">
        <v>43161</v>
      </c>
      <c r="B37">
        <v>1526.4619419999999</v>
      </c>
      <c r="C37" s="1">
        <v>43161</v>
      </c>
      <c r="D37">
        <v>-2.2092473000000001E-2</v>
      </c>
      <c r="E37">
        <v>8.8320829999999993E-3</v>
      </c>
    </row>
    <row r="38" spans="1:5">
      <c r="A38" s="1">
        <v>43164</v>
      </c>
      <c r="B38">
        <v>1547.94264</v>
      </c>
      <c r="C38" s="1">
        <v>43164</v>
      </c>
      <c r="D38">
        <v>1.3974119E-2</v>
      </c>
      <c r="E38">
        <v>3.8286269999999998E-3</v>
      </c>
    </row>
    <row r="39" spans="1:5">
      <c r="A39" s="1">
        <v>43165</v>
      </c>
      <c r="B39">
        <v>1559.9406059999999</v>
      </c>
      <c r="C39" s="1">
        <v>43165</v>
      </c>
      <c r="D39">
        <v>7.7210270000000001E-3</v>
      </c>
      <c r="E39">
        <v>1.4667151999999999E-2</v>
      </c>
    </row>
    <row r="40" spans="1:5">
      <c r="A40" s="1">
        <v>43166</v>
      </c>
      <c r="B40">
        <v>1564.1856210000001</v>
      </c>
      <c r="C40" s="1">
        <v>43166</v>
      </c>
      <c r="D40">
        <v>2.7175709999999998E-3</v>
      </c>
      <c r="E40">
        <v>3.6844529999999999E-3</v>
      </c>
    </row>
    <row r="41" spans="1:5">
      <c r="A41" s="1">
        <v>43167</v>
      </c>
      <c r="B41">
        <v>1585.5342479999999</v>
      </c>
      <c r="C41" s="1">
        <v>43167</v>
      </c>
      <c r="D41">
        <v>1.3556097E-2</v>
      </c>
      <c r="E41">
        <v>3.7534579999999999E-3</v>
      </c>
    </row>
    <row r="42" spans="1:5">
      <c r="A42" s="1">
        <v>43168</v>
      </c>
      <c r="B42">
        <v>1589.6197119999999</v>
      </c>
      <c r="C42" s="1">
        <v>43168</v>
      </c>
      <c r="D42">
        <v>2.5733969999999998E-3</v>
      </c>
      <c r="E42">
        <v>-8.7740879999999993E-3</v>
      </c>
    </row>
    <row r="43" spans="1:5">
      <c r="A43" s="1">
        <v>43171</v>
      </c>
      <c r="B43">
        <v>1593.8256819999999</v>
      </c>
      <c r="C43" s="1">
        <v>43171</v>
      </c>
      <c r="D43">
        <v>2.6424030000000002E-3</v>
      </c>
      <c r="E43">
        <v>5.6358249999999997E-3</v>
      </c>
    </row>
    <row r="44" spans="1:5">
      <c r="A44" s="1">
        <v>43172</v>
      </c>
      <c r="B44">
        <v>1578.1481020000001</v>
      </c>
      <c r="C44" s="1">
        <v>43172</v>
      </c>
      <c r="D44">
        <v>-9.8851430000000007E-3</v>
      </c>
      <c r="E44">
        <v>5.5036920000000001E-3</v>
      </c>
    </row>
    <row r="45" spans="1:5">
      <c r="A45" s="1">
        <v>43173</v>
      </c>
      <c r="B45">
        <v>1585.305038</v>
      </c>
      <c r="C45" s="1">
        <v>43173</v>
      </c>
      <c r="D45">
        <v>4.52477E-3</v>
      </c>
      <c r="E45">
        <v>-1.0766611000000001E-2</v>
      </c>
    </row>
    <row r="46" spans="1:5">
      <c r="A46" s="1">
        <v>43174</v>
      </c>
      <c r="B46">
        <v>1592.2840229999999</v>
      </c>
      <c r="C46" s="1">
        <v>43174</v>
      </c>
      <c r="D46">
        <v>4.3926360000000001E-3</v>
      </c>
      <c r="E46">
        <v>-1.5595144999999999E-2</v>
      </c>
    </row>
    <row r="47" spans="1:5">
      <c r="A47" s="1">
        <v>43175</v>
      </c>
      <c r="B47">
        <v>1573.4832799999999</v>
      </c>
      <c r="C47" s="1">
        <v>43175</v>
      </c>
      <c r="D47">
        <v>-1.1877666E-2</v>
      </c>
      <c r="E47">
        <v>4.0512380000000004E-3</v>
      </c>
    </row>
    <row r="48" spans="1:5">
      <c r="A48" s="1">
        <v>43178</v>
      </c>
      <c r="B48">
        <v>1547.4147129999999</v>
      </c>
      <c r="C48" s="1">
        <v>43178</v>
      </c>
      <c r="D48">
        <v>-1.6706200000000001E-2</v>
      </c>
      <c r="E48">
        <v>-3.5280700000000001E-4</v>
      </c>
    </row>
    <row r="49" spans="1:6">
      <c r="A49" s="1">
        <v>43179</v>
      </c>
      <c r="B49">
        <v>1551.97109</v>
      </c>
      <c r="C49" s="1">
        <v>43179</v>
      </c>
      <c r="D49">
        <v>2.9401829999999999E-3</v>
      </c>
      <c r="E49">
        <v>-2.0982904E-2</v>
      </c>
    </row>
    <row r="50" spans="1:6">
      <c r="A50" s="1">
        <v>43180</v>
      </c>
      <c r="B50">
        <v>1549.700879</v>
      </c>
      <c r="C50" s="1">
        <v>43180</v>
      </c>
      <c r="D50">
        <v>-1.4638629999999999E-3</v>
      </c>
      <c r="E50">
        <v>-6.4147300000000004E-4</v>
      </c>
    </row>
    <row r="51" spans="1:6">
      <c r="A51" s="1">
        <v>43181</v>
      </c>
      <c r="B51">
        <v>1515.8373180000001</v>
      </c>
      <c r="C51" s="1">
        <v>43181</v>
      </c>
      <c r="D51">
        <v>-2.2093959999999999E-2</v>
      </c>
      <c r="E51">
        <v>-9.91241E-3</v>
      </c>
    </row>
    <row r="52" spans="1:6">
      <c r="A52" s="1">
        <v>43182</v>
      </c>
      <c r="B52">
        <v>1513.1830970000001</v>
      </c>
      <c r="C52" s="1">
        <v>43182</v>
      </c>
      <c r="D52">
        <v>-1.7525279999999999E-3</v>
      </c>
      <c r="E52">
        <v>1.0102785E-2</v>
      </c>
    </row>
    <row r="53" spans="1:6">
      <c r="A53" s="1">
        <v>43185</v>
      </c>
      <c r="B53">
        <v>1496.5941769999999</v>
      </c>
      <c r="C53" s="1">
        <v>43185</v>
      </c>
      <c r="D53">
        <v>-1.1023466000000001E-2</v>
      </c>
      <c r="E53">
        <v>2.4483349999999998E-3</v>
      </c>
    </row>
    <row r="54" spans="1:6">
      <c r="A54" s="1">
        <v>43186</v>
      </c>
      <c r="B54">
        <v>1510.1118300000001</v>
      </c>
      <c r="C54" s="1">
        <v>43186</v>
      </c>
      <c r="D54">
        <v>8.9917299999999999E-3</v>
      </c>
      <c r="E54">
        <v>1.6349295E-2</v>
      </c>
    </row>
    <row r="55" spans="1:6">
      <c r="D55" s="5" t="s">
        <v>39</v>
      </c>
      <c r="E55" s="5">
        <f>AVERAGE(E2:E54)</f>
        <v>-1.9395099999999985E-4</v>
      </c>
    </row>
    <row r="56" spans="1:6">
      <c r="D56" s="5" t="s">
        <v>40</v>
      </c>
      <c r="E56" s="5">
        <f>_xlfn.VAR.P(E2:E54)</f>
        <v>1.2047289092199721E-4</v>
      </c>
    </row>
    <row r="57" spans="1:6">
      <c r="D57" s="6" t="s">
        <v>41</v>
      </c>
      <c r="E57" s="5">
        <f>_xlfn.STDEV.P(E2:E54)</f>
        <v>1.0976014345927087E-2</v>
      </c>
    </row>
    <row r="59" spans="1:6">
      <c r="F59">
        <f>B55+1.96*D3</f>
        <v>-2.2752522799999999E-3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4D974-31B6-2740-AE4D-2290204AFC5C}">
  <dimension ref="A1:E44"/>
  <sheetViews>
    <sheetView topLeftCell="A25" workbookViewId="0">
      <selection sqref="A1:E44"/>
    </sheetView>
  </sheetViews>
  <sheetFormatPr baseColWidth="10" defaultRowHeight="16"/>
  <sheetData>
    <row r="1" spans="1:5">
      <c r="A1" t="s">
        <v>0</v>
      </c>
      <c r="B1" t="s">
        <v>0</v>
      </c>
      <c r="C1" t="s">
        <v>1</v>
      </c>
      <c r="D1" t="s">
        <v>1</v>
      </c>
      <c r="E1" t="s">
        <v>13</v>
      </c>
    </row>
    <row r="2" spans="1:5">
      <c r="A2" s="1">
        <v>43040</v>
      </c>
      <c r="B2" t="s">
        <v>42</v>
      </c>
      <c r="C2" s="1">
        <v>43040</v>
      </c>
      <c r="E2" t="s">
        <v>43</v>
      </c>
    </row>
    <row r="3" spans="1:5">
      <c r="A3" s="1">
        <v>43041</v>
      </c>
      <c r="B3" t="s">
        <v>44</v>
      </c>
      <c r="C3" s="1">
        <v>43041</v>
      </c>
      <c r="D3" t="s">
        <v>45</v>
      </c>
      <c r="E3" t="s">
        <v>46</v>
      </c>
    </row>
    <row r="4" spans="1:5">
      <c r="A4" s="1">
        <v>43042</v>
      </c>
      <c r="B4" t="s">
        <v>47</v>
      </c>
      <c r="C4" s="1">
        <v>43042</v>
      </c>
      <c r="D4" t="s">
        <v>48</v>
      </c>
      <c r="E4" t="s">
        <v>49</v>
      </c>
    </row>
    <row r="5" spans="1:5">
      <c r="A5" s="1">
        <v>43045</v>
      </c>
      <c r="B5" t="s">
        <v>50</v>
      </c>
      <c r="C5" s="1">
        <v>43045</v>
      </c>
      <c r="D5" t="s">
        <v>51</v>
      </c>
      <c r="E5" t="s">
        <v>52</v>
      </c>
    </row>
    <row r="6" spans="1:5">
      <c r="A6" s="1">
        <v>43046</v>
      </c>
      <c r="B6" t="s">
        <v>53</v>
      </c>
      <c r="C6" s="1">
        <v>43046</v>
      </c>
      <c r="D6" t="s">
        <v>54</v>
      </c>
      <c r="E6" t="s">
        <v>55</v>
      </c>
    </row>
    <row r="7" spans="1:5">
      <c r="A7" s="1">
        <v>43047</v>
      </c>
      <c r="B7" t="s">
        <v>56</v>
      </c>
      <c r="C7" s="1">
        <v>43047</v>
      </c>
      <c r="D7" t="s">
        <v>57</v>
      </c>
      <c r="E7" t="s">
        <v>58</v>
      </c>
    </row>
    <row r="8" spans="1:5">
      <c r="A8" s="1">
        <v>43048</v>
      </c>
      <c r="B8" t="s">
        <v>59</v>
      </c>
      <c r="C8" s="1">
        <v>43048</v>
      </c>
      <c r="D8" t="s">
        <v>60</v>
      </c>
      <c r="E8" t="s">
        <v>61</v>
      </c>
    </row>
    <row r="9" spans="1:5">
      <c r="A9" s="1">
        <v>43049</v>
      </c>
      <c r="B9" t="s">
        <v>62</v>
      </c>
      <c r="C9" s="1">
        <v>43049</v>
      </c>
      <c r="D9" t="s">
        <v>63</v>
      </c>
      <c r="E9" t="s">
        <v>64</v>
      </c>
    </row>
    <row r="10" spans="1:5">
      <c r="A10" s="1">
        <v>43052</v>
      </c>
      <c r="B10" t="s">
        <v>65</v>
      </c>
      <c r="C10" s="1">
        <v>43052</v>
      </c>
      <c r="D10" t="s">
        <v>66</v>
      </c>
      <c r="E10" t="s">
        <v>67</v>
      </c>
    </row>
    <row r="11" spans="1:5">
      <c r="A11" s="1">
        <v>43053</v>
      </c>
      <c r="B11" t="s">
        <v>68</v>
      </c>
      <c r="C11" s="1">
        <v>43053</v>
      </c>
      <c r="D11" t="s">
        <v>69</v>
      </c>
      <c r="E11" t="s">
        <v>70</v>
      </c>
    </row>
    <row r="12" spans="1:5">
      <c r="A12" s="1">
        <v>43054</v>
      </c>
      <c r="B12" t="s">
        <v>71</v>
      </c>
      <c r="C12" s="1">
        <v>43054</v>
      </c>
      <c r="D12" t="s">
        <v>72</v>
      </c>
      <c r="E12" t="s">
        <v>73</v>
      </c>
    </row>
    <row r="13" spans="1:5">
      <c r="A13" s="1">
        <v>43055</v>
      </c>
      <c r="B13" t="s">
        <v>74</v>
      </c>
      <c r="C13" s="1">
        <v>43055</v>
      </c>
      <c r="D13" t="s">
        <v>75</v>
      </c>
      <c r="E13" t="s">
        <v>76</v>
      </c>
    </row>
    <row r="14" spans="1:5">
      <c r="A14" s="1">
        <v>43056</v>
      </c>
      <c r="B14" t="s">
        <v>77</v>
      </c>
      <c r="C14" s="1">
        <v>43056</v>
      </c>
      <c r="D14" t="s">
        <v>78</v>
      </c>
      <c r="E14" t="s">
        <v>79</v>
      </c>
    </row>
    <row r="15" spans="1:5">
      <c r="A15" s="1">
        <v>43059</v>
      </c>
      <c r="B15" t="s">
        <v>80</v>
      </c>
      <c r="C15" s="1">
        <v>43059</v>
      </c>
      <c r="D15" t="s">
        <v>81</v>
      </c>
      <c r="E15" t="s">
        <v>82</v>
      </c>
    </row>
    <row r="16" spans="1:5">
      <c r="A16" s="1">
        <v>43060</v>
      </c>
      <c r="B16" t="s">
        <v>83</v>
      </c>
      <c r="C16" s="1">
        <v>43060</v>
      </c>
      <c r="D16" t="s">
        <v>84</v>
      </c>
      <c r="E16" t="s">
        <v>85</v>
      </c>
    </row>
    <row r="17" spans="1:5">
      <c r="A17" s="1">
        <v>43061</v>
      </c>
      <c r="B17" t="s">
        <v>86</v>
      </c>
      <c r="C17" s="1">
        <v>43061</v>
      </c>
      <c r="D17" t="s">
        <v>87</v>
      </c>
      <c r="E17" t="s">
        <v>88</v>
      </c>
    </row>
    <row r="18" spans="1:5">
      <c r="A18" s="1">
        <v>43062</v>
      </c>
      <c r="B18" t="s">
        <v>89</v>
      </c>
      <c r="C18" s="1">
        <v>43062</v>
      </c>
      <c r="D18" t="s">
        <v>90</v>
      </c>
      <c r="E18" t="s">
        <v>91</v>
      </c>
    </row>
    <row r="19" spans="1:5">
      <c r="A19" s="1">
        <v>43063</v>
      </c>
      <c r="B19" t="s">
        <v>92</v>
      </c>
      <c r="C19" s="1">
        <v>43063</v>
      </c>
      <c r="D19" t="s">
        <v>93</v>
      </c>
      <c r="E19" t="s">
        <v>94</v>
      </c>
    </row>
    <row r="20" spans="1:5">
      <c r="A20" s="1">
        <v>43066</v>
      </c>
      <c r="B20" t="s">
        <v>95</v>
      </c>
      <c r="C20" s="1">
        <v>43066</v>
      </c>
      <c r="D20" t="s">
        <v>96</v>
      </c>
      <c r="E20" t="s">
        <v>97</v>
      </c>
    </row>
    <row r="21" spans="1:5">
      <c r="A21" s="1">
        <v>43067</v>
      </c>
      <c r="B21" t="s">
        <v>98</v>
      </c>
      <c r="C21" s="1">
        <v>43067</v>
      </c>
      <c r="D21" t="s">
        <v>99</v>
      </c>
      <c r="E21" t="s">
        <v>100</v>
      </c>
    </row>
    <row r="22" spans="1:5">
      <c r="A22" s="1">
        <v>43068</v>
      </c>
      <c r="B22" t="s">
        <v>101</v>
      </c>
      <c r="C22" s="1">
        <v>43068</v>
      </c>
      <c r="D22" t="s">
        <v>102</v>
      </c>
      <c r="E22" t="s">
        <v>103</v>
      </c>
    </row>
    <row r="23" spans="1:5">
      <c r="A23" s="1">
        <v>43069</v>
      </c>
      <c r="B23" t="s">
        <v>104</v>
      </c>
      <c r="C23" s="1">
        <v>43069</v>
      </c>
      <c r="D23" t="s">
        <v>105</v>
      </c>
      <c r="E23" t="s">
        <v>106</v>
      </c>
    </row>
    <row r="24" spans="1:5">
      <c r="A24" s="1">
        <v>43070</v>
      </c>
      <c r="B24" t="s">
        <v>107</v>
      </c>
      <c r="C24" s="1">
        <v>43070</v>
      </c>
      <c r="D24" t="s">
        <v>108</v>
      </c>
      <c r="E24" t="s">
        <v>109</v>
      </c>
    </row>
    <row r="25" spans="1:5">
      <c r="A25" s="1">
        <v>43073</v>
      </c>
      <c r="B25" t="s">
        <v>110</v>
      </c>
      <c r="C25" s="1">
        <v>43073</v>
      </c>
      <c r="D25" t="s">
        <v>111</v>
      </c>
      <c r="E25" t="s">
        <v>112</v>
      </c>
    </row>
    <row r="26" spans="1:5">
      <c r="A26" s="1">
        <v>43074</v>
      </c>
      <c r="B26" t="s">
        <v>113</v>
      </c>
      <c r="C26" s="1">
        <v>43074</v>
      </c>
      <c r="D26" t="s">
        <v>114</v>
      </c>
      <c r="E26" t="s">
        <v>115</v>
      </c>
    </row>
    <row r="27" spans="1:5">
      <c r="A27" s="1">
        <v>43075</v>
      </c>
      <c r="B27" t="s">
        <v>116</v>
      </c>
      <c r="C27" s="1">
        <v>43075</v>
      </c>
      <c r="D27" t="s">
        <v>117</v>
      </c>
      <c r="E27" t="s">
        <v>118</v>
      </c>
    </row>
    <row r="28" spans="1:5">
      <c r="A28" s="1">
        <v>43076</v>
      </c>
      <c r="B28" t="s">
        <v>119</v>
      </c>
      <c r="C28" s="1">
        <v>43076</v>
      </c>
      <c r="D28" t="s">
        <v>120</v>
      </c>
      <c r="E28" t="s">
        <v>121</v>
      </c>
    </row>
    <row r="29" spans="1:5">
      <c r="A29" s="1">
        <v>43077</v>
      </c>
      <c r="B29" t="s">
        <v>122</v>
      </c>
      <c r="C29" s="1">
        <v>43077</v>
      </c>
      <c r="D29" t="s">
        <v>123</v>
      </c>
      <c r="E29" t="s">
        <v>124</v>
      </c>
    </row>
    <row r="30" spans="1:5">
      <c r="A30" s="1">
        <v>43080</v>
      </c>
      <c r="B30" t="s">
        <v>125</v>
      </c>
      <c r="C30" s="1">
        <v>43080</v>
      </c>
      <c r="D30" t="s">
        <v>126</v>
      </c>
      <c r="E30" t="s">
        <v>127</v>
      </c>
    </row>
    <row r="31" spans="1:5">
      <c r="A31" s="1">
        <v>43081</v>
      </c>
      <c r="B31" t="s">
        <v>128</v>
      </c>
      <c r="C31" s="1">
        <v>43081</v>
      </c>
      <c r="D31" t="s">
        <v>129</v>
      </c>
      <c r="E31" t="s">
        <v>130</v>
      </c>
    </row>
    <row r="32" spans="1:5">
      <c r="A32" s="1">
        <v>43082</v>
      </c>
      <c r="B32" t="s">
        <v>131</v>
      </c>
      <c r="C32" s="1">
        <v>43082</v>
      </c>
      <c r="D32" t="s">
        <v>132</v>
      </c>
      <c r="E32" t="s">
        <v>133</v>
      </c>
    </row>
    <row r="33" spans="1:5">
      <c r="A33" s="1">
        <v>43083</v>
      </c>
      <c r="B33" t="s">
        <v>134</v>
      </c>
      <c r="C33" s="1">
        <v>43083</v>
      </c>
      <c r="D33" t="s">
        <v>135</v>
      </c>
      <c r="E33" t="s">
        <v>136</v>
      </c>
    </row>
    <row r="34" spans="1:5">
      <c r="A34" s="1">
        <v>43084</v>
      </c>
      <c r="B34" t="s">
        <v>137</v>
      </c>
      <c r="C34" s="1">
        <v>43084</v>
      </c>
      <c r="D34" t="s">
        <v>138</v>
      </c>
      <c r="E34" t="s">
        <v>139</v>
      </c>
    </row>
    <row r="35" spans="1:5">
      <c r="A35" s="1">
        <v>43087</v>
      </c>
      <c r="B35" t="s">
        <v>140</v>
      </c>
      <c r="C35" s="1">
        <v>43087</v>
      </c>
      <c r="D35" t="s">
        <v>141</v>
      </c>
      <c r="E35" t="s">
        <v>142</v>
      </c>
    </row>
    <row r="36" spans="1:5">
      <c r="A36" s="1">
        <v>43088</v>
      </c>
      <c r="B36" t="s">
        <v>143</v>
      </c>
      <c r="C36" s="1">
        <v>43088</v>
      </c>
      <c r="D36" t="s">
        <v>144</v>
      </c>
      <c r="E36" t="s">
        <v>145</v>
      </c>
    </row>
    <row r="37" spans="1:5">
      <c r="A37" s="1">
        <v>43089</v>
      </c>
      <c r="B37" t="s">
        <v>146</v>
      </c>
      <c r="C37" s="1">
        <v>43089</v>
      </c>
      <c r="D37" t="s">
        <v>147</v>
      </c>
      <c r="E37" t="s">
        <v>148</v>
      </c>
    </row>
    <row r="38" spans="1:5">
      <c r="A38" s="1">
        <v>43090</v>
      </c>
      <c r="C38" s="1">
        <v>43090</v>
      </c>
      <c r="E38" t="s">
        <v>149</v>
      </c>
    </row>
    <row r="39" spans="1:5">
      <c r="A39" s="1">
        <v>43091</v>
      </c>
      <c r="C39" s="1">
        <v>43091</v>
      </c>
      <c r="E39" t="s">
        <v>150</v>
      </c>
    </row>
    <row r="40" spans="1:5">
      <c r="A40" s="1">
        <v>43096</v>
      </c>
      <c r="C40" s="1">
        <v>43096</v>
      </c>
      <c r="E40" t="s">
        <v>151</v>
      </c>
    </row>
    <row r="41" spans="1:5">
      <c r="A41" s="1">
        <v>43097</v>
      </c>
      <c r="C41" s="1">
        <v>43097</v>
      </c>
      <c r="E41" t="s">
        <v>152</v>
      </c>
    </row>
    <row r="42" spans="1:5">
      <c r="A42" s="1">
        <v>43098</v>
      </c>
      <c r="C42" s="1">
        <v>43098</v>
      </c>
      <c r="E42" t="s">
        <v>153</v>
      </c>
    </row>
    <row r="43" spans="1:5">
      <c r="A43" s="1">
        <v>43102</v>
      </c>
      <c r="B43" t="s">
        <v>154</v>
      </c>
      <c r="C43" s="1">
        <v>43102</v>
      </c>
      <c r="D43" t="s">
        <v>155</v>
      </c>
      <c r="E43" t="s">
        <v>156</v>
      </c>
    </row>
    <row r="44" spans="1:5">
      <c r="A44" s="1">
        <v>43103</v>
      </c>
      <c r="B44" t="s">
        <v>157</v>
      </c>
      <c r="C44" s="1">
        <v>43103</v>
      </c>
      <c r="D44" t="s">
        <v>158</v>
      </c>
      <c r="E44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2018-05-11T15:17:15Z</dcterms:created>
  <dcterms:modified xsi:type="dcterms:W3CDTF">2018-05-13T13:16:17Z</dcterms:modified>
</cp:coreProperties>
</file>