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6BEEFF4C-4075-4F30-81E7-BBC441D5F521}" xr6:coauthVersionLast="47" xr6:coauthVersionMax="47" xr10:uidLastSave="{00000000-0000-0000-0000-000000000000}"/>
  <bookViews>
    <workbookView xWindow="-120" yWindow="-120" windowWidth="29040" windowHeight="15840" activeTab="1" xr2:uid="{F6D97A53-F63B-4272-A181-44B26E0B790F}"/>
  </bookViews>
  <sheets>
    <sheet name="Produtos" sheetId="1" r:id="rId1"/>
    <sheet name="Tabela de Produ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F2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24" i="1"/>
  <c r="D24" i="2"/>
  <c r="E24" i="2"/>
  <c r="D24" i="1"/>
</calcChain>
</file>

<file path=xl/sharedStrings.xml><?xml version="1.0" encoding="utf-8"?>
<sst xmlns="http://schemas.openxmlformats.org/spreadsheetml/2006/main" count="134" uniqueCount="28">
  <si>
    <t>Produtos</t>
  </si>
  <si>
    <t>Tamanho</t>
  </si>
  <si>
    <t>P</t>
  </si>
  <si>
    <t>M</t>
  </si>
  <si>
    <t>G</t>
  </si>
  <si>
    <t xml:space="preserve">Óculos </t>
  </si>
  <si>
    <t xml:space="preserve">Jaqueta </t>
  </si>
  <si>
    <t xml:space="preserve">Calça </t>
  </si>
  <si>
    <t xml:space="preserve">Vestido </t>
  </si>
  <si>
    <t>Bermuda</t>
  </si>
  <si>
    <t>Tênis</t>
  </si>
  <si>
    <t>Bolsa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</si>
  <si>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</si>
  <si>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</si>
  <si>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</si>
  <si>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</si>
  <si>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</si>
  <si>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</si>
  <si>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</si>
  <si>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</si>
  <si>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</si>
  <si>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</si>
  <si>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</si>
  <si>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</si>
  <si>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Totais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</si>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</sst>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44" fontId="3" fillId="4" borderId="8" xfId="0" applyNumberFormat="1" applyFont="1" applyFill="1" applyBorder="1" applyAlignment="1">
      <alignment horizontal="center"/>
    </xf>
    <xf numFmtId="44" fontId="0" fillId="0" borderId="5" xfId="0" applyNumberFormat="1" applyBorder="1"/>
    <xf numFmtId="44" fontId="0" fillId="0" borderId="1" xfId="0" applyNumberFormat="1" applyBorder="1"/>
    <xf numFmtId="4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44" fontId="0" fillId="0" borderId="11" xfId="0" applyNumberFormat="1" applyBorder="1"/>
    <xf numFmtId="44" fontId="0" fillId="0" borderId="3" xfId="0" applyNumberFormat="1" applyBorder="1"/>
    <xf numFmtId="44" fontId="0" fillId="0" borderId="12" xfId="0" applyNumberFormat="1" applyBorder="1"/>
    <xf numFmtId="0" fontId="3" fillId="4" borderId="7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44" fontId="4" fillId="3" borderId="14" xfId="0" applyNumberFormat="1" applyFont="1" applyFill="1" applyBorder="1"/>
    <xf numFmtId="0" fontId="4" fillId="3" borderId="14" xfId="0" applyFont="1" applyFill="1" applyBorder="1" applyAlignment="1">
      <alignment horizontal="center"/>
    </xf>
    <xf numFmtId="44" fontId="4" fillId="3" borderId="15" xfId="0" applyNumberFormat="1" applyFont="1" applyFill="1" applyBorder="1"/>
    <xf numFmtId="44" fontId="0" fillId="0" borderId="6" xfId="0" applyNumberFormat="1" applyBorder="1"/>
    <xf numFmtId="44" fontId="3" fillId="4" borderId="9" xfId="0" applyNumberFormat="1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9" fontId="4" fillId="3" borderId="8" xfId="0" applyNumberFormat="1" applyFont="1" applyFill="1" applyBorder="1" applyAlignment="1">
      <alignment horizontal="left"/>
    </xf>
    <xf numFmtId="9" fontId="4" fillId="3" borderId="9" xfId="0" applyNumberFormat="1" applyFont="1" applyFill="1" applyBorder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0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abela5" displayName="Tabela5" ref="A3:G24" totalsRowCount="1" headerRowDxfId="9">
  <autoFilter ref="A3:G23" xr:uid="{9DDBCA65-023C-4EC1-98AB-9D3EFD52E7AF}"/>
  <tableColumns count="7">
    <tableColumn id="1" xr3:uid="{0DC906EA-AFD4-4719-8B69-33FF19C2D8D0}" name="Produtos" totalsRowLabel="Total"/>
    <tableColumn id="2" xr3:uid="{5868626F-6538-4792-A504-C58671A675E4}" name="Tamanho" dataDxfId="8" totalsRowDxfId="4"/>
    <tableColumn id="3" xr3:uid="{D4BC101A-97D8-4654-894F-A95A0763ECFC}" name="Categoria"/>
    <tableColumn id="4" xr3:uid="{34BA93BF-7C06-4A74-819A-029EE57FACDA}" name="Preço Unitário" totalsRowFunction="sum" dataDxfId="7" totalsRowDxfId="3"/>
    <tableColumn id="5" xr3:uid="{79E8B5D8-9831-45EA-85F5-D3CD7A1F217D}" name="Qtd" totalsRowFunction="sum" dataDxfId="6" totalsRowDxfId="2"/>
    <tableColumn id="6" xr3:uid="{BB48F398-F5FE-443A-B7DA-C82AD22AC3FE}" name="Valor Total" totalsRowFunction="sum" dataDxfId="5" totalsRowDxfId="1">
      <calculatedColumnFormula>Tabela5[[#This Row],[Preço Unitário]]*Tabela5[[#This Row],[Qtd]]</calculatedColumnFormula>
    </tableColumn>
    <tableColumn id="7" xr3:uid="{756F43B1-1896-496D-8B25-61EBE05A93D4}" name="Valor do Desconto" totalsRowFunction="sum" dataDxfId="0">
      <calculatedColumnFormula>Tabela5[[#This Row],[Valor Total]]*$D$25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G25"/>
  <sheetViews>
    <sheetView zoomScale="130" zoomScaleNormal="130" workbookViewId="0">
      <selection activeCell="G3" sqref="G3"/>
    </sheetView>
  </sheetViews>
  <sheetFormatPr defaultRowHeight="15" x14ac:dyDescent="0.25"/>
  <cols>
    <col min="1" max="1" width="16.85546875" customWidth="1"/>
    <col min="2" max="2" width="11.5703125" style="1" bestFit="1" customWidth="1"/>
    <col min="3" max="3" width="12.140625" bestFit="1" customWidth="1"/>
    <col min="4" max="4" width="17.85546875" style="19" bestFit="1" customWidth="1"/>
    <col min="5" max="5" width="8.5703125" style="1" customWidth="1"/>
    <col min="6" max="6" width="17.85546875" style="19" bestFit="1" customWidth="1"/>
    <col min="7" max="7" width="24.140625" style="19" bestFit="1" customWidth="1"/>
  </cols>
  <sheetData>
    <row r="1" spans="1:7" ht="21.75" thickBot="1" x14ac:dyDescent="0.4">
      <c r="A1" s="35" t="s">
        <v>21</v>
      </c>
      <c r="B1" s="36"/>
      <c r="C1" s="36"/>
      <c r="D1" s="36"/>
      <c r="E1" s="36"/>
      <c r="F1" s="36"/>
      <c r="G1" s="37"/>
    </row>
    <row r="2" spans="1:7" ht="4.5" customHeight="1" thickBot="1" x14ac:dyDescent="0.4">
      <c r="A2" s="3"/>
      <c r="B2" s="3"/>
      <c r="C2" s="3"/>
      <c r="D2" s="15"/>
      <c r="E2" s="3"/>
      <c r="F2" s="15"/>
      <c r="G2" s="15"/>
    </row>
    <row r="3" spans="1:7" s="2" customFormat="1" ht="19.5" thickBot="1" x14ac:dyDescent="0.35">
      <c r="A3" s="10" t="s">
        <v>0</v>
      </c>
      <c r="B3" s="11" t="s">
        <v>1</v>
      </c>
      <c r="C3" s="11" t="s">
        <v>16</v>
      </c>
      <c r="D3" s="16" t="s">
        <v>17</v>
      </c>
      <c r="E3" s="11" t="s">
        <v>22</v>
      </c>
      <c r="F3" s="16" t="s">
        <v>25</v>
      </c>
      <c r="G3" s="34" t="s">
        <v>27</v>
      </c>
    </row>
    <row r="4" spans="1:7" x14ac:dyDescent="0.25">
      <c r="A4" s="7" t="s">
        <v>15</v>
      </c>
      <c r="B4" s="8" t="s">
        <v>2</v>
      </c>
      <c r="C4" s="9" t="s">
        <v>18</v>
      </c>
      <c r="D4" s="17">
        <v>25.9</v>
      </c>
      <c r="E4" s="8">
        <v>12</v>
      </c>
      <c r="F4" s="17">
        <f>D4*E4</f>
        <v>310.79999999999995</v>
      </c>
      <c r="G4" s="33">
        <f>F4*$D$25</f>
        <v>15.54</v>
      </c>
    </row>
    <row r="5" spans="1:7" x14ac:dyDescent="0.25">
      <c r="A5" s="6" t="s">
        <v>15</v>
      </c>
      <c r="B5" s="5" t="s">
        <v>3</v>
      </c>
      <c r="C5" s="4" t="s">
        <v>18</v>
      </c>
      <c r="D5" s="18">
        <v>29.9</v>
      </c>
      <c r="E5" s="5">
        <v>10</v>
      </c>
      <c r="F5" s="18">
        <f t="shared" ref="F5:F23" si="0">D5*E5</f>
        <v>299</v>
      </c>
      <c r="G5" s="24">
        <f t="shared" ref="G5:G25" si="1">F5*$D$25</f>
        <v>14.950000000000001</v>
      </c>
    </row>
    <row r="6" spans="1:7" x14ac:dyDescent="0.25">
      <c r="A6" s="6" t="s">
        <v>15</v>
      </c>
      <c r="B6" s="5" t="s">
        <v>4</v>
      </c>
      <c r="C6" s="4" t="s">
        <v>18</v>
      </c>
      <c r="D6" s="18">
        <v>32.9</v>
      </c>
      <c r="E6" s="5">
        <v>6</v>
      </c>
      <c r="F6" s="18">
        <f t="shared" si="0"/>
        <v>197.39999999999998</v>
      </c>
      <c r="G6" s="24">
        <f t="shared" si="1"/>
        <v>9.8699999999999992</v>
      </c>
    </row>
    <row r="7" spans="1:7" x14ac:dyDescent="0.25">
      <c r="A7" s="6" t="s">
        <v>5</v>
      </c>
      <c r="B7" s="5" t="s">
        <v>14</v>
      </c>
      <c r="C7" s="4" t="s">
        <v>19</v>
      </c>
      <c r="D7" s="18">
        <v>399.9</v>
      </c>
      <c r="E7" s="5">
        <v>3</v>
      </c>
      <c r="F7" s="18">
        <f t="shared" si="0"/>
        <v>1199.6999999999998</v>
      </c>
      <c r="G7" s="24">
        <f t="shared" si="1"/>
        <v>59.984999999999992</v>
      </c>
    </row>
    <row r="8" spans="1:7" x14ac:dyDescent="0.25">
      <c r="A8" s="6" t="s">
        <v>6</v>
      </c>
      <c r="B8" s="5" t="s">
        <v>2</v>
      </c>
      <c r="C8" s="4" t="s">
        <v>18</v>
      </c>
      <c r="D8" s="18">
        <v>249.9</v>
      </c>
      <c r="E8" s="5">
        <v>1</v>
      </c>
      <c r="F8" s="18">
        <f t="shared" si="0"/>
        <v>249.9</v>
      </c>
      <c r="G8" s="24">
        <f t="shared" si="1"/>
        <v>12.495000000000001</v>
      </c>
    </row>
    <row r="9" spans="1:7" x14ac:dyDescent="0.25">
      <c r="A9" s="6" t="s">
        <v>6</v>
      </c>
      <c r="B9" s="5" t="s">
        <v>3</v>
      </c>
      <c r="C9" s="4" t="s">
        <v>18</v>
      </c>
      <c r="D9" s="18">
        <v>259.89999999999998</v>
      </c>
      <c r="E9" s="5">
        <v>2</v>
      </c>
      <c r="F9" s="18">
        <f t="shared" si="0"/>
        <v>519.79999999999995</v>
      </c>
      <c r="G9" s="24">
        <f t="shared" si="1"/>
        <v>25.99</v>
      </c>
    </row>
    <row r="10" spans="1:7" x14ac:dyDescent="0.25">
      <c r="A10" s="6" t="s">
        <v>6</v>
      </c>
      <c r="B10" s="5" t="s">
        <v>4</v>
      </c>
      <c r="C10" s="4" t="s">
        <v>18</v>
      </c>
      <c r="D10" s="18">
        <v>299.89999999999998</v>
      </c>
      <c r="E10" s="5">
        <v>1</v>
      </c>
      <c r="F10" s="18">
        <f t="shared" si="0"/>
        <v>299.89999999999998</v>
      </c>
      <c r="G10" s="24">
        <f t="shared" si="1"/>
        <v>14.994999999999999</v>
      </c>
    </row>
    <row r="11" spans="1:7" x14ac:dyDescent="0.25">
      <c r="A11" s="6" t="s">
        <v>7</v>
      </c>
      <c r="B11" s="5" t="s">
        <v>2</v>
      </c>
      <c r="C11" s="4" t="s">
        <v>18</v>
      </c>
      <c r="D11" s="18">
        <v>85.9</v>
      </c>
      <c r="E11" s="5">
        <v>8</v>
      </c>
      <c r="F11" s="18">
        <f t="shared" si="0"/>
        <v>687.2</v>
      </c>
      <c r="G11" s="24">
        <f t="shared" si="1"/>
        <v>34.360000000000007</v>
      </c>
    </row>
    <row r="12" spans="1:7" x14ac:dyDescent="0.25">
      <c r="A12" s="6" t="s">
        <v>7</v>
      </c>
      <c r="B12" s="5" t="s">
        <v>3</v>
      </c>
      <c r="C12" s="4" t="s">
        <v>18</v>
      </c>
      <c r="D12" s="18">
        <v>89.9</v>
      </c>
      <c r="E12" s="5">
        <v>5</v>
      </c>
      <c r="F12" s="18">
        <f t="shared" si="0"/>
        <v>449.5</v>
      </c>
      <c r="G12" s="24">
        <f t="shared" si="1"/>
        <v>22.475000000000001</v>
      </c>
    </row>
    <row r="13" spans="1:7" x14ac:dyDescent="0.25">
      <c r="A13" s="6" t="s">
        <v>7</v>
      </c>
      <c r="B13" s="5" t="s">
        <v>4</v>
      </c>
      <c r="C13" s="4" t="s">
        <v>18</v>
      </c>
      <c r="D13" s="18">
        <v>92.9</v>
      </c>
      <c r="E13" s="5">
        <v>6</v>
      </c>
      <c r="F13" s="18">
        <f t="shared" si="0"/>
        <v>557.40000000000009</v>
      </c>
      <c r="G13" s="24">
        <f t="shared" si="1"/>
        <v>27.870000000000005</v>
      </c>
    </row>
    <row r="14" spans="1:7" x14ac:dyDescent="0.25">
      <c r="A14" s="6" t="s">
        <v>8</v>
      </c>
      <c r="B14" s="5" t="s">
        <v>14</v>
      </c>
      <c r="C14" s="4" t="s">
        <v>18</v>
      </c>
      <c r="D14" s="18">
        <v>149.9</v>
      </c>
      <c r="E14" s="5">
        <v>2</v>
      </c>
      <c r="F14" s="18">
        <f t="shared" si="0"/>
        <v>299.8</v>
      </c>
      <c r="G14" s="24">
        <f t="shared" si="1"/>
        <v>14.990000000000002</v>
      </c>
    </row>
    <row r="15" spans="1:7" x14ac:dyDescent="0.25">
      <c r="A15" s="6" t="s">
        <v>9</v>
      </c>
      <c r="B15" s="5" t="s">
        <v>2</v>
      </c>
      <c r="C15" s="4" t="s">
        <v>18</v>
      </c>
      <c r="D15" s="18">
        <v>65.900000000000006</v>
      </c>
      <c r="E15" s="5">
        <v>12</v>
      </c>
      <c r="F15" s="18">
        <f t="shared" si="0"/>
        <v>790.80000000000007</v>
      </c>
      <c r="G15" s="24">
        <f t="shared" si="1"/>
        <v>39.540000000000006</v>
      </c>
    </row>
    <row r="16" spans="1:7" x14ac:dyDescent="0.25">
      <c r="A16" s="6" t="s">
        <v>9</v>
      </c>
      <c r="B16" s="5" t="s">
        <v>3</v>
      </c>
      <c r="C16" s="4" t="s">
        <v>18</v>
      </c>
      <c r="D16" s="18">
        <v>69.900000000000006</v>
      </c>
      <c r="E16" s="5">
        <v>15</v>
      </c>
      <c r="F16" s="18">
        <f t="shared" si="0"/>
        <v>1048.5</v>
      </c>
      <c r="G16" s="24">
        <f t="shared" si="1"/>
        <v>52.425000000000004</v>
      </c>
    </row>
    <row r="17" spans="1:7" x14ac:dyDescent="0.25">
      <c r="A17" s="6" t="s">
        <v>9</v>
      </c>
      <c r="B17" s="5" t="s">
        <v>4</v>
      </c>
      <c r="C17" s="4" t="s">
        <v>18</v>
      </c>
      <c r="D17" s="18">
        <v>70.900000000000006</v>
      </c>
      <c r="E17" s="5">
        <v>13</v>
      </c>
      <c r="F17" s="18">
        <f t="shared" si="0"/>
        <v>921.7</v>
      </c>
      <c r="G17" s="24">
        <f t="shared" si="1"/>
        <v>46.085000000000008</v>
      </c>
    </row>
    <row r="18" spans="1:7" x14ac:dyDescent="0.25">
      <c r="A18" s="6" t="s">
        <v>10</v>
      </c>
      <c r="B18" s="5">
        <v>36</v>
      </c>
      <c r="C18" s="4" t="s">
        <v>20</v>
      </c>
      <c r="D18" s="18">
        <v>199.9</v>
      </c>
      <c r="E18" s="5">
        <v>2</v>
      </c>
      <c r="F18" s="18">
        <f t="shared" si="0"/>
        <v>399.8</v>
      </c>
      <c r="G18" s="24">
        <f t="shared" si="1"/>
        <v>19.990000000000002</v>
      </c>
    </row>
    <row r="19" spans="1:7" x14ac:dyDescent="0.25">
      <c r="A19" s="6" t="s">
        <v>10</v>
      </c>
      <c r="B19" s="5">
        <v>37</v>
      </c>
      <c r="C19" s="4" t="s">
        <v>20</v>
      </c>
      <c r="D19" s="18">
        <v>249.9</v>
      </c>
      <c r="E19" s="5">
        <v>1</v>
      </c>
      <c r="F19" s="18">
        <f t="shared" si="0"/>
        <v>249.9</v>
      </c>
      <c r="G19" s="24">
        <f t="shared" si="1"/>
        <v>12.495000000000001</v>
      </c>
    </row>
    <row r="20" spans="1:7" x14ac:dyDescent="0.25">
      <c r="A20" s="6" t="s">
        <v>10</v>
      </c>
      <c r="B20" s="5">
        <v>38</v>
      </c>
      <c r="C20" s="4" t="s">
        <v>20</v>
      </c>
      <c r="D20" s="18">
        <v>259.89999999999998</v>
      </c>
      <c r="E20" s="5">
        <v>0</v>
      </c>
      <c r="F20" s="18">
        <f t="shared" si="0"/>
        <v>0</v>
      </c>
      <c r="G20" s="24">
        <f t="shared" si="1"/>
        <v>0</v>
      </c>
    </row>
    <row r="21" spans="1:7" x14ac:dyDescent="0.25">
      <c r="A21" s="6" t="s">
        <v>11</v>
      </c>
      <c r="B21" s="5" t="s">
        <v>14</v>
      </c>
      <c r="C21" s="4" t="s">
        <v>19</v>
      </c>
      <c r="D21" s="18">
        <v>259.89999999999998</v>
      </c>
      <c r="E21" s="5">
        <v>1</v>
      </c>
      <c r="F21" s="18">
        <f t="shared" si="0"/>
        <v>259.89999999999998</v>
      </c>
      <c r="G21" s="24">
        <f t="shared" si="1"/>
        <v>12.994999999999999</v>
      </c>
    </row>
    <row r="22" spans="1:7" x14ac:dyDescent="0.25">
      <c r="A22" s="6" t="s">
        <v>12</v>
      </c>
      <c r="B22" s="5" t="s">
        <v>14</v>
      </c>
      <c r="C22" s="4" t="s">
        <v>19</v>
      </c>
      <c r="D22" s="18">
        <v>39.9</v>
      </c>
      <c r="E22" s="5">
        <v>11</v>
      </c>
      <c r="F22" s="18">
        <f t="shared" si="0"/>
        <v>438.9</v>
      </c>
      <c r="G22" s="24">
        <f t="shared" si="1"/>
        <v>21.945</v>
      </c>
    </row>
    <row r="23" spans="1:7" ht="15.75" thickBot="1" x14ac:dyDescent="0.3">
      <c r="A23" s="20" t="s">
        <v>13</v>
      </c>
      <c r="B23" s="21" t="s">
        <v>14</v>
      </c>
      <c r="C23" s="22" t="s">
        <v>19</v>
      </c>
      <c r="D23" s="23">
        <v>49.9</v>
      </c>
      <c r="E23" s="21">
        <v>21</v>
      </c>
      <c r="F23" s="23">
        <f t="shared" si="0"/>
        <v>1047.8999999999999</v>
      </c>
      <c r="G23" s="25">
        <f t="shared" si="1"/>
        <v>52.394999999999996</v>
      </c>
    </row>
    <row r="24" spans="1:7" ht="19.5" thickBot="1" x14ac:dyDescent="0.35">
      <c r="A24" s="28" t="s">
        <v>24</v>
      </c>
      <c r="B24" s="29"/>
      <c r="C24" s="29"/>
      <c r="D24" s="30">
        <f>SUM(D4:D23)</f>
        <v>2983.0000000000009</v>
      </c>
      <c r="E24" s="31">
        <f>SUM(E4:E23)</f>
        <v>132</v>
      </c>
      <c r="F24" s="30">
        <f>SUM(F4:F23)</f>
        <v>10227.799999999999</v>
      </c>
      <c r="G24" s="32">
        <f>SUM(G4:G23)</f>
        <v>511.39000000000004</v>
      </c>
    </row>
    <row r="25" spans="1:7" ht="19.5" thickBot="1" x14ac:dyDescent="0.35">
      <c r="A25" s="26" t="s">
        <v>26</v>
      </c>
      <c r="B25" s="27"/>
      <c r="C25" s="27"/>
      <c r="D25" s="38">
        <v>0.05</v>
      </c>
      <c r="E25" s="38"/>
      <c r="F25" s="38"/>
      <c r="G25" s="39"/>
    </row>
  </sheetData>
  <mergeCells count="4">
    <mergeCell ref="A24:C24"/>
    <mergeCell ref="A25:C25"/>
    <mergeCell ref="D25:G25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G25"/>
  <sheetViews>
    <sheetView tabSelected="1" zoomScale="130" zoomScaleNormal="130" workbookViewId="0">
      <selection activeCell="D14" sqref="D14"/>
    </sheetView>
  </sheetViews>
  <sheetFormatPr defaultRowHeight="15" x14ac:dyDescent="0.25"/>
  <cols>
    <col min="1" max="1" width="14.85546875" bestFit="1" customWidth="1"/>
    <col min="2" max="2" width="15.28515625" style="1" bestFit="1" customWidth="1"/>
    <col min="3" max="3" width="15.5703125" bestFit="1" customWidth="1"/>
    <col min="4" max="4" width="21" bestFit="1" customWidth="1"/>
    <col min="5" max="5" width="9.42578125" style="1" bestFit="1" customWidth="1"/>
    <col min="6" max="6" width="18.28515625" bestFit="1" customWidth="1"/>
    <col min="7" max="7" width="27" bestFit="1" customWidth="1"/>
  </cols>
  <sheetData>
    <row r="1" spans="1:7" ht="21" x14ac:dyDescent="0.35">
      <c r="A1" s="14" t="s">
        <v>21</v>
      </c>
      <c r="B1" s="14"/>
      <c r="C1" s="14"/>
      <c r="D1" s="14"/>
      <c r="E1" s="14"/>
      <c r="F1" s="14"/>
      <c r="G1" s="14"/>
    </row>
    <row r="2" spans="1:7" ht="4.5" customHeight="1" x14ac:dyDescent="0.35">
      <c r="A2" s="3"/>
      <c r="B2" s="3"/>
      <c r="C2" s="3"/>
      <c r="D2" s="3"/>
      <c r="E2" s="13"/>
      <c r="F2" s="13"/>
      <c r="G2" s="13"/>
    </row>
    <row r="3" spans="1:7" s="2" customFormat="1" ht="18.75" x14ac:dyDescent="0.3">
      <c r="A3" s="2" t="s">
        <v>0</v>
      </c>
      <c r="B3" s="2" t="s">
        <v>1</v>
      </c>
      <c r="C3" s="2" t="s">
        <v>16</v>
      </c>
      <c r="D3" s="2" t="s">
        <v>17</v>
      </c>
      <c r="E3" s="2" t="s">
        <v>22</v>
      </c>
      <c r="F3" s="2" t="s">
        <v>25</v>
      </c>
      <c r="G3" s="2" t="s">
        <v>27</v>
      </c>
    </row>
    <row r="4" spans="1:7" x14ac:dyDescent="0.25">
      <c r="A4" t="s">
        <v>15</v>
      </c>
      <c r="B4" s="1" t="s">
        <v>2</v>
      </c>
      <c r="C4" t="s">
        <v>18</v>
      </c>
      <c r="D4" s="12">
        <v>25.9</v>
      </c>
      <c r="E4" s="1">
        <v>12</v>
      </c>
      <c r="F4" s="12">
        <f>Tabela5[[#This Row],[Preço Unitário]]*Tabela5[[#This Row],[Qtd]]</f>
        <v>310.79999999999995</v>
      </c>
      <c r="G4" s="12">
        <f>Tabela5[[#This Row],[Valor Total]]*$D$25</f>
        <v>15.54</v>
      </c>
    </row>
    <row r="5" spans="1:7" x14ac:dyDescent="0.25">
      <c r="A5" t="s">
        <v>15</v>
      </c>
      <c r="B5" s="1" t="s">
        <v>3</v>
      </c>
      <c r="C5" t="s">
        <v>18</v>
      </c>
      <c r="D5" s="12">
        <v>29.9</v>
      </c>
      <c r="E5" s="1">
        <v>10</v>
      </c>
      <c r="F5" s="12">
        <f>Tabela5[[#This Row],[Preço Unitário]]*Tabela5[[#This Row],[Qtd]]</f>
        <v>299</v>
      </c>
      <c r="G5" s="12">
        <f>Tabela5[[#This Row],[Valor Total]]*$D$25</f>
        <v>14.950000000000001</v>
      </c>
    </row>
    <row r="6" spans="1:7" x14ac:dyDescent="0.25">
      <c r="A6" t="s">
        <v>15</v>
      </c>
      <c r="B6" s="1" t="s">
        <v>4</v>
      </c>
      <c r="C6" t="s">
        <v>18</v>
      </c>
      <c r="D6" s="12">
        <v>32.9</v>
      </c>
      <c r="E6" s="1">
        <v>6</v>
      </c>
      <c r="F6" s="12">
        <f>Tabela5[[#This Row],[Preço Unitário]]*Tabela5[[#This Row],[Qtd]]</f>
        <v>197.39999999999998</v>
      </c>
      <c r="G6" s="12">
        <f>Tabela5[[#This Row],[Valor Total]]*$D$25</f>
        <v>9.8699999999999992</v>
      </c>
    </row>
    <row r="7" spans="1:7" x14ac:dyDescent="0.25">
      <c r="A7" t="s">
        <v>5</v>
      </c>
      <c r="B7" s="1" t="s">
        <v>14</v>
      </c>
      <c r="C7" t="s">
        <v>19</v>
      </c>
      <c r="D7" s="12">
        <v>399.9</v>
      </c>
      <c r="E7" s="1">
        <v>3</v>
      </c>
      <c r="F7" s="12">
        <f>Tabela5[[#This Row],[Preço Unitário]]*Tabela5[[#This Row],[Qtd]]</f>
        <v>1199.6999999999998</v>
      </c>
      <c r="G7" s="12">
        <f>Tabela5[[#This Row],[Valor Total]]*$D$25</f>
        <v>59.984999999999992</v>
      </c>
    </row>
    <row r="8" spans="1:7" x14ac:dyDescent="0.25">
      <c r="A8" t="s">
        <v>6</v>
      </c>
      <c r="B8" s="1" t="s">
        <v>2</v>
      </c>
      <c r="C8" t="s">
        <v>18</v>
      </c>
      <c r="D8" s="12">
        <v>249.9</v>
      </c>
      <c r="E8" s="1">
        <v>1</v>
      </c>
      <c r="F8" s="12">
        <f>Tabela5[[#This Row],[Preço Unitário]]*Tabela5[[#This Row],[Qtd]]</f>
        <v>249.9</v>
      </c>
      <c r="G8" s="12">
        <f>Tabela5[[#This Row],[Valor Total]]*$D$25</f>
        <v>12.495000000000001</v>
      </c>
    </row>
    <row r="9" spans="1:7" x14ac:dyDescent="0.25">
      <c r="A9" t="s">
        <v>6</v>
      </c>
      <c r="B9" s="1" t="s">
        <v>3</v>
      </c>
      <c r="C9" t="s">
        <v>18</v>
      </c>
      <c r="D9" s="12">
        <v>259.89999999999998</v>
      </c>
      <c r="E9" s="1">
        <v>2</v>
      </c>
      <c r="F9" s="12">
        <f>Tabela5[[#This Row],[Preço Unitário]]*Tabela5[[#This Row],[Qtd]]</f>
        <v>519.79999999999995</v>
      </c>
      <c r="G9" s="12">
        <f>Tabela5[[#This Row],[Valor Total]]*$D$25</f>
        <v>25.99</v>
      </c>
    </row>
    <row r="10" spans="1:7" x14ac:dyDescent="0.25">
      <c r="A10" t="s">
        <v>6</v>
      </c>
      <c r="B10" s="1" t="s">
        <v>4</v>
      </c>
      <c r="C10" t="s">
        <v>18</v>
      </c>
      <c r="D10" s="12">
        <v>299.89999999999998</v>
      </c>
      <c r="E10" s="1">
        <v>1</v>
      </c>
      <c r="F10" s="12">
        <f>Tabela5[[#This Row],[Preço Unitário]]*Tabela5[[#This Row],[Qtd]]</f>
        <v>299.89999999999998</v>
      </c>
      <c r="G10" s="12">
        <f>Tabela5[[#This Row],[Valor Total]]*$D$25</f>
        <v>14.994999999999999</v>
      </c>
    </row>
    <row r="11" spans="1:7" x14ac:dyDescent="0.25">
      <c r="A11" t="s">
        <v>7</v>
      </c>
      <c r="B11" s="1" t="s">
        <v>2</v>
      </c>
      <c r="C11" t="s">
        <v>18</v>
      </c>
      <c r="D11" s="12">
        <v>85.9</v>
      </c>
      <c r="E11" s="1">
        <v>8</v>
      </c>
      <c r="F11" s="12">
        <f>Tabela5[[#This Row],[Preço Unitário]]*Tabela5[[#This Row],[Qtd]]</f>
        <v>687.2</v>
      </c>
      <c r="G11" s="12">
        <f>Tabela5[[#This Row],[Valor Total]]*$D$25</f>
        <v>34.360000000000007</v>
      </c>
    </row>
    <row r="12" spans="1:7" x14ac:dyDescent="0.25">
      <c r="A12" t="s">
        <v>7</v>
      </c>
      <c r="B12" s="1" t="s">
        <v>3</v>
      </c>
      <c r="C12" t="s">
        <v>18</v>
      </c>
      <c r="D12" s="12">
        <v>89.9</v>
      </c>
      <c r="E12" s="1">
        <v>5</v>
      </c>
      <c r="F12" s="12">
        <f>Tabela5[[#This Row],[Preço Unitário]]*Tabela5[[#This Row],[Qtd]]</f>
        <v>449.5</v>
      </c>
      <c r="G12" s="12">
        <f>Tabela5[[#This Row],[Valor Total]]*$D$25</f>
        <v>22.475000000000001</v>
      </c>
    </row>
    <row r="13" spans="1:7" x14ac:dyDescent="0.25">
      <c r="A13" t="s">
        <v>7</v>
      </c>
      <c r="B13" s="1" t="s">
        <v>4</v>
      </c>
      <c r="C13" t="s">
        <v>18</v>
      </c>
      <c r="D13" s="12">
        <v>92.9</v>
      </c>
      <c r="E13" s="1">
        <v>6</v>
      </c>
      <c r="F13" s="12">
        <f>Tabela5[[#This Row],[Preço Unitário]]*Tabela5[[#This Row],[Qtd]]</f>
        <v>557.40000000000009</v>
      </c>
      <c r="G13" s="12">
        <f>Tabela5[[#This Row],[Valor Total]]*$D$25</f>
        <v>27.870000000000005</v>
      </c>
    </row>
    <row r="14" spans="1:7" x14ac:dyDescent="0.25">
      <c r="A14" t="s">
        <v>8</v>
      </c>
      <c r="B14" s="1" t="s">
        <v>14</v>
      </c>
      <c r="C14" t="s">
        <v>18</v>
      </c>
      <c r="D14" s="12">
        <v>149.9</v>
      </c>
      <c r="E14" s="1">
        <v>2</v>
      </c>
      <c r="F14" s="12">
        <f>Tabela5[[#This Row],[Preço Unitário]]*Tabela5[[#This Row],[Qtd]]</f>
        <v>299.8</v>
      </c>
      <c r="G14" s="12">
        <f>Tabela5[[#This Row],[Valor Total]]*$D$25</f>
        <v>14.990000000000002</v>
      </c>
    </row>
    <row r="15" spans="1:7" x14ac:dyDescent="0.25">
      <c r="A15" t="s">
        <v>9</v>
      </c>
      <c r="B15" s="1" t="s">
        <v>2</v>
      </c>
      <c r="C15" t="s">
        <v>18</v>
      </c>
      <c r="D15" s="12">
        <v>65.900000000000006</v>
      </c>
      <c r="E15" s="1">
        <v>12</v>
      </c>
      <c r="F15" s="12">
        <f>Tabela5[[#This Row],[Preço Unitário]]*Tabela5[[#This Row],[Qtd]]</f>
        <v>790.80000000000007</v>
      </c>
      <c r="G15" s="12">
        <f>Tabela5[[#This Row],[Valor Total]]*$D$25</f>
        <v>39.540000000000006</v>
      </c>
    </row>
    <row r="16" spans="1:7" x14ac:dyDescent="0.25">
      <c r="A16" t="s">
        <v>9</v>
      </c>
      <c r="B16" s="1" t="s">
        <v>3</v>
      </c>
      <c r="C16" t="s">
        <v>18</v>
      </c>
      <c r="D16" s="12">
        <v>69.900000000000006</v>
      </c>
      <c r="E16" s="1">
        <v>15</v>
      </c>
      <c r="F16" s="12">
        <f>Tabela5[[#This Row],[Preço Unitário]]*Tabela5[[#This Row],[Qtd]]</f>
        <v>1048.5</v>
      </c>
      <c r="G16" s="12">
        <f>Tabela5[[#This Row],[Valor Total]]*$D$25</f>
        <v>52.425000000000004</v>
      </c>
    </row>
    <row r="17" spans="1:7" x14ac:dyDescent="0.25">
      <c r="A17" t="s">
        <v>9</v>
      </c>
      <c r="B17" s="1" t="s">
        <v>4</v>
      </c>
      <c r="C17" t="s">
        <v>18</v>
      </c>
      <c r="D17" s="12">
        <v>70.900000000000006</v>
      </c>
      <c r="E17" s="1">
        <v>13</v>
      </c>
      <c r="F17" s="12">
        <f>Tabela5[[#This Row],[Preço Unitário]]*Tabela5[[#This Row],[Qtd]]</f>
        <v>921.7</v>
      </c>
      <c r="G17" s="12">
        <f>Tabela5[[#This Row],[Valor Total]]*$D$25</f>
        <v>46.085000000000008</v>
      </c>
    </row>
    <row r="18" spans="1:7" x14ac:dyDescent="0.25">
      <c r="A18" t="s">
        <v>10</v>
      </c>
      <c r="B18" s="1">
        <v>36</v>
      </c>
      <c r="C18" t="s">
        <v>20</v>
      </c>
      <c r="D18" s="12">
        <v>199.9</v>
      </c>
      <c r="E18" s="1">
        <v>2</v>
      </c>
      <c r="F18" s="12">
        <f>Tabela5[[#This Row],[Preço Unitário]]*Tabela5[[#This Row],[Qtd]]</f>
        <v>399.8</v>
      </c>
      <c r="G18" s="12">
        <f>Tabela5[[#This Row],[Valor Total]]*$D$25</f>
        <v>19.990000000000002</v>
      </c>
    </row>
    <row r="19" spans="1:7" x14ac:dyDescent="0.25">
      <c r="A19" t="s">
        <v>10</v>
      </c>
      <c r="B19" s="1">
        <v>37</v>
      </c>
      <c r="C19" t="s">
        <v>20</v>
      </c>
      <c r="D19" s="12">
        <v>249.9</v>
      </c>
      <c r="E19" s="1">
        <v>1</v>
      </c>
      <c r="F19" s="12">
        <f>Tabela5[[#This Row],[Preço Unitário]]*Tabela5[[#This Row],[Qtd]]</f>
        <v>249.9</v>
      </c>
      <c r="G19" s="12">
        <f>Tabela5[[#This Row],[Valor Total]]*$D$25</f>
        <v>12.495000000000001</v>
      </c>
    </row>
    <row r="20" spans="1:7" x14ac:dyDescent="0.25">
      <c r="A20" t="s">
        <v>10</v>
      </c>
      <c r="B20" s="1">
        <v>38</v>
      </c>
      <c r="C20" t="s">
        <v>20</v>
      </c>
      <c r="D20" s="12">
        <v>259.89999999999998</v>
      </c>
      <c r="E20" s="1">
        <v>0</v>
      </c>
      <c r="F20" s="12">
        <f>Tabela5[[#This Row],[Preço Unitário]]*Tabela5[[#This Row],[Qtd]]</f>
        <v>0</v>
      </c>
      <c r="G20" s="12">
        <f>Tabela5[[#This Row],[Valor Total]]*$D$25</f>
        <v>0</v>
      </c>
    </row>
    <row r="21" spans="1:7" x14ac:dyDescent="0.25">
      <c r="A21" t="s">
        <v>11</v>
      </c>
      <c r="B21" s="1" t="s">
        <v>14</v>
      </c>
      <c r="C21" t="s">
        <v>19</v>
      </c>
      <c r="D21" s="12">
        <v>259.89999999999998</v>
      </c>
      <c r="E21" s="1">
        <v>1</v>
      </c>
      <c r="F21" s="12">
        <f>Tabela5[[#This Row],[Preço Unitário]]*Tabela5[[#This Row],[Qtd]]</f>
        <v>259.89999999999998</v>
      </c>
      <c r="G21" s="12">
        <f>Tabela5[[#This Row],[Valor Total]]*$D$25</f>
        <v>12.994999999999999</v>
      </c>
    </row>
    <row r="22" spans="1:7" x14ac:dyDescent="0.25">
      <c r="A22" t="s">
        <v>12</v>
      </c>
      <c r="B22" s="1" t="s">
        <v>14</v>
      </c>
      <c r="C22" t="s">
        <v>19</v>
      </c>
      <c r="D22" s="12">
        <v>39.9</v>
      </c>
      <c r="E22" s="1">
        <v>11</v>
      </c>
      <c r="F22" s="12">
        <f>Tabela5[[#This Row],[Preço Unitário]]*Tabela5[[#This Row],[Qtd]]</f>
        <v>438.9</v>
      </c>
      <c r="G22" s="12">
        <f>Tabela5[[#This Row],[Valor Total]]*$D$25</f>
        <v>21.945</v>
      </c>
    </row>
    <row r="23" spans="1:7" x14ac:dyDescent="0.25">
      <c r="A23" t="s">
        <v>13</v>
      </c>
      <c r="B23" s="1" t="s">
        <v>14</v>
      </c>
      <c r="C23" t="s">
        <v>19</v>
      </c>
      <c r="D23" s="12">
        <v>49.9</v>
      </c>
      <c r="E23" s="1">
        <v>21</v>
      </c>
      <c r="F23" s="12">
        <f>Tabela5[[#This Row],[Preço Unitário]]*Tabela5[[#This Row],[Qtd]]</f>
        <v>1047.8999999999999</v>
      </c>
      <c r="G23" s="12">
        <f>Tabela5[[#This Row],[Valor Total]]*$D$25</f>
        <v>52.394999999999996</v>
      </c>
    </row>
    <row r="24" spans="1:7" x14ac:dyDescent="0.25">
      <c r="A24" t="s">
        <v>23</v>
      </c>
      <c r="D24" s="12">
        <f>SUBTOTAL(109,Tabela5[Preço Unitário])</f>
        <v>2983.0000000000009</v>
      </c>
      <c r="E24" s="1">
        <f>SUBTOTAL(109,Tabela5[Qtd])</f>
        <v>132</v>
      </c>
      <c r="F24" s="12">
        <f>SUBTOTAL(109,Tabela5[Valor Total])</f>
        <v>10227.799999999999</v>
      </c>
      <c r="G24" s="12">
        <f>SUBTOTAL(109,Tabela5[Valor do Desconto])</f>
        <v>511.39000000000004</v>
      </c>
    </row>
    <row r="25" spans="1:7" x14ac:dyDescent="0.25">
      <c r="A25" t="s">
        <v>26</v>
      </c>
      <c r="D25" s="40">
        <v>0.05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Tabela de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Henrique Faria</cp:lastModifiedBy>
  <dcterms:created xsi:type="dcterms:W3CDTF">2023-06-02T17:54:12Z</dcterms:created>
  <dcterms:modified xsi:type="dcterms:W3CDTF">2024-03-29T22:20:47Z</dcterms:modified>
</cp:coreProperties>
</file>