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pivotCache/pivotCacheDefinition5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3604C8AC-589A-4418-A4D5-9C1E6E764B26}" xr6:coauthVersionLast="47" xr6:coauthVersionMax="47" xr10:uidLastSave="{00000000-0000-0000-0000-000000000000}"/>
  <bookViews>
    <workbookView xWindow="-120" yWindow="-120" windowWidth="29040" windowHeight="15840" tabRatio="781" activeTab="8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Planilha1" sheetId="11" r:id="rId5"/>
    <sheet name="Entradas vs Saídas" sheetId="15" r:id="rId6"/>
    <sheet name="Principais Indicadores" sheetId="10" r:id="rId7"/>
    <sheet name="Top 5 Mais Vendidos" sheetId="16" r:id="rId8"/>
    <sheet name="Dashboard" sheetId="9" r:id="rId9"/>
  </sheets>
  <definedNames>
    <definedName name="_xlcn.WorksheetConnection_ControledeEstoqueSerenattoCaféeBistrô.xlsxTB_Entradas1" hidden="1">TB_Entradas[]</definedName>
    <definedName name="_xlcn.WorksheetConnection_ControledeEstoqueSerenattoCaféeBistrô.xlsxTB_Fornecedor1" hidden="1">TB_Fornecedor[]</definedName>
    <definedName name="_xlcn.WorksheetConnection_ControledeEstoqueSerenattoCaféeBistrô.xlsxTB_Produtos1" hidden="1">TB_Produtos[]</definedName>
    <definedName name="_xlcn.WorksheetConnection_ControledeEstoqueSerenattoCaféeBistrô.xlsxTB_Saídas1" hidden="1">TB_Saídas[]</definedName>
    <definedName name="Lista_Produtos">TB_Produtos[[#All],[Produto]]</definedName>
    <definedName name="SegmentaçãodeDados_Empresa">#N/A</definedName>
    <definedName name="SegmentaçãodeDados_Hierarquia_de_Datas">#N/A</definedName>
    <definedName name="SegmentaçãodeDados_Produto">#N/A</definedName>
  </definedNames>
  <calcPr calcId="191028"/>
  <pivotCaches>
    <pivotCache cacheId="463" r:id="rId10"/>
    <pivotCache cacheId="469" r:id="rId11"/>
    <pivotCache cacheId="472" r:id="rId12"/>
  </pivotCaches>
  <extLst>
    <ext xmlns:x14="http://schemas.microsoft.com/office/spreadsheetml/2009/9/main" uri="{876F7934-8845-4945-9796-88D515C7AA90}">
      <x14:pivotCaches>
        <pivotCache cacheId="2" r:id="rId13"/>
      </x14:pivotCaches>
    </ext>
    <ext xmlns:x14="http://schemas.microsoft.com/office/spreadsheetml/2009/9/main" uri="{BBE1A952-AA13-448e-AADC-164F8A28A991}">
      <x14:slicerCaches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841E416B-1EF1-43b6-AB56-02D37102CBD5}">
      <x15:pivotCaches>
        <pivotCache cacheId="466" r:id="rId17"/>
      </x15:pivotCaches>
    </ext>
    <ext xmlns:x15="http://schemas.microsoft.com/office/spreadsheetml/2010/11/main" uri="{983426D0-5260-488c-9760-48F4B6AC55F4}">
      <x15:pivotTableReferences>
        <x15:pivotTableReference r:id="rId18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Saídas" name="TB_Saídas" connection="WorksheetConnection_Controle de Estoque Serenatto Café e Bistrô.xlsx!TB_Saídas"/>
          <x15:modelTable id="TB_Produtos" name="TB_Produtos" connection="WorksheetConnection_Controle de Estoque Serenatto Café e Bistrô.xlsx!TB_Produtos"/>
          <x15:modelTable id="TB_Fornecedor" name="TB_Fornecedor" connection="WorksheetConnection_Controle de Estoque Serenatto Café e Bistrô.xlsx!TB_Fornecedor"/>
          <x15:modelTable id="TB_Entradas" name="TB_Entradas" connection="WorksheetConnection_Controle de Estoque Serenatto Café e Bistrô.xlsx!TB_Entradas"/>
          <x15:modelTable id="Calendário" name="Calendário" connection="Conexão"/>
        </x15:modelTables>
        <x15:modelRelationships>
          <x15:modelRelationship fromTable="TB_Entradas" fromColumn="Produto" toTable="TB_Produtos" toColumn="Código"/>
          <x15:modelRelationship fromTable="TB_Entradas" fromColumn="Fornecedor" toTable="TB_Fornecedor" toColumn="Código"/>
          <x15:modelRelationship fromTable="TB_Entradas" fromColumn="Data" toTable="Calendário" toColumn="Date"/>
          <x15:modelRelationship fromTable="TB_Saídas" fromColumn="Produto" toTable="TB_Produtos" toColumn="Código"/>
          <x15:modelRelationship fromTable="TB_Saídas" fromColumn="Data" toTable="Calendá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Entra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Saí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1" l="1"/>
  <c r="AF9" i="9"/>
  <c r="O9" i="9"/>
  <c r="AW9" i="9"/>
  <c r="BN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A30FB-02D2-47AB-ABC2-0D9980BCAC52}" name="Conexão" type="104" refreshedVersion="0" background="1">
    <extLst>
      <ext xmlns:x15="http://schemas.microsoft.com/office/spreadsheetml/2010/11/main" uri="{DE250136-89BD-433C-8126-D09CA5730AF9}">
        <x15:connection id="Calendário"/>
      </ext>
    </extLst>
  </connection>
  <connection id="2" xr16:uid="{45FC6EB8-CF8D-44F9-AE20-9F62CA69B1F1}" keepAlive="1" name="ThisWorkbookDataModel" description="Modelo de Dad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60E002A4-BC41-4D2E-90E7-8EBEF7EB9120}" name="WorksheetConnection_Controle de Estoque Serenatto Café e Bistrô.xlsx!TB_Entradas" type="102" refreshedVersion="8" minRefreshableVersion="5">
    <extLst>
      <ext xmlns:x15="http://schemas.microsoft.com/office/spreadsheetml/2010/11/main" uri="{DE250136-89BD-433C-8126-D09CA5730AF9}">
        <x15:connection id="TB_Entradas">
          <x15:rangePr sourceName="_xlcn.WorksheetConnection_ControledeEstoqueSerenattoCaféeBistrô.xlsxTB_Entradas1"/>
        </x15:connection>
      </ext>
    </extLst>
  </connection>
  <connection id="4" xr16:uid="{791A3284-2EDF-4FE4-9D44-F28E2AEC5ACF}" name="WorksheetConnection_Controle de Estoque Serenatto Café e Bistrô.xlsx!TB_Fornecedor" type="102" refreshedVersion="8" minRefreshableVersion="5">
    <extLst>
      <ext xmlns:x15="http://schemas.microsoft.com/office/spreadsheetml/2010/11/main" uri="{DE250136-89BD-433C-8126-D09CA5730AF9}">
        <x15:connection id="TB_Fornecedor">
          <x15:rangePr sourceName="_xlcn.WorksheetConnection_ControledeEstoqueSerenattoCaféeBistrô.xlsxTB_Fornecedor1"/>
        </x15:connection>
      </ext>
    </extLst>
  </connection>
  <connection id="5" xr16:uid="{0737F4CB-CD33-479E-A878-02F729F35510}" name="WorksheetConnection_Controle de Estoque Serenatto Café e Bistrô.xlsx!TB_Produtos" type="102" refreshedVersion="8" minRefreshableVersion="5">
    <extLst>
      <ext xmlns:x15="http://schemas.microsoft.com/office/spreadsheetml/2010/11/main" uri="{DE250136-89BD-433C-8126-D09CA5730AF9}">
        <x15:connection id="TB_Produtos">
          <x15:rangePr sourceName="_xlcn.WorksheetConnection_ControledeEstoqueSerenattoCaféeBistrô.xlsxTB_Produtos1"/>
        </x15:connection>
      </ext>
    </extLst>
  </connection>
  <connection id="6" xr16:uid="{17D08FA9-3C77-4893-B335-DE82CF086C20}" name="WorksheetConnection_Controle de Estoque Serenatto Café e Bistrô.xlsx!TB_Saídas" type="102" refreshedVersion="8" minRefreshableVersion="5">
    <extLst>
      <ext xmlns:x15="http://schemas.microsoft.com/office/spreadsheetml/2010/11/main" uri="{DE250136-89BD-433C-8126-D09CA5730AF9}">
        <x15:connection id="TB_Saídas">
          <x15:rangePr sourceName="_xlcn.WorksheetConnection_ControledeEstoqueSerenattoCaféeBistrô.xlsxTB_Saídas1"/>
        </x15:connection>
      </ext>
    </extLst>
  </connection>
</connections>
</file>

<file path=xl/sharedStrings.xml><?xml version="1.0" encoding="utf-8"?>
<sst xmlns="http://schemas.openxmlformats.org/spreadsheetml/2006/main" count="132" uniqueCount="97">
  <si>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</si>
  <si>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</si>
  <si>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</si>
  <si>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</si>
  <si>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</si>
  <si>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</si>
  <si>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</si>
  <si>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</si>
  <si>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</si>
  <si>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</si>
  <si>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</si>
  <si>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</si>
  <si>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</si>
  <si>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</si>
  <si>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</si>
  <si>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</si>
  <si>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</si>
  <si>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</si>
  <si>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</si>
  <si>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</si>
  <si>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</si>
  <si>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</si>
  <si>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</si>
  <si>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</si>
  <si>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</si>
  <si>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</si>
  <si>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</si>
  <si>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</si>
  <si>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</si>
  <si>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</si>
  <si>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</si>
  <si>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</si>
  <si>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</si>
  <si>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</si>
  <si>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</si>
  <si>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</si>
  <si>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</si>
  <si>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</si>
  <si>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</si>
  <si>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</si>
  <si>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</si>
  <si>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</si>
  <si>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</si>
  <si>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</si>
  <si>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</si>
  <si>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</si>
  <si>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</si>
  <si>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</si>
  <si>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</si>
  <si>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</si>
  <si>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</si>
  <si>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</si>
  <si>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</si>
  <si>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</si>
  <si>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</si>
  <si>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</si>
  <si>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</si>
  <si>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</si>
  <si>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</si>
  <si>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</si>
  <si>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</si>
  <si>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</si>
  <si>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</si>
  <si>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</si>
  <si>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Controle de Saídas</t>
  </si>
  <si>
    <t>Quantidade Vendida</t>
  </si>
  <si>
    <t>Código</t>
  </si>
  <si>
    <t>FATURAMENTO</t>
  </si>
  <si>
    <t xml:space="preserve">DESPESAS </t>
  </si>
  <si>
    <t>MARGEM DE LUCRO</t>
  </si>
  <si>
    <t>MÉDIA DE VENDAS</t>
  </si>
  <si>
    <t>FATURAMENTO X DESPESAS</t>
  </si>
  <si>
    <t>TOP 5 PRODUTOS MAIS VENDIDOS</t>
  </si>
  <si>
    <t>ENTRADAS X SAÍDAS</t>
  </si>
  <si>
    <t>TOP 5 PRODUTOS MAIS FATURADOS</t>
  </si>
  <si>
    <t>Faturamento</t>
  </si>
  <si>
    <t>Despesas</t>
  </si>
  <si>
    <t>Margem_Lucro</t>
  </si>
  <si>
    <t>Média de Vendas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</si>
  <si>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</si>
  <si>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</si>
  <si>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</si>
  <si>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</si>
  <si>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</si>
  <si>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</si>
  <si>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</si>
  <si>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</si>
  <si>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</si>
  <si>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</si>
  <si>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</si>
  <si>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</si>
  <si>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Geral</t>
  </si>
  <si>
    <t>Soma de Quantidade Comprada</t>
  </si>
  <si>
    <t>Soma de Quantidade Vendida</t>
  </si>
  <si>
    <t>Rótulos de Linha</t>
  </si>
  <si>
    <t>Dashboard!A1</t>
  </si>
  <si>
    <t>Voltar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</si>
</sst>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0.0%"/>
    <numFmt numFmtId="167" formatCode="\$\ #,##0.00;\-\$\ #,##0.00;\$\ #,##0.00"/>
    <numFmt numFmtId="168" formatCode="0.000%;\-0.000%;0.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Barlow"/>
    </font>
    <font>
      <b/>
      <sz val="24"/>
      <color theme="0"/>
      <name val="Barlow ExtraBold"/>
    </font>
    <font>
      <b/>
      <sz val="18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ck">
        <color rgb="FF787674"/>
      </left>
      <right/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/>
      <right style="thick">
        <color rgb="FF787674"/>
      </right>
      <top/>
      <bottom style="thick">
        <color rgb="FF78767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2" borderId="0" xfId="0" applyFill="1"/>
    <xf numFmtId="44" fontId="0" fillId="2" borderId="0" xfId="1" applyFont="1" applyFill="1"/>
    <xf numFmtId="0" fontId="0" fillId="4" borderId="0" xfId="0" applyFill="1"/>
    <xf numFmtId="44" fontId="0" fillId="4" borderId="0" xfId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1" applyNumberFormat="1" applyFont="1" applyFill="1" applyBorder="1"/>
    <xf numFmtId="0" fontId="7" fillId="2" borderId="0" xfId="0" applyFont="1" applyFill="1" applyAlignment="1">
      <alignment vertical="center"/>
    </xf>
    <xf numFmtId="44" fontId="0" fillId="2" borderId="0" xfId="1" applyFont="1" applyFill="1" applyAlignment="1"/>
    <xf numFmtId="14" fontId="4" fillId="3" borderId="0" xfId="0" applyNumberFormat="1" applyFont="1" applyFill="1" applyAlignment="1">
      <alignment horizontal="center" vertical="center" wrapText="1"/>
    </xf>
    <xf numFmtId="14" fontId="6" fillId="0" borderId="0" xfId="0" applyNumberFormat="1" applyFont="1"/>
    <xf numFmtId="0" fontId="6" fillId="0" borderId="0" xfId="1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right"/>
    </xf>
    <xf numFmtId="0" fontId="6" fillId="0" borderId="0" xfId="1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4" fontId="5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167" fontId="0" fillId="0" borderId="0" xfId="0" applyNumberFormat="1"/>
    <xf numFmtId="168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44" fontId="8" fillId="2" borderId="1" xfId="1" applyFont="1" applyFill="1" applyBorder="1" applyAlignment="1">
      <alignment horizontal="center" vertical="center"/>
    </xf>
    <xf numFmtId="44" fontId="8" fillId="2" borderId="2" xfId="1" applyFont="1" applyFill="1" applyBorder="1" applyAlignment="1">
      <alignment horizontal="center" vertical="center"/>
    </xf>
    <xf numFmtId="44" fontId="8" fillId="2" borderId="3" xfId="1" applyFont="1" applyFill="1" applyBorder="1" applyAlignment="1">
      <alignment horizontal="center" vertical="center"/>
    </xf>
    <xf numFmtId="44" fontId="8" fillId="2" borderId="6" xfId="1" applyFont="1" applyFill="1" applyBorder="1" applyAlignment="1">
      <alignment horizontal="center" vertical="center"/>
    </xf>
    <xf numFmtId="44" fontId="8" fillId="2" borderId="7" xfId="1" applyFont="1" applyFill="1" applyBorder="1" applyAlignment="1">
      <alignment horizontal="center" vertical="center"/>
    </xf>
    <xf numFmtId="44" fontId="8" fillId="2" borderId="8" xfId="1" applyFont="1" applyFill="1" applyBorder="1" applyAlignment="1">
      <alignment horizontal="center" vertical="center"/>
    </xf>
    <xf numFmtId="165" fontId="9" fillId="0" borderId="4" xfId="1" applyNumberFormat="1" applyFont="1" applyFill="1" applyBorder="1" applyAlignment="1">
      <alignment horizontal="center" vertical="center"/>
    </xf>
    <xf numFmtId="165" fontId="9" fillId="0" borderId="0" xfId="1" applyNumberFormat="1" applyFont="1" applyFill="1" applyBorder="1" applyAlignment="1">
      <alignment horizontal="center" vertical="center"/>
    </xf>
    <xf numFmtId="165" fontId="9" fillId="0" borderId="5" xfId="1" applyNumberFormat="1" applyFont="1" applyFill="1" applyBorder="1" applyAlignment="1">
      <alignment horizontal="center" vertical="center"/>
    </xf>
    <xf numFmtId="165" fontId="9" fillId="0" borderId="6" xfId="1" applyNumberFormat="1" applyFont="1" applyFill="1" applyBorder="1" applyAlignment="1">
      <alignment horizontal="center" vertical="center"/>
    </xf>
    <xf numFmtId="165" fontId="9" fillId="0" borderId="7" xfId="1" applyNumberFormat="1" applyFont="1" applyFill="1" applyBorder="1" applyAlignment="1">
      <alignment horizontal="center" vertical="center"/>
    </xf>
    <xf numFmtId="165" fontId="9" fillId="0" borderId="8" xfId="1" applyNumberFormat="1" applyFont="1" applyFill="1" applyBorder="1" applyAlignment="1">
      <alignment horizontal="center" vertical="center"/>
    </xf>
    <xf numFmtId="166" fontId="9" fillId="0" borderId="4" xfId="3" applyNumberFormat="1" applyFont="1" applyFill="1" applyBorder="1" applyAlignment="1">
      <alignment horizontal="center" vertical="center"/>
    </xf>
    <xf numFmtId="166" fontId="9" fillId="0" borderId="0" xfId="3" applyNumberFormat="1" applyFont="1" applyFill="1" applyBorder="1" applyAlignment="1">
      <alignment horizontal="center" vertical="center"/>
    </xf>
    <xf numFmtId="166" fontId="9" fillId="0" borderId="5" xfId="3" applyNumberFormat="1" applyFont="1" applyFill="1" applyBorder="1" applyAlignment="1">
      <alignment horizontal="center" vertical="center"/>
    </xf>
    <xf numFmtId="166" fontId="9" fillId="0" borderId="6" xfId="3" applyNumberFormat="1" applyFont="1" applyFill="1" applyBorder="1" applyAlignment="1">
      <alignment horizontal="center" vertical="center"/>
    </xf>
    <xf numFmtId="166" fontId="9" fillId="0" borderId="7" xfId="3" applyNumberFormat="1" applyFont="1" applyFill="1" applyBorder="1" applyAlignment="1">
      <alignment horizontal="center" vertical="center"/>
    </xf>
    <xf numFmtId="166" fontId="9" fillId="0" borderId="8" xfId="3" applyNumberFormat="1" applyFont="1" applyFill="1" applyBorder="1" applyAlignment="1">
      <alignment horizontal="center" vertical="center"/>
    </xf>
    <xf numFmtId="2" fontId="9" fillId="0" borderId="4" xfId="1" applyNumberFormat="1" applyFont="1" applyFill="1" applyBorder="1" applyAlignment="1">
      <alignment horizontal="center" vertical="center"/>
    </xf>
    <xf numFmtId="2" fontId="9" fillId="0" borderId="0" xfId="1" applyNumberFormat="1" applyFont="1" applyFill="1" applyBorder="1" applyAlignment="1">
      <alignment horizontal="center" vertical="center"/>
    </xf>
    <xf numFmtId="2" fontId="9" fillId="0" borderId="5" xfId="1" applyNumberFormat="1" applyFont="1" applyFill="1" applyBorder="1" applyAlignment="1">
      <alignment horizontal="center" vertical="center"/>
    </xf>
    <xf numFmtId="2" fontId="9" fillId="0" borderId="6" xfId="1" applyNumberFormat="1" applyFont="1" applyFill="1" applyBorder="1" applyAlignment="1">
      <alignment horizontal="center" vertical="center"/>
    </xf>
    <xf numFmtId="2" fontId="9" fillId="0" borderId="7" xfId="1" applyNumberFormat="1" applyFont="1" applyFill="1" applyBorder="1" applyAlignment="1">
      <alignment horizontal="center" vertical="center"/>
    </xf>
    <xf numFmtId="2" fontId="9" fillId="0" borderId="8" xfId="1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0" fillId="0" borderId="0" xfId="4" applyFont="1"/>
    <xf numFmtId="0" fontId="3" fillId="5" borderId="0" xfId="4" applyFill="1"/>
  </cellXfs>
  <cellStyles count="5">
    <cellStyle name="Hiperlink" xfId="4" builtinId="8"/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9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m/d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m/d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m/d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/>
        <i val="0"/>
        <color rgb="FFFFFF00"/>
      </font>
      <fill>
        <patternFill>
          <bgColor rgb="FF313829"/>
        </patternFill>
      </fill>
      <border>
        <bottom style="thin">
          <color theme="4"/>
        </bottom>
        <vertical/>
        <horizontal/>
      </border>
    </dxf>
    <dxf>
      <border>
        <left style="thick">
          <color theme="4"/>
        </left>
        <right style="thick">
          <color theme="4"/>
        </right>
        <top style="thick">
          <color theme="4"/>
        </top>
        <bottom style="thick">
          <color theme="4"/>
        </bottom>
        <vertical/>
        <horizontal/>
      </border>
    </dxf>
    <dxf>
      <fill>
        <patternFill>
          <bgColor rgb="FF002060"/>
        </patternFill>
      </fill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3" defaultTableStyle="TableStyleMedium2" defaultPivotStyle="PivotStyleLight16">
    <tableStyle name="Duplicada" pivot="0" table="0" count="10" xr9:uid="{587BFFF3-4C28-4E0C-B5AD-F3102DC33E10}">
      <tableStyleElement type="wholeTable" dxfId="30"/>
      <tableStyleElement type="headerRow" dxfId="29"/>
    </tableStyle>
    <tableStyle name="Estilo de Tabela 1" pivot="0" count="1" xr9:uid="{7A5046BA-566E-471B-A33D-508741E9D76C}">
      <tableStyleElement type="wholeTable" dxfId="28"/>
    </tableStyle>
    <tableStyle name="Minha Segmentação de Dados" pivot="0" table="0" count="10" xr9:uid="{17BAB3B2-F7F8-4F9E-AE87-B1460C962E09}">
      <tableStyleElement type="wholeTable" dxfId="27"/>
      <tableStyleElement type="headerRow" dxfId="26"/>
    </tableStyle>
  </tableStyles>
  <colors>
    <mruColors>
      <color rgb="FF313829"/>
      <color rgb="FFB39563"/>
      <color rgb="FF787674"/>
      <color rgb="FF1A261A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ill>
            <patternFill patternType="solid">
              <fgColor theme="4" tint="0.59999389629810485"/>
              <bgColor rgb="FFB39563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rgb="FFC0000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Minha Segmentação de Dados">
        <x14:slicerStyle name="Duplicada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Minha Segmentação de Dados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4.xml"/><Relationship Id="rId18" Type="http://schemas.openxmlformats.org/officeDocument/2006/relationships/pivotTable" Target="pivotTables/pivotTable1.xml"/><Relationship Id="rId26" Type="http://schemas.openxmlformats.org/officeDocument/2006/relationships/customXml" Target="../customXml/item2.xml"/><Relationship Id="rId39" Type="http://schemas.openxmlformats.org/officeDocument/2006/relationships/customXml" Target="../customXml/item15.xml"/><Relationship Id="rId21" Type="http://schemas.openxmlformats.org/officeDocument/2006/relationships/styles" Target="styles.xml"/><Relationship Id="rId34" Type="http://schemas.openxmlformats.org/officeDocument/2006/relationships/customXml" Target="../customXml/item10.xml"/><Relationship Id="rId42" Type="http://schemas.openxmlformats.org/officeDocument/2006/relationships/customXml" Target="../customXml/item18.xml"/><Relationship Id="rId47" Type="http://schemas.openxmlformats.org/officeDocument/2006/relationships/customXml" Target="../customXml/item23.xml"/><Relationship Id="rId50" Type="http://schemas.openxmlformats.org/officeDocument/2006/relationships/customXml" Target="../customXml/item26.xml"/><Relationship Id="rId55" Type="http://schemas.openxmlformats.org/officeDocument/2006/relationships/customXml" Target="../customXml/item3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9" Type="http://schemas.openxmlformats.org/officeDocument/2006/relationships/customXml" Target="../customXml/item5.xml"/><Relationship Id="rId11" Type="http://schemas.openxmlformats.org/officeDocument/2006/relationships/pivotCacheDefinition" Target="pivotCache/pivotCacheDefinition2.xml"/><Relationship Id="rId24" Type="http://schemas.openxmlformats.org/officeDocument/2006/relationships/calcChain" Target="calcChain.xml"/><Relationship Id="rId32" Type="http://schemas.openxmlformats.org/officeDocument/2006/relationships/customXml" Target="../customXml/item8.xml"/><Relationship Id="rId37" Type="http://schemas.openxmlformats.org/officeDocument/2006/relationships/customXml" Target="../customXml/item13.xml"/><Relationship Id="rId40" Type="http://schemas.openxmlformats.org/officeDocument/2006/relationships/customXml" Target="../customXml/item16.xml"/><Relationship Id="rId45" Type="http://schemas.openxmlformats.org/officeDocument/2006/relationships/customXml" Target="../customXml/item21.xml"/><Relationship Id="rId53" Type="http://schemas.openxmlformats.org/officeDocument/2006/relationships/customXml" Target="../customXml/item29.xml"/><Relationship Id="rId5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Relationship Id="rId35" Type="http://schemas.openxmlformats.org/officeDocument/2006/relationships/customXml" Target="../customXml/item11.xml"/><Relationship Id="rId43" Type="http://schemas.openxmlformats.org/officeDocument/2006/relationships/customXml" Target="../customXml/item19.xml"/><Relationship Id="rId48" Type="http://schemas.openxmlformats.org/officeDocument/2006/relationships/customXml" Target="../customXml/item24.xml"/><Relationship Id="rId56" Type="http://schemas.openxmlformats.org/officeDocument/2006/relationships/customXml" Target="../customXml/item32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7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5.xml"/><Relationship Id="rId25" Type="http://schemas.openxmlformats.org/officeDocument/2006/relationships/customXml" Target="../customXml/item1.xml"/><Relationship Id="rId33" Type="http://schemas.openxmlformats.org/officeDocument/2006/relationships/customXml" Target="../customXml/item9.xml"/><Relationship Id="rId38" Type="http://schemas.openxmlformats.org/officeDocument/2006/relationships/customXml" Target="../customXml/item14.xml"/><Relationship Id="rId46" Type="http://schemas.openxmlformats.org/officeDocument/2006/relationships/customXml" Target="../customXml/item22.xml"/><Relationship Id="rId20" Type="http://schemas.openxmlformats.org/officeDocument/2006/relationships/connections" Target="connections.xml"/><Relationship Id="rId41" Type="http://schemas.openxmlformats.org/officeDocument/2006/relationships/customXml" Target="../customXml/item17.xml"/><Relationship Id="rId54" Type="http://schemas.openxmlformats.org/officeDocument/2006/relationships/customXml" Target="../customXml/item3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microsoft.com/office/2007/relationships/slicerCache" Target="slicerCaches/slicerCache2.xml"/><Relationship Id="rId23" Type="http://schemas.openxmlformats.org/officeDocument/2006/relationships/powerPivotData" Target="model/item.data"/><Relationship Id="rId28" Type="http://schemas.openxmlformats.org/officeDocument/2006/relationships/customXml" Target="../customXml/item4.xml"/><Relationship Id="rId36" Type="http://schemas.openxmlformats.org/officeDocument/2006/relationships/customXml" Target="../customXml/item12.xml"/><Relationship Id="rId49" Type="http://schemas.openxmlformats.org/officeDocument/2006/relationships/customXml" Target="../customXml/item25.xml"/><Relationship Id="rId57" Type="http://schemas.openxmlformats.org/officeDocument/2006/relationships/customXml" Target="../customXml/item33.xml"/><Relationship Id="rId10" Type="http://schemas.openxmlformats.org/officeDocument/2006/relationships/pivotCacheDefinition" Target="pivotCache/pivotCacheDefinition1.xml"/><Relationship Id="rId31" Type="http://schemas.openxmlformats.org/officeDocument/2006/relationships/customXml" Target="../customXml/item7.xml"/><Relationship Id="rId44" Type="http://schemas.openxmlformats.org/officeDocument/2006/relationships/customXml" Target="../customXml/item20.xml"/><Relationship Id="rId52" Type="http://schemas.openxmlformats.org/officeDocument/2006/relationships/customXml" Target="../customXml/item2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B39563">
                <a:alpha val="99000"/>
              </a:srgbClr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34925" cap="rnd">
            <a:solidFill>
              <a:srgbClr val="313829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313829"/>
            </a:solidFill>
            <a:ln w="9525">
              <a:solidFill>
                <a:srgbClr val="313829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Soma de Custo Compra</c:v>
          </c:tx>
          <c:spPr>
            <a:ln w="34925" cap="rnd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B39563">
                  <a:alpha val="99000"/>
                </a:srgbClr>
              </a:solidFill>
              <a:ln w="9525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\$\ #,##0.00;\-\$\ #,##0.00;\$\ #,##0.00</c:formatCode>
              <c:ptCount val="12"/>
              <c:pt idx="0">
                <c:v>297.5</c:v>
              </c:pt>
              <c:pt idx="1">
                <c:v>378.75</c:v>
              </c:pt>
              <c:pt idx="2">
                <c:v>922.5</c:v>
              </c:pt>
              <c:pt idx="3">
                <c:v>362.5</c:v>
              </c:pt>
              <c:pt idx="4">
                <c:v>723.75</c:v>
              </c:pt>
              <c:pt idx="5">
                <c:v>376.25</c:v>
              </c:pt>
              <c:pt idx="6">
                <c:v>355</c:v>
              </c:pt>
              <c:pt idx="7">
                <c:v>431.25</c:v>
              </c:pt>
              <c:pt idx="8">
                <c:v>806</c:v>
              </c:pt>
              <c:pt idx="9">
                <c:v>247.75</c:v>
              </c:pt>
              <c:pt idx="10">
                <c:v>218.75</c:v>
              </c:pt>
              <c:pt idx="11">
                <c:v>410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F2B-4A64-ADC2-799AB1F8C006}"/>
            </c:ext>
          </c:extLst>
        </c:ser>
        <c:ser>
          <c:idx val="1"/>
          <c:order val="1"/>
          <c:tx>
            <c:v>Soma de Valor da Venda</c:v>
          </c:tx>
          <c:spPr>
            <a:ln w="34925" cap="rnd">
              <a:solidFill>
                <a:srgbClr val="313829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313829"/>
              </a:solidFill>
              <a:ln w="9525">
                <a:solidFill>
                  <a:srgbClr val="313829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\$\ #,##0.00;\-\$\ #,##0.00;\$\ #,##0.00</c:formatCode>
              <c:ptCount val="12"/>
              <c:pt idx="0">
                <c:v>1475</c:v>
              </c:pt>
              <c:pt idx="1">
                <c:v>1652.5</c:v>
              </c:pt>
              <c:pt idx="2">
                <c:v>2302.5</c:v>
              </c:pt>
              <c:pt idx="3">
                <c:v>1507.5</c:v>
              </c:pt>
              <c:pt idx="4">
                <c:v>1372</c:v>
              </c:pt>
              <c:pt idx="5">
                <c:v>1145</c:v>
              </c:pt>
              <c:pt idx="6">
                <c:v>2217.5</c:v>
              </c:pt>
              <c:pt idx="7">
                <c:v>1621.5</c:v>
              </c:pt>
              <c:pt idx="8">
                <c:v>2234</c:v>
              </c:pt>
              <c:pt idx="9">
                <c:v>1508</c:v>
              </c:pt>
              <c:pt idx="10">
                <c:v>811.5</c:v>
              </c:pt>
              <c:pt idx="11">
                <c:v>1195.5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F2B-4A64-ADC2-799AB1F8C00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6908896"/>
        <c:axId val="1376908064"/>
      </c:lineChart>
      <c:catAx>
        <c:axId val="1376908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690806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690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\ #,##0.00;\-\$\ #,##0.00;\$\ #,##0.00" sourceLinked="0"/>
        <c:majorTickMark val="none"/>
        <c:minorTickMark val="none"/>
        <c:tickLblPos val="nextTo"/>
        <c:crossAx val="1376908896"/>
        <c:crosses val="autoZero"/>
        <c:crossBetween val="between"/>
        <c:extLst>
          <c:ext xmlns:c15="http://schemas.microsoft.com/office/drawing/2012/chart" uri="{F40574EE-89B7-4290-83BB-5DA773EAF853}">
            <c15:numFmt c:formatCode="\$\ #,##0.00;\-\$\ #,##0.00;\$\ #,##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5="http://schemas.microsoft.com/office/drawing/2012/chart" uri="{723BEF56-08C2-4564-9609-F4CBC75E7E54}">
      <c15:pivotSource>
        <c15:name>[Controle de Estoque Serenatto Café e Bistrô - PLANILHA FINAL AULA 3.xlsx]PivotChartTable3</c15:name>
        <c15:fmtId val="0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 de Estoque Serenatto Café e Bistrô - PLANILHA FINAL AULA 3.xlsx]Entradas vs Saídas!Entradas_vs_Saidas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313829"/>
          </a:solidFill>
          <a:ln>
            <a:solidFill>
              <a:srgbClr val="313829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B39563"/>
          </a:solidFill>
          <a:ln>
            <a:solidFill>
              <a:srgbClr val="B39563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'Entradas vs Saídas'!$C$3</c:f>
              <c:strCache>
                <c:ptCount val="1"/>
                <c:pt idx="0">
                  <c:v>Soma de Quantidade Comprada</c:v>
                </c:pt>
              </c:strCache>
            </c:strRef>
          </c:tx>
          <c:spPr>
            <a:solidFill>
              <a:srgbClr val="313829"/>
            </a:solidFill>
            <a:ln>
              <a:solidFill>
                <a:srgbClr val="313829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'Entradas vs Saídas'!$B$4:$B$16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'Entradas vs Saídas'!$C$4:$C$16</c:f>
              <c:numCache>
                <c:formatCode>General</c:formatCode>
                <c:ptCount val="12"/>
                <c:pt idx="0">
                  <c:v>390</c:v>
                </c:pt>
                <c:pt idx="1">
                  <c:v>440</c:v>
                </c:pt>
                <c:pt idx="2">
                  <c:v>640</c:v>
                </c:pt>
                <c:pt idx="3">
                  <c:v>350</c:v>
                </c:pt>
                <c:pt idx="4">
                  <c:v>285</c:v>
                </c:pt>
                <c:pt idx="5">
                  <c:v>410</c:v>
                </c:pt>
                <c:pt idx="6">
                  <c:v>350</c:v>
                </c:pt>
                <c:pt idx="7">
                  <c:v>345</c:v>
                </c:pt>
                <c:pt idx="8">
                  <c:v>399</c:v>
                </c:pt>
                <c:pt idx="9">
                  <c:v>236</c:v>
                </c:pt>
                <c:pt idx="10">
                  <c:v>280</c:v>
                </c:pt>
                <c:pt idx="11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6-43C1-A2A6-6867F3D744A1}"/>
            </c:ext>
          </c:extLst>
        </c:ser>
        <c:ser>
          <c:idx val="1"/>
          <c:order val="1"/>
          <c:tx>
            <c:strRef>
              <c:f>'Entradas vs Saídas'!$D$3</c:f>
              <c:strCache>
                <c:ptCount val="1"/>
                <c:pt idx="0">
                  <c:v>Soma de Quantidade Vendida</c:v>
                </c:pt>
              </c:strCache>
            </c:strRef>
          </c:tx>
          <c:spPr>
            <a:solidFill>
              <a:srgbClr val="B39563"/>
            </a:solidFill>
            <a:ln>
              <a:solidFill>
                <a:srgbClr val="B39563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'Entradas vs Saídas'!$B$4:$B$16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'Entradas vs Saídas'!$D$4:$D$16</c:f>
              <c:numCache>
                <c:formatCode>General</c:formatCode>
                <c:ptCount val="12"/>
                <c:pt idx="0">
                  <c:v>210</c:v>
                </c:pt>
                <c:pt idx="1">
                  <c:v>235</c:v>
                </c:pt>
                <c:pt idx="2">
                  <c:v>315</c:v>
                </c:pt>
                <c:pt idx="3">
                  <c:v>215</c:v>
                </c:pt>
                <c:pt idx="4">
                  <c:v>177</c:v>
                </c:pt>
                <c:pt idx="5">
                  <c:v>170</c:v>
                </c:pt>
                <c:pt idx="6">
                  <c:v>295</c:v>
                </c:pt>
                <c:pt idx="7">
                  <c:v>263</c:v>
                </c:pt>
                <c:pt idx="8">
                  <c:v>265</c:v>
                </c:pt>
                <c:pt idx="9">
                  <c:v>163</c:v>
                </c:pt>
                <c:pt idx="10">
                  <c:v>119</c:v>
                </c:pt>
                <c:pt idx="11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06-43C1-A2A6-6867F3D744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7957184"/>
        <c:axId val="809681328"/>
      </c:barChart>
      <c:catAx>
        <c:axId val="8079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9681328"/>
        <c:crosses val="autoZero"/>
        <c:auto val="1"/>
        <c:lblAlgn val="ctr"/>
        <c:lblOffset val="100"/>
        <c:noMultiLvlLbl val="0"/>
      </c:catAx>
      <c:valAx>
        <c:axId val="80968132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0795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 de Estoque Serenatto Café e Bistrô - PLANILHA FINAL AULA 3.xlsx]Top 5 Mais Vendidos!Top_5_Mais_Vendidos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39563"/>
          </a:solidFill>
          <a:ln>
            <a:solidFill>
              <a:srgbClr val="B39563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13829"/>
          </a:solidFill>
          <a:ln>
            <a:solidFill>
              <a:srgbClr val="313829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Mais Vendidos'!$C$3</c:f>
              <c:strCache>
                <c:ptCount val="1"/>
                <c:pt idx="0">
                  <c:v>Soma de Quantidade Vendida</c:v>
                </c:pt>
              </c:strCache>
            </c:strRef>
          </c:tx>
          <c:spPr>
            <a:solidFill>
              <a:srgbClr val="B39563"/>
            </a:solidFill>
            <a:ln>
              <a:solidFill>
                <a:srgbClr val="B39563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5 Mais Vendidos'!$B$4:$B$9</c:f>
              <c:strCache>
                <c:ptCount val="5"/>
                <c:pt idx="0">
                  <c:v>Refrigerante</c:v>
                </c:pt>
                <c:pt idx="1">
                  <c:v>Coxinha</c:v>
                </c:pt>
                <c:pt idx="2">
                  <c:v>Pão de Queijo</c:v>
                </c:pt>
                <c:pt idx="3">
                  <c:v>Chocolate Quente</c:v>
                </c:pt>
                <c:pt idx="4">
                  <c:v>Café</c:v>
                </c:pt>
              </c:strCache>
            </c:strRef>
          </c:cat>
          <c:val>
            <c:numRef>
              <c:f>'Top 5 Mais Vendidos'!$C$4:$C$9</c:f>
              <c:numCache>
                <c:formatCode>General</c:formatCode>
                <c:ptCount val="5"/>
                <c:pt idx="0">
                  <c:v>210</c:v>
                </c:pt>
                <c:pt idx="1">
                  <c:v>245</c:v>
                </c:pt>
                <c:pt idx="2">
                  <c:v>400</c:v>
                </c:pt>
                <c:pt idx="3">
                  <c:v>500</c:v>
                </c:pt>
                <c:pt idx="4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A-4C0A-9DF1-FE0505A0A4FE}"/>
            </c:ext>
          </c:extLst>
        </c:ser>
        <c:ser>
          <c:idx val="1"/>
          <c:order val="1"/>
          <c:tx>
            <c:strRef>
              <c:f>'Top 5 Mais Vendidos'!$D$3</c:f>
              <c:strCache>
                <c:ptCount val="1"/>
                <c:pt idx="0">
                  <c:v>Soma de Quantidade Comprada</c:v>
                </c:pt>
              </c:strCache>
            </c:strRef>
          </c:tx>
          <c:spPr>
            <a:solidFill>
              <a:srgbClr val="313829"/>
            </a:solidFill>
            <a:ln>
              <a:solidFill>
                <a:srgbClr val="313829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5 Mais Vendidos'!$B$4:$B$9</c:f>
              <c:strCache>
                <c:ptCount val="5"/>
                <c:pt idx="0">
                  <c:v>Refrigerante</c:v>
                </c:pt>
                <c:pt idx="1">
                  <c:v>Coxinha</c:v>
                </c:pt>
                <c:pt idx="2">
                  <c:v>Pão de Queijo</c:v>
                </c:pt>
                <c:pt idx="3">
                  <c:v>Chocolate Quente</c:v>
                </c:pt>
                <c:pt idx="4">
                  <c:v>Café</c:v>
                </c:pt>
              </c:strCache>
            </c:strRef>
          </c:cat>
          <c:val>
            <c:numRef>
              <c:f>'Top 5 Mais Vendidos'!$D$4:$D$9</c:f>
              <c:numCache>
                <c:formatCode>General</c:formatCode>
                <c:ptCount val="5"/>
                <c:pt idx="0">
                  <c:v>350</c:v>
                </c:pt>
                <c:pt idx="1">
                  <c:v>550</c:v>
                </c:pt>
                <c:pt idx="2">
                  <c:v>620</c:v>
                </c:pt>
                <c:pt idx="3">
                  <c:v>750</c:v>
                </c:pt>
                <c:pt idx="4">
                  <c:v>1635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9A-4C0A-9DF1-FE0505A0A4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66619952"/>
        <c:axId val="1466603312"/>
      </c:barChart>
      <c:catAx>
        <c:axId val="1466619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6603312"/>
        <c:crosses val="autoZero"/>
        <c:auto val="1"/>
        <c:lblAlgn val="ctr"/>
        <c:lblOffset val="100"/>
        <c:noMultiLvlLbl val="0"/>
      </c:catAx>
      <c:valAx>
        <c:axId val="14666033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66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5" Type="http://schemas.openxmlformats.org/officeDocument/2006/relationships/chart" Target="../charts/chart3.xml"/><Relationship Id="rId4" Type="http://schemas.openxmlformats.org/officeDocument/2006/relationships/hyperlink" Target="#'Top 5 Mais Vendido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1325831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3</xdr:col>
      <xdr:colOff>477658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3</xdr:col>
      <xdr:colOff>34811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2</xdr:col>
      <xdr:colOff>1138895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17</xdr:col>
      <xdr:colOff>99060</xdr:colOff>
      <xdr:row>6</xdr:row>
      <xdr:rowOff>91786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3D5181C-965D-4862-856D-41FE17549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9050"/>
          <a:ext cx="2651760" cy="758536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14</xdr:row>
      <xdr:rowOff>0</xdr:rowOff>
    </xdr:from>
    <xdr:to>
      <xdr:col>53</xdr:col>
      <xdr:colOff>133350</xdr:colOff>
      <xdr:row>30</xdr:row>
      <xdr:rowOff>95250</xdr:rowOff>
    </xdr:to>
    <xdr:graphicFrame macro="">
      <xdr:nvGraphicFramePr>
        <xdr:cNvPr id="5" name="Graf_Faturamento_Despesas">
          <a:extLst>
            <a:ext uri="{FF2B5EF4-FFF2-40B4-BE49-F238E27FC236}">
              <a16:creationId xmlns:a16="http://schemas.microsoft.com/office/drawing/2014/main" id="{ADBF9FC1-478C-FC25-D5E3-6B8CF2A76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142875</xdr:colOff>
      <xdr:row>1</xdr:row>
      <xdr:rowOff>19051</xdr:rowOff>
    </xdr:from>
    <xdr:to>
      <xdr:col>79</xdr:col>
      <xdr:colOff>142875</xdr:colOff>
      <xdr:row>5</xdr:row>
      <xdr:rowOff>38101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Mês">
              <a:extLst>
                <a:ext uri="{FF2B5EF4-FFF2-40B4-BE49-F238E27FC236}">
                  <a16:creationId xmlns:a16="http://schemas.microsoft.com/office/drawing/2014/main" id="{7E740F7A-82E0-271A-2E18-BA5966220B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3675" y="133351"/>
              <a:ext cx="9448800" cy="476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7</xdr:row>
      <xdr:rowOff>38100</xdr:rowOff>
    </xdr:from>
    <xdr:to>
      <xdr:col>13</xdr:col>
      <xdr:colOff>86025</xdr:colOff>
      <xdr:row>20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Empresa">
              <a:extLst>
                <a:ext uri="{FF2B5EF4-FFF2-40B4-BE49-F238E27FC236}">
                  <a16:creationId xmlns:a16="http://schemas.microsoft.com/office/drawing/2014/main" id="{2343B1CB-4CAE-DA54-B2B8-3DE29F8BCB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res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838200"/>
              <a:ext cx="201960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20</xdr:row>
      <xdr:rowOff>57150</xdr:rowOff>
    </xdr:from>
    <xdr:to>
      <xdr:col>13</xdr:col>
      <xdr:colOff>85725</xdr:colOff>
      <xdr:row>48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Produto">
              <a:extLst>
                <a:ext uri="{FF2B5EF4-FFF2-40B4-BE49-F238E27FC236}">
                  <a16:creationId xmlns:a16="http://schemas.microsoft.com/office/drawing/2014/main" id="{BD8BA1CA-9FBD-FA83-A19E-430C2E8CE9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2343150"/>
              <a:ext cx="2019300" cy="316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14</xdr:col>
      <xdr:colOff>66675</xdr:colOff>
      <xdr:row>34</xdr:row>
      <xdr:rowOff>61912</xdr:rowOff>
    </xdr:from>
    <xdr:to>
      <xdr:col>53</xdr:col>
      <xdr:colOff>76200</xdr:colOff>
      <xdr:row>47</xdr:row>
      <xdr:rowOff>66675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E7A5647F-F724-4064-89CF-F10BC45A0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47625</xdr:colOff>
      <xdr:row>14</xdr:row>
      <xdr:rowOff>52387</xdr:rowOff>
    </xdr:from>
    <xdr:to>
      <xdr:col>79</xdr:col>
      <xdr:colOff>85725</xdr:colOff>
      <xdr:row>30</xdr:row>
      <xdr:rowOff>66675</xdr:rowOff>
    </xdr:to>
    <xdr:graphicFrame macro="">
      <xdr:nvGraphicFramePr>
        <xdr:cNvPr id="4" name="Gráfico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2114644-08EF-4528-9119-F747FD011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671922685186" createdVersion="5" refreshedVersion="7" minRefreshableVersion="3" recordCount="0" supportSubquery="1" supportAdvancedDrill="1" xr:uid="{AE3C3E46-B8C9-4C4C-85D0-20DB5733E19D}">
  <cacheSource type="external" connectionId="2"/>
  <cacheFields count="7">
    <cacheField name="[Measures].[Faturamento]" caption="Faturamento" numFmtId="0" hierarchy="34" level="32767"/>
    <cacheField name="[Measures].[Despesas]" caption="Despesas" numFmtId="0" hierarchy="35" level="32767"/>
    <cacheField name="[Measures].[Margem_Lucro]" caption="Margem_Lucro" numFmtId="0" hierarchy="36" level="32767"/>
    <cacheField name="[Measures].[Média de Vendas]" caption="Média de Vendas" numFmtId="0" hierarchy="37" level="32767"/>
    <cacheField name="[Calendário].[Hierarquia de Datas].[Ano]" caption="Ano" numFmtId="0" hierarchy="5" level="1">
      <sharedItems containsSemiMixedTypes="0" containsNonDate="0" containsString="0"/>
    </cacheField>
    <cacheField name="[Calendário].[Hierarquia de Datas].[Mês]" caption="Mês" numFmtId="0" hierarchy="5" level="2">
      <sharedItems containsSemiMixedTypes="0" containsNonDate="0" containsString="0"/>
    </cacheField>
    <cacheField name="[Calendário].[Hierarquia de Datas].[DateColumn]" caption="DateColumn" numFmtId="0" hierarchy="5" level="3">
      <sharedItems containsSemiMixedTypes="0" containsNonDate="0" containsString="0"/>
    </cacheField>
  </cacheFields>
  <cacheHierarchies count="52">
    <cacheHierarchy uniqueName="[Calendário].[Date]" caption="Date" attribute="1" time="1" keyAttribute="1" defaultMemberUniqueName="[Calendário].[Date].[All]" allUniqueName="[Calendário].[Date].[All]" dimensionUniqueName="[Calendário]" displayFolder="" count="0" memberValueDatatype="7" unbalanced="0"/>
    <cacheHierarchy uniqueName="[Calendário].[Ano]" caption="Ano" attribute="1" time="1" defaultMemberUniqueName="[Calendário].[Ano].[All]" allUniqueName="[Calendário].[Ano].[All]" dimensionUniqueName="[Calendário]" displayFolder="" count="0" memberValueDatatype="20" unbalanced="0"/>
    <cacheHierarchy uniqueName="[Calendário].[Número do Mês]" caption="Número do Mês" attribute="1" time="1" defaultMemberUniqueName="[Calendário].[Número do Mês].[All]" allUniqueName="[Calendário].[Número do Mês].[All]" dimensionUniqueName="[Calendário]" displayFolder="" count="0" memberValueDatatype="20" unbalanced="0"/>
    <cacheHierarchy uniqueName="[Calendário].[Mês]" caption="Mês" attribute="1" time="1" defaultMemberUniqueName="[Calendário].[Mês].[All]" allUniqueName="[Calendário].[Mês].[All]" dimensionUniqueName="[Calendário]" displayFolder="" count="0" memberValueDatatype="130" unbalanced="0"/>
    <cacheHierarchy uniqueName="[Calendário].[MMM-AAAA]" caption="MMM-AAAA" attribute="1" time="1" defaultMemberUniqueName="[Calendário].[MMM-AAAA].[All]" allUniqueName="[Calendário].[MMM-AAAA].[All]" dimensionUniqueName="[Calendário]" displayFolder="" count="0" memberValueDatatype="130" unbalanced="0"/>
    <cacheHierarchy uniqueName="[Calendário].[Hierarquia de Datas]" caption="Hierarquia de Datas" time="1" defaultMemberUniqueName="[Calendário].[Hierarquia de Datas].[All]" allUniqueName="[Calendário].[Hierarquia de Datas].[All]" dimensionUniqueName="[Calendário]" displayFolder="" count="4" unbalanced="0">
      <fieldsUsage count="4">
        <fieldUsage x="-1"/>
        <fieldUsage x="4"/>
        <fieldUsage x="5"/>
        <fieldUsage x="6"/>
      </fieldsUsage>
    </cacheHierarchy>
    <cacheHierarchy uniqueName="[Calendário].[Dia do Número da Semana]" caption="Dia do Número da Semana" attribute="1" time="1" defaultMemberUniqueName="[Calendário].[Dia do Número da Semana].[All]" allUniqueName="[Calendário].[Dia do Número da Semana].[All]" dimensionUniqueName="[Calendário]" displayFolder="" count="0" memberValueDatatype="20" unbalanced="0"/>
    <cacheHierarchy uniqueName="[Calendário].[Dia da Semana]" caption="Dia da Semana" attribute="1" time="1" defaultMemberUniqueName="[Calendário].[Dia da Semana].[All]" allUniqueName="[Calendário].[Dia da Semana].[All]" dimensionUniqueName="[Calendário]" displayFolder="" count="0" memberValueDatatype="130" unbalanced="0"/>
    <cacheHierarchy uniqueName="[Calendário].[Coluna calculada 1]" caption="Coluna calculada 1" attribute="1" time="1" defaultMemberUniqueName="[Calendário].[Coluna calculada 1].[All]" allUniqueName="[Calendário].[Coluna calculada 1].[All]" dimensionUniqueName="[Calendário]" displayFolder="" count="0" memberValueDatatype="5" unbalanced="0"/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0" memberValueDatatype="130" unbalanced="0"/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2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2" memberValueDatatype="130" unbalanced="0"/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20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Saídas].[Data]" caption="Data" attribute="1" time="1" defaultMemberUniqueName="[TB_Saídas].[Data].[All]" allUniqueName="[TB_Saídas].[Data].[All]" dimensionUniqueName="[TB_Saídas]" displayFolder="" count="0" memberValueDatatype="7" unbalanced="0"/>
    <cacheHierarchy uniqueName="[TB_Saídas].[Produto]" caption="Produto" attribute="1" defaultMemberUniqueName="[TB_Saídas].[Produto].[All]" allUniqueName="[TB_Saídas].[Produto].[All]" dimensionUniqueName="[TB_Saídas]" displayFolder="" count="0" memberValueDatatype="20" unbalanced="0"/>
    <cacheHierarchy uniqueName="[TB_Saídas].[Quantidade Vendida]" caption="Quantidade Vendida" attribute="1" defaultMemberUniqueName="[TB_Saídas].[Quantidade Vendida].[All]" allUniqueName="[TB_Saídas].[Quantidade Vendida].[All]" dimensionUniqueName="[TB_Saídas]" displayFolder="" count="0" memberValueDatatype="20" unbalanced="0"/>
    <cacheHierarchy uniqueName="[TB_Saídas].[Data (Mês)]" caption="Data (Mês)" attribute="1" defaultMemberUniqueName="[TB_Saídas].[Data (Mês)].[All]" allUniqueName="[TB_Saídas].[Data (Mês)].[All]" dimensionUniqueName="[TB_Saídas]" displayFolder="" count="0" memberValueDatatype="130" unbalanced="0"/>
    <cacheHierarchy uniqueName="[TB_Saídas].[Preço Produto]" caption="Preço Produto" attribute="1" defaultMemberUniqueName="[TB_Saídas].[Preço Produto].[All]" allUniqueName="[TB_Saídas].[Preço Produto].[All]" dimensionUniqueName="[TB_Saídas]" displayFolder="" count="0" memberValueDatatype="5" unbalanced="0"/>
    <cacheHierarchy uniqueName="[TB_Saídas].[Valor da Venda]" caption="Valor da Venda" attribute="1" defaultMemberUniqueName="[TB_Saídas].[Valor da Venda].[All]" allUniqueName="[TB_Saídas].[Valor da Venda].[All]" dimensionUniqueName="[TB_Saída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TB_Saídas].[Data (Índice de Mês)]" caption="Data (Índice de Mês)" attribute="1" defaultMemberUniqueName="[TB_Saídas].[Data (Índice de Mês)].[All]" allUniqueName="[TB_Saídas].[Data (Índice de Mês)].[All]" dimensionUniqueName="[TB_Saídas]" displayFolder="" count="0" memberValueDatatype="20" unbalanced="0" hidden="1"/>
    <cacheHierarchy uniqueName="[Measures].[Faturamento]" caption="Faturamento" measure="1" displayFolder="" measureGroup="TB_Saídas" count="0" oneField="1">
      <fieldsUsage count="1">
        <fieldUsage x="0"/>
      </fieldsUsage>
    </cacheHierarchy>
    <cacheHierarchy uniqueName="[Measures].[Despesas]" caption="Despesas" measure="1" displayFolder="" measureGroup="TB_Entradas" count="0" oneField="1">
      <fieldsUsage count="1">
        <fieldUsage x="1"/>
      </fieldsUsage>
    </cacheHierarchy>
    <cacheHierarchy uniqueName="[Measures].[Margem_Lucro]" caption="Margem_Lucro" measure="1" displayFolder="" measureGroup="TB_Produtos" count="0" oneField="1">
      <fieldsUsage count="1">
        <fieldUsage x="2"/>
      </fieldsUsage>
    </cacheHierarchy>
    <cacheHierarchy uniqueName="[Measures].[Média de Vendas]" caption="Média de Vendas" measure="1" displayFolder="" measureGroup="TB_Saídas" count="0" oneField="1">
      <fieldsUsage count="1">
        <fieldUsage x="3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XL_Count TB_Saídas]" caption="__XL_Count TB_Saídas" measure="1" displayFolder="" measureGroup="TB_Saídas" count="0" hidden="1"/>
    <cacheHierarchy uniqueName="[Measures].[__XL_Count Calendário]" caption="__XL_Count Calendário" measure="1" displayFolder="" measureGroup="Calendário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oma de Custo Compra]" caption="Soma de Custo Compra" measure="1" displayFolder="" measureGroup="TB_Entra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Quantidade Vendida]" caption="Soma de Quantidade Vendida" measure="1" displayFolder="" measureGroup="TB_Saída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oma de Preço Produto]" caption="Soma de Preço Produto" measure="1" displayFolder="" measureGroup="TB_Saídas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alor da Venda]" caption="Soma de Valor da Venda" measure="1" displayFolder="" measureGroup="TB_Saídas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</cacheHierarchies>
  <kpis count="0"/>
  <dimensions count="6">
    <dimension name="Calendário" uniqueName="[Calendário]" caption="Calendário"/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  <dimension name="TB_Saídas" uniqueName="[TB_Saídas]" caption="TB_Saídas"/>
  </dimensions>
  <measureGroups count="5">
    <measureGroup name="Calendário" caption="Calendário"/>
    <measureGroup name="TB_Entradas" caption="TB_Entradas"/>
    <measureGroup name="TB_Fornecedor" caption="TB_Fornecedor"/>
    <measureGroup name="TB_Produtos" caption="TB_Produtos"/>
    <measureGroup name="TB_Saídas" caption="TB_Saídas"/>
  </measureGroups>
  <maps count="10">
    <map measureGroup="0" dimension="0"/>
    <map measureGroup="1" dimension="0"/>
    <map measureGroup="1" dimension="2"/>
    <map measureGroup="1" dimension="3"/>
    <map measureGroup="1" dimension="4"/>
    <map measureGroup="2" dimension="3"/>
    <map measureGroup="3" dimension="4"/>
    <map measureGroup="4" dimension="0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671923842594" createdVersion="5" refreshedVersion="7" minRefreshableVersion="3" recordCount="0" supportSubquery="1" supportAdvancedDrill="1" xr:uid="{0B9070F1-62AB-46A2-B77D-EB93406F11E1}">
  <cacheSource type="external" connectionId="2"/>
  <cacheFields count="6">
    <cacheField name="[Calendário].[Mês].[Mês]" caption="Mês" numFmtId="0" hierarchy="3" level="1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[Measures].[Soma de Quantidade Comprada]" caption="Soma de Quantidade Comprada" numFmtId="0" hierarchy="44" level="32767"/>
    <cacheField name="[Measures].[Soma de Quantidade Vendida]" caption="Soma de Quantidade Vendida" numFmtId="0" hierarchy="49" level="32767"/>
    <cacheField name="[Calendário].[Hierarquia de Datas].[Ano]" caption="Ano" numFmtId="0" hierarchy="5" level="1">
      <sharedItems containsSemiMixedTypes="0" containsNonDate="0" containsString="0"/>
    </cacheField>
    <cacheField name="[Calendário].[Hierarquia de Datas].[Mês]" caption="Mês" numFmtId="0" hierarchy="5" level="2">
      <sharedItems containsSemiMixedTypes="0" containsNonDate="0" containsString="0"/>
    </cacheField>
    <cacheField name="[Calendário].[Hierarquia de Datas].[DateColumn]" caption="DateColumn" numFmtId="0" hierarchy="5" level="3">
      <sharedItems containsSemiMixedTypes="0" containsNonDate="0" containsString="0"/>
    </cacheField>
  </cacheFields>
  <cacheHierarchies count="52">
    <cacheHierarchy uniqueName="[Calendário].[Date]" caption="Date" attribute="1" time="1" keyAttribute="1" defaultMemberUniqueName="[Calendário].[Date].[All]" allUniqueName="[Calendário].[Date].[All]" dimensionUniqueName="[Calendário]" displayFolder="" count="0" memberValueDatatype="7" unbalanced="0"/>
    <cacheHierarchy uniqueName="[Calendário].[Ano]" caption="Ano" attribute="1" time="1" defaultMemberUniqueName="[Calendário].[Ano].[All]" allUniqueName="[Calendário].[Ano].[All]" dimensionUniqueName="[Calendário]" displayFolder="" count="0" memberValueDatatype="20" unbalanced="0"/>
    <cacheHierarchy uniqueName="[Calendário].[Número do Mês]" caption="Número do Mês" attribute="1" time="1" defaultMemberUniqueName="[Calendário].[Número do Mês].[All]" allUniqueName="[Calendário].[Número do Mês].[All]" dimensionUniqueName="[Calendário]" displayFolder="" count="0" memberValueDatatype="20" unbalanced="0"/>
    <cacheHierarchy uniqueName="[Calendário].[Mês]" caption="Mês" attribute="1" time="1" defaultMemberUniqueName="[Calendário].[Mês].[All]" allUniqueName="[Calendário].[Mês].[All]" dimensionUniqueName="[Calendário]" displayFolder="" count="2" memberValueDatatype="130" unbalanced="0">
      <fieldsUsage count="2">
        <fieldUsage x="-1"/>
        <fieldUsage x="0"/>
      </fieldsUsage>
    </cacheHierarchy>
    <cacheHierarchy uniqueName="[Calendário].[MMM-AAAA]" caption="MMM-AAAA" attribute="1" time="1" defaultMemberUniqueName="[Calendário].[MMM-AAAA].[All]" allUniqueName="[Calendário].[MMM-AAAA].[All]" dimensionUniqueName="[Calendário]" displayFolder="" count="0" memberValueDatatype="130" unbalanced="0"/>
    <cacheHierarchy uniqueName="[Calendário].[Hierarquia de Datas]" caption="Hierarquia de Datas" time="1" defaultMemberUniqueName="[Calendário].[Hierarquia de Datas].[All]" allUniqueName="[Calendário].[Hierarquia de Datas].[All]" dimensionUniqueName="[Calendário]" displayFolder="" count="4" unbalanced="0">
      <fieldsUsage count="4">
        <fieldUsage x="-1"/>
        <fieldUsage x="3"/>
        <fieldUsage x="4"/>
        <fieldUsage x="5"/>
      </fieldsUsage>
    </cacheHierarchy>
    <cacheHierarchy uniqueName="[Calendário].[Dia do Número da Semana]" caption="Dia do Número da Semana" attribute="1" time="1" defaultMemberUniqueName="[Calendário].[Dia do Número da Semana].[All]" allUniqueName="[Calendário].[Dia do Número da Semana].[All]" dimensionUniqueName="[Calendário]" displayFolder="" count="0" memberValueDatatype="20" unbalanced="0"/>
    <cacheHierarchy uniqueName="[Calendário].[Dia da Semana]" caption="Dia da Semana" attribute="1" time="1" defaultMemberUniqueName="[Calendário].[Dia da Semana].[All]" allUniqueName="[Calendário].[Dia da Semana].[All]" dimensionUniqueName="[Calendário]" displayFolder="" count="0" memberValueDatatype="130" unbalanced="0"/>
    <cacheHierarchy uniqueName="[Calendário].[Coluna calculada 1]" caption="Coluna calculada 1" attribute="1" time="1" defaultMemberUniqueName="[Calendário].[Coluna calculada 1].[All]" allUniqueName="[Calendário].[Coluna calculada 1].[All]" dimensionUniqueName="[Calendário]" displayFolder="" count="0" memberValueDatatype="5" unbalanced="0"/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0" memberValueDatatype="130" unbalanced="0"/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2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2" memberValueDatatype="130" unbalanced="0"/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20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Saídas].[Data]" caption="Data" attribute="1" time="1" defaultMemberUniqueName="[TB_Saídas].[Data].[All]" allUniqueName="[TB_Saídas].[Data].[All]" dimensionUniqueName="[TB_Saídas]" displayFolder="" count="0" memberValueDatatype="7" unbalanced="0"/>
    <cacheHierarchy uniqueName="[TB_Saídas].[Produto]" caption="Produto" attribute="1" defaultMemberUniqueName="[TB_Saídas].[Produto].[All]" allUniqueName="[TB_Saídas].[Produto].[All]" dimensionUniqueName="[TB_Saídas]" displayFolder="" count="0" memberValueDatatype="20" unbalanced="0"/>
    <cacheHierarchy uniqueName="[TB_Saídas].[Quantidade Vendida]" caption="Quantidade Vendida" attribute="1" defaultMemberUniqueName="[TB_Saídas].[Quantidade Vendida].[All]" allUniqueName="[TB_Saídas].[Quantidade Vendida].[All]" dimensionUniqueName="[TB_Saídas]" displayFolder="" count="0" memberValueDatatype="20" unbalanced="0"/>
    <cacheHierarchy uniqueName="[TB_Saídas].[Data (Mês)]" caption="Data (Mês)" attribute="1" defaultMemberUniqueName="[TB_Saídas].[Data (Mês)].[All]" allUniqueName="[TB_Saídas].[Data (Mês)].[All]" dimensionUniqueName="[TB_Saídas]" displayFolder="" count="0" memberValueDatatype="130" unbalanced="0"/>
    <cacheHierarchy uniqueName="[TB_Saídas].[Preço Produto]" caption="Preço Produto" attribute="1" defaultMemberUniqueName="[TB_Saídas].[Preço Produto].[All]" allUniqueName="[TB_Saídas].[Preço Produto].[All]" dimensionUniqueName="[TB_Saídas]" displayFolder="" count="0" memberValueDatatype="5" unbalanced="0"/>
    <cacheHierarchy uniqueName="[TB_Saídas].[Valor da Venda]" caption="Valor da Venda" attribute="1" defaultMemberUniqueName="[TB_Saídas].[Valor da Venda].[All]" allUniqueName="[TB_Saídas].[Valor da Venda].[All]" dimensionUniqueName="[TB_Saída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TB_Saídas].[Data (Índice de Mês)]" caption="Data (Índice de Mês)" attribute="1" defaultMemberUniqueName="[TB_Saídas].[Data (Índice de Mês)].[All]" allUniqueName="[TB_Saídas].[Data (Índice de Mês)].[All]" dimensionUniqueName="[TB_Saídas]" displayFolder="" count="0" memberValueDatatype="20" unbalanced="0" hidden="1"/>
    <cacheHierarchy uniqueName="[Measures].[Faturamento]" caption="Faturamento" measure="1" displayFolder="" measureGroup="TB_Saídas" count="0"/>
    <cacheHierarchy uniqueName="[Measures].[Despesas]" caption="Despesas" measure="1" displayFolder="" measureGroup="TB_Entradas" count="0"/>
    <cacheHierarchy uniqueName="[Measures].[Margem_Lucro]" caption="Margem_Lucro" measure="1" displayFolder="" measureGroup="TB_Produtos" count="0"/>
    <cacheHierarchy uniqueName="[Measures].[Média de Vendas]" caption="Média de Vendas" measure="1" displayFolder="" measureGroup="TB_Saídas" count="0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XL_Count TB_Saídas]" caption="__XL_Count TB_Saídas" measure="1" displayFolder="" measureGroup="TB_Saídas" count="0" hidden="1"/>
    <cacheHierarchy uniqueName="[Measures].[__XL_Count Calendário]" caption="__XL_Count Calendário" measure="1" displayFolder="" measureGroup="Calendário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oma de Custo Compra]" caption="Soma de Custo Compra" measure="1" displayFolder="" measureGroup="TB_Entra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Quantidade Vendida]" caption="Soma de Quantidade Vendida" measure="1" displayFolder="" measureGroup="TB_Saída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oma de Preço Produto]" caption="Soma de Preço Produto" measure="1" displayFolder="" measureGroup="TB_Saídas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alor da Venda]" caption="Soma de Valor da Venda" measure="1" displayFolder="" measureGroup="TB_Saídas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</cacheHierarchies>
  <kpis count="0"/>
  <dimensions count="6">
    <dimension name="Calendário" uniqueName="[Calendário]" caption="Calendário"/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  <dimension name="TB_Saídas" uniqueName="[TB_Saídas]" caption="TB_Saídas"/>
  </dimensions>
  <measureGroups count="5">
    <measureGroup name="Calendário" caption="Calendário"/>
    <measureGroup name="TB_Entradas" caption="TB_Entradas"/>
    <measureGroup name="TB_Fornecedor" caption="TB_Fornecedor"/>
    <measureGroup name="TB_Produtos" caption="TB_Produtos"/>
    <measureGroup name="TB_Saídas" caption="TB_Saídas"/>
  </measureGroups>
  <maps count="10">
    <map measureGroup="0" dimension="0"/>
    <map measureGroup="1" dimension="0"/>
    <map measureGroup="1" dimension="2"/>
    <map measureGroup="1" dimension="3"/>
    <map measureGroup="1" dimension="4"/>
    <map measureGroup="2" dimension="3"/>
    <map measureGroup="3" dimension="4"/>
    <map measureGroup="4" dimension="0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671924421295" createdVersion="5" refreshedVersion="7" minRefreshableVersion="3" recordCount="0" supportSubquery="1" supportAdvancedDrill="1" xr:uid="{66A69111-3740-45BF-B922-8E22D1D677BA}">
  <cacheSource type="external" connectionId="2"/>
  <cacheFields count="6">
    <cacheField name="[Measures].[Soma de Quantidade Vendida]" caption="Soma de Quantidade Vendida" numFmtId="0" hierarchy="49" level="32767"/>
    <cacheField name="[TB_Produtos].[Produto].[Produto]" caption="Produto" numFmtId="0" hierarchy="21" level="1">
      <sharedItems count="5">
        <s v="Café"/>
        <s v="Chocolate Quente"/>
        <s v="Coxinha"/>
        <s v="Pão de Queijo"/>
        <s v="Refrigerante"/>
      </sharedItems>
    </cacheField>
    <cacheField name="[Measures].[Soma de Quantidade Comprada]" caption="Soma de Quantidade Comprada" numFmtId="0" hierarchy="44" level="32767"/>
    <cacheField name="[Calendário].[Hierarquia de Datas].[Ano]" caption="Ano" numFmtId="0" hierarchy="5" level="1">
      <sharedItems containsSemiMixedTypes="0" containsNonDate="0" containsString="0"/>
    </cacheField>
    <cacheField name="[Calendário].[Hierarquia de Datas].[Mês]" caption="Mês" numFmtId="0" hierarchy="5" level="2">
      <sharedItems containsSemiMixedTypes="0" containsNonDate="0" containsString="0"/>
    </cacheField>
    <cacheField name="[Calendário].[Hierarquia de Datas].[DateColumn]" caption="DateColumn" numFmtId="0" hierarchy="5" level="3">
      <sharedItems containsSemiMixedTypes="0" containsNonDate="0" containsString="0"/>
    </cacheField>
  </cacheFields>
  <cacheHierarchies count="52">
    <cacheHierarchy uniqueName="[Calendário].[Date]" caption="Date" attribute="1" time="1" keyAttribute="1" defaultMemberUniqueName="[Calendário].[Date].[All]" allUniqueName="[Calendário].[Date].[All]" dimensionUniqueName="[Calendário]" displayFolder="" count="0" memberValueDatatype="7" unbalanced="0"/>
    <cacheHierarchy uniqueName="[Calendário].[Ano]" caption="Ano" attribute="1" time="1" defaultMemberUniqueName="[Calendário].[Ano].[All]" allUniqueName="[Calendário].[Ano].[All]" dimensionUniqueName="[Calendário]" displayFolder="" count="0" memberValueDatatype="20" unbalanced="0"/>
    <cacheHierarchy uniqueName="[Calendário].[Número do Mês]" caption="Número do Mês" attribute="1" time="1" defaultMemberUniqueName="[Calendário].[Número do Mês].[All]" allUniqueName="[Calendário].[Número do Mês].[All]" dimensionUniqueName="[Calendário]" displayFolder="" count="0" memberValueDatatype="20" unbalanced="0"/>
    <cacheHierarchy uniqueName="[Calendário].[Mês]" caption="Mês" attribute="1" time="1" defaultMemberUniqueName="[Calendário].[Mês].[All]" allUniqueName="[Calendário].[Mês].[All]" dimensionUniqueName="[Calendário]" displayFolder="" count="0" memberValueDatatype="130" unbalanced="0"/>
    <cacheHierarchy uniqueName="[Calendário].[MMM-AAAA]" caption="MMM-AAAA" attribute="1" time="1" defaultMemberUniqueName="[Calendário].[MMM-AAAA].[All]" allUniqueName="[Calendário].[MMM-AAAA].[All]" dimensionUniqueName="[Calendário]" displayFolder="" count="0" memberValueDatatype="130" unbalanced="0"/>
    <cacheHierarchy uniqueName="[Calendário].[Hierarquia de Datas]" caption="Hierarquia de Datas" time="1" defaultMemberUniqueName="[Calendário].[Hierarquia de Datas].[All]" allUniqueName="[Calendário].[Hierarquia de Datas].[All]" dimensionUniqueName="[Calendário]" displayFolder="" count="4" unbalanced="0">
      <fieldsUsage count="4">
        <fieldUsage x="-1"/>
        <fieldUsage x="3"/>
        <fieldUsage x="4"/>
        <fieldUsage x="5"/>
      </fieldsUsage>
    </cacheHierarchy>
    <cacheHierarchy uniqueName="[Calendário].[Dia do Número da Semana]" caption="Dia do Número da Semana" attribute="1" time="1" defaultMemberUniqueName="[Calendário].[Dia do Número da Semana].[All]" allUniqueName="[Calendário].[Dia do Número da Semana].[All]" dimensionUniqueName="[Calendário]" displayFolder="" count="0" memberValueDatatype="20" unbalanced="0"/>
    <cacheHierarchy uniqueName="[Calendário].[Dia da Semana]" caption="Dia da Semana" attribute="1" time="1" defaultMemberUniqueName="[Calendário].[Dia da Semana].[All]" allUniqueName="[Calendário].[Dia da Semana].[All]" dimensionUniqueName="[Calendário]" displayFolder="" count="0" memberValueDatatype="130" unbalanced="0"/>
    <cacheHierarchy uniqueName="[Calendário].[Coluna calculada 1]" caption="Coluna calculada 1" attribute="1" time="1" defaultMemberUniqueName="[Calendário].[Coluna calculada 1].[All]" allUniqueName="[Calendário].[Coluna calculada 1].[All]" dimensionUniqueName="[Calendário]" displayFolder="" count="0" memberValueDatatype="5" unbalanced="0"/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0" memberValueDatatype="130" unbalanced="0"/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2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2" memberValueDatatype="130" unbalanced="0">
      <fieldsUsage count="2">
        <fieldUsage x="-1"/>
        <fieldUsage x="1"/>
      </fieldsUsage>
    </cacheHierarchy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20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Saídas].[Data]" caption="Data" attribute="1" time="1" defaultMemberUniqueName="[TB_Saídas].[Data].[All]" allUniqueName="[TB_Saídas].[Data].[All]" dimensionUniqueName="[TB_Saídas]" displayFolder="" count="0" memberValueDatatype="7" unbalanced="0"/>
    <cacheHierarchy uniqueName="[TB_Saídas].[Produto]" caption="Produto" attribute="1" defaultMemberUniqueName="[TB_Saídas].[Produto].[All]" allUniqueName="[TB_Saídas].[Produto].[All]" dimensionUniqueName="[TB_Saídas]" displayFolder="" count="0" memberValueDatatype="20" unbalanced="0"/>
    <cacheHierarchy uniqueName="[TB_Saídas].[Quantidade Vendida]" caption="Quantidade Vendida" attribute="1" defaultMemberUniqueName="[TB_Saídas].[Quantidade Vendida].[All]" allUniqueName="[TB_Saídas].[Quantidade Vendida].[All]" dimensionUniqueName="[TB_Saídas]" displayFolder="" count="2" memberValueDatatype="20" unbalanced="0"/>
    <cacheHierarchy uniqueName="[TB_Saídas].[Data (Mês)]" caption="Data (Mês)" attribute="1" defaultMemberUniqueName="[TB_Saídas].[Data (Mês)].[All]" allUniqueName="[TB_Saídas].[Data (Mês)].[All]" dimensionUniqueName="[TB_Saídas]" displayFolder="" count="0" memberValueDatatype="130" unbalanced="0"/>
    <cacheHierarchy uniqueName="[TB_Saídas].[Preço Produto]" caption="Preço Produto" attribute="1" defaultMemberUniqueName="[TB_Saídas].[Preço Produto].[All]" allUniqueName="[TB_Saídas].[Preço Produto].[All]" dimensionUniqueName="[TB_Saídas]" displayFolder="" count="0" memberValueDatatype="5" unbalanced="0"/>
    <cacheHierarchy uniqueName="[TB_Saídas].[Valor da Venda]" caption="Valor da Venda" attribute="1" defaultMemberUniqueName="[TB_Saídas].[Valor da Venda].[All]" allUniqueName="[TB_Saídas].[Valor da Venda].[All]" dimensionUniqueName="[TB_Saída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TB_Saídas].[Data (Índice de Mês)]" caption="Data (Índice de Mês)" attribute="1" defaultMemberUniqueName="[TB_Saídas].[Data (Índice de Mês)].[All]" allUniqueName="[TB_Saídas].[Data (Índice de Mês)].[All]" dimensionUniqueName="[TB_Saídas]" displayFolder="" count="0" memberValueDatatype="20" unbalanced="0" hidden="1"/>
    <cacheHierarchy uniqueName="[Measures].[Faturamento]" caption="Faturamento" measure="1" displayFolder="" measureGroup="TB_Saídas" count="0"/>
    <cacheHierarchy uniqueName="[Measures].[Despesas]" caption="Despesas" measure="1" displayFolder="" measureGroup="TB_Entradas" count="0"/>
    <cacheHierarchy uniqueName="[Measures].[Margem_Lucro]" caption="Margem_Lucro" measure="1" displayFolder="" measureGroup="TB_Produtos" count="0"/>
    <cacheHierarchy uniqueName="[Measures].[Média de Vendas]" caption="Média de Vendas" measure="1" displayFolder="" measureGroup="TB_Saídas" count="0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XL_Count TB_Saídas]" caption="__XL_Count TB_Saídas" measure="1" displayFolder="" measureGroup="TB_Saídas" count="0" hidden="1"/>
    <cacheHierarchy uniqueName="[Measures].[__XL_Count Calendário]" caption="__XL_Count Calendário" measure="1" displayFolder="" measureGroup="Calendário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oma de Custo Compra]" caption="Soma de Custo Compra" measure="1" displayFolder="" measureGroup="TB_Entra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Quantidade Vendida]" caption="Soma de Quantidade Vendida" measure="1" displayFolder="" measureGroup="TB_Saída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oma de Preço Produto]" caption="Soma de Preço Produto" measure="1" displayFolder="" measureGroup="TB_Saídas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alor da Venda]" caption="Soma de Valor da Venda" measure="1" displayFolder="" measureGroup="TB_Saídas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</cacheHierarchies>
  <kpis count="0"/>
  <dimensions count="6">
    <dimension name="Calendário" uniqueName="[Calendário]" caption="Calendário"/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  <dimension name="TB_Saídas" uniqueName="[TB_Saídas]" caption="TB_Saídas"/>
  </dimensions>
  <measureGroups count="5">
    <measureGroup name="Calendário" caption="Calendário"/>
    <measureGroup name="TB_Entradas" caption="TB_Entradas"/>
    <measureGroup name="TB_Fornecedor" caption="TB_Fornecedor"/>
    <measureGroup name="TB_Produtos" caption="TB_Produtos"/>
    <measureGroup name="TB_Saídas" caption="TB_Saídas"/>
  </measureGroups>
  <maps count="10">
    <map measureGroup="0" dimension="0"/>
    <map measureGroup="1" dimension="0"/>
    <map measureGroup="1" dimension="2"/>
    <map measureGroup="1" dimension="3"/>
    <map measureGroup="1" dimension="4"/>
    <map measureGroup="2" dimension="3"/>
    <map measureGroup="3" dimension="4"/>
    <map measureGroup="4" dimension="0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kamoto" refreshedDate="44994.624905902776" createdVersion="3" refreshedVersion="8" minRefreshableVersion="3" recordCount="0" supportSubquery="1" supportAdvancedDrill="1" xr:uid="{6A31E3E1-FE7C-482C-A131-01C7F13E3AAA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2">
    <cacheHierarchy uniqueName="[Calendário].[Date]" caption="Date" attribute="1" time="1" keyAttribute="1" defaultMemberUniqueName="[Calendário].[Date].[All]" allUniqueName="[Calendário].[Date].[All]" dimensionUniqueName="[Calendário]" displayFolder="" count="0" memberValueDatatype="7" unbalanced="0"/>
    <cacheHierarchy uniqueName="[Calendário].[Ano]" caption="Ano" attribute="1" time="1" defaultMemberUniqueName="[Calendário].[Ano].[All]" allUniqueName="[Calendário].[Ano].[All]" dimensionUniqueName="[Calendário]" displayFolder="" count="0" memberValueDatatype="20" unbalanced="0"/>
    <cacheHierarchy uniqueName="[Calendário].[Número do Mês]" caption="Número do Mês" attribute="1" time="1" defaultMemberUniqueName="[Calendário].[Número do Mês].[All]" allUniqueName="[Calendário].[Número do Mês].[All]" dimensionUniqueName="[Calendário]" displayFolder="" count="0" memberValueDatatype="20" unbalanced="0"/>
    <cacheHierarchy uniqueName="[Calendário].[Mês]" caption="Mês" attribute="1" time="1" defaultMemberUniqueName="[Calendário].[Mês].[All]" allUniqueName="[Calendário].[Mês].[All]" dimensionUniqueName="[Calendário]" displayFolder="" count="0" memberValueDatatype="130" unbalanced="0"/>
    <cacheHierarchy uniqueName="[Calendário].[MMM-AAAA]" caption="MMM-AAAA" attribute="1" time="1" defaultMemberUniqueName="[Calendário].[MMM-AAAA].[All]" allUniqueName="[Calendário].[MMM-AAAA].[All]" dimensionUniqueName="[Calendário]" displayFolder="" count="0" memberValueDatatype="130" unbalanced="0"/>
    <cacheHierarchy uniqueName="[Calendário].[Hierarquia de Datas]" caption="Hierarquia de Datas" time="1" defaultMemberUniqueName="[Calendário].[Hierarquia de Datas].[All]" allUniqueName="[Calendário].[Hierarquia de Datas].[All]" dimensionUniqueName="[Calendário]" displayFolder="" count="0" unbalanced="0"/>
    <cacheHierarchy uniqueName="[Calendário].[Dia do Número da Semana]" caption="Dia do Número da Semana" attribute="1" time="1" defaultMemberUniqueName="[Calendário].[Dia do Número da Semana].[All]" allUniqueName="[Calendário].[Dia do Número da Semana].[All]" dimensionUniqueName="[Calendário]" displayFolder="" count="0" memberValueDatatype="20" unbalanced="0"/>
    <cacheHierarchy uniqueName="[Calendário].[Dia da Semana]" caption="Dia da Semana" attribute="1" time="1" defaultMemberUniqueName="[Calendário].[Dia da Semana].[All]" allUniqueName="[Calendário].[Dia da Semana].[All]" dimensionUniqueName="[Calendário]" displayFolder="" count="0" memberValueDatatype="130" unbalanced="0"/>
    <cacheHierarchy uniqueName="[Calendário].[Coluna calculada 1]" caption="Coluna calculada 1" attribute="1" time="1" defaultMemberUniqueName="[Calendário].[Coluna calculada 1].[All]" allUniqueName="[Calendário].[Coluna calculada 1].[All]" dimensionUniqueName="[Calendário]" displayFolder="" count="0" memberValueDatatype="5" unbalanced="0"/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0" memberValueDatatype="130" unbalanced="0"/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0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0" memberValueDatatype="130" unbalanced="0"/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20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Saídas].[Data]" caption="Data" attribute="1" time="1" defaultMemberUniqueName="[TB_Saídas].[Data].[All]" allUniqueName="[TB_Saídas].[Data].[All]" dimensionUniqueName="[TB_Saídas]" displayFolder="" count="0" memberValueDatatype="7" unbalanced="0"/>
    <cacheHierarchy uniqueName="[TB_Saídas].[Produto]" caption="Produto" attribute="1" defaultMemberUniqueName="[TB_Saídas].[Produto].[All]" allUniqueName="[TB_Saídas].[Produto].[All]" dimensionUniqueName="[TB_Saídas]" displayFolder="" count="0" memberValueDatatype="20" unbalanced="0"/>
    <cacheHierarchy uniqueName="[TB_Saídas].[Quantidade Vendida]" caption="Quantidade Vendida" attribute="1" defaultMemberUniqueName="[TB_Saídas].[Quantidade Vendida].[All]" allUniqueName="[TB_Saídas].[Quantidade Vendida].[All]" dimensionUniqueName="[TB_Saídas]" displayFolder="" count="0" memberValueDatatype="20" unbalanced="0"/>
    <cacheHierarchy uniqueName="[TB_Saídas].[Data (Mês)]" caption="Data (Mês)" attribute="1" defaultMemberUniqueName="[TB_Saídas].[Data (Mês)].[All]" allUniqueName="[TB_Saídas].[Data (Mês)].[All]" dimensionUniqueName="[TB_Saídas]" displayFolder="" count="0" memberValueDatatype="130" unbalanced="0"/>
    <cacheHierarchy uniqueName="[TB_Saídas].[Preço Produto]" caption="Preço Produto" attribute="1" defaultMemberUniqueName="[TB_Saídas].[Preço Produto].[All]" allUniqueName="[TB_Saídas].[Preço Produto].[All]" dimensionUniqueName="[TB_Saídas]" displayFolder="" count="0" memberValueDatatype="5" unbalanced="0"/>
    <cacheHierarchy uniqueName="[TB_Saídas].[Valor da Venda]" caption="Valor da Venda" attribute="1" defaultMemberUniqueName="[TB_Saídas].[Valor da Venda].[All]" allUniqueName="[TB_Saídas].[Valor da Venda].[All]" dimensionUniqueName="[TB_Saída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TB_Saídas].[Data (Índice de Mês)]" caption="Data (Índice de Mês)" attribute="1" defaultMemberUniqueName="[TB_Saídas].[Data (Índice de Mês)].[All]" allUniqueName="[TB_Saídas].[Data (Índice de Mês)].[All]" dimensionUniqueName="[TB_Saídas]" displayFolder="" count="0" memberValueDatatype="20" unbalanced="0" hidden="1"/>
    <cacheHierarchy uniqueName="[Measures].[Faturamento]" caption="Faturamento" measure="1" displayFolder="" measureGroup="TB_Saídas" count="0"/>
    <cacheHierarchy uniqueName="[Measures].[Despesas]" caption="Despesas" measure="1" displayFolder="" measureGroup="TB_Entradas" count="0"/>
    <cacheHierarchy uniqueName="[Measures].[Margem_Lucro]" caption="Margem_Lucro" measure="1" displayFolder="" measureGroup="TB_Produtos" count="0"/>
    <cacheHierarchy uniqueName="[Measures].[Média de Vendas]" caption="Média de Vendas" measure="1" displayFolder="" measureGroup="TB_Saídas" count="0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XL_Count TB_Saídas]" caption="__XL_Count TB_Saídas" measure="1" displayFolder="" measureGroup="TB_Saídas" count="0" hidden="1"/>
    <cacheHierarchy uniqueName="[Measures].[__XL_Count Calendário]" caption="__XL_Count Calendário" measure="1" displayFolder="" measureGroup="Calendário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oma de Custo Compra]" caption="Soma de Custo Compra" measure="1" displayFolder="" measureGroup="TB_Entra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Quantidade Vendida]" caption="Soma de Quantidade Vendida" measure="1" displayFolder="" measureGroup="TB_Saída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oma de Preço Produto]" caption="Soma de Preço Produto" measure="1" displayFolder="" measureGroup="TB_Saídas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alor da Venda]" caption="Soma de Valor da Venda" measure="1" displayFolder="" measureGroup="TB_Saídas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</cacheHierarchies>
  <kpis count="0"/>
  <dimensions count="6">
    <dimension name="Calendário" uniqueName="[Calendário]" caption="Calendário"/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  <dimension name="TB_Saídas" uniqueName="[TB_Saídas]" caption="TB_Saídas"/>
  </dimensions>
  <measureGroups count="5">
    <measureGroup name="Calendário" caption="Calendário"/>
    <measureGroup name="TB_Entradas" caption="TB_Entradas"/>
    <measureGroup name="TB_Fornecedor" caption="TB_Fornecedor"/>
    <measureGroup name="TB_Produtos" caption="TB_Produtos"/>
    <measureGroup name="TB_Saídas" caption="TB_Saídas"/>
  </measureGroups>
  <maps count="10">
    <map measureGroup="0" dimension="0"/>
    <map measureGroup="1" dimension="0"/>
    <map measureGroup="1" dimension="2"/>
    <map measureGroup="1" dimension="3"/>
    <map measureGroup="1" dimension="4"/>
    <map measureGroup="2" dimension="3"/>
    <map measureGroup="3" dimension="4"/>
    <map measureGroup="4" dimension="0"/>
    <map measureGroup="4" dimension="4"/>
    <map measureGroup="4" dimension="5"/>
  </maps>
  <extLst>
    <ext xmlns:x14="http://schemas.microsoft.com/office/spreadsheetml/2009/9/main" uri="{725AE2AE-9491-48be-B2B4-4EB974FC3084}">
      <x14:pivotCacheDefinition slicerData="1" pivotCacheId="135119245"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671923263886" createdVersion="5" refreshedVersion="7" minRefreshableVersion="3" recordCount="0" supportSubquery="1" supportAdvancedDrill="1" xr:uid="{0AD9AD56-430B-4AA0-8B1E-C2383AF1E706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6">
    <cacheField name="[Measures].[Soma de Custo Compra]" caption="Soma de Custo Compra" numFmtId="0" hierarchy="48" level="32767"/>
    <cacheField name="[Measures].[Soma de Valor da Venda]" caption="Soma de Valor da Venda" numFmtId="0" hierarchy="51" level="32767"/>
    <cacheField name="[Calendário].[Mês].[Mês]" caption="Mês" numFmtId="0" hierarchy="3" level="1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[Calendário].[Hierarquia de Datas].[Ano]" caption="Ano" numFmtId="0" hierarchy="5" level="1">
      <sharedItems containsSemiMixedTypes="0" containsNonDate="0" containsString="0"/>
    </cacheField>
    <cacheField name="[Calendário].[Hierarquia de Datas].[Mês]" caption="Mês" numFmtId="0" hierarchy="5" level="2">
      <sharedItems containsSemiMixedTypes="0" containsNonDate="0" containsString="0"/>
    </cacheField>
    <cacheField name="[Calendário].[Hierarquia de Datas].[DateColumn]" caption="DateColumn" numFmtId="0" hierarchy="5" level="3">
      <sharedItems containsSemiMixedTypes="0" containsNonDate="0" containsString="0"/>
    </cacheField>
  </cacheFields>
  <cacheHierarchies count="52">
    <cacheHierarchy uniqueName="[Calendário].[Date]" caption="Date" attribute="1" time="1" keyAttribute="1" defaultMemberUniqueName="[Calendário].[Date].[All]" allUniqueName="[Calendário].[Date].[All]" dimensionUniqueName="[Calendário]" displayFolder="" count="0" memberValueDatatype="7" unbalanced="0"/>
    <cacheHierarchy uniqueName="[Calendário].[Ano]" caption="Ano" attribute="1" time="1" defaultMemberUniqueName="[Calendário].[Ano].[All]" allUniqueName="[Calendário].[Ano].[All]" dimensionUniqueName="[Calendário]" displayFolder="" count="0" memberValueDatatype="20" unbalanced="0"/>
    <cacheHierarchy uniqueName="[Calendário].[Número do Mês]" caption="Número do Mês" attribute="1" time="1" defaultMemberUniqueName="[Calendário].[Número do Mês].[All]" allUniqueName="[Calendário].[Número do Mês].[All]" dimensionUniqueName="[Calendário]" displayFolder="" count="0" memberValueDatatype="20" unbalanced="0"/>
    <cacheHierarchy uniqueName="[Calendário].[Mês]" caption="Mês" attribute="1" time="1" defaultMemberUniqueName="[Calendário].[Mês].[All]" allUniqueName="[Calendário].[Mês].[All]" dimensionUniqueName="[Calendário]" displayFolder="" count="2" memberValueDatatype="130" unbalanced="0">
      <fieldsUsage count="2">
        <fieldUsage x="-1"/>
        <fieldUsage x="2"/>
      </fieldsUsage>
    </cacheHierarchy>
    <cacheHierarchy uniqueName="[Calendário].[MMM-AAAA]" caption="MMM-AAAA" attribute="1" time="1" defaultMemberUniqueName="[Calendário].[MMM-AAAA].[All]" allUniqueName="[Calendário].[MMM-AAAA].[All]" dimensionUniqueName="[Calendário]" displayFolder="" count="0" memberValueDatatype="130" unbalanced="0"/>
    <cacheHierarchy uniqueName="[Calendário].[Hierarquia de Datas]" caption="Hierarquia de Datas" time="1" defaultMemberUniqueName="[Calendário].[Hierarquia de Datas].[All]" allUniqueName="[Calendário].[Hierarquia de Datas].[All]" dimensionUniqueName="[Calendário]" displayFolder="" count="4" unbalanced="0">
      <fieldsUsage count="4">
        <fieldUsage x="-1"/>
        <fieldUsage x="3"/>
        <fieldUsage x="4"/>
        <fieldUsage x="5"/>
      </fieldsUsage>
    </cacheHierarchy>
    <cacheHierarchy uniqueName="[Calendário].[Dia do Número da Semana]" caption="Dia do Número da Semana" attribute="1" time="1" defaultMemberUniqueName="[Calendário].[Dia do Número da Semana].[All]" allUniqueName="[Calendário].[Dia do Número da Semana].[All]" dimensionUniqueName="[Calendário]" displayFolder="" count="0" memberValueDatatype="20" unbalanced="0"/>
    <cacheHierarchy uniqueName="[Calendário].[Dia da Semana]" caption="Dia da Semana" attribute="1" time="1" defaultMemberUniqueName="[Calendário].[Dia da Semana].[All]" allUniqueName="[Calendário].[Dia da Semana].[All]" dimensionUniqueName="[Calendário]" displayFolder="" count="0" memberValueDatatype="130" unbalanced="0"/>
    <cacheHierarchy uniqueName="[Calendário].[Coluna calculada 1]" caption="Coluna calculada 1" attribute="1" time="1" defaultMemberUniqueName="[Calendário].[Coluna calculada 1].[All]" allUniqueName="[Calendário].[Coluna calculada 1].[All]" dimensionUniqueName="[Calendário]" displayFolder="" count="0" memberValueDatatype="5" unbalanced="0"/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0" memberValueDatatype="130" unbalanced="0"/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2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2" memberValueDatatype="130" unbalanced="0"/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20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Saídas].[Data]" caption="Data" attribute="1" time="1" defaultMemberUniqueName="[TB_Saídas].[Data].[All]" allUniqueName="[TB_Saídas].[Data].[All]" dimensionUniqueName="[TB_Saídas]" displayFolder="" count="0" memberValueDatatype="7" unbalanced="0"/>
    <cacheHierarchy uniqueName="[TB_Saídas].[Produto]" caption="Produto" attribute="1" defaultMemberUniqueName="[TB_Saídas].[Produto].[All]" allUniqueName="[TB_Saídas].[Produto].[All]" dimensionUniqueName="[TB_Saídas]" displayFolder="" count="0" memberValueDatatype="20" unbalanced="0"/>
    <cacheHierarchy uniqueName="[TB_Saídas].[Quantidade Vendida]" caption="Quantidade Vendida" attribute="1" defaultMemberUniqueName="[TB_Saídas].[Quantidade Vendida].[All]" allUniqueName="[TB_Saídas].[Quantidade Vendida].[All]" dimensionUniqueName="[TB_Saídas]" displayFolder="" count="0" memberValueDatatype="20" unbalanced="0"/>
    <cacheHierarchy uniqueName="[TB_Saídas].[Data (Mês)]" caption="Data (Mês)" attribute="1" defaultMemberUniqueName="[TB_Saídas].[Data (Mês)].[All]" allUniqueName="[TB_Saídas].[Data (Mês)].[All]" dimensionUniqueName="[TB_Saídas]" displayFolder="" count="0" memberValueDatatype="130" unbalanced="0"/>
    <cacheHierarchy uniqueName="[TB_Saídas].[Preço Produto]" caption="Preço Produto" attribute="1" defaultMemberUniqueName="[TB_Saídas].[Preço Produto].[All]" allUniqueName="[TB_Saídas].[Preço Produto].[All]" dimensionUniqueName="[TB_Saídas]" displayFolder="" count="0" memberValueDatatype="5" unbalanced="0"/>
    <cacheHierarchy uniqueName="[TB_Saídas].[Valor da Venda]" caption="Valor da Venda" attribute="1" defaultMemberUniqueName="[TB_Saídas].[Valor da Venda].[All]" allUniqueName="[TB_Saídas].[Valor da Venda].[All]" dimensionUniqueName="[TB_Saída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TB_Saídas].[Data (Índice de Mês)]" caption="Data (Índice de Mês)" attribute="1" defaultMemberUniqueName="[TB_Saídas].[Data (Índice de Mês)].[All]" allUniqueName="[TB_Saídas].[Data (Índice de Mês)].[All]" dimensionUniqueName="[TB_Saídas]" displayFolder="" count="0" memberValueDatatype="20" unbalanced="0" hidden="1"/>
    <cacheHierarchy uniqueName="[Measures].[Faturamento]" caption="Faturamento" measure="1" displayFolder="" measureGroup="TB_Saídas" count="0"/>
    <cacheHierarchy uniqueName="[Measures].[Despesas]" caption="Despesas" measure="1" displayFolder="" measureGroup="TB_Entradas" count="0"/>
    <cacheHierarchy uniqueName="[Measures].[Margem_Lucro]" caption="Margem_Lucro" measure="1" displayFolder="" measureGroup="TB_Produtos" count="0"/>
    <cacheHierarchy uniqueName="[Measures].[Média de Vendas]" caption="Média de Vendas" measure="1" displayFolder="" measureGroup="TB_Saídas" count="0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XL_Count TB_Saídas]" caption="__XL_Count TB_Saídas" measure="1" displayFolder="" measureGroup="TB_Saídas" count="0" hidden="1"/>
    <cacheHierarchy uniqueName="[Measures].[__XL_Count Calendário]" caption="__XL_Count Calendário" measure="1" displayFolder="" measureGroup="Calendário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oma de Custo Compra]" caption="Soma de Custo Compra" measure="1" displayFolder="" measureGroup="TB_Entrada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Quantidade Vendida]" caption="Soma de Quantidade Vendida" measure="1" displayFolder="" measureGroup="TB_Saída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oma de Preço Produto]" caption="Soma de Preço Produto" measure="1" displayFolder="" measureGroup="TB_Saídas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Valor da Venda]" caption="Soma de Valor da Venda" measure="1" displayFolder="" measureGroup="TB_Saí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1"/>
        </ext>
      </extLst>
    </cacheHierarchy>
  </cacheHierarchies>
  <kpis count="0"/>
  <dimensions count="6">
    <dimension name="Calendário" uniqueName="[Calendário]" caption="Calendário"/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  <dimension name="TB_Saídas" uniqueName="[TB_Saídas]" caption="TB_Saídas"/>
  </dimensions>
  <measureGroups count="5">
    <measureGroup name="Calendário" caption="Calendário"/>
    <measureGroup name="TB_Entradas" caption="TB_Entradas"/>
    <measureGroup name="TB_Fornecedor" caption="TB_Fornecedor"/>
    <measureGroup name="TB_Produtos" caption="TB_Produtos"/>
    <measureGroup name="TB_Saídas" caption="TB_Saídas"/>
  </measureGroups>
  <maps count="10">
    <map measureGroup="0" dimension="0"/>
    <map measureGroup="1" dimension="0"/>
    <map measureGroup="1" dimension="2"/>
    <map measureGroup="1" dimension="3"/>
    <map measureGroup="1" dimension="4"/>
    <map measureGroup="2" dimension="3"/>
    <map measureGroup="3" dimension="4"/>
    <map measureGroup="4" dimension="0"/>
    <map measureGroup="4" dimension="4"/>
    <map measureGroup="4" dimension="5"/>
  </maps>
  <extLst>
    <ext xmlns:x14="http://schemas.microsoft.com/office/spreadsheetml/2009/9/main" uri="{725AE2AE-9491-48be-B2B4-4EB974FC3084}">
      <x14:pivotCacheDefinition pivotCacheId="23151380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F187A4-6D1E-4848-93B1-F788FA3D7B1C}" name="PivotChartTable3" cacheId="466" applyNumberFormats="0" applyBorderFormats="0" applyFontFormats="0" applyPatternFormats="0" applyAlignmentFormats="0" applyWidthHeightFormats="1" dataCaption="Valores" updatedVersion="7" minRefreshableVersion="3" useAutoFormatting="1" subtotalHiddenItems="1" itemPrintTitles="1" createdVersion="5" indent="0" outline="1" outlineData="1" multipleFieldFilters="0" chartFormat="1">
  <location ref="A1:C14" firstHeaderRow="0" firstDataRow="1" firstDataCol="1"/>
  <pivotFields count="6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llDrilled="1" subtotalTop="0" showAll="0" dataSourceSort="1" defaultSubtotal="0"/>
    <pivotField subtotalTop="0" showAll="0" dataSourceSort="1" defaultSubtotal="0"/>
    <pivotField subtotalTop="0" showAll="0" dataSourceSort="1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Custo Compra" fld="0" baseField="0" baseItem="0"/>
    <dataField name="Soma de Valor da Venda" fld="1" baseField="0" baseItem="0"/>
  </dataFields>
  <chartFormats count="24"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8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2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8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2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8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2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29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0" format="2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9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0" format="2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29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6"/>
          </reference>
        </references>
      </pivotArea>
    </chartFormat>
    <chartFormat chart="0" format="29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29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7"/>
          </reference>
        </references>
      </pivotArea>
    </chartFormat>
    <chartFormat chart="0" format="29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29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8"/>
          </reference>
        </references>
      </pivotArea>
    </chartFormat>
    <chartFormat chart="0" format="3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30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9"/>
          </reference>
        </references>
      </pivotArea>
    </chartFormat>
    <chartFormat chart="0" format="30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30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0"/>
          </reference>
        </references>
      </pivotArea>
    </chartFormat>
    <chartFormat chart="0" format="30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30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1"/>
          </reference>
        </references>
      </pivotArea>
    </chartFormat>
  </chartFormats>
  <pivotHierarchies count="52">
    <pivotHierarchy dragToData="1"/>
    <pivotHierarchy dragToData="1"/>
    <pivotHierarchy dragToData="1"/>
    <pivotHierarchy multipleItemSelectionAllowed="1" dragToData="1"/>
    <pivotHierarchy dragToData="1"/>
    <pivotHierarchy multipleItemSelectionAllowed="1">
      <members count="1" level="1">
        <member name="[Calendário].[Hierarquia de Datas].[Ano].&amp;[2022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\$ #,0.00;-\$ #,0.00;\$ #,0.00"/>
      </x15:pivotTableServerFormats>
    </ext>
    <ext xmlns:x15="http://schemas.microsoft.com/office/spreadsheetml/2010/11/main" uri="{44433962-1CF7-4059-B4EE-95C3D5FFCF73}">
      <x15:pivotTableData rowCount="13" columnCount="2" cacheId="231513806">
        <x15:pivotRow count="2">
          <x15:c>
            <x15:v>297.5</x15:v>
            <x15:x in="0"/>
          </x15:c>
          <x15:c>
            <x15:v>1475</x15:v>
            <x15:x in="0"/>
          </x15:c>
        </x15:pivotRow>
        <x15:pivotRow count="2">
          <x15:c>
            <x15:v>378.75</x15:v>
            <x15:x in="0"/>
          </x15:c>
          <x15:c>
            <x15:v>1652.5</x15:v>
            <x15:x in="0"/>
          </x15:c>
        </x15:pivotRow>
        <x15:pivotRow count="2">
          <x15:c>
            <x15:v>922.5</x15:v>
            <x15:x in="0"/>
          </x15:c>
          <x15:c>
            <x15:v>2302.5</x15:v>
            <x15:x in="0"/>
          </x15:c>
        </x15:pivotRow>
        <x15:pivotRow count="2">
          <x15:c>
            <x15:v>362.5</x15:v>
            <x15:x in="0"/>
          </x15:c>
          <x15:c>
            <x15:v>1507.5</x15:v>
            <x15:x in="0"/>
          </x15:c>
        </x15:pivotRow>
        <x15:pivotRow count="2">
          <x15:c>
            <x15:v>723.75</x15:v>
            <x15:x in="0"/>
          </x15:c>
          <x15:c>
            <x15:v>1372</x15:v>
            <x15:x in="0"/>
          </x15:c>
        </x15:pivotRow>
        <x15:pivotRow count="2">
          <x15:c>
            <x15:v>376.25</x15:v>
            <x15:x in="0"/>
          </x15:c>
          <x15:c>
            <x15:v>1145</x15:v>
            <x15:x in="0"/>
          </x15:c>
        </x15:pivotRow>
        <x15:pivotRow count="2">
          <x15:c>
            <x15:v>355</x15:v>
            <x15:x in="0"/>
          </x15:c>
          <x15:c>
            <x15:v>2217.5</x15:v>
            <x15:x in="0"/>
          </x15:c>
        </x15:pivotRow>
        <x15:pivotRow count="2">
          <x15:c>
            <x15:v>431.25</x15:v>
            <x15:x in="0"/>
          </x15:c>
          <x15:c>
            <x15:v>1621.5</x15:v>
            <x15:x in="0"/>
          </x15:c>
        </x15:pivotRow>
        <x15:pivotRow count="2">
          <x15:c>
            <x15:v>806</x15:v>
            <x15:x in="0"/>
          </x15:c>
          <x15:c>
            <x15:v>2234</x15:v>
            <x15:x in="0"/>
          </x15:c>
        </x15:pivotRow>
        <x15:pivotRow count="2">
          <x15:c>
            <x15:v>247.75</x15:v>
            <x15:x in="0"/>
          </x15:c>
          <x15:c>
            <x15:v>1508</x15:v>
            <x15:x in="0"/>
          </x15:c>
        </x15:pivotRow>
        <x15:pivotRow count="2">
          <x15:c>
            <x15:v>218.75</x15:v>
            <x15:x in="0"/>
          </x15:c>
          <x15:c>
            <x15:v>811.5</x15:v>
            <x15:x in="0"/>
          </x15:c>
        </x15:pivotRow>
        <x15:pivotRow count="2">
          <x15:c>
            <x15:v>410</x15:v>
            <x15:x in="0"/>
          </x15:c>
          <x15:c>
            <x15:v>1195.5</x15:v>
            <x15:x in="0"/>
          </x15:c>
        </x15:pivotRow>
        <x15:pivotRow count="2">
          <x15:c>
            <x15:v>5530</x15:v>
            <x15:x in="0"/>
          </x15:c>
          <x15:c>
            <x15:v>19042.5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B_Entradas]"/>
        <x15:activeTabTopLevelEntity name="[TB_Saídas]"/>
        <x15:activeTabTopLevelEntity name="[Calendário]"/>
        <x15:activeTabTopLevelEntity name="[TB_Fornecedor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9502A6-CFF9-4F3A-9197-F9A56525D909}" name="Entradas_vs_Saidas" cacheId="469" applyNumberFormats="0" applyBorderFormats="0" applyFontFormats="0" applyPatternFormats="0" applyAlignmentFormats="0" applyWidthHeightFormats="1" dataCaption="Valores" tag="5efea924-3437-4344-92df-14845d256e18" updatedVersion="7" minRefreshableVersion="3" useAutoFormatting="1" itemPrintTitles="1" createdVersion="5" indent="0" outline="1" outlineData="1" multipleFieldFilters="0" chartFormat="2">
  <location ref="B3:D16" firstHeaderRow="0" firstDataRow="1" firstDataCol="1"/>
  <pivotFields count="6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/>
    <pivotField subtotalTop="0" showAll="0" dataSourceSort="1" defaultSubtotal="0"/>
    <pivotField subtotalTop="0" showAll="0" dataSourceSort="1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uantidade Comprada" fld="1" baseField="0" baseItem="0"/>
    <dataField name="Soma de Quantidade Vendida" fld="2" baseField="0" baseItem="0"/>
  </dataFields>
  <chartFormats count="2">
    <chartFormat chart="1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multipleItemSelectionAllowed="1">
      <members count="1" level="1">
        <member name="[Calendário].[Hierarquia de Datas].[Ano].&amp;[2022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lendário]"/>
        <x15:activeTabTopLevelEntity name="[TB_Entradas]"/>
        <x15:activeTabTopLevelEntity name="[TB_Saí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415FB-11E4-4B5B-A89C-C45CB1F89135}" name="Indicadores_Principais" cacheId="463" applyNumberFormats="0" applyBorderFormats="0" applyFontFormats="0" applyPatternFormats="0" applyAlignmentFormats="0" applyWidthHeightFormats="1" dataCaption="Valores" tag="e66287c9-c0dd-402b-800e-c0cab5d35d93" updatedVersion="7" minRefreshableVersion="3" useAutoFormatting="1" itemPrintTitles="1" createdVersion="5" indent="0" outline="1" outlineData="1" multipleFieldFilters="0">
  <location ref="B3:E4" firstHeaderRow="0" firstDataRow="1" firstDataCol="0"/>
  <pivotFields count="7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/>
    <pivotField subtotalTop="0" showAll="0" dataSourceSort="1" defaultSubtotal="0"/>
    <pivotField subtotalTop="0" showAll="0" dataSourceSort="1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</dataFields>
  <pivotHierarchies count="52">
    <pivotHierarchy dragToData="1"/>
    <pivotHierarchy dragToData="1"/>
    <pivotHierarchy dragToData="1"/>
    <pivotHierarchy dragToData="1"/>
    <pivotHierarchy dragToData="1"/>
    <pivotHierarchy multipleItemSelectionAllowed="1">
      <members count="1" level="1">
        <member name="[Calendário].[Hierarquia de Datas].[Ano].&amp;[2022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relNeededHidden="1">
        <x15:activeTabTopLevelEntity name="[TB_Saídas]"/>
        <x15:activeTabTopLevelEntity name="[TB_Entradas]"/>
        <x15:activeTabTopLevelEntity name="[Calendário]"/>
        <x15:activeTabTopLevelEntity name="[TB_Fornecedor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1BA38-DBBE-4874-9C90-2AD67362575E}" name="Top_5_Mais_Vendidos" cacheId="472" applyNumberFormats="0" applyBorderFormats="0" applyFontFormats="0" applyPatternFormats="0" applyAlignmentFormats="0" applyWidthHeightFormats="1" dataCaption="Valores" tag="70be6c79-4a73-4eb7-a827-6a65f7e5f4d7" updatedVersion="7" minRefreshableVersion="3" useAutoFormatting="1" subtotalHiddenItems="1" itemPrintTitles="1" createdVersion="5" indent="0" outline="1" outlineData="1" multipleFieldFilters="0" chartFormat="4">
  <location ref="B3:D9" firstHeaderRow="0" firstDataRow="1" firstDataCol="1"/>
  <pivotFields count="6">
    <pivotField dataField="1" subtotalTop="0" showAll="0" defaultSubtotal="0"/>
    <pivotField axis="axisRow" allDrilled="1" subtotalTop="0" showAll="0" measureFilter="1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/>
    <pivotField subtotalTop="0" showAll="0" dataSourceSort="1" defaultSubtotal="0"/>
    <pivotField subtotalTop="0" showAll="0" dataSourceSort="1" defaultSubtotal="0"/>
  </pivotFields>
  <rowFields count="1">
    <field x="1"/>
  </rowFields>
  <rowItems count="6">
    <i>
      <x v="4"/>
    </i>
    <i>
      <x v="2"/>
    </i>
    <i>
      <x v="3"/>
    </i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uantidade Vendida" fld="0" baseField="0" baseItem="0"/>
    <dataField name="Soma de Quantidade Comprada" fld="2" baseField="0" baseItem="0"/>
  </dataFields>
  <chartFormats count="2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2">
    <pivotHierarchy dragToData="1"/>
    <pivotHierarchy dragToData="1"/>
    <pivotHierarchy dragToData="1"/>
    <pivotHierarchy dragToData="1"/>
    <pivotHierarchy dragToData="1"/>
    <pivotHierarchy multipleItemSelectionAllowed="1">
      <members count="1" level="1">
        <member name="[Calendário].[Hierarquia de Datas].[Ano].&amp;[2022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1" type="count" id="3" iMeasureHier="49">
      <autoFilter ref="A1">
        <filterColumn colId="0">
          <top10 val="5" filterVal="5"/>
        </filterColumn>
      </autoFilter>
    </filter>
  </filters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Saídas]"/>
        <x15:activeTabTopLevelEntity name="[TB_Produtos]"/>
        <x15:activeTabTopLevelEntity name="[TB_Entradas]"/>
        <x15:activeTabTopLevelEntity name="[Calendário]"/>
        <x15:activeTabTopLevelEntity name="[TB_Fornecedo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Hierarquia_de_Datas" xr10:uid="{0CBB20F9-1933-49D5-B275-AD4676FB5784}" sourceName="[Calendário].[Hierarquia de Datas]">
  <pivotTables>
    <pivotTable tabId="10" name="Indicadores_Principais"/>
    <pivotTable tabId="15" name="Entradas_vs_Saidas"/>
    <pivotTable tabId="16" name="Top_5_Mais_Vendidos"/>
  </pivotTables>
  <data>
    <olap pivotCacheId="135119245">
      <levels count="4">
        <level uniqueName="[Calendário].[Hierarquia de Datas].[(All)]" sourceCaption="(All)" count="0"/>
        <level uniqueName="[Calendário].[Hierarquia de Datas].[Ano]" sourceCaption="Ano" count="0"/>
        <level uniqueName="[Calendário].[Hierarquia de Datas].[Mês]" sourceCaption="Mês" count="12">
          <ranges>
            <range startItem="0">
              <i n="[Calendário].[Hierarquia de Datas].[Mês].&amp;[janeiro]" c="janeiro">
                <p n="[Calendário].[Hierarquia de Datas].[Ano].&amp;[2022]"/>
              </i>
              <i n="[Calendário].[Hierarquia de Datas].[Mês].&amp;[fevereiro]" c="fevereiro">
                <p n="[Calendário].[Hierarquia de Datas].[Ano].&amp;[2022]"/>
              </i>
              <i n="[Calendário].[Hierarquia de Datas].[Mês].&amp;[março]" c="março">
                <p n="[Calendário].[Hierarquia de Datas].[Ano].&amp;[2022]"/>
              </i>
              <i n="[Calendário].[Hierarquia de Datas].[Mês].&amp;[abril]" c="abril">
                <p n="[Calendário].[Hierarquia de Datas].[Ano].&amp;[2022]"/>
              </i>
              <i n="[Calendário].[Hierarquia de Datas].[Mês].&amp;[maio]" c="maio">
                <p n="[Calendário].[Hierarquia de Datas].[Ano].&amp;[2022]"/>
              </i>
              <i n="[Calendário].[Hierarquia de Datas].[Mês].&amp;[junho]" c="junho">
                <p n="[Calendário].[Hierarquia de Datas].[Ano].&amp;[2022]"/>
              </i>
              <i n="[Calendário].[Hierarquia de Datas].[Mês].&amp;[julho]" c="julho">
                <p n="[Calendário].[Hierarquia de Datas].[Ano].&amp;[2022]"/>
              </i>
              <i n="[Calendário].[Hierarquia de Datas].[Mês].&amp;[agosto]" c="agosto">
                <p n="[Calendário].[Hierarquia de Datas].[Ano].&amp;[2022]"/>
              </i>
              <i n="[Calendário].[Hierarquia de Datas].[Mês].&amp;[setembro]" c="setembro">
                <p n="[Calendário].[Hierarquia de Datas].[Ano].&amp;[2022]"/>
              </i>
              <i n="[Calendário].[Hierarquia de Datas].[Mês].&amp;[outubro]" c="outubro">
                <p n="[Calendário].[Hierarquia de Datas].[Ano].&amp;[2022]"/>
              </i>
              <i n="[Calendário].[Hierarquia de Datas].[Mês].&amp;[novembro]" c="novembro">
                <p n="[Calendário].[Hierarquia de Datas].[Ano].&amp;[2022]"/>
              </i>
              <i n="[Calendário].[Hierarquia de Datas].[Mês].&amp;[dezembro]" c="dezembro">
                <p n="[Calendário].[Hierarquia de Datas].[Ano].&amp;[2022]"/>
              </i>
            </range>
          </ranges>
        </level>
        <level uniqueName="[Calendário].[Hierarquia de Datas].[DateColumn]" sourceCaption="DateColumn" count="0"/>
      </levels>
      <selections count="1">
        <selection n="[Calendário].[Hierarquia de Datas].[Ano].&amp;[2022]"/>
      </selections>
    </olap>
  </data>
  <extLst>
    <x:ext xmlns:x15="http://schemas.microsoft.com/office/spreadsheetml/2010/11/main" uri="{03082B11-2C62-411c-B77F-237D8FCFBE4C}">
      <x15:slicerCachePivotTables>
        <pivotTable tabId="4294967295" name="PivotChartTable3"/>
      </x15:slicerCachePivotTables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mpresa" xr10:uid="{B1434FFA-C05E-4603-A5DE-EC7446FF3C2B}" sourceName="[TB_Fornecedor].[Empresa]">
  <pivotTables>
    <pivotTable tabId="10" name="Indicadores_Principais"/>
    <pivotTable tabId="15" name="Entradas_vs_Saidas"/>
  </pivotTables>
  <data>
    <olap pivotCacheId="135119245">
      <levels count="2">
        <level uniqueName="[TB_Fornecedor].[Empresa].[(All)]" sourceCaption="(All)" count="0"/>
        <level uniqueName="[TB_Fornecedor].[Empresa].[Empresa]" sourceCaption="Empresa" count="4">
          <ranges>
            <range startItem="0">
              <i n="[TB_Fornecedor].[Empresa].&amp;[Distribuídora KS]" c="Distribuídora KS"/>
              <i n="[TB_Fornecedor].[Empresa].&amp;[Frigorífico Z]" c="Frigorífico Z"/>
              <i n="[TB_Fornecedor].[Empresa].&amp;[Mercado Express]" c="Mercado Express"/>
              <i n="[TB_Fornecedor].[Empresa].&amp;[Salgados Gran]" c="Salgados Gran"/>
            </range>
          </ranges>
        </level>
      </levels>
      <selections count="1">
        <selection n="[TB_Fornecedor].[Empresa].[All]"/>
      </selections>
    </olap>
  </data>
  <extLst>
    <x:ext xmlns:x15="http://schemas.microsoft.com/office/spreadsheetml/2010/11/main" uri="{03082B11-2C62-411c-B77F-237D8FCFBE4C}">
      <x15:slicerCachePivotTables>
        <pivotTable tabId="4294967295" name="PivotChartTable3"/>
      </x15:slicerCachePivotTables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10DD02A7-1F9F-4AF2-A3BC-FC44DC23EBA4}" sourceName="[TB_Produtos].[Produto]">
  <pivotTables>
    <pivotTable tabId="10" name="Indicadores_Principais"/>
    <pivotTable tabId="15" name="Entradas_vs_Saidas"/>
  </pivotTables>
  <data>
    <olap pivotCacheId="135119245">
      <levels count="2">
        <level uniqueName="[TB_Produtos].[Produto].[(All)]" sourceCaption="(All)" count="0"/>
        <level uniqueName="[TB_Produtos].[Produto].[Produto]" sourceCaption="Produto" count="27">
          <ranges>
            <range startItem="0">
              <i n="[TB_Produtos].[Produto].&amp;[Água]" c="Água"/>
              <i n="[TB_Produtos].[Produto].&amp;[Café]" c="Café"/>
              <i n="[TB_Produtos].[Produto].&amp;[Cerveja]" c="Cerveja"/>
              <i n="[TB_Produtos].[Produto].&amp;[Chocolate Quente]" c="Chocolate Quente"/>
              <i n="[TB_Produtos].[Produto].&amp;[Coxinha]" c="Coxinha"/>
              <i n="[TB_Produtos].[Produto].&amp;[Frango]" c="Frango"/>
              <i n="[TB_Produtos].[Produto].&amp;[Hamburguer]" c="Hamburguer"/>
              <i n="[TB_Produtos].[Produto].&amp;[Mini Pizza]" c="Mini Pizza"/>
              <i n="[TB_Produtos].[Produto].&amp;[Pão de Queijo]" c="Pão de Queijo"/>
              <i n="[TB_Produtos].[Produto].&amp;[Refrigerante]" c="Refrigerante"/>
              <i n="[TB_Produtos].[Produto].&amp;[Suco de Laranja]" c="Suco de Laranja"/>
              <i n="[TB_Produtos].[Produto].&amp;[Açúcar]" c="Açúcar" nd="1"/>
              <i n="[TB_Produtos].[Produto].&amp;[Chá]" c="Chá" nd="1"/>
              <i n="[TB_Produtos].[Produto].&amp;[Chantilly]" c="Chantilly" nd="1"/>
              <i n="[TB_Produtos].[Produto].&amp;[Empada]" c="Empada" nd="1"/>
              <i n="[TB_Produtos].[Produto].&amp;[Enroladinho]" c="Enroladinho" nd="1"/>
              <i n="[TB_Produtos].[Produto].&amp;[Esfiha]" c="Esfiha" nd="1"/>
              <i n="[TB_Produtos].[Produto].&amp;[Leite]" c="Leite" nd="1"/>
              <i n="[TB_Produtos].[Produto].&amp;[Manteiga]" c="Manteiga" nd="1"/>
              <i n="[TB_Produtos].[Produto].&amp;[Mortadela]" c="Mortadela" nd="1"/>
              <i n="[TB_Produtos].[Produto].&amp;[Pão]" c="Pão" nd="1"/>
              <i n="[TB_Produtos].[Produto].&amp;[Peito de Peru]" c="Peito de Peru" nd="1"/>
              <i n="[TB_Produtos].[Produto].&amp;[Presunto]" c="Presunto" nd="1"/>
              <i n="[TB_Produtos].[Produto].&amp;[Queijo]" c="Queijo" nd="1"/>
              <i n="[TB_Produtos].[Produto].&amp;[Quibe]" c="Quibe" nd="1"/>
              <i n="[TB_Produtos].[Produto].&amp;[Requeijão]" c="Requeijão" nd="1"/>
              <i n="[TB_Produtos].[Produto].&amp;[Risoles]" c="Risoles" nd="1"/>
            </range>
          </ranges>
        </level>
      </levels>
      <selections count="1">
        <selection n="[TB_Produtos].[Produto].[All]"/>
      </selections>
    </olap>
  </data>
  <extLst>
    <x:ext xmlns:x15="http://schemas.microsoft.com/office/spreadsheetml/2010/11/main" uri="{03082B11-2C62-411c-B77F-237D8FCFBE4C}">
      <x15:slicerCachePivotTables>
        <pivotTable tabId="4294967295" name="PivotChartTable3"/>
      </x15:slicerCachePivotTables>
    </x:ext>
    <x:ext xmlns:x15="http://schemas.microsoft.com/office/spreadsheetml/2010/11/main" uri="{470722E0-AACD-4C17-9CDC-17EF765DBC7E}">
      <x15:slicerCacheHideItemsWithNoData count="1">
        <x15:slicerCacheOlapLevelName uniqueName="[TB_Produtos].[Produto].[Produto]" count="16"/>
      </x15:slicerCacheHideItemsWithNoData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4E141A57-DFD6-4251-B323-F6E8CF8BE178}" cache="SegmentaçãodeDados_Hierarquia_de_Datas" caption="Mês" columnCount="12" showCaption="0" level="2" rowHeight="324000"/>
  <slicer name="Empresa" xr10:uid="{F9556319-8DF4-4DB0-84E3-8E2CB61CE7EE}" cache="SegmentaçãodeDados_Empresa" caption="Empresa" level="1" rowHeight="241300"/>
  <slicer name="Produto" xr10:uid="{41963FB6-B04F-411B-A46E-BDD7D0DB340D}" cache="SegmentaçãodeDados_Produto" caption="Produto" columnCount="2" level="1" rowHeight="360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G31" totalsRowShown="0" headerRowDxfId="25" dataDxfId="24">
  <autoFilter ref="B4:G31" xr:uid="{BF78AD2E-2996-4673-93A5-FBABBADBFCAD}"/>
  <tableColumns count="6">
    <tableColumn id="6" xr3:uid="{89619A99-9F64-4B62-9717-C624D5416E92}" name="Código" dataDxfId="23"/>
    <tableColumn id="1" xr3:uid="{377E90C8-0A45-4737-AC04-4C7CDB0AEAE2}" name="Produto" dataDxfId="22"/>
    <tableColumn id="2" xr3:uid="{4EB804C9-8A27-4783-BD36-FB9E656AE6E9}" name="Unidade de Medida" dataDxfId="21"/>
    <tableColumn id="3" xr3:uid="{A21D3E1F-EEC0-4E4A-BE5D-F1FC07B6F8D6}" name="Estoque Mínimo" dataDxfId="20"/>
    <tableColumn id="4" xr3:uid="{56ACBABD-1CFA-40E7-BC2B-DBA4120CD2CF}" name="Custo Unitário" dataDxfId="19" dataCellStyle="Moeda"/>
    <tableColumn id="5" xr3:uid="{96CD541B-A2C4-4577-95D7-DC8135FFC00B}" name="Preço Unitário" dataDxfId="18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F9" totalsRowShown="0" headerRowDxfId="17" dataDxfId="16">
  <autoFilter ref="B5:F9" xr:uid="{3FE8CB29-2D3F-4475-8076-85314FAA5C42}"/>
  <tableColumns count="5">
    <tableColumn id="5" xr3:uid="{5FC9FE8F-4F08-40A4-AA09-0975F9E316A7}" name="Código" dataDxfId="15"/>
    <tableColumn id="1" xr3:uid="{5957F8AA-CE75-4BE8-A28F-E63751C6F321}" name="Empresa" dataDxfId="14"/>
    <tableColumn id="2" xr3:uid="{714E240A-6400-4353-BAFA-98056A75BEB8}" name="Telefone" dataDxfId="13"/>
    <tableColumn id="3" xr3:uid="{83F2A368-4F63-4459-A8E0-C24478833107}" name="Responsável" dataDxfId="12"/>
    <tableColumn id="4" xr3:uid="{B26AA4D1-77D3-4E4E-8E26-1DD67159E60C}" name="E-mail" dataDxfId="11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E59" totalsRowShown="0" headerRowDxfId="10" dataDxfId="9">
  <autoFilter ref="B5:E59" xr:uid="{96889516-6D39-4469-A223-4B0F7168EF79}"/>
  <tableColumns count="4">
    <tableColumn id="1" xr3:uid="{701AD28A-1CD8-44C9-BCEB-958AEB0E91DD}" name="Data" dataDxfId="8"/>
    <tableColumn id="2" xr3:uid="{F247CE0B-0EF4-4B75-A4B5-2205D8CF8B59}" name="Produto" dataDxfId="7"/>
    <tableColumn id="3" xr3:uid="{1A5D1499-6E9D-496F-95A9-F290D6FBA0EA}" name="Fornecedor" dataDxfId="6"/>
    <tableColumn id="4" xr3:uid="{8E9FF413-1C84-4664-AA13-4DDF2E3D7D9D}" name="Quantidade Comprada" dataDxfId="5" dataCellStyle="Moeda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D62" totalsRowShown="0" headerRowDxfId="4" dataDxfId="3">
  <autoFilter ref="B5:D62" xr:uid="{586A585A-A0FE-42A4-967D-5B04DAD1156E}"/>
  <tableColumns count="3">
    <tableColumn id="1" xr3:uid="{B4F598A6-4052-4062-950B-44B21BB57036}" name="Data" dataDxfId="2"/>
    <tableColumn id="2" xr3:uid="{370468ED-B740-49DE-AB89-5354284A2ABF}" name="Produto" dataDxfId="1"/>
    <tableColumn id="3" xr3:uid="{BE1ABBF0-3358-4840-B3C0-322DEDC290E1}" name="Quantidade Vendida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sheetPr>
    <tabColor rgb="FFFF0000"/>
  </sheetPr>
  <dimension ref="B1:J31"/>
  <sheetViews>
    <sheetView showGridLines="0" topLeftCell="A16" zoomScale="140" zoomScaleNormal="140" workbookViewId="0">
      <selection activeCell="D6" sqref="D6"/>
    </sheetView>
  </sheetViews>
  <sheetFormatPr defaultColWidth="9.140625" defaultRowHeight="15" x14ac:dyDescent="0.25"/>
  <cols>
    <col min="1" max="1" width="5.28515625" customWidth="1"/>
    <col min="2" max="2" width="12.85546875" customWidth="1"/>
    <col min="3" max="3" width="22.5703125" bestFit="1" customWidth="1"/>
    <col min="4" max="4" width="19.7109375" bestFit="1" customWidth="1"/>
    <col min="5" max="5" width="18.42578125" customWidth="1"/>
    <col min="6" max="6" width="16.85546875" style="1" customWidth="1"/>
    <col min="7" max="7" width="16.85546875" customWidth="1"/>
    <col min="8" max="8" width="13.5703125" customWidth="1"/>
    <col min="9" max="9" width="15.28515625" customWidth="1"/>
  </cols>
  <sheetData>
    <row r="1" spans="2:10" s="6" customFormat="1" ht="60" customHeight="1" x14ac:dyDescent="0.25">
      <c r="E1" s="13" t="s">
        <v>0</v>
      </c>
      <c r="F1" s="14"/>
    </row>
    <row r="2" spans="2:10" s="8" customFormat="1" ht="6" customHeight="1" x14ac:dyDescent="0.25">
      <c r="F2" s="9"/>
    </row>
    <row r="4" spans="2:10" x14ac:dyDescent="0.25">
      <c r="B4" s="22" t="s">
        <v>66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</row>
    <row r="5" spans="2:10" ht="18" x14ac:dyDescent="0.35">
      <c r="B5" s="23">
        <v>510</v>
      </c>
      <c r="C5" s="10" t="s">
        <v>6</v>
      </c>
      <c r="D5" s="11" t="s">
        <v>7</v>
      </c>
      <c r="E5" s="11">
        <v>50</v>
      </c>
      <c r="F5" s="12">
        <v>2</v>
      </c>
      <c r="G5" s="12">
        <v>6</v>
      </c>
      <c r="H5" s="3"/>
      <c r="I5" s="3"/>
    </row>
    <row r="6" spans="2:10" ht="18" x14ac:dyDescent="0.35">
      <c r="B6" s="23">
        <v>512</v>
      </c>
      <c r="C6" s="10" t="s">
        <v>8</v>
      </c>
      <c r="D6" s="11" t="s">
        <v>9</v>
      </c>
      <c r="E6" s="11">
        <v>5</v>
      </c>
      <c r="F6" s="12">
        <v>1.5</v>
      </c>
      <c r="G6" s="12">
        <v>3</v>
      </c>
      <c r="I6" s="3"/>
    </row>
    <row r="7" spans="2:10" ht="18" x14ac:dyDescent="0.35">
      <c r="B7" s="23">
        <v>514</v>
      </c>
      <c r="C7" s="10" t="s">
        <v>10</v>
      </c>
      <c r="D7" s="11" t="s">
        <v>9</v>
      </c>
      <c r="E7" s="11">
        <v>50</v>
      </c>
      <c r="F7" s="12">
        <v>0.5</v>
      </c>
      <c r="G7" s="12">
        <v>6.5</v>
      </c>
      <c r="I7" s="3"/>
    </row>
    <row r="8" spans="2:10" ht="18" x14ac:dyDescent="0.35">
      <c r="B8" s="23">
        <v>516</v>
      </c>
      <c r="C8" s="10" t="s">
        <v>11</v>
      </c>
      <c r="D8" s="11" t="s">
        <v>9</v>
      </c>
      <c r="E8" s="11">
        <v>50</v>
      </c>
      <c r="F8" s="12">
        <v>1</v>
      </c>
      <c r="G8" s="12">
        <v>4.5</v>
      </c>
      <c r="I8" s="3"/>
    </row>
    <row r="9" spans="2:10" ht="18" x14ac:dyDescent="0.35">
      <c r="B9" s="23">
        <v>518</v>
      </c>
      <c r="C9" s="10" t="s">
        <v>12</v>
      </c>
      <c r="D9" s="11" t="s">
        <v>9</v>
      </c>
      <c r="E9" s="11">
        <v>50</v>
      </c>
      <c r="F9" s="12">
        <v>1</v>
      </c>
      <c r="G9" s="12">
        <v>4</v>
      </c>
      <c r="I9" s="3"/>
      <c r="J9" s="5"/>
    </row>
    <row r="10" spans="2:10" ht="18" x14ac:dyDescent="0.35">
      <c r="B10" s="23">
        <v>520</v>
      </c>
      <c r="C10" s="10" t="s">
        <v>13</v>
      </c>
      <c r="D10" s="11" t="s">
        <v>9</v>
      </c>
      <c r="E10" s="11">
        <v>50</v>
      </c>
      <c r="F10" s="12">
        <v>1</v>
      </c>
      <c r="G10" s="12">
        <v>4</v>
      </c>
    </row>
    <row r="11" spans="2:10" ht="18" x14ac:dyDescent="0.35">
      <c r="B11" s="23">
        <v>522</v>
      </c>
      <c r="C11" s="10" t="s">
        <v>14</v>
      </c>
      <c r="D11" s="11" t="s">
        <v>9</v>
      </c>
      <c r="E11" s="11">
        <v>50</v>
      </c>
      <c r="F11" s="12">
        <v>0.5</v>
      </c>
      <c r="G11" s="12">
        <v>4</v>
      </c>
    </row>
    <row r="12" spans="2:10" ht="18" x14ac:dyDescent="0.35">
      <c r="B12" s="23">
        <v>524</v>
      </c>
      <c r="C12" s="10" t="s">
        <v>15</v>
      </c>
      <c r="D12" s="11" t="s">
        <v>16</v>
      </c>
      <c r="E12" s="11">
        <v>15</v>
      </c>
      <c r="F12" s="12">
        <v>0.5</v>
      </c>
      <c r="G12" s="12">
        <v>2</v>
      </c>
    </row>
    <row r="13" spans="2:10" ht="18" x14ac:dyDescent="0.35">
      <c r="B13" s="23">
        <v>526</v>
      </c>
      <c r="C13" s="10" t="s">
        <v>17</v>
      </c>
      <c r="D13" s="11" t="s">
        <v>16</v>
      </c>
      <c r="E13" s="11">
        <v>15</v>
      </c>
      <c r="F13" s="12">
        <v>0.25</v>
      </c>
      <c r="G13" s="12">
        <v>1</v>
      </c>
    </row>
    <row r="14" spans="2:10" ht="18" x14ac:dyDescent="0.35">
      <c r="B14" s="23">
        <v>528</v>
      </c>
      <c r="C14" s="10" t="s">
        <v>18</v>
      </c>
      <c r="D14" s="11" t="s">
        <v>16</v>
      </c>
      <c r="E14" s="11">
        <v>15</v>
      </c>
      <c r="F14" s="12">
        <v>0.25</v>
      </c>
      <c r="G14" s="12">
        <v>1</v>
      </c>
    </row>
    <row r="15" spans="2:10" ht="18" x14ac:dyDescent="0.35">
      <c r="B15" s="23">
        <v>530</v>
      </c>
      <c r="C15" s="10" t="s">
        <v>19</v>
      </c>
      <c r="D15" s="11" t="s">
        <v>20</v>
      </c>
      <c r="E15" s="11">
        <v>10</v>
      </c>
      <c r="F15" s="12">
        <v>0.25</v>
      </c>
      <c r="G15" s="12">
        <v>8.5</v>
      </c>
    </row>
    <row r="16" spans="2:10" ht="18" x14ac:dyDescent="0.35">
      <c r="B16" s="23">
        <v>532</v>
      </c>
      <c r="C16" s="10" t="s">
        <v>21</v>
      </c>
      <c r="D16" s="11" t="s">
        <v>20</v>
      </c>
      <c r="E16" s="11">
        <v>12</v>
      </c>
      <c r="F16" s="12">
        <v>10</v>
      </c>
      <c r="G16" s="12">
        <v>5</v>
      </c>
    </row>
    <row r="17" spans="2:7" ht="18" x14ac:dyDescent="0.35">
      <c r="B17" s="23">
        <v>534</v>
      </c>
      <c r="C17" s="10" t="s">
        <v>22</v>
      </c>
      <c r="D17" s="11" t="s">
        <v>9</v>
      </c>
      <c r="E17" s="11">
        <v>4</v>
      </c>
      <c r="F17" s="12">
        <v>2</v>
      </c>
      <c r="G17" s="12">
        <v>2</v>
      </c>
    </row>
    <row r="18" spans="2:7" ht="18" x14ac:dyDescent="0.35">
      <c r="B18" s="23">
        <v>536</v>
      </c>
      <c r="C18" s="10" t="s">
        <v>23</v>
      </c>
      <c r="D18" s="11" t="s">
        <v>16</v>
      </c>
      <c r="E18" s="11">
        <v>10</v>
      </c>
      <c r="F18" s="12">
        <v>1</v>
      </c>
      <c r="G18" s="12">
        <v>5</v>
      </c>
    </row>
    <row r="19" spans="2:7" ht="18" x14ac:dyDescent="0.35">
      <c r="B19" s="23">
        <v>538</v>
      </c>
      <c r="C19" s="10" t="s">
        <v>24</v>
      </c>
      <c r="D19" s="11" t="s">
        <v>16</v>
      </c>
      <c r="E19" s="11">
        <v>2</v>
      </c>
      <c r="F19" s="12">
        <v>0.75</v>
      </c>
      <c r="G19" s="12">
        <v>1.5</v>
      </c>
    </row>
    <row r="20" spans="2:7" ht="18" x14ac:dyDescent="0.35">
      <c r="B20" s="23">
        <v>540</v>
      </c>
      <c r="C20" s="10" t="s">
        <v>25</v>
      </c>
      <c r="D20" s="11" t="s">
        <v>9</v>
      </c>
      <c r="E20" s="11">
        <v>10</v>
      </c>
      <c r="F20" s="12">
        <v>0.25</v>
      </c>
      <c r="G20" s="12">
        <v>7.5</v>
      </c>
    </row>
    <row r="21" spans="2:7" ht="18" x14ac:dyDescent="0.35">
      <c r="B21" s="23">
        <v>542</v>
      </c>
      <c r="C21" s="10" t="s">
        <v>26</v>
      </c>
      <c r="D21" s="11" t="s">
        <v>16</v>
      </c>
      <c r="E21" s="11">
        <v>5</v>
      </c>
      <c r="F21" s="12">
        <v>0.75</v>
      </c>
      <c r="G21" s="12">
        <v>10</v>
      </c>
    </row>
    <row r="22" spans="2:7" ht="18" x14ac:dyDescent="0.35">
      <c r="B22" s="23">
        <v>544</v>
      </c>
      <c r="C22" s="10" t="s">
        <v>27</v>
      </c>
      <c r="D22" s="11" t="s">
        <v>9</v>
      </c>
      <c r="E22" s="11">
        <v>2</v>
      </c>
      <c r="F22" s="12">
        <v>8</v>
      </c>
      <c r="G22" s="12">
        <v>15</v>
      </c>
    </row>
    <row r="23" spans="2:7" ht="18" x14ac:dyDescent="0.35">
      <c r="B23" s="23">
        <v>546</v>
      </c>
      <c r="C23" s="10" t="s">
        <v>28</v>
      </c>
      <c r="D23" s="11" t="s">
        <v>9</v>
      </c>
      <c r="E23" s="11">
        <v>2</v>
      </c>
      <c r="F23" s="12">
        <v>4.5</v>
      </c>
      <c r="G23" s="12">
        <v>15</v>
      </c>
    </row>
    <row r="24" spans="2:7" ht="18" x14ac:dyDescent="0.35">
      <c r="B24" s="23">
        <v>548</v>
      </c>
      <c r="C24" s="10" t="s">
        <v>29</v>
      </c>
      <c r="D24" s="11" t="s">
        <v>30</v>
      </c>
      <c r="E24" s="11">
        <v>5</v>
      </c>
      <c r="F24" s="12">
        <v>0.25</v>
      </c>
      <c r="G24" s="12">
        <v>2</v>
      </c>
    </row>
    <row r="25" spans="2:7" ht="18" x14ac:dyDescent="0.35">
      <c r="B25" s="23">
        <v>550</v>
      </c>
      <c r="C25" s="10" t="s">
        <v>31</v>
      </c>
      <c r="D25" s="11" t="s">
        <v>30</v>
      </c>
      <c r="E25" s="11">
        <v>5</v>
      </c>
      <c r="F25" s="12">
        <v>0.75</v>
      </c>
      <c r="G25" s="12">
        <v>8</v>
      </c>
    </row>
    <row r="26" spans="2:7" ht="18" x14ac:dyDescent="0.35">
      <c r="B26" s="23">
        <v>552</v>
      </c>
      <c r="C26" s="10" t="s">
        <v>32</v>
      </c>
      <c r="D26" s="11" t="s">
        <v>9</v>
      </c>
      <c r="E26" s="11">
        <v>2</v>
      </c>
      <c r="F26" s="12">
        <v>1</v>
      </c>
      <c r="G26" s="12">
        <v>3</v>
      </c>
    </row>
    <row r="27" spans="2:7" ht="18" x14ac:dyDescent="0.35">
      <c r="B27" s="23">
        <v>554</v>
      </c>
      <c r="C27" s="10" t="s">
        <v>33</v>
      </c>
      <c r="D27" s="11" t="s">
        <v>9</v>
      </c>
      <c r="E27" s="11">
        <v>2</v>
      </c>
      <c r="F27" s="12">
        <v>2.5</v>
      </c>
      <c r="G27" s="12">
        <v>3.5</v>
      </c>
    </row>
    <row r="28" spans="2:7" ht="18" x14ac:dyDescent="0.35">
      <c r="B28" s="23">
        <v>556</v>
      </c>
      <c r="C28" s="10" t="s">
        <v>34</v>
      </c>
      <c r="D28" s="11" t="s">
        <v>9</v>
      </c>
      <c r="E28" s="11">
        <v>2</v>
      </c>
      <c r="F28" s="12">
        <v>1.5</v>
      </c>
      <c r="G28" s="12">
        <v>3</v>
      </c>
    </row>
    <row r="29" spans="2:7" ht="18" x14ac:dyDescent="0.35">
      <c r="B29" s="23">
        <v>558</v>
      </c>
      <c r="C29" s="10" t="s">
        <v>35</v>
      </c>
      <c r="D29" s="11" t="s">
        <v>9</v>
      </c>
      <c r="E29" s="11">
        <v>2</v>
      </c>
      <c r="F29" s="12">
        <v>3</v>
      </c>
      <c r="G29" s="12">
        <v>4.5</v>
      </c>
    </row>
    <row r="30" spans="2:7" ht="18" x14ac:dyDescent="0.35">
      <c r="B30" s="23">
        <v>560</v>
      </c>
      <c r="C30" s="10" t="s">
        <v>36</v>
      </c>
      <c r="D30" s="11" t="s">
        <v>16</v>
      </c>
      <c r="E30" s="11">
        <v>10</v>
      </c>
      <c r="F30" s="12">
        <v>2</v>
      </c>
      <c r="G30" s="12">
        <v>8</v>
      </c>
    </row>
    <row r="31" spans="2:7" ht="18" x14ac:dyDescent="0.35">
      <c r="B31" s="23">
        <v>562</v>
      </c>
      <c r="C31" s="10" t="s">
        <v>37</v>
      </c>
      <c r="D31" s="11" t="s">
        <v>9</v>
      </c>
      <c r="E31" s="11">
        <v>10</v>
      </c>
      <c r="F31" s="12">
        <v>0.25</v>
      </c>
      <c r="G31" s="12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C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sheetPr>
    <tabColor rgb="FFFF0000"/>
  </sheetPr>
  <dimension ref="B1:I9"/>
  <sheetViews>
    <sheetView showGridLines="0" zoomScale="160" zoomScaleNormal="160" workbookViewId="0">
      <selection activeCell="D6" sqref="D6"/>
    </sheetView>
  </sheetViews>
  <sheetFormatPr defaultColWidth="9.140625" defaultRowHeight="15" x14ac:dyDescent="0.25"/>
  <cols>
    <col min="1" max="1" width="5.28515625" customWidth="1"/>
    <col min="2" max="2" width="8.5703125" customWidth="1"/>
    <col min="3" max="3" width="16.85546875" bestFit="1" customWidth="1"/>
    <col min="4" max="4" width="14.28515625" bestFit="1" customWidth="1"/>
    <col min="5" max="5" width="23.140625" customWidth="1"/>
    <col min="6" max="6" width="33.5703125" customWidth="1"/>
  </cols>
  <sheetData>
    <row r="1" spans="2:9" s="6" customFormat="1" ht="60" customHeight="1" x14ac:dyDescent="0.25">
      <c r="E1" s="13" t="s">
        <v>38</v>
      </c>
      <c r="F1" s="7"/>
    </row>
    <row r="2" spans="2:9" s="8" customFormat="1" ht="6" customHeight="1" x14ac:dyDescent="0.25">
      <c r="F2" s="9"/>
    </row>
    <row r="5" spans="2:9" x14ac:dyDescent="0.25">
      <c r="B5" s="22" t="s">
        <v>66</v>
      </c>
      <c r="C5" s="20" t="s">
        <v>39</v>
      </c>
      <c r="D5" s="20" t="s">
        <v>40</v>
      </c>
      <c r="E5" s="20" t="s">
        <v>41</v>
      </c>
      <c r="F5" s="20" t="s">
        <v>42</v>
      </c>
    </row>
    <row r="6" spans="2:9" ht="18" x14ac:dyDescent="0.35">
      <c r="B6" s="23">
        <v>10</v>
      </c>
      <c r="C6" s="10" t="s">
        <v>43</v>
      </c>
      <c r="D6" s="11" t="s">
        <v>44</v>
      </c>
      <c r="E6" s="11" t="s">
        <v>45</v>
      </c>
      <c r="F6" s="12" t="s">
        <v>46</v>
      </c>
    </row>
    <row r="7" spans="2:9" ht="18" x14ac:dyDescent="0.35">
      <c r="B7" s="23">
        <v>20</v>
      </c>
      <c r="C7" s="10" t="s">
        <v>47</v>
      </c>
      <c r="D7" s="11" t="s">
        <v>48</v>
      </c>
      <c r="E7" s="11" t="s">
        <v>49</v>
      </c>
      <c r="F7" s="12" t="s">
        <v>50</v>
      </c>
    </row>
    <row r="8" spans="2:9" ht="18" x14ac:dyDescent="0.35">
      <c r="B8" s="23">
        <v>30</v>
      </c>
      <c r="C8" s="10" t="s">
        <v>51</v>
      </c>
      <c r="D8" s="11" t="s">
        <v>52</v>
      </c>
      <c r="E8" s="11" t="s">
        <v>53</v>
      </c>
      <c r="F8" s="12" t="s">
        <v>54</v>
      </c>
      <c r="I8" t="s">
        <v>55</v>
      </c>
    </row>
    <row r="9" spans="2:9" ht="18" x14ac:dyDescent="0.35">
      <c r="B9" s="23">
        <v>40</v>
      </c>
      <c r="C9" s="10" t="s">
        <v>56</v>
      </c>
      <c r="D9" s="11" t="s">
        <v>57</v>
      </c>
      <c r="E9" s="11" t="s">
        <v>58</v>
      </c>
      <c r="F9" s="12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C9" xr:uid="{CB0A8FAC-1E94-4C7B-B66C-BC840809AA8D}">
      <formula1>COUNTIF(Lista_Fornecedores,B6)&lt;=1</formula1>
    </dataValidation>
  </dataValidations>
  <hyperlinks>
    <hyperlink ref="F6" r:id="rId1" display="mailto:maria@mercadoexpress.com.br" xr:uid="{BFA96C7E-CFA4-43C1-BA94-93E939CAF61B}"/>
    <hyperlink ref="F7" r:id="rId2" xr:uid="{B2F5BAB3-8645-48D1-8743-F6B02EAFE6F1}"/>
    <hyperlink ref="F8" r:id="rId3" display="mailto:eduardo@distribuídoraks.com.br" xr:uid="{1E6B527E-51F9-4124-9C35-5E328A13FBAD}"/>
    <hyperlink ref="F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sheetPr>
    <tabColor rgb="FFFF0000"/>
  </sheetPr>
  <dimension ref="B1:F60"/>
  <sheetViews>
    <sheetView showGridLines="0" zoomScale="140" zoomScaleNormal="140" workbookViewId="0">
      <selection activeCell="B6" sqref="B6:E9"/>
    </sheetView>
  </sheetViews>
  <sheetFormatPr defaultColWidth="9.140625" defaultRowHeight="15" x14ac:dyDescent="0.25"/>
  <cols>
    <col min="1" max="1" width="5.28515625" customWidth="1"/>
    <col min="2" max="2" width="15.7109375" customWidth="1"/>
    <col min="3" max="4" width="16.42578125" style="2" customWidth="1"/>
    <col min="5" max="5" width="22.85546875" customWidth="1"/>
    <col min="6" max="6" width="22.28515625" style="2" customWidth="1"/>
    <col min="7" max="7" width="17.42578125" customWidth="1"/>
    <col min="8" max="8" width="18.42578125" customWidth="1"/>
  </cols>
  <sheetData>
    <row r="1" spans="2:6" s="6" customFormat="1" ht="60" customHeight="1" x14ac:dyDescent="0.25">
      <c r="E1" s="13" t="s">
        <v>60</v>
      </c>
      <c r="F1" s="7"/>
    </row>
    <row r="2" spans="2:6" s="8" customFormat="1" ht="6" customHeight="1" x14ac:dyDescent="0.25">
      <c r="F2" s="9"/>
    </row>
    <row r="4" spans="2:6" x14ac:dyDescent="0.25">
      <c r="C4"/>
    </row>
    <row r="5" spans="2:6" s="4" customFormat="1" x14ac:dyDescent="0.25">
      <c r="B5" s="21" t="s">
        <v>61</v>
      </c>
      <c r="C5" s="24" t="s">
        <v>1</v>
      </c>
      <c r="D5" s="21" t="s">
        <v>62</v>
      </c>
      <c r="E5" s="21" t="s">
        <v>63</v>
      </c>
    </row>
    <row r="6" spans="2:6" ht="18" x14ac:dyDescent="0.35">
      <c r="B6" s="18">
        <v>44566</v>
      </c>
      <c r="C6" s="23">
        <v>510</v>
      </c>
      <c r="D6" s="11">
        <v>10</v>
      </c>
      <c r="E6" s="17">
        <v>100</v>
      </c>
      <c r="F6"/>
    </row>
    <row r="7" spans="2:6" ht="18" x14ac:dyDescent="0.35">
      <c r="B7" s="18">
        <v>44566</v>
      </c>
      <c r="C7" s="23">
        <v>514</v>
      </c>
      <c r="D7" s="11">
        <v>40</v>
      </c>
      <c r="E7" s="17">
        <v>100</v>
      </c>
      <c r="F7"/>
    </row>
    <row r="8" spans="2:6" ht="18" x14ac:dyDescent="0.35">
      <c r="B8" s="18">
        <v>44576</v>
      </c>
      <c r="C8" s="23">
        <v>530</v>
      </c>
      <c r="D8" s="11">
        <v>10</v>
      </c>
      <c r="E8" s="17">
        <v>90</v>
      </c>
      <c r="F8"/>
    </row>
    <row r="9" spans="2:6" ht="18" x14ac:dyDescent="0.35">
      <c r="B9" s="18">
        <v>44578</v>
      </c>
      <c r="C9" s="23">
        <v>540</v>
      </c>
      <c r="D9" s="11">
        <v>40</v>
      </c>
      <c r="E9" s="17">
        <v>100</v>
      </c>
      <c r="F9"/>
    </row>
    <row r="10" spans="2:6" ht="18" x14ac:dyDescent="0.35">
      <c r="B10" s="18">
        <v>44593</v>
      </c>
      <c r="C10" s="23">
        <v>540</v>
      </c>
      <c r="D10" s="11">
        <v>40</v>
      </c>
      <c r="E10" s="17">
        <v>85</v>
      </c>
      <c r="F10"/>
    </row>
    <row r="11" spans="2:6" ht="18" x14ac:dyDescent="0.35">
      <c r="B11" s="18">
        <v>44594</v>
      </c>
      <c r="C11" s="23">
        <v>530</v>
      </c>
      <c r="D11" s="11">
        <v>10</v>
      </c>
      <c r="E11" s="17">
        <v>80</v>
      </c>
      <c r="F11"/>
    </row>
    <row r="12" spans="2:6" ht="18" x14ac:dyDescent="0.35">
      <c r="B12" s="18">
        <v>44598</v>
      </c>
      <c r="C12" s="23">
        <v>510</v>
      </c>
      <c r="D12" s="11">
        <v>10</v>
      </c>
      <c r="E12" s="17">
        <v>125</v>
      </c>
      <c r="F12"/>
    </row>
    <row r="13" spans="2:6" ht="18" x14ac:dyDescent="0.35">
      <c r="B13" s="18">
        <v>44602</v>
      </c>
      <c r="C13" s="23">
        <v>550</v>
      </c>
      <c r="D13" s="11">
        <v>30</v>
      </c>
      <c r="E13" s="17">
        <v>50</v>
      </c>
      <c r="F13"/>
    </row>
    <row r="14" spans="2:6" ht="18" x14ac:dyDescent="0.35">
      <c r="B14" s="18">
        <v>44612</v>
      </c>
      <c r="C14" s="23">
        <v>514</v>
      </c>
      <c r="D14" s="11">
        <v>40</v>
      </c>
      <c r="E14" s="17">
        <v>100</v>
      </c>
      <c r="F14"/>
    </row>
    <row r="15" spans="2:6" ht="18" x14ac:dyDescent="0.35">
      <c r="B15" s="18">
        <v>44625</v>
      </c>
      <c r="C15" s="23">
        <v>560</v>
      </c>
      <c r="D15" s="11">
        <v>30</v>
      </c>
      <c r="E15" s="17">
        <v>250</v>
      </c>
      <c r="F15"/>
    </row>
    <row r="16" spans="2:6" ht="18" x14ac:dyDescent="0.35">
      <c r="B16" s="18">
        <v>44630</v>
      </c>
      <c r="C16" s="23">
        <v>540</v>
      </c>
      <c r="D16" s="11">
        <v>40</v>
      </c>
      <c r="E16" s="17">
        <v>50</v>
      </c>
      <c r="F16"/>
    </row>
    <row r="17" spans="2:6" ht="18" x14ac:dyDescent="0.35">
      <c r="B17" s="18">
        <v>44635</v>
      </c>
      <c r="C17" s="23">
        <v>510</v>
      </c>
      <c r="D17" s="11">
        <v>10</v>
      </c>
      <c r="E17" s="17">
        <v>150</v>
      </c>
      <c r="F17"/>
    </row>
    <row r="18" spans="2:6" ht="18" x14ac:dyDescent="0.35">
      <c r="B18" s="18">
        <v>44637</v>
      </c>
      <c r="C18" s="23">
        <v>542</v>
      </c>
      <c r="D18" s="11">
        <v>10</v>
      </c>
      <c r="E18" s="17">
        <v>100</v>
      </c>
      <c r="F18"/>
    </row>
    <row r="19" spans="2:6" ht="18" x14ac:dyDescent="0.35">
      <c r="B19" s="18">
        <v>44644</v>
      </c>
      <c r="C19" s="23">
        <v>530</v>
      </c>
      <c r="D19" s="11">
        <v>10</v>
      </c>
      <c r="E19" s="17">
        <v>40</v>
      </c>
      <c r="F19"/>
    </row>
    <row r="20" spans="2:6" ht="18" x14ac:dyDescent="0.35">
      <c r="B20" s="18">
        <v>44647</v>
      </c>
      <c r="C20" s="23">
        <v>514</v>
      </c>
      <c r="D20" s="11">
        <v>40</v>
      </c>
      <c r="E20" s="17">
        <v>50</v>
      </c>
      <c r="F20"/>
    </row>
    <row r="21" spans="2:6" ht="18" x14ac:dyDescent="0.35">
      <c r="B21" s="18">
        <v>44655</v>
      </c>
      <c r="C21" s="23">
        <v>540</v>
      </c>
      <c r="D21" s="11">
        <v>40</v>
      </c>
      <c r="E21" s="17">
        <v>90</v>
      </c>
      <c r="F21"/>
    </row>
    <row r="22" spans="2:6" ht="18" x14ac:dyDescent="0.35">
      <c r="B22" s="18">
        <v>44661</v>
      </c>
      <c r="C22" s="23">
        <v>510</v>
      </c>
      <c r="D22" s="11">
        <v>10</v>
      </c>
      <c r="E22" s="17">
        <v>150</v>
      </c>
      <c r="F22"/>
    </row>
    <row r="23" spans="2:6" ht="18" x14ac:dyDescent="0.35">
      <c r="B23" s="18">
        <v>44672</v>
      </c>
      <c r="C23" s="23">
        <v>530</v>
      </c>
      <c r="D23" s="11">
        <v>10</v>
      </c>
      <c r="E23" s="17">
        <v>60</v>
      </c>
      <c r="F23"/>
    </row>
    <row r="24" spans="2:6" ht="18" x14ac:dyDescent="0.35">
      <c r="B24" s="18">
        <v>44681</v>
      </c>
      <c r="C24" s="23">
        <v>514</v>
      </c>
      <c r="D24" s="11">
        <v>40</v>
      </c>
      <c r="E24" s="17">
        <v>50</v>
      </c>
      <c r="F24"/>
    </row>
    <row r="25" spans="2:6" ht="18" x14ac:dyDescent="0.35">
      <c r="B25" s="18">
        <v>44686</v>
      </c>
      <c r="C25" s="23">
        <v>544</v>
      </c>
      <c r="D25" s="11">
        <v>20</v>
      </c>
      <c r="E25" s="17">
        <v>60</v>
      </c>
      <c r="F25"/>
    </row>
    <row r="26" spans="2:6" ht="18" x14ac:dyDescent="0.35">
      <c r="B26" s="18">
        <v>44687</v>
      </c>
      <c r="C26" s="23">
        <v>514</v>
      </c>
      <c r="D26" s="11">
        <v>40</v>
      </c>
      <c r="E26" s="17">
        <v>50</v>
      </c>
      <c r="F26"/>
    </row>
    <row r="27" spans="2:6" ht="18" x14ac:dyDescent="0.35">
      <c r="B27" s="18">
        <v>44691</v>
      </c>
      <c r="C27" s="23">
        <v>540</v>
      </c>
      <c r="D27" s="11">
        <v>40</v>
      </c>
      <c r="E27" s="17">
        <v>30</v>
      </c>
      <c r="F27"/>
    </row>
    <row r="28" spans="2:6" ht="18" x14ac:dyDescent="0.35">
      <c r="B28" s="18">
        <v>44691</v>
      </c>
      <c r="C28" s="23">
        <v>510</v>
      </c>
      <c r="D28" s="11">
        <v>10</v>
      </c>
      <c r="E28" s="17">
        <v>100</v>
      </c>
      <c r="F28"/>
    </row>
    <row r="29" spans="2:6" ht="18" x14ac:dyDescent="0.35">
      <c r="B29" s="18">
        <v>44698</v>
      </c>
      <c r="C29" s="23">
        <v>530</v>
      </c>
      <c r="D29" s="11">
        <v>10</v>
      </c>
      <c r="E29" s="17">
        <v>45</v>
      </c>
      <c r="F29"/>
    </row>
    <row r="30" spans="2:6" ht="18" x14ac:dyDescent="0.35">
      <c r="B30" s="18">
        <v>44714</v>
      </c>
      <c r="C30" s="23">
        <v>510</v>
      </c>
      <c r="D30" s="11">
        <v>10</v>
      </c>
      <c r="E30" s="17">
        <v>150</v>
      </c>
      <c r="F30"/>
    </row>
    <row r="31" spans="2:6" ht="18" x14ac:dyDescent="0.35">
      <c r="B31" s="18">
        <v>44719</v>
      </c>
      <c r="C31" s="23">
        <v>530</v>
      </c>
      <c r="D31" s="11">
        <v>10</v>
      </c>
      <c r="E31" s="17">
        <v>115</v>
      </c>
      <c r="F31"/>
    </row>
    <row r="32" spans="2:6" ht="18" x14ac:dyDescent="0.35">
      <c r="B32" s="18">
        <v>44727</v>
      </c>
      <c r="C32" s="23">
        <v>540</v>
      </c>
      <c r="D32" s="11">
        <v>40</v>
      </c>
      <c r="E32" s="17">
        <v>100</v>
      </c>
      <c r="F32"/>
    </row>
    <row r="33" spans="2:6" ht="18" x14ac:dyDescent="0.35">
      <c r="B33" s="18">
        <v>44735</v>
      </c>
      <c r="C33" s="23">
        <v>514</v>
      </c>
      <c r="D33" s="11">
        <v>40</v>
      </c>
      <c r="E33" s="17">
        <v>45</v>
      </c>
      <c r="F33"/>
    </row>
    <row r="34" spans="2:6" ht="18" x14ac:dyDescent="0.35">
      <c r="B34" s="18">
        <v>44743</v>
      </c>
      <c r="C34" s="23">
        <v>510</v>
      </c>
      <c r="D34" s="11">
        <v>10</v>
      </c>
      <c r="E34" s="17">
        <v>150</v>
      </c>
      <c r="F34"/>
    </row>
    <row r="35" spans="2:6" ht="18" x14ac:dyDescent="0.35">
      <c r="B35" s="18">
        <v>44747</v>
      </c>
      <c r="C35" s="23">
        <v>540</v>
      </c>
      <c r="D35" s="11">
        <v>40</v>
      </c>
      <c r="E35" s="17">
        <v>60</v>
      </c>
      <c r="F35"/>
    </row>
    <row r="36" spans="2:6" ht="18" x14ac:dyDescent="0.35">
      <c r="B36" s="18">
        <v>44749</v>
      </c>
      <c r="C36" s="23">
        <v>530</v>
      </c>
      <c r="D36" s="11">
        <v>10</v>
      </c>
      <c r="E36" s="17">
        <v>120</v>
      </c>
      <c r="F36"/>
    </row>
    <row r="37" spans="2:6" ht="18" x14ac:dyDescent="0.35">
      <c r="B37" s="18">
        <v>44757</v>
      </c>
      <c r="C37" s="23">
        <v>514</v>
      </c>
      <c r="D37" s="11">
        <v>40</v>
      </c>
      <c r="E37" s="17">
        <v>20</v>
      </c>
      <c r="F37"/>
    </row>
    <row r="38" spans="2:6" ht="18" x14ac:dyDescent="0.35">
      <c r="B38" s="18">
        <v>44778</v>
      </c>
      <c r="C38" s="23">
        <v>530</v>
      </c>
      <c r="D38" s="11">
        <v>10</v>
      </c>
      <c r="E38" s="17">
        <v>35</v>
      </c>
      <c r="F38"/>
    </row>
    <row r="39" spans="2:6" ht="18" x14ac:dyDescent="0.35">
      <c r="B39" s="18">
        <v>44783</v>
      </c>
      <c r="C39" s="23">
        <v>536</v>
      </c>
      <c r="D39" s="11">
        <v>10</v>
      </c>
      <c r="E39" s="17">
        <v>100</v>
      </c>
      <c r="F39"/>
    </row>
    <row r="40" spans="2:6" ht="18" x14ac:dyDescent="0.35">
      <c r="B40" s="18">
        <v>44791</v>
      </c>
      <c r="C40" s="23">
        <v>540</v>
      </c>
      <c r="D40" s="11">
        <v>40</v>
      </c>
      <c r="E40" s="17">
        <v>30</v>
      </c>
      <c r="F40"/>
    </row>
    <row r="41" spans="2:6" ht="18" x14ac:dyDescent="0.35">
      <c r="B41" s="18">
        <v>44791</v>
      </c>
      <c r="C41" s="23">
        <v>514</v>
      </c>
      <c r="D41" s="11">
        <v>40</v>
      </c>
      <c r="E41" s="17">
        <v>30</v>
      </c>
      <c r="F41"/>
    </row>
    <row r="42" spans="2:6" ht="18" x14ac:dyDescent="0.35">
      <c r="B42" s="18">
        <v>44804</v>
      </c>
      <c r="C42" s="23">
        <v>510</v>
      </c>
      <c r="D42" s="11">
        <v>10</v>
      </c>
      <c r="E42" s="17">
        <v>150</v>
      </c>
      <c r="F42"/>
    </row>
    <row r="43" spans="2:6" ht="18" x14ac:dyDescent="0.35">
      <c r="B43" s="18">
        <v>44806</v>
      </c>
      <c r="C43" s="23">
        <v>560</v>
      </c>
      <c r="D43" s="11">
        <v>30</v>
      </c>
      <c r="E43" s="17">
        <v>100</v>
      </c>
      <c r="F43"/>
    </row>
    <row r="44" spans="2:6" ht="18" x14ac:dyDescent="0.35">
      <c r="B44" s="18">
        <v>44811</v>
      </c>
      <c r="C44" s="23">
        <v>530</v>
      </c>
      <c r="D44" s="11">
        <v>10</v>
      </c>
      <c r="E44" s="17">
        <v>34</v>
      </c>
      <c r="F44"/>
    </row>
    <row r="45" spans="2:6" ht="18" x14ac:dyDescent="0.35">
      <c r="B45" s="18">
        <v>44821</v>
      </c>
      <c r="C45" s="23">
        <v>546</v>
      </c>
      <c r="D45" s="11">
        <v>20</v>
      </c>
      <c r="E45" s="17">
        <v>50</v>
      </c>
      <c r="F45"/>
    </row>
    <row r="46" spans="2:6" ht="18" x14ac:dyDescent="0.35">
      <c r="B46" s="18">
        <v>44823</v>
      </c>
      <c r="C46" s="23">
        <v>540</v>
      </c>
      <c r="D46" s="11">
        <v>40</v>
      </c>
      <c r="E46" s="17">
        <v>20</v>
      </c>
      <c r="F46"/>
    </row>
    <row r="47" spans="2:6" ht="18" x14ac:dyDescent="0.35">
      <c r="B47" s="18">
        <v>44828</v>
      </c>
      <c r="C47" s="23">
        <v>514</v>
      </c>
      <c r="D47" s="11">
        <v>40</v>
      </c>
      <c r="E47" s="17">
        <v>15</v>
      </c>
      <c r="F47"/>
    </row>
    <row r="48" spans="2:6" ht="18" x14ac:dyDescent="0.35">
      <c r="B48" s="18">
        <v>44834</v>
      </c>
      <c r="C48" s="23">
        <v>510</v>
      </c>
      <c r="D48" s="11">
        <v>10</v>
      </c>
      <c r="E48" s="17">
        <v>180</v>
      </c>
      <c r="F48"/>
    </row>
    <row r="49" spans="2:6" ht="18" x14ac:dyDescent="0.35">
      <c r="B49" s="18">
        <v>44835</v>
      </c>
      <c r="C49" s="23">
        <v>530</v>
      </c>
      <c r="D49" s="11">
        <v>10</v>
      </c>
      <c r="E49" s="17">
        <v>46</v>
      </c>
      <c r="F49"/>
    </row>
    <row r="50" spans="2:6" ht="18" x14ac:dyDescent="0.35">
      <c r="B50" s="18">
        <v>44841</v>
      </c>
      <c r="C50" s="23">
        <v>540</v>
      </c>
      <c r="D50" s="11">
        <v>40</v>
      </c>
      <c r="E50" s="17">
        <v>35</v>
      </c>
      <c r="F50"/>
    </row>
    <row r="51" spans="2:6" ht="18" x14ac:dyDescent="0.35">
      <c r="B51" s="18">
        <v>44854</v>
      </c>
      <c r="C51" s="23">
        <v>510</v>
      </c>
      <c r="D51" s="11">
        <v>10</v>
      </c>
      <c r="E51" s="17">
        <v>100</v>
      </c>
      <c r="F51"/>
    </row>
    <row r="52" spans="2:6" ht="18" x14ac:dyDescent="0.35">
      <c r="B52" s="18">
        <v>44859</v>
      </c>
      <c r="C52" s="23">
        <v>514</v>
      </c>
      <c r="D52" s="11">
        <v>40</v>
      </c>
      <c r="E52" s="17">
        <v>55</v>
      </c>
      <c r="F52"/>
    </row>
    <row r="53" spans="2:6" ht="18" x14ac:dyDescent="0.35">
      <c r="B53" s="18">
        <v>44874</v>
      </c>
      <c r="C53" s="23">
        <v>548</v>
      </c>
      <c r="D53" s="11">
        <v>30</v>
      </c>
      <c r="E53" s="17">
        <v>100</v>
      </c>
      <c r="F53"/>
    </row>
    <row r="54" spans="2:6" ht="18" x14ac:dyDescent="0.35">
      <c r="B54" s="18">
        <v>44880</v>
      </c>
      <c r="C54" s="23">
        <v>510</v>
      </c>
      <c r="D54" s="11">
        <v>10</v>
      </c>
      <c r="E54" s="17">
        <v>80</v>
      </c>
      <c r="F54"/>
    </row>
    <row r="55" spans="2:6" ht="18" x14ac:dyDescent="0.35">
      <c r="B55" s="18">
        <v>44883</v>
      </c>
      <c r="C55" s="23">
        <v>530</v>
      </c>
      <c r="D55" s="11">
        <v>10</v>
      </c>
      <c r="E55" s="17">
        <v>45</v>
      </c>
      <c r="F55"/>
    </row>
    <row r="56" spans="2:6" ht="18" x14ac:dyDescent="0.35">
      <c r="B56" s="18">
        <v>44888</v>
      </c>
      <c r="C56" s="23">
        <v>540</v>
      </c>
      <c r="D56" s="11">
        <v>40</v>
      </c>
      <c r="E56" s="17">
        <v>20</v>
      </c>
      <c r="F56"/>
    </row>
    <row r="57" spans="2:6" ht="18" x14ac:dyDescent="0.35">
      <c r="B57" s="18">
        <v>44895</v>
      </c>
      <c r="C57" s="23">
        <v>514</v>
      </c>
      <c r="D57" s="11">
        <v>40</v>
      </c>
      <c r="E57" s="17">
        <v>35</v>
      </c>
      <c r="F57"/>
    </row>
    <row r="58" spans="2:6" ht="18" x14ac:dyDescent="0.35">
      <c r="B58" s="18">
        <v>44907</v>
      </c>
      <c r="C58" s="23">
        <v>510</v>
      </c>
      <c r="D58" s="11">
        <v>10</v>
      </c>
      <c r="E58" s="19">
        <v>200</v>
      </c>
      <c r="F58"/>
    </row>
    <row r="59" spans="2:6" ht="18" x14ac:dyDescent="0.35">
      <c r="B59" s="18">
        <v>44910</v>
      </c>
      <c r="C59" s="23">
        <v>530</v>
      </c>
      <c r="D59" s="11">
        <v>10</v>
      </c>
      <c r="E59" s="19">
        <v>40</v>
      </c>
      <c r="F59"/>
    </row>
    <row r="60" spans="2:6" x14ac:dyDescent="0.25">
      <c r="B60" s="3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sheetPr>
    <tabColor rgb="FFFF0000"/>
  </sheetPr>
  <dimension ref="B1:E63"/>
  <sheetViews>
    <sheetView showGridLines="0" topLeftCell="A45" zoomScale="130" zoomScaleNormal="130" workbookViewId="0">
      <selection activeCell="F54" sqref="F54"/>
    </sheetView>
  </sheetViews>
  <sheetFormatPr defaultColWidth="9.140625" defaultRowHeight="15" x14ac:dyDescent="0.25"/>
  <cols>
    <col min="1" max="1" width="5.28515625" customWidth="1"/>
    <col min="2" max="2" width="15.28515625" customWidth="1"/>
    <col min="3" max="3" width="17.140625" style="2" customWidth="1"/>
    <col min="4" max="4" width="23.28515625" customWidth="1"/>
    <col min="5" max="5" width="17.28515625" customWidth="1"/>
    <col min="6" max="6" width="17.5703125" customWidth="1"/>
  </cols>
  <sheetData>
    <row r="1" spans="2:5" s="6" customFormat="1" ht="60" customHeight="1" x14ac:dyDescent="0.25">
      <c r="C1" s="25"/>
      <c r="D1" s="13" t="s">
        <v>64</v>
      </c>
      <c r="E1" s="7"/>
    </row>
    <row r="2" spans="2:5" s="8" customFormat="1" ht="6" customHeight="1" x14ac:dyDescent="0.25">
      <c r="C2" s="26"/>
      <c r="E2" s="9"/>
    </row>
    <row r="5" spans="2:5" x14ac:dyDescent="0.25">
      <c r="B5" s="15" t="s">
        <v>61</v>
      </c>
      <c r="C5" s="15" t="s">
        <v>1</v>
      </c>
      <c r="D5" s="15" t="s">
        <v>65</v>
      </c>
    </row>
    <row r="6" spans="2:5" ht="18" x14ac:dyDescent="0.35">
      <c r="B6" s="16">
        <v>44566</v>
      </c>
      <c r="C6" s="11">
        <v>514</v>
      </c>
      <c r="D6" s="11">
        <v>30</v>
      </c>
    </row>
    <row r="7" spans="2:5" ht="18" x14ac:dyDescent="0.35">
      <c r="B7" s="16">
        <v>44567</v>
      </c>
      <c r="C7" s="11">
        <v>510</v>
      </c>
      <c r="D7" s="11">
        <v>80</v>
      </c>
    </row>
    <row r="8" spans="2:5" ht="18" x14ac:dyDescent="0.35">
      <c r="B8" s="16">
        <v>44581</v>
      </c>
      <c r="C8" s="11">
        <v>540</v>
      </c>
      <c r="D8" s="11">
        <v>50</v>
      </c>
    </row>
    <row r="9" spans="2:5" ht="18" x14ac:dyDescent="0.35">
      <c r="B9" s="16">
        <v>44586</v>
      </c>
      <c r="C9" s="11">
        <v>530</v>
      </c>
      <c r="D9" s="11">
        <v>50</v>
      </c>
    </row>
    <row r="10" spans="2:5" ht="18" x14ac:dyDescent="0.35">
      <c r="B10" s="16">
        <v>44597</v>
      </c>
      <c r="C10" s="11">
        <v>540</v>
      </c>
      <c r="D10" s="11">
        <v>30</v>
      </c>
    </row>
    <row r="11" spans="2:5" ht="18" x14ac:dyDescent="0.35">
      <c r="B11" s="16">
        <v>44598</v>
      </c>
      <c r="C11" s="11">
        <v>510</v>
      </c>
      <c r="D11" s="11">
        <v>110</v>
      </c>
    </row>
    <row r="12" spans="2:5" ht="18" x14ac:dyDescent="0.35">
      <c r="B12" s="16">
        <v>44602</v>
      </c>
      <c r="C12" s="11">
        <v>530</v>
      </c>
      <c r="D12" s="11">
        <v>75</v>
      </c>
    </row>
    <row r="13" spans="2:5" ht="18" x14ac:dyDescent="0.35">
      <c r="B13" s="16">
        <v>44620</v>
      </c>
      <c r="C13" s="11">
        <v>514</v>
      </c>
      <c r="D13" s="11">
        <v>20</v>
      </c>
    </row>
    <row r="14" spans="2:5" ht="18" x14ac:dyDescent="0.35">
      <c r="B14" s="16">
        <v>44626</v>
      </c>
      <c r="C14" s="11">
        <v>560</v>
      </c>
      <c r="D14" s="11">
        <v>110</v>
      </c>
    </row>
    <row r="15" spans="2:5" ht="18" x14ac:dyDescent="0.35">
      <c r="B15" s="16">
        <v>44631</v>
      </c>
      <c r="C15" s="11">
        <v>540</v>
      </c>
      <c r="D15" s="11">
        <v>40</v>
      </c>
    </row>
    <row r="16" spans="2:5" ht="18" x14ac:dyDescent="0.35">
      <c r="B16" s="16">
        <v>44646</v>
      </c>
      <c r="C16" s="11">
        <v>530</v>
      </c>
      <c r="D16" s="11">
        <v>50</v>
      </c>
    </row>
    <row r="17" spans="2:4" ht="18" x14ac:dyDescent="0.35">
      <c r="B17" s="16">
        <v>44649</v>
      </c>
      <c r="C17" s="11">
        <v>514</v>
      </c>
      <c r="D17" s="11">
        <v>15</v>
      </c>
    </row>
    <row r="18" spans="2:4" ht="18" x14ac:dyDescent="0.35">
      <c r="B18" s="16">
        <v>44630</v>
      </c>
      <c r="C18" s="11">
        <v>510</v>
      </c>
      <c r="D18" s="11">
        <v>100</v>
      </c>
    </row>
    <row r="19" spans="2:4" ht="18" x14ac:dyDescent="0.35">
      <c r="B19" s="16">
        <v>44659</v>
      </c>
      <c r="C19" s="11">
        <v>514</v>
      </c>
      <c r="D19" s="11">
        <v>40</v>
      </c>
    </row>
    <row r="20" spans="2:4" ht="18" x14ac:dyDescent="0.35">
      <c r="B20" s="16">
        <v>44663</v>
      </c>
      <c r="C20" s="11">
        <v>510</v>
      </c>
      <c r="D20" s="11">
        <v>75</v>
      </c>
    </row>
    <row r="21" spans="2:4" ht="18" x14ac:dyDescent="0.35">
      <c r="B21" s="16">
        <v>44667</v>
      </c>
      <c r="C21" s="11">
        <v>550</v>
      </c>
      <c r="D21" s="11">
        <v>25</v>
      </c>
    </row>
    <row r="22" spans="2:4" ht="18" x14ac:dyDescent="0.35">
      <c r="B22" s="16">
        <v>44671</v>
      </c>
      <c r="C22" s="11">
        <v>540</v>
      </c>
      <c r="D22" s="11">
        <v>40</v>
      </c>
    </row>
    <row r="23" spans="2:4" ht="18" x14ac:dyDescent="0.35">
      <c r="B23" s="16">
        <v>44681</v>
      </c>
      <c r="C23" s="11">
        <v>530</v>
      </c>
      <c r="D23" s="11">
        <v>35</v>
      </c>
    </row>
    <row r="24" spans="2:4" ht="18" x14ac:dyDescent="0.35">
      <c r="B24" s="16">
        <v>44691</v>
      </c>
      <c r="C24" s="11">
        <v>540</v>
      </c>
      <c r="D24" s="11">
        <v>35</v>
      </c>
    </row>
    <row r="25" spans="2:4" ht="18" x14ac:dyDescent="0.35">
      <c r="B25" s="16">
        <v>44692</v>
      </c>
      <c r="C25" s="11">
        <v>544</v>
      </c>
      <c r="D25" s="11">
        <v>20</v>
      </c>
    </row>
    <row r="26" spans="2:4" ht="18" x14ac:dyDescent="0.35">
      <c r="B26" s="16">
        <v>44692</v>
      </c>
      <c r="C26" s="11">
        <v>510</v>
      </c>
      <c r="D26" s="11">
        <v>75</v>
      </c>
    </row>
    <row r="27" spans="2:4" ht="18" x14ac:dyDescent="0.35">
      <c r="B27" s="16">
        <v>44700</v>
      </c>
      <c r="C27" s="11">
        <v>530</v>
      </c>
      <c r="D27" s="11">
        <v>27</v>
      </c>
    </row>
    <row r="28" spans="2:4" ht="18" x14ac:dyDescent="0.35">
      <c r="B28" s="16">
        <v>44700</v>
      </c>
      <c r="C28" s="11">
        <v>514</v>
      </c>
      <c r="D28" s="11">
        <v>20</v>
      </c>
    </row>
    <row r="29" spans="2:4" ht="18" x14ac:dyDescent="0.35">
      <c r="B29" s="16">
        <v>44737</v>
      </c>
      <c r="C29" s="11">
        <v>530</v>
      </c>
      <c r="D29" s="11">
        <v>35</v>
      </c>
    </row>
    <row r="30" spans="2:4" ht="18" x14ac:dyDescent="0.35">
      <c r="B30" s="16">
        <v>44738</v>
      </c>
      <c r="C30" s="11">
        <v>510</v>
      </c>
      <c r="D30" s="11">
        <v>100</v>
      </c>
    </row>
    <row r="31" spans="2:4" ht="18" x14ac:dyDescent="0.35">
      <c r="B31" s="16">
        <v>44738</v>
      </c>
      <c r="C31" s="11">
        <v>540</v>
      </c>
      <c r="D31" s="11">
        <v>20</v>
      </c>
    </row>
    <row r="32" spans="2:4" ht="18" x14ac:dyDescent="0.35">
      <c r="B32" s="16">
        <v>44739</v>
      </c>
      <c r="C32" s="11">
        <v>514</v>
      </c>
      <c r="D32" s="11">
        <v>15</v>
      </c>
    </row>
    <row r="33" spans="2:4" ht="18" x14ac:dyDescent="0.35">
      <c r="B33" s="16">
        <v>44749</v>
      </c>
      <c r="C33" s="11">
        <v>542</v>
      </c>
      <c r="D33" s="11">
        <v>40</v>
      </c>
    </row>
    <row r="34" spans="2:4" ht="18" x14ac:dyDescent="0.35">
      <c r="B34" s="16">
        <v>44749</v>
      </c>
      <c r="C34" s="11">
        <v>510</v>
      </c>
      <c r="D34" s="11">
        <v>90</v>
      </c>
    </row>
    <row r="35" spans="2:4" ht="18" x14ac:dyDescent="0.35">
      <c r="B35" s="16">
        <v>44758</v>
      </c>
      <c r="C35" s="11">
        <v>514</v>
      </c>
      <c r="D35" s="11">
        <v>35</v>
      </c>
    </row>
    <row r="36" spans="2:4" ht="18" x14ac:dyDescent="0.35">
      <c r="B36" s="16">
        <v>44765</v>
      </c>
      <c r="C36" s="11">
        <v>530</v>
      </c>
      <c r="D36" s="11">
        <v>75</v>
      </c>
    </row>
    <row r="37" spans="2:4" ht="18" x14ac:dyDescent="0.35">
      <c r="B37" s="16">
        <v>44772</v>
      </c>
      <c r="C37" s="11">
        <v>540</v>
      </c>
      <c r="D37" s="11">
        <v>55</v>
      </c>
    </row>
    <row r="38" spans="2:4" ht="18" x14ac:dyDescent="0.35">
      <c r="B38" s="16">
        <v>44792</v>
      </c>
      <c r="C38" s="11">
        <v>514</v>
      </c>
      <c r="D38" s="11">
        <v>12</v>
      </c>
    </row>
    <row r="39" spans="2:4" ht="18" x14ac:dyDescent="0.35">
      <c r="B39" s="16">
        <v>44794</v>
      </c>
      <c r="C39" s="11">
        <v>530</v>
      </c>
      <c r="D39" s="11">
        <v>36</v>
      </c>
    </row>
    <row r="40" spans="2:4" ht="18" x14ac:dyDescent="0.35">
      <c r="B40" s="16">
        <v>44803</v>
      </c>
      <c r="C40" s="11">
        <v>536</v>
      </c>
      <c r="D40" s="11">
        <v>90</v>
      </c>
    </row>
    <row r="41" spans="2:4" ht="18" x14ac:dyDescent="0.35">
      <c r="B41" s="16">
        <v>44803</v>
      </c>
      <c r="C41" s="11">
        <v>540</v>
      </c>
      <c r="D41" s="11">
        <v>25</v>
      </c>
    </row>
    <row r="42" spans="2:4" ht="18" x14ac:dyDescent="0.35">
      <c r="B42" s="16">
        <v>44803</v>
      </c>
      <c r="C42" s="11">
        <v>510</v>
      </c>
      <c r="D42" s="11">
        <v>100</v>
      </c>
    </row>
    <row r="43" spans="2:4" ht="18" x14ac:dyDescent="0.35">
      <c r="B43" s="16">
        <v>44811</v>
      </c>
      <c r="C43" s="11">
        <v>560</v>
      </c>
      <c r="D43" s="11">
        <v>100</v>
      </c>
    </row>
    <row r="44" spans="2:4" ht="18" x14ac:dyDescent="0.35">
      <c r="B44" s="16">
        <v>44811</v>
      </c>
      <c r="C44" s="11">
        <v>510</v>
      </c>
      <c r="D44" s="11">
        <v>35</v>
      </c>
    </row>
    <row r="45" spans="2:4" ht="18" x14ac:dyDescent="0.35">
      <c r="B45" s="16">
        <v>44821</v>
      </c>
      <c r="C45" s="11">
        <v>530</v>
      </c>
      <c r="D45" s="11">
        <v>42</v>
      </c>
    </row>
    <row r="46" spans="2:4" ht="18" x14ac:dyDescent="0.35">
      <c r="B46" s="16">
        <v>44823</v>
      </c>
      <c r="C46" s="11">
        <v>546</v>
      </c>
      <c r="D46" s="11">
        <v>30</v>
      </c>
    </row>
    <row r="47" spans="2:4" ht="18" x14ac:dyDescent="0.35">
      <c r="B47" s="16">
        <v>44829</v>
      </c>
      <c r="C47" s="11">
        <v>540</v>
      </c>
      <c r="D47" s="11">
        <v>40</v>
      </c>
    </row>
    <row r="48" spans="2:4" ht="18" x14ac:dyDescent="0.35">
      <c r="B48" s="16">
        <v>44834</v>
      </c>
      <c r="C48" s="11">
        <v>514</v>
      </c>
      <c r="D48" s="11">
        <v>18</v>
      </c>
    </row>
    <row r="49" spans="2:4" ht="18" x14ac:dyDescent="0.35">
      <c r="B49" s="16">
        <v>44838</v>
      </c>
      <c r="C49" s="11">
        <v>530</v>
      </c>
      <c r="D49" s="11">
        <v>28</v>
      </c>
    </row>
    <row r="50" spans="2:4" ht="18" x14ac:dyDescent="0.35">
      <c r="B50" s="16">
        <v>44847</v>
      </c>
      <c r="C50" s="11">
        <v>544</v>
      </c>
      <c r="D50" s="11">
        <v>30</v>
      </c>
    </row>
    <row r="51" spans="2:4" ht="18" x14ac:dyDescent="0.35">
      <c r="B51" s="16">
        <v>44851</v>
      </c>
      <c r="C51" s="11">
        <v>540</v>
      </c>
      <c r="D51" s="11">
        <v>30</v>
      </c>
    </row>
    <row r="52" spans="2:4" ht="18" x14ac:dyDescent="0.35">
      <c r="B52" s="16">
        <v>44862</v>
      </c>
      <c r="C52" s="11">
        <v>514</v>
      </c>
      <c r="D52" s="11">
        <v>10</v>
      </c>
    </row>
    <row r="53" spans="2:4" ht="18" x14ac:dyDescent="0.35">
      <c r="B53" s="16">
        <v>44865</v>
      </c>
      <c r="C53" s="11">
        <v>542</v>
      </c>
      <c r="D53" s="11">
        <v>35</v>
      </c>
    </row>
    <row r="54" spans="2:4" ht="18" x14ac:dyDescent="0.35">
      <c r="B54" s="16">
        <v>44865</v>
      </c>
      <c r="C54" s="11">
        <v>510</v>
      </c>
      <c r="D54" s="11">
        <v>30</v>
      </c>
    </row>
    <row r="55" spans="2:4" ht="18" x14ac:dyDescent="0.35">
      <c r="B55" s="16">
        <v>44869</v>
      </c>
      <c r="C55" s="11">
        <v>514</v>
      </c>
      <c r="D55" s="11">
        <v>30</v>
      </c>
    </row>
    <row r="56" spans="2:4" ht="18" x14ac:dyDescent="0.35">
      <c r="B56" s="16">
        <v>44870</v>
      </c>
      <c r="C56" s="11">
        <v>540</v>
      </c>
      <c r="D56" s="11">
        <v>15</v>
      </c>
    </row>
    <row r="57" spans="2:4" ht="18" x14ac:dyDescent="0.35">
      <c r="B57" s="16">
        <v>44872</v>
      </c>
      <c r="C57" s="11">
        <v>510</v>
      </c>
      <c r="D57" s="11">
        <v>50</v>
      </c>
    </row>
    <row r="58" spans="2:4" ht="18" x14ac:dyDescent="0.35">
      <c r="B58" s="16">
        <v>44886</v>
      </c>
      <c r="C58" s="11">
        <v>530</v>
      </c>
      <c r="D58" s="11">
        <v>24</v>
      </c>
    </row>
    <row r="59" spans="2:4" ht="18" x14ac:dyDescent="0.35">
      <c r="B59" s="16">
        <v>44897</v>
      </c>
      <c r="C59" s="11">
        <v>540</v>
      </c>
      <c r="D59" s="11">
        <v>20</v>
      </c>
    </row>
    <row r="60" spans="2:4" ht="18" x14ac:dyDescent="0.35">
      <c r="B60" s="16">
        <v>44905</v>
      </c>
      <c r="C60" s="11">
        <v>542</v>
      </c>
      <c r="D60" s="11">
        <v>25</v>
      </c>
    </row>
    <row r="61" spans="2:4" ht="18" x14ac:dyDescent="0.35">
      <c r="B61" s="16">
        <v>44915</v>
      </c>
      <c r="C61" s="11">
        <v>510</v>
      </c>
      <c r="D61" s="11">
        <v>100</v>
      </c>
    </row>
    <row r="62" spans="2:4" ht="18" x14ac:dyDescent="0.35">
      <c r="B62" s="16">
        <v>44917</v>
      </c>
      <c r="C62" s="11">
        <v>530</v>
      </c>
      <c r="D62" s="11">
        <v>23</v>
      </c>
    </row>
    <row r="63" spans="2:4" x14ac:dyDescent="0.25">
      <c r="B63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50BE-A0F2-4AC1-97D9-C870C5C26FBA}">
  <dimension ref="A1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1" x14ac:dyDescent="0.25">
      <c r="A1" s="5" t="e">
        <f>GETPIVOTDATA("[Measures].[Faturamento]",#REF!)</f>
        <v>#REF!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5BCA-13BA-45D7-A8DA-B7CEE2341A39}">
  <dimension ref="B3:D16"/>
  <sheetViews>
    <sheetView workbookViewId="0">
      <selection activeCell="C14" sqref="C14"/>
    </sheetView>
  </sheetViews>
  <sheetFormatPr defaultRowHeight="15" x14ac:dyDescent="0.25"/>
  <cols>
    <col min="2" max="2" width="18" bestFit="1" customWidth="1"/>
    <col min="3" max="3" width="29.42578125" bestFit="1" customWidth="1"/>
    <col min="4" max="4" width="27.85546875" bestFit="1" customWidth="1"/>
    <col min="5" max="25" width="29.42578125" bestFit="1" customWidth="1"/>
    <col min="26" max="26" width="34.5703125" bestFit="1" customWidth="1"/>
    <col min="27" max="27" width="32.85546875" bestFit="1" customWidth="1"/>
  </cols>
  <sheetData>
    <row r="3" spans="2:4" x14ac:dyDescent="0.25">
      <c r="B3" s="74" t="s">
        <v>94</v>
      </c>
      <c r="C3" t="s">
        <v>92</v>
      </c>
      <c r="D3" t="s">
        <v>93</v>
      </c>
    </row>
    <row r="4" spans="2:4" x14ac:dyDescent="0.25">
      <c r="B4" s="76" t="s">
        <v>79</v>
      </c>
      <c r="C4" s="75">
        <v>390</v>
      </c>
      <c r="D4" s="75">
        <v>210</v>
      </c>
    </row>
    <row r="5" spans="2:4" x14ac:dyDescent="0.25">
      <c r="B5" s="76" t="s">
        <v>80</v>
      </c>
      <c r="C5" s="75">
        <v>440</v>
      </c>
      <c r="D5" s="75">
        <v>235</v>
      </c>
    </row>
    <row r="6" spans="2:4" x14ac:dyDescent="0.25">
      <c r="B6" s="76" t="s">
        <v>81</v>
      </c>
      <c r="C6" s="75">
        <v>640</v>
      </c>
      <c r="D6" s="75">
        <v>315</v>
      </c>
    </row>
    <row r="7" spans="2:4" x14ac:dyDescent="0.25">
      <c r="B7" s="76" t="s">
        <v>82</v>
      </c>
      <c r="C7" s="75">
        <v>350</v>
      </c>
      <c r="D7" s="75">
        <v>215</v>
      </c>
    </row>
    <row r="8" spans="2:4" x14ac:dyDescent="0.25">
      <c r="B8" s="76" t="s">
        <v>83</v>
      </c>
      <c r="C8" s="75">
        <v>285</v>
      </c>
      <c r="D8" s="75">
        <v>177</v>
      </c>
    </row>
    <row r="9" spans="2:4" x14ac:dyDescent="0.25">
      <c r="B9" s="76" t="s">
        <v>84</v>
      </c>
      <c r="C9" s="75">
        <v>410</v>
      </c>
      <c r="D9" s="75">
        <v>170</v>
      </c>
    </row>
    <row r="10" spans="2:4" x14ac:dyDescent="0.25">
      <c r="B10" s="76" t="s">
        <v>85</v>
      </c>
      <c r="C10" s="75">
        <v>350</v>
      </c>
      <c r="D10" s="75">
        <v>295</v>
      </c>
    </row>
    <row r="11" spans="2:4" x14ac:dyDescent="0.25">
      <c r="B11" s="76" t="s">
        <v>86</v>
      </c>
      <c r="C11" s="75">
        <v>345</v>
      </c>
      <c r="D11" s="75">
        <v>263</v>
      </c>
    </row>
    <row r="12" spans="2:4" x14ac:dyDescent="0.25">
      <c r="B12" s="76" t="s">
        <v>87</v>
      </c>
      <c r="C12" s="75">
        <v>399</v>
      </c>
      <c r="D12" s="75">
        <v>265</v>
      </c>
    </row>
    <row r="13" spans="2:4" x14ac:dyDescent="0.25">
      <c r="B13" s="76" t="s">
        <v>88</v>
      </c>
      <c r="C13" s="75">
        <v>236</v>
      </c>
      <c r="D13" s="75">
        <v>163</v>
      </c>
    </row>
    <row r="14" spans="2:4" x14ac:dyDescent="0.25">
      <c r="B14" s="76" t="s">
        <v>89</v>
      </c>
      <c r="C14" s="75">
        <v>280</v>
      </c>
      <c r="D14" s="75">
        <v>119</v>
      </c>
    </row>
    <row r="15" spans="2:4" x14ac:dyDescent="0.25">
      <c r="B15" s="76" t="s">
        <v>90</v>
      </c>
      <c r="C15" s="75">
        <v>240</v>
      </c>
      <c r="D15" s="75">
        <v>168</v>
      </c>
    </row>
    <row r="16" spans="2:4" x14ac:dyDescent="0.25">
      <c r="B16" s="76" t="s">
        <v>91</v>
      </c>
      <c r="C16" s="75">
        <v>4365</v>
      </c>
      <c r="D16" s="75">
        <v>2595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633E-92BD-4120-9019-674E6C613525}">
  <dimension ref="B3:E4"/>
  <sheetViews>
    <sheetView workbookViewId="0">
      <selection activeCell="K12" sqref="K12"/>
    </sheetView>
  </sheetViews>
  <sheetFormatPr defaultRowHeight="15" x14ac:dyDescent="0.25"/>
  <cols>
    <col min="2" max="2" width="12.42578125" bestFit="1" customWidth="1"/>
    <col min="3" max="3" width="9.5703125" bestFit="1" customWidth="1"/>
    <col min="4" max="4" width="14.28515625" bestFit="1" customWidth="1"/>
    <col min="5" max="5" width="16.5703125" bestFit="1" customWidth="1"/>
  </cols>
  <sheetData>
    <row r="3" spans="2:5" x14ac:dyDescent="0.25">
      <c r="B3" t="s">
        <v>75</v>
      </c>
      <c r="C3" t="s">
        <v>76</v>
      </c>
      <c r="D3" t="s">
        <v>77</v>
      </c>
      <c r="E3" t="s">
        <v>78</v>
      </c>
    </row>
    <row r="4" spans="2:5" x14ac:dyDescent="0.25">
      <c r="B4" s="27">
        <v>19042.5</v>
      </c>
      <c r="C4" s="27">
        <v>5530</v>
      </c>
      <c r="D4" s="28">
        <v>2.4434900542495481</v>
      </c>
      <c r="E4" s="75">
        <v>45.526315789473685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EB11-6558-4DC8-B4F1-C4FC8C23EED5}">
  <dimension ref="B3:F9"/>
  <sheetViews>
    <sheetView workbookViewId="0">
      <selection activeCell="F4" sqref="F4"/>
    </sheetView>
  </sheetViews>
  <sheetFormatPr defaultRowHeight="15" x14ac:dyDescent="0.25"/>
  <cols>
    <col min="2" max="2" width="18" bestFit="1" customWidth="1"/>
    <col min="3" max="3" width="27.85546875" bestFit="1" customWidth="1"/>
    <col min="4" max="4" width="29.42578125" bestFit="1" customWidth="1"/>
  </cols>
  <sheetData>
    <row r="3" spans="2:6" x14ac:dyDescent="0.25">
      <c r="B3" s="74" t="s">
        <v>94</v>
      </c>
      <c r="C3" t="s">
        <v>93</v>
      </c>
      <c r="D3" t="s">
        <v>92</v>
      </c>
      <c r="F3" s="77" t="s">
        <v>95</v>
      </c>
    </row>
    <row r="4" spans="2:6" x14ac:dyDescent="0.25">
      <c r="B4" s="76" t="s">
        <v>36</v>
      </c>
      <c r="C4" s="75">
        <v>210</v>
      </c>
      <c r="D4" s="75">
        <v>350</v>
      </c>
      <c r="F4" s="78" t="s">
        <v>96</v>
      </c>
    </row>
    <row r="5" spans="2:6" x14ac:dyDescent="0.25">
      <c r="B5" s="76" t="s">
        <v>10</v>
      </c>
      <c r="C5" s="75">
        <v>245</v>
      </c>
      <c r="D5" s="75">
        <v>550</v>
      </c>
    </row>
    <row r="6" spans="2:6" x14ac:dyDescent="0.25">
      <c r="B6" s="76" t="s">
        <v>25</v>
      </c>
      <c r="C6" s="75">
        <v>400</v>
      </c>
      <c r="D6" s="75">
        <v>620</v>
      </c>
    </row>
    <row r="7" spans="2:6" x14ac:dyDescent="0.25">
      <c r="B7" s="76" t="s">
        <v>19</v>
      </c>
      <c r="C7" s="75">
        <v>500</v>
      </c>
      <c r="D7" s="75">
        <v>750</v>
      </c>
    </row>
    <row r="8" spans="2:6" x14ac:dyDescent="0.25">
      <c r="B8" s="76" t="s">
        <v>6</v>
      </c>
      <c r="C8" s="75">
        <v>945</v>
      </c>
      <c r="D8" s="75">
        <v>1635</v>
      </c>
    </row>
    <row r="9" spans="2:6" x14ac:dyDescent="0.25">
      <c r="B9" s="76" t="s">
        <v>91</v>
      </c>
      <c r="C9" s="75">
        <v>2300</v>
      </c>
      <c r="D9" s="75">
        <v>3905</v>
      </c>
    </row>
  </sheetData>
  <hyperlinks>
    <hyperlink ref="F3" location="Dashboard!A1" display="Dashboard!A1" xr:uid="{FD81E5C3-00E0-454B-BB35-CC7263A0F2B7}"/>
    <hyperlink ref="F4" location="Dashboard!A1" display="Voltar" xr:uid="{20630F1F-C9A6-4919-A978-E6784BC2FB3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47FB-9F08-47C0-ADFF-C2BD8F2232A0}">
  <sheetPr>
    <tabColor rgb="FF002060"/>
  </sheetPr>
  <dimension ref="O6:CB49"/>
  <sheetViews>
    <sheetView showGridLines="0" tabSelected="1" zoomScaleNormal="100" workbookViewId="0">
      <selection activeCell="CH24" sqref="CH24"/>
    </sheetView>
  </sheetViews>
  <sheetFormatPr defaultColWidth="2.28515625" defaultRowHeight="9" customHeight="1" x14ac:dyDescent="0.25"/>
  <sheetData>
    <row r="6" spans="15:80" ht="9" customHeight="1" thickBot="1" x14ac:dyDescent="0.3"/>
    <row r="7" spans="15:80" ht="9" customHeight="1" thickTop="1" x14ac:dyDescent="0.25">
      <c r="O7" s="50" t="s">
        <v>67</v>
      </c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2"/>
      <c r="AF7" s="50" t="s">
        <v>68</v>
      </c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2"/>
      <c r="AW7" s="50" t="s">
        <v>69</v>
      </c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2"/>
      <c r="BN7" s="50" t="s">
        <v>70</v>
      </c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2"/>
    </row>
    <row r="8" spans="15:80" ht="9" customHeight="1" thickBot="1" x14ac:dyDescent="0.3">
      <c r="O8" s="53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5"/>
      <c r="AF8" s="53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5"/>
      <c r="AW8" s="53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5"/>
      <c r="BN8" s="53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5"/>
    </row>
    <row r="9" spans="15:80" ht="9" customHeight="1" thickTop="1" x14ac:dyDescent="0.25">
      <c r="O9" s="56">
        <f>GETPIVOTDATA("[Measures].[Faturamento]",'Principais Indicadores'!$B$3)</f>
        <v>19042.5</v>
      </c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8"/>
      <c r="AF9" s="56">
        <f>GETPIVOTDATA("[Measures].[Despesas]",'Principais Indicadores'!$B$3)</f>
        <v>5530</v>
      </c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8"/>
      <c r="AW9" s="62">
        <f>GETPIVOTDATA("[Measures].[Margem_Lucro]",'Principais Indicadores'!$B$3)</f>
        <v>2.4434900542495481</v>
      </c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4"/>
      <c r="BN9" s="68">
        <f>GETPIVOTDATA("[Measures].[Média de Vendas]",'Principais Indicadores'!$B$3)</f>
        <v>45.526315789473685</v>
      </c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70"/>
    </row>
    <row r="10" spans="15:80" ht="9" customHeight="1" x14ac:dyDescent="0.25">
      <c r="O10" s="56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8"/>
      <c r="AF10" s="56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8"/>
      <c r="AW10" s="62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4"/>
      <c r="BN10" s="68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70"/>
    </row>
    <row r="11" spans="15:80" ht="9" customHeight="1" thickBot="1" x14ac:dyDescent="0.3">
      <c r="O11" s="59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1"/>
      <c r="AF11" s="59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1"/>
      <c r="AW11" s="65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7"/>
      <c r="BN11" s="71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3"/>
    </row>
    <row r="12" spans="15:80" ht="9" customHeight="1" thickTop="1" thickBot="1" x14ac:dyDescent="0.3"/>
    <row r="13" spans="15:80" ht="9" customHeight="1" thickTop="1" x14ac:dyDescent="0.25">
      <c r="O13" s="38" t="s">
        <v>71</v>
      </c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40"/>
      <c r="BD13" s="38" t="s">
        <v>72</v>
      </c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40"/>
    </row>
    <row r="14" spans="15:80" ht="9" customHeight="1" thickBot="1" x14ac:dyDescent="0.3">
      <c r="O14" s="41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D14" s="41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3"/>
    </row>
    <row r="15" spans="15:80" ht="9" customHeight="1" thickTop="1" x14ac:dyDescent="0.25">
      <c r="O15" s="32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4"/>
      <c r="BD15" s="32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4"/>
    </row>
    <row r="16" spans="15:80" ht="9" customHeight="1" x14ac:dyDescent="0.25">
      <c r="O16" s="32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4"/>
      <c r="BD16" s="32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4"/>
    </row>
    <row r="17" spans="15:80" ht="9" customHeight="1" x14ac:dyDescent="0.25">
      <c r="O17" s="3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4"/>
      <c r="BD17" s="32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4"/>
    </row>
    <row r="18" spans="15:80" ht="9" customHeight="1" x14ac:dyDescent="0.25">
      <c r="O18" s="3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4"/>
      <c r="BD18" s="32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4"/>
    </row>
    <row r="19" spans="15:80" ht="9" customHeight="1" x14ac:dyDescent="0.25">
      <c r="O19" s="32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4"/>
      <c r="BD19" s="32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4"/>
    </row>
    <row r="20" spans="15:80" ht="9" customHeight="1" x14ac:dyDescent="0.25">
      <c r="O20" s="32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4"/>
      <c r="BD20" s="32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4"/>
    </row>
    <row r="21" spans="15:80" ht="9" customHeight="1" x14ac:dyDescent="0.25">
      <c r="O21" s="32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4"/>
      <c r="BD21" s="32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4"/>
    </row>
    <row r="22" spans="15:80" ht="9" customHeight="1" x14ac:dyDescent="0.25">
      <c r="O22" s="32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4"/>
      <c r="BD22" s="32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4"/>
    </row>
    <row r="23" spans="15:80" ht="9" customHeight="1" x14ac:dyDescent="0.25">
      <c r="O23" s="32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4"/>
      <c r="BD23" s="32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4"/>
    </row>
    <row r="24" spans="15:80" ht="9" customHeight="1" x14ac:dyDescent="0.25">
      <c r="O24" s="32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4"/>
      <c r="BD24" s="32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4"/>
    </row>
    <row r="25" spans="15:80" ht="9" customHeight="1" x14ac:dyDescent="0.25">
      <c r="O25" s="32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4"/>
      <c r="BD25" s="32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4"/>
    </row>
    <row r="26" spans="15:80" ht="9" customHeight="1" x14ac:dyDescent="0.25">
      <c r="O26" s="32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4"/>
      <c r="BD26" s="32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4"/>
    </row>
    <row r="27" spans="15:80" ht="9" customHeight="1" x14ac:dyDescent="0.25">
      <c r="O27" s="32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4"/>
      <c r="BD27" s="32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4"/>
    </row>
    <row r="28" spans="15:80" ht="9" customHeight="1" x14ac:dyDescent="0.25">
      <c r="O28" s="32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4"/>
      <c r="BD28" s="32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4"/>
    </row>
    <row r="29" spans="15:80" ht="9" customHeight="1" x14ac:dyDescent="0.25">
      <c r="O29" s="32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  <c r="BD29" s="32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4"/>
    </row>
    <row r="30" spans="15:80" ht="9" customHeight="1" x14ac:dyDescent="0.25">
      <c r="O30" s="32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4"/>
      <c r="BD30" s="32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4"/>
    </row>
    <row r="31" spans="15:80" ht="9" customHeight="1" thickBot="1" x14ac:dyDescent="0.3"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7"/>
      <c r="BD31" s="35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7"/>
    </row>
    <row r="32" spans="15:80" ht="9" customHeight="1" thickTop="1" thickBot="1" x14ac:dyDescent="0.3"/>
    <row r="33" spans="15:80" ht="9" customHeight="1" thickTop="1" x14ac:dyDescent="0.25">
      <c r="O33" s="44" t="s">
        <v>73</v>
      </c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6"/>
      <c r="BD33" s="38" t="s">
        <v>74</v>
      </c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40"/>
    </row>
    <row r="34" spans="15:80" ht="9" customHeight="1" thickBot="1" x14ac:dyDescent="0.3">
      <c r="O34" s="47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9"/>
      <c r="BD34" s="41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3"/>
    </row>
    <row r="35" spans="15:80" ht="9" customHeight="1" thickTop="1" x14ac:dyDescent="0.25">
      <c r="O35" s="29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1"/>
      <c r="BD35" s="29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1"/>
    </row>
    <row r="36" spans="15:80" ht="9" customHeight="1" x14ac:dyDescent="0.25">
      <c r="O36" s="32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4"/>
      <c r="BD36" s="32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4"/>
    </row>
    <row r="37" spans="15:80" ht="9" customHeight="1" x14ac:dyDescent="0.25">
      <c r="O37" s="32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4"/>
      <c r="BD37" s="32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4"/>
    </row>
    <row r="38" spans="15:80" ht="9" customHeight="1" x14ac:dyDescent="0.25">
      <c r="O38" s="32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4"/>
      <c r="BD38" s="32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4"/>
    </row>
    <row r="39" spans="15:80" ht="9" customHeight="1" x14ac:dyDescent="0.25">
      <c r="O39" s="32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4"/>
      <c r="BD39" s="32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4"/>
    </row>
    <row r="40" spans="15:80" ht="9" customHeight="1" x14ac:dyDescent="0.25">
      <c r="O40" s="32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4"/>
      <c r="BD40" s="32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4"/>
    </row>
    <row r="41" spans="15:80" ht="9" customHeight="1" x14ac:dyDescent="0.25">
      <c r="O41" s="32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4"/>
      <c r="BD41" s="32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4"/>
    </row>
    <row r="42" spans="15:80" ht="9" customHeight="1" x14ac:dyDescent="0.25">
      <c r="O42" s="32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4"/>
      <c r="BD42" s="32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4"/>
    </row>
    <row r="43" spans="15:80" ht="9" customHeight="1" x14ac:dyDescent="0.25">
      <c r="O43" s="32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4"/>
      <c r="BD43" s="32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4"/>
    </row>
    <row r="44" spans="15:80" ht="9" customHeight="1" x14ac:dyDescent="0.25">
      <c r="O44" s="32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4"/>
      <c r="BD44" s="32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4"/>
    </row>
    <row r="45" spans="15:80" ht="9" customHeight="1" x14ac:dyDescent="0.25">
      <c r="O45" s="32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4"/>
      <c r="BD45" s="32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4"/>
    </row>
    <row r="46" spans="15:80" ht="9" customHeight="1" x14ac:dyDescent="0.25">
      <c r="O46" s="32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4"/>
      <c r="BD46" s="32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4"/>
    </row>
    <row r="47" spans="15:80" ht="9" customHeight="1" x14ac:dyDescent="0.25">
      <c r="O47" s="32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4"/>
      <c r="BD47" s="32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4"/>
    </row>
    <row r="48" spans="15:80" ht="9" customHeight="1" thickBot="1" x14ac:dyDescent="0.3">
      <c r="O48" s="35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7"/>
      <c r="BD48" s="35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7"/>
    </row>
    <row r="49" ht="9" customHeight="1" thickTop="1" x14ac:dyDescent="0.25"/>
  </sheetData>
  <mergeCells count="16">
    <mergeCell ref="O7:AC8"/>
    <mergeCell ref="AF7:AT8"/>
    <mergeCell ref="AW7:BK8"/>
    <mergeCell ref="BN7:CB8"/>
    <mergeCell ref="O9:AC11"/>
    <mergeCell ref="AF9:AT11"/>
    <mergeCell ref="AW9:BK11"/>
    <mergeCell ref="BN9:CB11"/>
    <mergeCell ref="O35:BB48"/>
    <mergeCell ref="BD35:CB48"/>
    <mergeCell ref="O13:BB14"/>
    <mergeCell ref="BD13:CB14"/>
    <mergeCell ref="O15:BB31"/>
    <mergeCell ref="BD15:CB31"/>
    <mergeCell ref="O33:BB34"/>
    <mergeCell ref="BD33:CB3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1.xml>��
</file>

<file path=customXml/item22.xml>��
</file>

<file path=customXml/item23.xml>��
</file>

<file path=customXml/item2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Props1.xml><?xml version="1.0" encoding="utf-8"?>
<ds:datastoreItem xmlns:ds="http://schemas.openxmlformats.org/officeDocument/2006/customXml" ds:itemID="{EB62C265-F175-4972-BB4B-570CF6F9735A}">
  <ds:schemaRefs/>
</ds:datastoreItem>
</file>

<file path=customXml/itemProps2.xml><?xml version="1.0" encoding="utf-8"?>
<ds:datastoreItem xmlns:ds="http://schemas.openxmlformats.org/officeDocument/2006/customXml" ds:itemID="{ECD53B1A-49DA-4AEC-A541-F01774E8970A}">
  <ds:schemaRefs/>
</ds:datastoreItem>
</file>

<file path=customXml/itemProps3.xml><?xml version="1.0" encoding="utf-8"?>
<ds:datastoreItem xmlns:ds="http://schemas.openxmlformats.org/officeDocument/2006/customXml" ds:itemID="{D2748A02-7543-4BA6-82A7-909CA1D13BFD}">
  <ds:schemaRefs/>
</ds:datastoreItem>
</file>

<file path=customXml/itemProps4.xml><?xml version="1.0" encoding="utf-8"?>
<ds:datastoreItem xmlns:ds="http://schemas.openxmlformats.org/officeDocument/2006/customXml" ds:itemID="{74EEE840-E580-4A33-8153-7134E3B80879}">
  <ds:schemaRefs/>
</ds:datastoreItem>
</file>

<file path=customXml/itemProps5.xml><?xml version="1.0" encoding="utf-8"?>
<ds:datastoreItem xmlns:ds="http://schemas.openxmlformats.org/officeDocument/2006/customXml" ds:itemID="{36BA76AB-8FE0-443F-99EC-9AC939C0B743}">
  <ds:schemaRefs/>
</ds:datastoreItem>
</file>

<file path=customXml/itemProps6.xml><?xml version="1.0" encoding="utf-8"?>
<ds:datastoreItem xmlns:ds="http://schemas.openxmlformats.org/officeDocument/2006/customXml" ds:itemID="{5FB934FB-3BFA-44F0-AAF9-33C0ECFC86B5}">
  <ds:schemaRefs/>
</ds:datastoreItem>
</file>

<file path=customXml/itemProps7.xml><?xml version="1.0" encoding="utf-8"?>
<ds:datastoreItem xmlns:ds="http://schemas.openxmlformats.org/officeDocument/2006/customXml" ds:itemID="{6AB06C10-A0F3-4D00-B63C-61033976970E}">
  <ds:schemaRefs/>
</ds:datastoreItem>
</file>

<file path=customXml/itemProps8.xml><?xml version="1.0" encoding="utf-8"?>
<ds:datastoreItem xmlns:ds="http://schemas.openxmlformats.org/officeDocument/2006/customXml" ds:itemID="{F4B30471-570F-4558-B82E-87AE6DB68B7B}">
  <ds:schemaRefs/>
</ds:datastoreItem>
</file>

<file path=customXml/itemProps9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10.xml><?xml version="1.0" encoding="utf-8"?>
<ds:datastoreItem xmlns:ds="http://schemas.openxmlformats.org/officeDocument/2006/customXml" ds:itemID="{CB494A38-F827-4953-8F55-325FC74D9E1A}">
  <ds:schemaRefs/>
</ds:datastoreItem>
</file>

<file path=customXml/itemProps11.xml><?xml version="1.0" encoding="utf-8"?>
<ds:datastoreItem xmlns:ds="http://schemas.openxmlformats.org/officeDocument/2006/customXml" ds:itemID="{4064ABB8-55D1-475C-AC37-4EFC1482E94C}">
  <ds:schemaRefs/>
</ds:datastoreItem>
</file>

<file path=customXml/itemProps12.xml><?xml version="1.0" encoding="utf-8"?>
<ds:datastoreItem xmlns:ds="http://schemas.openxmlformats.org/officeDocument/2006/customXml" ds:itemID="{C409932F-AAEA-4DB7-8C3E-320076D34ED4}">
  <ds:schemaRefs/>
</ds:datastoreItem>
</file>

<file path=customXml/itemProps13.xml><?xml version="1.0" encoding="utf-8"?>
<ds:datastoreItem xmlns:ds="http://schemas.openxmlformats.org/officeDocument/2006/customXml" ds:itemID="{7C60E677-8AE2-4F9A-9D61-DDBF8A72873A}">
  <ds:schemaRefs/>
</ds:datastoreItem>
</file>

<file path=customXml/itemProps14.xml><?xml version="1.0" encoding="utf-8"?>
<ds:datastoreItem xmlns:ds="http://schemas.openxmlformats.org/officeDocument/2006/customXml" ds:itemID="{CED1C5E6-B8E5-4AD1-AE26-CB6C7069D6B4}">
  <ds:schemaRefs/>
</ds:datastoreItem>
</file>

<file path=customXml/itemProps15.xml><?xml version="1.0" encoding="utf-8"?>
<ds:datastoreItem xmlns:ds="http://schemas.openxmlformats.org/officeDocument/2006/customXml" ds:itemID="{57C6100C-2BB5-4286-B41C-694EECD25D81}">
  <ds:schemaRefs/>
</ds:datastoreItem>
</file>

<file path=customXml/itemProps16.xml><?xml version="1.0" encoding="utf-8"?>
<ds:datastoreItem xmlns:ds="http://schemas.openxmlformats.org/officeDocument/2006/customXml" ds:itemID="{0A4AAE96-A14B-42D4-838A-B8D7FADCB615}">
  <ds:schemaRefs/>
</ds:datastoreItem>
</file>

<file path=customXml/itemProps17.xml><?xml version="1.0" encoding="utf-8"?>
<ds:datastoreItem xmlns:ds="http://schemas.openxmlformats.org/officeDocument/2006/customXml" ds:itemID="{C8DDC46F-14A3-4F43-B2CB-8178F5D36125}">
  <ds:schemaRefs/>
</ds:datastoreItem>
</file>

<file path=customXml/itemProps18.xml><?xml version="1.0" encoding="utf-8"?>
<ds:datastoreItem xmlns:ds="http://schemas.openxmlformats.org/officeDocument/2006/customXml" ds:itemID="{C95D67E1-325C-442D-95A5-63D19A5F089D}">
  <ds:schemaRefs/>
</ds:datastoreItem>
</file>

<file path=customXml/itemProps19.xml><?xml version="1.0" encoding="utf-8"?>
<ds:datastoreItem xmlns:ds="http://schemas.openxmlformats.org/officeDocument/2006/customXml" ds:itemID="{DD4BC02B-4D28-4C09-8FBA-C66C482C0312}">
  <ds:schemaRefs/>
</ds:datastoreItem>
</file>

<file path=customXml/itemProps20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1.xml><?xml version="1.0" encoding="utf-8"?>
<ds:datastoreItem xmlns:ds="http://schemas.openxmlformats.org/officeDocument/2006/customXml" ds:itemID="{BD4CEA5F-DE24-4FCF-9930-2D3CDADBB5F6}">
  <ds:schemaRefs/>
</ds:datastoreItem>
</file>

<file path=customXml/itemProps22.xml><?xml version="1.0" encoding="utf-8"?>
<ds:datastoreItem xmlns:ds="http://schemas.openxmlformats.org/officeDocument/2006/customXml" ds:itemID="{7BF324B3-A6AD-466E-836A-5604AEFDDFFD}">
  <ds:schemaRefs/>
</ds:datastoreItem>
</file>

<file path=customXml/itemProps23.xml><?xml version="1.0" encoding="utf-8"?>
<ds:datastoreItem xmlns:ds="http://schemas.openxmlformats.org/officeDocument/2006/customXml" ds:itemID="{9514F49F-075C-42AC-AB75-C20C123413ED}">
  <ds:schemaRefs/>
</ds:datastoreItem>
</file>

<file path=customXml/itemProps24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5.xml><?xml version="1.0" encoding="utf-8"?>
<ds:datastoreItem xmlns:ds="http://schemas.openxmlformats.org/officeDocument/2006/customXml" ds:itemID="{87BABFD1-6533-4AC8-AF2C-1D69B90EA40A}">
  <ds:schemaRefs/>
</ds:datastoreItem>
</file>

<file path=customXml/itemProps26.xml><?xml version="1.0" encoding="utf-8"?>
<ds:datastoreItem xmlns:ds="http://schemas.openxmlformats.org/officeDocument/2006/customXml" ds:itemID="{D77E0827-39B0-4170-84C3-621DCFED6179}">
  <ds:schemaRefs/>
</ds:datastoreItem>
</file>

<file path=customXml/itemProps27.xml><?xml version="1.0" encoding="utf-8"?>
<ds:datastoreItem xmlns:ds="http://schemas.openxmlformats.org/officeDocument/2006/customXml" ds:itemID="{CDD42EC5-78D8-43C0-A4A8-6BD2B2773452}">
  <ds:schemaRefs/>
</ds:datastoreItem>
</file>

<file path=customXml/itemProps28.xml><?xml version="1.0" encoding="utf-8"?>
<ds:datastoreItem xmlns:ds="http://schemas.openxmlformats.org/officeDocument/2006/customXml" ds:itemID="{BCFE47B4-7B40-4E01-9B49-7CDA200BBF4A}">
  <ds:schemaRefs/>
</ds:datastoreItem>
</file>

<file path=customXml/itemProps29.xml><?xml version="1.0" encoding="utf-8"?>
<ds:datastoreItem xmlns:ds="http://schemas.openxmlformats.org/officeDocument/2006/customXml" ds:itemID="{908B498E-0933-4DCB-9DF6-672B9A2DC474}">
  <ds:schemaRefs/>
</ds:datastoreItem>
</file>

<file path=customXml/itemProps30.xml><?xml version="1.0" encoding="utf-8"?>
<ds:datastoreItem xmlns:ds="http://schemas.openxmlformats.org/officeDocument/2006/customXml" ds:itemID="{A5C10BF8-1E21-4062-A09D-2BEC72840505}">
  <ds:schemaRefs/>
</ds:datastoreItem>
</file>

<file path=customXml/itemProps31.xml><?xml version="1.0" encoding="utf-8"?>
<ds:datastoreItem xmlns:ds="http://schemas.openxmlformats.org/officeDocument/2006/customXml" ds:itemID="{E8780C50-D12E-425C-BCEB-91C0ED091C9E}">
  <ds:schemaRefs/>
</ds:datastoreItem>
</file>

<file path=customXml/itemProps32.xml><?xml version="1.0" encoding="utf-8"?>
<ds:datastoreItem xmlns:ds="http://schemas.openxmlformats.org/officeDocument/2006/customXml" ds:itemID="{001F9A6C-EE0E-4363-8423-8E866E9DAC02}">
  <ds:schemaRefs/>
</ds:datastoreItem>
</file>

<file path=customXml/itemProps33.xml><?xml version="1.0" encoding="utf-8"?>
<ds:datastoreItem xmlns:ds="http://schemas.openxmlformats.org/officeDocument/2006/customXml" ds:itemID="{0C489462-EAA1-4004-AE38-A79787AB85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Produtos</vt:lpstr>
      <vt:lpstr>Fornecedor</vt:lpstr>
      <vt:lpstr>Entradas</vt:lpstr>
      <vt:lpstr>Saídas</vt:lpstr>
      <vt:lpstr>Planilha1</vt:lpstr>
      <vt:lpstr>Entradas vs Saídas</vt:lpstr>
      <vt:lpstr>Principais Indicadores</vt:lpstr>
      <vt:lpstr>Top 5 Mais Vendidos</vt:lpstr>
      <vt:lpstr>Dashboard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Henrique Faria</cp:lastModifiedBy>
  <cp:revision/>
  <dcterms:created xsi:type="dcterms:W3CDTF">2022-11-17T13:49:56Z</dcterms:created>
  <dcterms:modified xsi:type="dcterms:W3CDTF">2024-04-08T19:17:44Z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