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ocuments\Henrique\Dio\Alura\Excel\excel\"/>
    </mc:Choice>
  </mc:AlternateContent>
  <xr:revisionPtr revIDLastSave="0" documentId="13_ncr:1_{151D7447-1B38-47F4-8F4A-B5D13F4A4543}" xr6:coauthVersionLast="47" xr6:coauthVersionMax="47" xr10:uidLastSave="{00000000-0000-0000-0000-000000000000}"/>
  <bookViews>
    <workbookView xWindow="-120" yWindow="-120" windowWidth="29040" windowHeight="15840" tabRatio="852" firstSheet="2" activeTab="11" xr2:uid="{87BE7180-3E81-4FE5-B433-FFDBA552102C}"/>
  </bookViews>
  <sheets>
    <sheet name="Produtos" sheetId="2" r:id="rId1"/>
    <sheet name="Fornecedor" sheetId="3" r:id="rId2"/>
    <sheet name="Entradas" sheetId="4" r:id="rId3"/>
    <sheet name="Saídas" sheetId="5" r:id="rId4"/>
    <sheet name="Principais Indicadores" sheetId="10" state="hidden" r:id="rId5"/>
    <sheet name="Planilha3" sheetId="20" r:id="rId6"/>
    <sheet name="Planilha1" sheetId="16" r:id="rId7"/>
    <sheet name="Planilha2" sheetId="22" r:id="rId8"/>
    <sheet name="Entradas vs Saídas" sheetId="11" r:id="rId9"/>
    <sheet name="Top 5 Mais Vendidos" sheetId="13" r:id="rId10"/>
    <sheet name="Top 5 Faturamento origem" sheetId="14" r:id="rId11"/>
    <sheet name="Top 5 Faturamento" sheetId="15" r:id="rId12"/>
    <sheet name="Dashboard" sheetId="9" r:id="rId13"/>
  </sheets>
  <definedNames>
    <definedName name="_xlcn.WorksheetConnection_ControledeEstoqueSerenattoCaféeBistrô.xlsxTB_Entradas1" hidden="1">TB_Entradas[]</definedName>
    <definedName name="_xlcn.WorksheetConnection_ControledeEstoqueSerenattoCaféeBistrô.xlsxTB_Fornecedor1" hidden="1">TB_Fornecedor[]</definedName>
    <definedName name="_xlcn.WorksheetConnection_ControledeEstoqueSerenattoCaféeBistrô.xlsxTB_Produtos1" hidden="1">TB_Produtos[]</definedName>
    <definedName name="_xlcn.WorksheetConnection_ControledeEstoqueSerenattoCaféeBistrô.xlsxTB_Saídas1" hidden="1">TB_Saídas[]</definedName>
    <definedName name="Lista_Produtos" localSheetId="11">TB_Produtos[[#All],[Produto]]</definedName>
    <definedName name="Lista_Produtos">TB_Produtos[[#All],[Produto]]</definedName>
    <definedName name="SegmentaçãodeDados_Empresa">#N/A</definedName>
    <definedName name="SegmentaçãodeDados_Hierarquia_de_Datas">#N/A</definedName>
    <definedName name="SegmentaçãodeDados_Produto">#N/A</definedName>
  </definedNames>
  <calcPr calcId="191028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</pivotCaches>
  <extLst>
    <ext xmlns:x14="http://schemas.microsoft.com/office/spreadsheetml/2009/9/main" uri="{876F7934-8845-4945-9796-88D515C7AA90}">
      <x14:pivotCaches>
        <pivotCache cacheId="7" r:id="rId21"/>
      </x14:pivotCaches>
    </ex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8" r:id="rId25"/>
      </x15:pivotCaches>
    </ext>
    <ext xmlns:x15="http://schemas.microsoft.com/office/spreadsheetml/2010/11/main" uri="{983426D0-5260-488c-9760-48F4B6AC55F4}">
      <x15:pivotTableReferences>
        <x15:pivotTableReference r:id="rId2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  <x15:modelTable id="Calendário" name="Calendário" connection="Conexão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Entradas" fromColumn="Data" toTable="Calendário" toColumn="Date"/>
          <x15:modelRelationship fromTable="TB_Saídas" fromColumn="Produto" toTable="TB_Produtos" toColumn="Código"/>
          <x15:modelRelationship fromTable="TB_Saídas" fromColumn="Data" toTable="Calendá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9" i="9" l="1"/>
  <c r="O9" i="9"/>
  <c r="AF9" i="9"/>
  <c r="BN9" i="9"/>
  <c r="A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8A30FB-02D2-47AB-ABC2-0D9980BCAC52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45FC6EB8-CF8D-44F9-AE20-9F62CA69B1F1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0E002A4-BC41-4D2E-90E7-8EBEF7EB9120}" name="WorksheetConnection_Controle de Estoque Serenatto Café e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1"/>
        </x15:connection>
      </ext>
    </extLst>
  </connection>
  <connection id="4" xr16:uid="{791A3284-2EDF-4FE4-9D44-F28E2AEC5ACF}" name="WorksheetConnection_Controle de Estoque Serenatto Café e Bistrô.xlsx!TB_Fornecedor" type="102" refreshedVersion="8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1"/>
        </x15:connection>
      </ext>
    </extLst>
  </connection>
  <connection id="5" xr16:uid="{0737F4CB-CD33-479E-A878-02F729F35510}" name="WorksheetConnection_Controle de Estoque Serenatto Café e Bistrô.xlsx!TB_Produtos" type="102" refreshedVersion="8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1"/>
        </x15:connection>
      </ext>
    </extLst>
  </connection>
  <connection id="6" xr16:uid="{17D08FA9-3C77-4893-B335-DE82CF086C20}" name="WorksheetConnection_Controle de Estoque Serenatto Café e Bistrô.xlsx!TB_Saídas" type="102" refreshedVersion="8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1"/>
        </x15:connection>
      </ext>
    </extLst>
  </connection>
</connections>
</file>

<file path=xl/sharedStrings.xml><?xml version="1.0" encoding="utf-8"?>
<sst xmlns="http://schemas.openxmlformats.org/spreadsheetml/2006/main" count="154" uniqueCount="99">
  <si>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</si>
  <si>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</si>
  <si>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</si>
  <si>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</si>
  <si>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</si>
  <si>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</si>
  <si>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</si>
  <si>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</si>
  <si>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</si>
  <si>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</si>
  <si>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</si>
  <si>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</si>
  <si>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</si>
  <si>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</si>
  <si>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</si>
  <si>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</si>
  <si>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</si>
  <si>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</si>
  <si>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</si>
  <si>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</si>
  <si>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</si>
  <si>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</si>
  <si>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</si>
  <si>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</si>
  <si>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</si>
  <si>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</si>
  <si>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</si>
  <si>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</si>
  <si>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</si>
  <si>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</si>
  <si>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</si>
  <si>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</si>
  <si>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</si>
  <si>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</si>
  <si>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</si>
  <si>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</si>
  <si>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</si>
  <si>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</si>
  <si>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</si>
  <si>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</si>
  <si>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</si>
  <si>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</si>
  <si>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</si>
  <si>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</si>
  <si>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</si>
  <si>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</si>
  <si>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</si>
  <si>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</si>
  <si>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</si>
  <si>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</si>
  <si>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</si>
  <si>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</si>
  <si>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</si>
  <si>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</si>
  <si>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</si>
  <si>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</si>
  <si>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</si>
  <si>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</si>
  <si>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</si>
  <si>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</si>
  <si>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</si>
  <si>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</si>
  <si>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</si>
  <si>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</si>
  <si>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</si>
  <si>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</si>
  <si>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Código</t>
  </si>
  <si>
    <t>FATURAMENTO</t>
  </si>
  <si>
    <t xml:space="preserve">DESPESAS </t>
  </si>
  <si>
    <t>MARGEM DE LUCRO</t>
  </si>
  <si>
    <t>MÉDIA DE VENDAS</t>
  </si>
  <si>
    <t>FATURAMENTO X DESPESAS</t>
  </si>
  <si>
    <t>TOP 5 PRODUTOS MAIS VENDIDOS</t>
  </si>
  <si>
    <t>ENTRADAS X SAÍDAS</t>
  </si>
  <si>
    <t>TOP 5 PRODUTOS MAIS FATURADOS</t>
  </si>
  <si>
    <t>Faturamento</t>
  </si>
  <si>
    <t>Despesas</t>
  </si>
  <si>
    <t>Margem_Lucro</t>
  </si>
  <si>
    <t>Média de 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</si>
  <si>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</si>
  <si>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</si>
  <si>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</si>
  <si>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</si>
  <si>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</si>
  <si>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</si>
  <si>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</si>
  <si>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</si>
  <si>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</si>
  <si>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</si>
  <si>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</si>
  <si>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</si>
  <si>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Geral</t>
  </si>
  <si>
    <t>Soma de Quantidade Comprada</t>
  </si>
  <si>
    <t>Soma de Quantidade Vendida</t>
  </si>
  <si>
    <t>Rótulos de Linha</t>
  </si>
  <si>
    <t>Voltar</t>
  </si>
  <si>
    <t>Qtds Vendidas Status</t>
  </si>
  <si>
    <t>Soma de Valor da Venda</t>
  </si>
  <si>
    <t>Faturamento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</si>
</sst>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0.0%"/>
    <numFmt numFmtId="167" formatCode="\$\ #,##0.00;\-\$\ #,##0.00;\$\ #,##0.00"/>
    <numFmt numFmtId="168" formatCode="0.000%;\-0.000%;0.000%"/>
    <numFmt numFmtId="169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0" fillId="5" borderId="0" xfId="4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 vertical="center"/>
    </xf>
    <xf numFmtId="44" fontId="8" fillId="2" borderId="2" xfId="1" applyFont="1" applyFill="1" applyBorder="1" applyAlignment="1">
      <alignment horizontal="center" vertical="center"/>
    </xf>
    <xf numFmtId="44" fontId="8" fillId="2" borderId="3" xfId="1" applyFont="1" applyFill="1" applyBorder="1" applyAlignment="1">
      <alignment horizontal="center" vertical="center"/>
    </xf>
    <xf numFmtId="44" fontId="8" fillId="2" borderId="6" xfId="1" applyFont="1" applyFill="1" applyBorder="1" applyAlignment="1">
      <alignment horizontal="center" vertical="center"/>
    </xf>
    <xf numFmtId="44" fontId="8" fillId="2" borderId="7" xfId="1" applyFont="1" applyFill="1" applyBorder="1" applyAlignment="1">
      <alignment horizontal="center" vertical="center"/>
    </xf>
    <xf numFmtId="44" fontId="8" fillId="2" borderId="8" xfId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 applyAlignment="1">
      <alignment horizontal="center" vertical="center"/>
    </xf>
    <xf numFmtId="165" fontId="9" fillId="0" borderId="7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horizontal="center" vertical="center"/>
    </xf>
    <xf numFmtId="166" fontId="9" fillId="0" borderId="4" xfId="3" applyNumberFormat="1" applyFont="1" applyFill="1" applyBorder="1" applyAlignment="1">
      <alignment horizontal="center" vertical="center"/>
    </xf>
    <xf numFmtId="166" fontId="9" fillId="0" borderId="0" xfId="3" applyNumberFormat="1" applyFont="1" applyFill="1" applyBorder="1" applyAlignment="1">
      <alignment horizontal="center" vertical="center"/>
    </xf>
    <xf numFmtId="166" fontId="9" fillId="0" borderId="5" xfId="3" applyNumberFormat="1" applyFont="1" applyFill="1" applyBorder="1" applyAlignment="1">
      <alignment horizontal="center" vertical="center"/>
    </xf>
    <xf numFmtId="166" fontId="9" fillId="0" borderId="6" xfId="3" applyNumberFormat="1" applyFont="1" applyFill="1" applyBorder="1" applyAlignment="1">
      <alignment horizontal="center" vertical="center"/>
    </xf>
    <xf numFmtId="166" fontId="9" fillId="0" borderId="7" xfId="3" applyNumberFormat="1" applyFont="1" applyFill="1" applyBorder="1" applyAlignment="1">
      <alignment horizontal="center" vertical="center"/>
    </xf>
    <xf numFmtId="166" fontId="9" fillId="0" borderId="8" xfId="3" applyNumberFormat="1" applyFont="1" applyFill="1" applyBorder="1" applyAlignment="1">
      <alignment horizontal="center" vertical="center"/>
    </xf>
    <xf numFmtId="169" fontId="9" fillId="0" borderId="4" xfId="1" applyNumberFormat="1" applyFont="1" applyFill="1" applyBorder="1" applyAlignment="1">
      <alignment horizontal="center" vertical="center"/>
    </xf>
    <xf numFmtId="169" fontId="9" fillId="0" borderId="0" xfId="1" applyNumberFormat="1" applyFont="1" applyFill="1" applyBorder="1" applyAlignment="1">
      <alignment horizontal="center" vertical="center"/>
    </xf>
    <xf numFmtId="169" fontId="9" fillId="0" borderId="5" xfId="1" applyNumberFormat="1" applyFont="1" applyFill="1" applyBorder="1" applyAlignment="1">
      <alignment horizontal="center" vertical="center"/>
    </xf>
    <xf numFmtId="169" fontId="9" fillId="0" borderId="6" xfId="1" applyNumberFormat="1" applyFont="1" applyFill="1" applyBorder="1" applyAlignment="1">
      <alignment horizontal="center" vertical="center"/>
    </xf>
    <xf numFmtId="169" fontId="9" fillId="0" borderId="7" xfId="1" applyNumberFormat="1" applyFont="1" applyFill="1" applyBorder="1" applyAlignment="1">
      <alignment horizontal="center" vertical="center"/>
    </xf>
    <xf numFmtId="169" fontId="9" fillId="0" borderId="8" xfId="1" applyNumberFormat="1" applyFont="1" applyFill="1" applyBorder="1" applyAlignment="1">
      <alignment horizontal="center" vertical="center"/>
    </xf>
  </cellXfs>
  <cellStyles count="5">
    <cellStyle name="Hiperlink" xfId="4" builtinId="8"/>
    <cellStyle name="Hyperlink" xfId="2" xr:uid="{00000000-000B-0000-0000-000008000000}"/>
    <cellStyle name="Moeda" xfId="1" builtinId="4"/>
    <cellStyle name="Normal" xfId="0" builtinId="0"/>
    <cellStyle name="Porcentagem" xfId="3" builtinId="5"/>
  </cellStyles>
  <dxfs count="35">
    <dxf>
      <alignment horizontal="center"/>
    </dxf>
    <dxf>
      <alignment horizontal="center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70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70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/>
        <i val="0"/>
        <color rgb="FFFFFF0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border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  <vertical/>
        <horizontal/>
      </border>
    </dxf>
    <dxf>
      <fill>
        <patternFill>
          <bgColor rgb="FF002060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TableStyleMedium2" defaultPivotStyle="PivotStyleLight16">
    <tableStyle name="Duplicada" pivot="0" table="0" count="10" xr9:uid="{587BFFF3-4C28-4E0C-B5AD-F3102DC33E10}">
      <tableStyleElement type="wholeTable" dxfId="34"/>
      <tableStyleElement type="headerRow" dxfId="33"/>
    </tableStyle>
    <tableStyle name="Estilo de Tabela 1" pivot="0" count="1" xr9:uid="{7A5046BA-566E-471B-A33D-508741E9D76C}">
      <tableStyleElement type="wholeTable" dxfId="32"/>
    </tableStyle>
    <tableStyle name="Minha Segmentação de Dados" pivot="0" table="0" count="10" xr9:uid="{17BAB3B2-F7F8-4F9E-AE87-B1460C962E09}">
      <tableStyleElement type="wholeTable" dxfId="31"/>
      <tableStyleElement type="headerRow" dxfId="30"/>
    </tableStyle>
  </tableStyles>
  <colors>
    <mruColors>
      <color rgb="FFB39563"/>
      <color rgb="FF313829"/>
      <color rgb="FF787674"/>
      <color rgb="FF1A261A"/>
      <color rgb="FF373A3A"/>
      <color rgb="FF343C2C"/>
      <color rgb="FFEBC282"/>
      <color rgb="FFE7B667"/>
      <color rgb="FFA58C5F"/>
      <color rgb="FFB29D76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 patternType="solid">
              <fgColor theme="4" tint="0.59999389629810485"/>
              <bgColor rgb="FFB3956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C0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inha Segmentação de Dados">
        <x14:slicerStyle name="Duplicad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inha Segmentação de Dad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Table" Target="pivotTables/pivotTable1.xml"/><Relationship Id="rId21" Type="http://schemas.openxmlformats.org/officeDocument/2006/relationships/pivotCacheDefinition" Target="pivotCache/pivotCacheDefinition8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63" Type="http://schemas.openxmlformats.org/officeDocument/2006/relationships/customXml" Target="../customXml/item31.xml"/><Relationship Id="rId68" Type="http://schemas.openxmlformats.org/officeDocument/2006/relationships/customXml" Target="../customXml/item3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3.xml"/><Relationship Id="rId32" Type="http://schemas.openxmlformats.org/officeDocument/2006/relationships/calcChain" Target="calcChain.xml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3" Type="http://schemas.openxmlformats.org/officeDocument/2006/relationships/customXml" Target="../customXml/item21.xml"/><Relationship Id="rId58" Type="http://schemas.openxmlformats.org/officeDocument/2006/relationships/customXml" Target="../customXml/item26.xml"/><Relationship Id="rId66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9.xml"/><Relationship Id="rId1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.xml"/><Relationship Id="rId22" Type="http://schemas.microsoft.com/office/2007/relationships/slicerCache" Target="slicerCaches/slicerCache1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56" Type="http://schemas.openxmlformats.org/officeDocument/2006/relationships/customXml" Target="../customXml/item24.xml"/><Relationship Id="rId64" Type="http://schemas.openxmlformats.org/officeDocument/2006/relationships/customXml" Target="../customXml/item32.xml"/><Relationship Id="rId69" Type="http://schemas.openxmlformats.org/officeDocument/2006/relationships/customXml" Target="../customXml/item3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9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59" Type="http://schemas.openxmlformats.org/officeDocument/2006/relationships/customXml" Target="../customXml/item27.xml"/><Relationship Id="rId67" Type="http://schemas.openxmlformats.org/officeDocument/2006/relationships/customXml" Target="../customXml/item35.xml"/><Relationship Id="rId20" Type="http://schemas.openxmlformats.org/officeDocument/2006/relationships/pivotCacheDefinition" Target="pivotCache/pivotCacheDefinition7.xml"/><Relationship Id="rId41" Type="http://schemas.openxmlformats.org/officeDocument/2006/relationships/customXml" Target="../customXml/item9.xml"/><Relationship Id="rId54" Type="http://schemas.openxmlformats.org/officeDocument/2006/relationships/customXml" Target="../customXml/item22.xml"/><Relationship Id="rId62" Type="http://schemas.openxmlformats.org/officeDocument/2006/relationships/customXml" Target="../customXml/item30.xml"/><Relationship Id="rId70" Type="http://schemas.openxmlformats.org/officeDocument/2006/relationships/customXml" Target="../customXml/item3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23" Type="http://schemas.microsoft.com/office/2007/relationships/slicerCache" Target="slicerCaches/slicerCache2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4.xml"/><Relationship Id="rId49" Type="http://schemas.openxmlformats.org/officeDocument/2006/relationships/customXml" Target="../customXml/item17.xml"/><Relationship Id="rId57" Type="http://schemas.openxmlformats.org/officeDocument/2006/relationships/customXml" Target="../customXml/item25.xml"/><Relationship Id="rId10" Type="http://schemas.openxmlformats.org/officeDocument/2006/relationships/worksheet" Target="worksheets/sheet10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2.xml"/><Relationship Id="rId52" Type="http://schemas.openxmlformats.org/officeDocument/2006/relationships/customXml" Target="../customXml/item20.xml"/><Relationship Id="rId60" Type="http://schemas.openxmlformats.org/officeDocument/2006/relationships/customXml" Target="../customXml/item28.xml"/><Relationship Id="rId65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9" Type="http://schemas.openxmlformats.org/officeDocument/2006/relationships/customXml" Target="../customXml/item7.xml"/><Relationship Id="rId34" Type="http://schemas.openxmlformats.org/officeDocument/2006/relationships/customXml" Target="../customXml/item2.xml"/><Relationship Id="rId50" Type="http://schemas.openxmlformats.org/officeDocument/2006/relationships/customXml" Target="../customXml/item18.xml"/><Relationship Id="rId55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B39563">
                <a:alpha val="99000"/>
              </a:srgbClr>
            </a:solidFill>
            <a:ln w="9525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Soma de Custo Compra</c:v>
          </c:tx>
          <c:spPr>
            <a:ln w="34925" cap="rnd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39563">
                  <a:alpha val="99000"/>
                </a:srgbClr>
              </a:solidFill>
              <a:ln w="9525">
                <a:solidFill>
                  <a:srgbClr val="B3956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297.5</c:v>
              </c:pt>
              <c:pt idx="1">
                <c:v>378.75</c:v>
              </c:pt>
              <c:pt idx="2">
                <c:v>922.5</c:v>
              </c:pt>
              <c:pt idx="3">
                <c:v>362.5</c:v>
              </c:pt>
              <c:pt idx="4">
                <c:v>723.75</c:v>
              </c:pt>
              <c:pt idx="5">
                <c:v>376.25</c:v>
              </c:pt>
              <c:pt idx="6">
                <c:v>355</c:v>
              </c:pt>
              <c:pt idx="7">
                <c:v>431.25</c:v>
              </c:pt>
              <c:pt idx="8">
                <c:v>806</c:v>
              </c:pt>
              <c:pt idx="9">
                <c:v>247.75</c:v>
              </c:pt>
              <c:pt idx="10">
                <c:v>218.75</c:v>
              </c:pt>
              <c:pt idx="11">
                <c:v>410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2B-4A64-ADC2-799AB1F8C006}"/>
            </c:ext>
          </c:extLst>
        </c:ser>
        <c:ser>
          <c:idx val="1"/>
          <c:order val="1"/>
          <c:tx>
            <c:v>Soma de Valor da Venda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1475</c:v>
              </c:pt>
              <c:pt idx="1">
                <c:v>1652.5</c:v>
              </c:pt>
              <c:pt idx="2">
                <c:v>2302.5</c:v>
              </c:pt>
              <c:pt idx="3">
                <c:v>1507.5</c:v>
              </c:pt>
              <c:pt idx="4">
                <c:v>1372</c:v>
              </c:pt>
              <c:pt idx="5">
                <c:v>1145</c:v>
              </c:pt>
              <c:pt idx="6">
                <c:v>2217.5</c:v>
              </c:pt>
              <c:pt idx="7">
                <c:v>1621.5</c:v>
              </c:pt>
              <c:pt idx="8">
                <c:v>2234</c:v>
              </c:pt>
              <c:pt idx="9">
                <c:v>1508</c:v>
              </c:pt>
              <c:pt idx="10">
                <c:v>811.5</c:v>
              </c:pt>
              <c:pt idx="11">
                <c:v>1195.5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F2B-4A64-ADC2-799AB1F8C0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6908896"/>
        <c:axId val="1376908064"/>
      </c:lineChart>
      <c:catAx>
        <c:axId val="137690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9080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6908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crossAx val="1376908896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[Controle de Estoque Serenatto Café e Bistrô - PLANILHA FINAL AULA 5.xlsx]PivotChartTable3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Estoque Serenatto Café e Bistrô - PLANILHA FINAL AULA 5.xlsx]Entradas vs Saídas!Entradas vs Saídas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'Entradas vs Saídas'!$C$3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Saídas'!$C$4:$C$16</c:f>
              <c:numCache>
                <c:formatCode>General</c:formatCode>
                <c:ptCount val="12"/>
                <c:pt idx="0">
                  <c:v>390</c:v>
                </c:pt>
                <c:pt idx="1">
                  <c:v>440</c:v>
                </c:pt>
                <c:pt idx="2">
                  <c:v>640</c:v>
                </c:pt>
                <c:pt idx="3">
                  <c:v>350</c:v>
                </c:pt>
                <c:pt idx="4">
                  <c:v>285</c:v>
                </c:pt>
                <c:pt idx="5">
                  <c:v>410</c:v>
                </c:pt>
                <c:pt idx="6">
                  <c:v>350</c:v>
                </c:pt>
                <c:pt idx="7">
                  <c:v>345</c:v>
                </c:pt>
                <c:pt idx="8">
                  <c:v>399</c:v>
                </c:pt>
                <c:pt idx="9">
                  <c:v>236</c:v>
                </c:pt>
                <c:pt idx="10">
                  <c:v>280</c:v>
                </c:pt>
                <c:pt idx="1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4F34-B37F-E84AB3D4BD72}"/>
            </c:ext>
          </c:extLst>
        </c:ser>
        <c:ser>
          <c:idx val="1"/>
          <c:order val="1"/>
          <c:tx>
            <c:strRef>
              <c:f>'Entradas vs Saídas'!$D$3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Saídas'!$D$4:$D$16</c:f>
              <c:numCache>
                <c:formatCode>General</c:formatCode>
                <c:ptCount val="12"/>
                <c:pt idx="0">
                  <c:v>210</c:v>
                </c:pt>
                <c:pt idx="1">
                  <c:v>235</c:v>
                </c:pt>
                <c:pt idx="2">
                  <c:v>315</c:v>
                </c:pt>
                <c:pt idx="3">
                  <c:v>215</c:v>
                </c:pt>
                <c:pt idx="4">
                  <c:v>177</c:v>
                </c:pt>
                <c:pt idx="5">
                  <c:v>170</c:v>
                </c:pt>
                <c:pt idx="6">
                  <c:v>295</c:v>
                </c:pt>
                <c:pt idx="7">
                  <c:v>263</c:v>
                </c:pt>
                <c:pt idx="8">
                  <c:v>265</c:v>
                </c:pt>
                <c:pt idx="9">
                  <c:v>163</c:v>
                </c:pt>
                <c:pt idx="10">
                  <c:v>119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5-4F34-B37F-E84AB3D4BD72}"/>
            </c:ext>
          </c:extLst>
        </c:ser>
        <c:ser>
          <c:idx val="2"/>
          <c:order val="2"/>
          <c:tx>
            <c:strRef>
              <c:f>'Entradas vs Saídas'!$E$3</c:f>
              <c:strCache>
                <c:ptCount val="1"/>
                <c:pt idx="0">
                  <c:v>Qtds Vendidas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Saídas'!$E$4:$E$16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1-4ED2-90E5-77B6602E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081680"/>
        <c:axId val="1090080432"/>
      </c:barChart>
      <c:catAx>
        <c:axId val="10900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080432"/>
        <c:crosses val="autoZero"/>
        <c:auto val="1"/>
        <c:lblAlgn val="ctr"/>
        <c:lblOffset val="100"/>
        <c:noMultiLvlLbl val="0"/>
      </c:catAx>
      <c:valAx>
        <c:axId val="10900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0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Estoque Serenatto Café e Bistrô - PLANILHA FINAL AULA 5.xlsx]Top 5 Mais Vendidos!Top 5 Mais Vendidos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Mais Vendidos'!$C$3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Mais Vendidos'!$B$4:$B$9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</c:strCache>
            </c:strRef>
          </c:cat>
          <c:val>
            <c:numRef>
              <c:f>'Top 5 Mais Vendidos'!$C$4:$C$9</c:f>
              <c:numCache>
                <c:formatCode>General</c:formatCode>
                <c:ptCount val="5"/>
                <c:pt idx="0">
                  <c:v>945</c:v>
                </c:pt>
                <c:pt idx="1">
                  <c:v>500</c:v>
                </c:pt>
                <c:pt idx="2">
                  <c:v>400</c:v>
                </c:pt>
                <c:pt idx="3">
                  <c:v>245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7-4378-A115-F1193CE77323}"/>
            </c:ext>
          </c:extLst>
        </c:ser>
        <c:ser>
          <c:idx val="1"/>
          <c:order val="1"/>
          <c:tx>
            <c:strRef>
              <c:f>'Top 5 Mais Vendidos'!$D$3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Mais Vendidos'!$B$4:$B$9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</c:strCache>
            </c:strRef>
          </c:cat>
          <c:val>
            <c:numRef>
              <c:f>'Top 5 Mais Vendidos'!$D$4:$D$9</c:f>
              <c:numCache>
                <c:formatCode>General</c:formatCode>
                <c:ptCount val="5"/>
                <c:pt idx="0">
                  <c:v>1635</c:v>
                </c:pt>
                <c:pt idx="1">
                  <c:v>750</c:v>
                </c:pt>
                <c:pt idx="2">
                  <c:v>620</c:v>
                </c:pt>
                <c:pt idx="3">
                  <c:v>550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7-4378-A115-F1193CE77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8655456"/>
        <c:axId val="1568658368"/>
      </c:barChart>
      <c:catAx>
        <c:axId val="156865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658368"/>
        <c:crosses val="autoZero"/>
        <c:auto val="1"/>
        <c:lblAlgn val="ctr"/>
        <c:lblOffset val="100"/>
        <c:noMultiLvlLbl val="0"/>
      </c:catAx>
      <c:valAx>
        <c:axId val="1568658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86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Estoque Serenatto Café e Bistrô - PLANILHA FINAL AULA 5.xlsx]Top 5 Faturamento origem!Top 5 Faturamento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Faturamento origem'!$C$3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Faturamento origem'!$B$4:$B$9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Refrigerante</c:v>
                </c:pt>
                <c:pt idx="4">
                  <c:v>Coxinha</c:v>
                </c:pt>
              </c:strCache>
            </c:strRef>
          </c:cat>
          <c:val>
            <c:numRef>
              <c:f>'Top 5 Faturamento origem'!$C$4:$C$9</c:f>
              <c:numCache>
                <c:formatCode>\$\ #,##0.00;\-\$\ #,##0.00;\$\ #,##0.00</c:formatCode>
                <c:ptCount val="5"/>
                <c:pt idx="0">
                  <c:v>5670</c:v>
                </c:pt>
                <c:pt idx="1">
                  <c:v>4250</c:v>
                </c:pt>
                <c:pt idx="2">
                  <c:v>3000</c:v>
                </c:pt>
                <c:pt idx="3">
                  <c:v>1680</c:v>
                </c:pt>
                <c:pt idx="4">
                  <c:v>1592.5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3-460E-B6DF-09391155DD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51297872"/>
        <c:axId val="1966199104"/>
      </c:barChart>
      <c:catAx>
        <c:axId val="20512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6199104"/>
        <c:crosses val="autoZero"/>
        <c:auto val="1"/>
        <c:lblAlgn val="ctr"/>
        <c:lblOffset val="100"/>
        <c:noMultiLvlLbl val="0"/>
      </c:catAx>
      <c:valAx>
        <c:axId val="1966199104"/>
        <c:scaling>
          <c:orientation val="minMax"/>
        </c:scaling>
        <c:delete val="1"/>
        <c:axPos val="l"/>
        <c:numFmt formatCode="\$\ #,##0.00;\-\$\ #,##0.00;\$\ #,##0.00" sourceLinked="1"/>
        <c:majorTickMark val="none"/>
        <c:minorTickMark val="none"/>
        <c:tickLblPos val="nextTo"/>
        <c:crossAx val="20512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hyperlink" Target="#'Entradas vs Sa&#237;das'!A1"/><Relationship Id="rId7" Type="http://schemas.openxmlformats.org/officeDocument/2006/relationships/hyperlink" Target="#'Top 5 Faturamento'!A1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3.xml"/><Relationship Id="rId5" Type="http://schemas.openxmlformats.org/officeDocument/2006/relationships/hyperlink" Target="#'Top 5 Mais Vendidos'!A1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1325831</xdr:colOff>
      <xdr:row>0</xdr:row>
      <xdr:rowOff>658092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6729" cy="56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0</xdr:row>
      <xdr:rowOff>76199</xdr:rowOff>
    </xdr:from>
    <xdr:to>
      <xdr:col>3</xdr:col>
      <xdr:colOff>477658</xdr:colOff>
      <xdr:row>0</xdr:row>
      <xdr:rowOff>637309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F01F9-FDFB-4D8C-9BB5-B0295C43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" y="76199"/>
          <a:ext cx="2216729" cy="561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34811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AF855A-3F4A-459E-BBF7-B2FA9377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1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2</xdr:col>
      <xdr:colOff>1138895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FB358B-4560-43C5-BF07-D26A36FB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9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17</xdr:col>
      <xdr:colOff>99060</xdr:colOff>
      <xdr:row>6</xdr:row>
      <xdr:rowOff>91786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D5181C-965D-4862-856D-41FE17549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050"/>
          <a:ext cx="2651760" cy="758536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14</xdr:row>
      <xdr:rowOff>0</xdr:rowOff>
    </xdr:from>
    <xdr:to>
      <xdr:col>53</xdr:col>
      <xdr:colOff>133350</xdr:colOff>
      <xdr:row>30</xdr:row>
      <xdr:rowOff>95250</xdr:rowOff>
    </xdr:to>
    <xdr:graphicFrame macro="">
      <xdr:nvGraphicFramePr>
        <xdr:cNvPr id="5" name="Graf_Faturamento_Despesas">
          <a:extLst>
            <a:ext uri="{FF2B5EF4-FFF2-40B4-BE49-F238E27FC236}">
              <a16:creationId xmlns:a16="http://schemas.microsoft.com/office/drawing/2014/main" id="{ADBF9FC1-478C-FC25-D5E3-6B8CF2A7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142875</xdr:colOff>
      <xdr:row>1</xdr:row>
      <xdr:rowOff>19051</xdr:rowOff>
    </xdr:from>
    <xdr:to>
      <xdr:col>79</xdr:col>
      <xdr:colOff>142875</xdr:colOff>
      <xdr:row>5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7E740F7A-82E0-271A-2E18-BA5966220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675" y="133351"/>
              <a:ext cx="9448800" cy="47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7</xdr:row>
      <xdr:rowOff>38100</xdr:rowOff>
    </xdr:from>
    <xdr:to>
      <xdr:col>13</xdr:col>
      <xdr:colOff>86025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mpresa">
              <a:extLst>
                <a:ext uri="{FF2B5EF4-FFF2-40B4-BE49-F238E27FC236}">
                  <a16:creationId xmlns:a16="http://schemas.microsoft.com/office/drawing/2014/main" id="{2343B1CB-4CAE-DA54-B2B8-3DE29F8BC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838200"/>
              <a:ext cx="20196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20</xdr:row>
      <xdr:rowOff>57150</xdr:rowOff>
    </xdr:from>
    <xdr:to>
      <xdr:col>13</xdr:col>
      <xdr:colOff>85725</xdr:colOff>
      <xdr:row>48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oduto">
              <a:extLst>
                <a:ext uri="{FF2B5EF4-FFF2-40B4-BE49-F238E27FC236}">
                  <a16:creationId xmlns:a16="http://schemas.microsoft.com/office/drawing/2014/main" id="{BD8BA1CA-9FBD-FA83-A19E-430C2E8CE9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343150"/>
              <a:ext cx="2019300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9525</xdr:colOff>
      <xdr:row>34</xdr:row>
      <xdr:rowOff>0</xdr:rowOff>
    </xdr:from>
    <xdr:to>
      <xdr:col>54</xdr:col>
      <xdr:colOff>0</xdr:colOff>
      <xdr:row>48</xdr:row>
      <xdr:rowOff>0</xdr:rowOff>
    </xdr:to>
    <xdr:graphicFrame macro="">
      <xdr:nvGraphicFramePr>
        <xdr:cNvPr id="3" name="Gráfic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A56BDA-F7BB-C3A3-4D1C-68E3AF88D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9524</xdr:colOff>
      <xdr:row>14</xdr:row>
      <xdr:rowOff>0</xdr:rowOff>
    </xdr:from>
    <xdr:to>
      <xdr:col>79</xdr:col>
      <xdr:colOff>152399</xdr:colOff>
      <xdr:row>31</xdr:row>
      <xdr:rowOff>0</xdr:rowOff>
    </xdr:to>
    <xdr:graphicFrame macro="">
      <xdr:nvGraphicFramePr>
        <xdr:cNvPr id="4" name="Gráfico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10D3C0-44DE-807D-82FA-1628F977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1</xdr:colOff>
      <xdr:row>34</xdr:row>
      <xdr:rowOff>9526</xdr:rowOff>
    </xdr:from>
    <xdr:to>
      <xdr:col>79</xdr:col>
      <xdr:colOff>142875</xdr:colOff>
      <xdr:row>47</xdr:row>
      <xdr:rowOff>107626</xdr:rowOff>
    </xdr:to>
    <xdr:graphicFrame macro="">
      <xdr:nvGraphicFramePr>
        <xdr:cNvPr id="6" name="Gráfico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4BFF0C3-73F9-1133-4B2C-45ACD76E9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0902778" createdVersion="5" refreshedVersion="8" minRefreshableVersion="3" recordCount="0" supportSubquery="1" supportAdvancedDrill="1" xr:uid="{7A72AED6-D9A4-4ADB-8A1D-64A1E30D1292}">
  <cacheSource type="external" connectionId="2"/>
  <cacheFields count="9"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oma de Quantidade Comprada]" caption="Soma de Quantidade Comprada" numFmtId="0" hierarchy="34" level="32767"/>
    <cacheField name="[Measures].[Soma de Quantidade Vendida]" caption="Soma de Quantidade Vendida" numFmtId="0" hierarchy="39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Measures].[_Qtds Vendidas Status]" caption="_Qtds Vendidas Status" numFmtId="0" hierarchy="55" level="32767"/>
    <cacheField name="[TB_Fornecedor].[Empresa].[Empresa]" caption="Empresa" numFmtId="0" hierarchy="16" level="1">
      <sharedItems containsSemiMixedTypes="0" containsNonDate="0" containsString="0"/>
    </cacheField>
    <cacheField name="[TB_Produtos].[Produto].[Produto]" caption="Produto" numFmtId="0" hierarchy="21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0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7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8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oneField="1" hidden="1">
      <fieldsUsage count="1">
        <fieldUsage x="6"/>
      </fieldsUsage>
    </cacheHierarchy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10763889" createdVersion="5" refreshedVersion="8" minRefreshableVersion="3" recordCount="0" supportSubquery="1" supportAdvancedDrill="1" xr:uid="{23ADA8FE-7B41-45B1-BA44-3A88441796E2}">
  <cacheSource type="external" connectionId="2"/>
  <cacheFields count="7">
    <cacheField name="[TB_Produtos].[Produto].[Produto]" caption="Produto" numFmtId="0" hierarchy="21" level="1">
      <sharedItems count="5">
        <s v="Café"/>
        <s v="Chocolate Quente"/>
        <s v="Coxinha"/>
        <s v="Pão de Queijo"/>
        <s v="Refrigerante"/>
      </sharedItems>
    </cacheField>
    <cacheField name="[Measures].[Soma de Quantidade Vendida]" caption="Soma de Quantidade Vendida" numFmtId="0" hierarchy="39" level="32767"/>
    <cacheField name="[Measures].[Soma de Quantidade Comprada]" caption="Soma de Quantidade Comprada" numFmtId="0" hierarchy="34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6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13657406" createdVersion="5" refreshedVersion="8" minRefreshableVersion="3" recordCount="0" supportSubquery="1" supportAdvancedDrill="1" xr:uid="{CE52027E-DEEC-49A3-A614-7C2783CBD1AB}">
  <cacheSource type="external" connectionId="2"/>
  <cacheFields count="7">
    <cacheField name="[TB_Produtos].[Produto].[Produto]" caption="Produto" numFmtId="0" hierarchy="21" level="1">
      <sharedItems count="5">
        <s v="Café"/>
        <s v="Chocolate Quente"/>
        <s v="Coxinha"/>
        <s v="Pão de Queijo"/>
        <s v="Refrigerante"/>
      </sharedItems>
    </cacheField>
    <cacheField name="[Measures].[Soma de Valor da Venda]" caption="Soma de Valor da Venda" numFmtId="0" hierarchy="41" level="32767"/>
    <cacheField name="[Measures].[_Faturamento Status]" caption="_Faturamento Status" numFmtId="0" hierarchy="57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6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oneField="1" hidden="1">
      <fieldsUsage count="1">
        <fieldUsage x="2"/>
      </fieldsUsage>
    </cacheHierarchy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15162038" createdVersion="5" refreshedVersion="8" minRefreshableVersion="3" recordCount="0" supportSubquery="1" supportAdvancedDrill="1" xr:uid="{8D7FE038-68B4-4509-BFFE-11D230080EE2}">
  <cacheSource type="external" connectionId="2"/>
  <cacheFields count="6">
    <cacheField name="[Measures].[Soma de Valor da Venda]" caption="Soma de Valor da Venda" numFmtId="0" hierarchy="41" level="32767"/>
    <cacheField name="[TB_Produtos].[Produto].[Produto]" caption="Produto" numFmtId="0" hierarchy="21" level="1">
      <sharedItems count="5">
        <s v="Café"/>
        <s v="Chocolate Quente"/>
        <s v="Coxinha"/>
        <s v="Pão de Queijo"/>
        <s v="Refrigerante"/>
      </sharedItems>
    </cacheField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2"/>
        <fieldUsage x="3"/>
        <fieldUsage x="4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5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1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17592594" createdVersion="5" refreshedVersion="8" minRefreshableVersion="3" recordCount="0" supportSubquery="1" supportAdvancedDrill="1" xr:uid="{AE3C3E46-B8C9-4C4C-85D0-20DB5733E19D}">
  <cacheSource type="external" connectionId="2"/>
  <cacheFields count="9">
    <cacheField name="[Measures].[Faturamento]" caption="Faturamento" numFmtId="0" hierarchy="47" level="32767"/>
    <cacheField name="[Measures].[Despesas]" caption="Despesas" numFmtId="0" hierarchy="42" level="32767"/>
    <cacheField name="[Measures].[Margem_Lucro]" caption="Margem_Lucro" numFmtId="0" hierarchy="43" level="32767"/>
    <cacheField name="[Measures].[Média de Vendas]" caption="Média de Vendas" numFmtId="0" hierarchy="44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  <cacheField name="[TB_Produtos].[Produto].[Produto]" caption="Produto" numFmtId="0" hierarchy="21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4"/>
        <fieldUsage x="5"/>
        <fieldUsage x="6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7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8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 oneField="1">
      <fieldsUsage count="1">
        <fieldUsage x="1"/>
      </fieldsUsage>
    </cacheHierarchy>
    <cacheHierarchy uniqueName="[Measures].[Margem_Lucro]" caption="Margem_Lucro" measure="1" displayFolder="" measureGroup="TB_Produtos" count="0" oneField="1">
      <fieldsUsage count="1">
        <fieldUsage x="2"/>
      </fieldsUsage>
    </cacheHierarchy>
    <cacheHierarchy uniqueName="[Measures].[Média de Vendas]" caption="Média de Vendas" measure="1" displayFolder="" measureGroup="TB_Saídas" count="0" oneField="1">
      <fieldsUsage count="1">
        <fieldUsage x="3"/>
      </fieldsUsage>
    </cacheHierarchy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kamoto" refreshedDate="44994.635857407404" createdVersion="5" refreshedVersion="8" minRefreshableVersion="3" recordCount="0" supportSubquery="1" supportAdvancedDrill="1" xr:uid="{98614F53-E737-4563-ACE5-299FC967D23C}">
  <cacheSource type="external" connectionId="2"/>
  <cacheFields count="1">
    <cacheField name="[Measures].[Faturamento]" caption="Faturamento" numFmtId="0" hierarchy="47" level="32767"/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kamoto" refreshedDate="44994.63704652778" createdVersion="5" refreshedVersion="8" minRefreshableVersion="3" recordCount="0" supportSubquery="1" supportAdvancedDrill="1" xr:uid="{E39EE070-4B20-4A5A-B806-2E3BCB63D7EB}">
  <cacheSource type="external" connectionId="2"/>
  <cacheFields count="4">
    <cacheField name="[Measures].[Faturamento]" caption="Faturamento" numFmtId="0" hierarchy="47" level="32767"/>
    <cacheField name="[Measures].[Despesas]" caption="Despesas" numFmtId="0" hierarchy="42" level="32767"/>
    <cacheField name="[Measures].[Margem_Lucro]" caption="Margem_Lucro" numFmtId="0" hierarchy="43" level="32767"/>
    <cacheField name="[Measures].[Média de Vendas]" caption="Média de Vendas" numFmtId="0" hierarchy="44" level="32767"/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 oneField="1">
      <fieldsUsage count="1">
        <fieldUsage x="1"/>
      </fieldsUsage>
    </cacheHierarchy>
    <cacheHierarchy uniqueName="[Measures].[Margem_Lucro]" caption="Margem_Lucro" measure="1" displayFolder="" measureGroup="TB_Produtos" count="0" oneField="1">
      <fieldsUsage count="1">
        <fieldUsage x="2"/>
      </fieldsUsage>
    </cacheHierarchy>
    <cacheHierarchy uniqueName="[Measures].[Média de Vendas]" caption="Média de Vendas" measure="1" displayFolder="" measureGroup="TB_Saídas" count="0" oneField="1">
      <fieldsUsage count="1">
        <fieldUsage x="3"/>
      </fieldsUsage>
    </cacheHierarchy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0636574" createdVersion="3" refreshedVersion="8" minRefreshableVersion="3" recordCount="0" supportSubquery="1" supportAdvancedDrill="1" xr:uid="{D807EF40-AFD6-4C1F-B793-1560B372D4A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extLst>
    <ext xmlns:x14="http://schemas.microsoft.com/office/spreadsheetml/2009/9/main" uri="{725AE2AE-9491-48be-B2B4-4EB974FC3084}">
      <x14:pivotCacheDefinition slicerData="1" pivotCacheId="1069825265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12268521" createdVersion="5" refreshedVersion="8" minRefreshableVersion="3" recordCount="0" supportSubquery="1" supportAdvancedDrill="1" xr:uid="{0AD9AD56-430B-4AA0-8B1E-C2383AF1E70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oma de Custo Compra]" caption="Soma de Custo Compra" numFmtId="0" hierarchy="38" level="32767"/>
    <cacheField name="[Measures].[Soma de Valor da Venda]" caption="Soma de Valor da Venda" numFmtId="0" hierarchy="41" level="32767"/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  <cacheField name="[TB_Produtos].[Produto].[Produto]" caption="Produto" numFmtId="0" hierarchy="21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6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7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2315138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187A4-6D1E-4848-93B1-F788FA3D7B1C}" name="PivotChartTable3" cacheId="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5" indent="0" outline="1" outlineData="1" multipleFieldFilters="0" chartFormat="1">
  <location ref="A1:C14" firstHeaderRow="0" firstDataRow="1" firstDataCol="1"/>
  <pivotFields count="8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ompra" fld="0" baseField="0" baseItem="0"/>
    <dataField name="Soma de Valor da Venda" fld="1" baseField="0" baseItem="0"/>
  </dataFields>
  <chartFormats count="24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</chartFormats>
  <pivotHierarchies count="60">
    <pivotHierarchy dragToData="1"/>
    <pivotHierarchy dragToData="1"/>
    <pivotHierarchy dragToData="1"/>
    <pivotHierarchy multipleItemSelectionAllowed="1"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3" columnCount="2" cacheId="231513806">
        <x15:pivotRow count="2">
          <x15:c>
            <x15:v>297.5</x15:v>
            <x15:x in="0"/>
          </x15:c>
          <x15:c>
            <x15:v>1475</x15:v>
            <x15:x in="0"/>
          </x15:c>
        </x15:pivotRow>
        <x15:pivotRow count="2">
          <x15:c>
            <x15:v>378.75</x15:v>
            <x15:x in="0"/>
          </x15:c>
          <x15:c>
            <x15:v>1652.5</x15:v>
            <x15:x in="0"/>
          </x15:c>
        </x15:pivotRow>
        <x15:pivotRow count="2">
          <x15:c>
            <x15:v>922.5</x15:v>
            <x15:x in="0"/>
          </x15:c>
          <x15:c>
            <x15:v>2302.5</x15:v>
            <x15:x in="0"/>
          </x15:c>
        </x15:pivotRow>
        <x15:pivotRow count="2">
          <x15:c>
            <x15:v>362.5</x15:v>
            <x15:x in="0"/>
          </x15:c>
          <x15:c>
            <x15:v>1507.5</x15:v>
            <x15:x in="0"/>
          </x15:c>
        </x15:pivotRow>
        <x15:pivotRow count="2">
          <x15:c>
            <x15:v>723.75</x15:v>
            <x15:x in="0"/>
          </x15:c>
          <x15:c>
            <x15:v>1372</x15:v>
            <x15:x in="0"/>
          </x15:c>
        </x15:pivotRow>
        <x15:pivotRow count="2">
          <x15:c>
            <x15:v>376.25</x15:v>
            <x15:x in="0"/>
          </x15:c>
          <x15:c>
            <x15:v>1145</x15:v>
            <x15:x in="0"/>
          </x15:c>
        </x15:pivotRow>
        <x15:pivotRow count="2">
          <x15:c>
            <x15:v>355</x15:v>
            <x15:x in="0"/>
          </x15:c>
          <x15:c>
            <x15:v>2217.5</x15:v>
            <x15:x in="0"/>
          </x15:c>
        </x15:pivotRow>
        <x15:pivotRow count="2">
          <x15:c>
            <x15:v>431.25</x15:v>
            <x15:x in="0"/>
          </x15:c>
          <x15:c>
            <x15:v>1621.5</x15:v>
            <x15:x in="0"/>
          </x15:c>
        </x15:pivotRow>
        <x15:pivotRow count="2">
          <x15:c>
            <x15:v>806</x15:v>
            <x15:x in="0"/>
          </x15:c>
          <x15:c>
            <x15:v>2234</x15:v>
            <x15:x in="0"/>
          </x15:c>
        </x15:pivotRow>
        <x15:pivotRow count="2">
          <x15:c>
            <x15:v>247.75</x15:v>
            <x15:x in="0"/>
          </x15:c>
          <x15:c>
            <x15:v>1508</x15:v>
            <x15:x in="0"/>
          </x15:c>
        </x15:pivotRow>
        <x15:pivotRow count="2">
          <x15:c>
            <x15:v>218.75</x15:v>
            <x15:x in="0"/>
          </x15:c>
          <x15:c>
            <x15:v>811.5</x15:v>
            <x15:x in="0"/>
          </x15:c>
        </x15:pivotRow>
        <x15:pivotRow count="2">
          <x15:c>
            <x15:v>410</x15:v>
            <x15:x in="0"/>
          </x15:c>
          <x15:c>
            <x15:v>1195.5</x15:v>
            <x15:x in="0"/>
          </x15:c>
        </x15:pivotRow>
        <x15:pivotRow count="2">
          <x15:c>
            <x15:v>5530</x15:v>
            <x15:x in="0"/>
          </x15:c>
          <x15:c>
            <x15:v>19042.5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í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415FB-11E4-4B5B-A89C-C45CB1F89135}" name="Indicadores_Principais" cacheId="4" applyNumberFormats="0" applyBorderFormats="0" applyFontFormats="0" applyPatternFormats="0" applyAlignmentFormats="0" applyWidthHeightFormats="1" dataCaption="Valores" tag="e66287c9-c0dd-402b-800e-c0cab5d35d93" updatedVersion="8" minRefreshableVersion="3" useAutoFormatting="1" itemPrintTitles="1" createdVersion="5" indent="0" outline="1" outlineData="1" multipleFieldFilters="0">
  <location ref="B3:E4" firstHeaderRow="0" firstDataRow="1" firstDataCol="0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13307-59E8-4E23-B8D8-11158819570A}" name="Tabela dinâmica6" cacheId="5" applyNumberFormats="0" applyBorderFormats="0" applyFontFormats="0" applyPatternFormats="0" applyAlignmentFormats="0" applyWidthHeightFormats="1" dataCaption="Valores" tag="5c7806ec-f61e-46f8-8526-acaf6a0d0900" updatedVersion="8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Faturamento" fld="0" subtotal="count" baseField="0" baseItem="0" numFmtId="164"/>
  </dataFields>
  <formats count="1">
    <format dxfId="3">
      <pivotArea outline="0" collapsedLevelsAreSubtotals="1" fieldPosition="0"/>
    </format>
  </formats>
  <pivotHierarchies count="60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C73B-0A77-49E2-961F-23D6615DD1D5}" name="Tabela dinâmica8" cacheId="6" applyNumberFormats="0" applyBorderFormats="0" applyFontFormats="0" applyPatternFormats="0" applyAlignmentFormats="0" applyWidthHeightFormats="1" dataCaption="Valores" tag="6d414329-15b6-417b-8543-38e934b7ac20" updatedVersion="8" minRefreshableVersion="3" useAutoFormatting="1" itemPrintTitles="1" createdVersion="5" indent="0" outline="1" outlineData="1" multipleFieldFilters="0">
  <location ref="B3:E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turamento" fld="0" subtotal="count" baseField="0" baseItem="0" numFmtId="164"/>
    <dataField fld="1" subtotal="count" baseField="0" baseItem="0" numFmtId="164"/>
    <dataField fld="2" subtotal="count" baseField="0" baseItem="0"/>
    <dataField fld="3" subtotal="count" baseField="0" baseItem="0"/>
  </dataFields>
  <formats count="1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Hierarchies count="60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C024F-3ADC-403C-A711-D5CF9CE902F7}" name="Entradas vs Saídas" cacheId="0" applyNumberFormats="0" applyBorderFormats="0" applyFontFormats="0" applyPatternFormats="0" applyAlignmentFormats="0" applyWidthHeightFormats="1" dataCaption="Valores" tag="e2810c51-085f-4b1b-8c2e-be79ed6e319b" updatedVersion="8" minRefreshableVersion="3" useAutoFormatting="1" itemPrintTitles="1" createdVersion="5" indent="0" outline="1" outlineData="1" multipleFieldFilters="0" chartFormat="2">
  <location ref="B3:E16" firstHeaderRow="0" firstDataRow="1" firstDataCol="1"/>
  <pivotFields count="9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uantidade Comprada" fld="1" baseField="0" baseItem="0"/>
    <dataField name="Soma de Quantidade Vendida" fld="2" baseField="0" baseItem="0"/>
    <dataField name="Qtds Vendidas Status" fld="6" subtotal="count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endário]"/>
        <x15:activeTabTopLevelEntity name="[TB_Entradas]"/>
        <x15:activeTabTopLevelEntity name="[TB_Saídas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FB19-E419-461D-9EF2-5073B01677B5}" name="Top 5 Mais Vendidos" cacheId="1" applyNumberFormats="0" applyBorderFormats="0" applyFontFormats="0" applyPatternFormats="0" applyAlignmentFormats="0" applyWidthHeightFormats="1" dataCaption="Valores" tag="93bc4841-318f-46f4-b33f-845203b8277c" updatedVersion="8" minRefreshableVersion="3" useAutoFormatting="1" itemPrintTitles="1" createdVersion="5" indent="0" outline="1" outlineData="1" multipleFieldFilters="0" chartFormat="3">
  <location ref="B3:D9" firstHeaderRow="0" firstDataRow="1" firstDataCol="1"/>
  <pivotFields count="7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3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 Vendida" fld="1" baseField="0" baseItem="0"/>
    <dataField name="Soma de Quantidade Comprada" fld="2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count" id="1" iMeasureHier="39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B_Produtos]"/>
        <x15:activeTabTopLevelEntity name="[TB_Saídas]"/>
        <x15:activeTabTopLevelEntity name="[TB_Entradas]"/>
        <x15:activeTabTopLevelEntity name="[Calendário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EBDE0-7D42-434E-85D4-722B8A60895D}" name="Top 5 Faturamento" cacheId="3" applyNumberFormats="0" applyBorderFormats="0" applyFontFormats="0" applyPatternFormats="0" applyAlignmentFormats="0" applyWidthHeightFormats="1" dataCaption="Valores" tag="831da873-0624-4f28-9d82-c49479742d6f" updatedVersion="8" minRefreshableVersion="3" useAutoFormatting="1" itemPrintTitles="1" createdVersion="5" indent="0" outline="1" outlineData="1" multipleFieldFilters="0" chartFormat="2">
  <location ref="B3:C9" firstHeaderRow="1" firstDataRow="1" firstDataCol="1"/>
  <pivotFields count="6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Soma de Valor da Venda" fld="0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1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TB_Saídas]"/>
        <x15:activeTabTopLevelEntity name="[TB_Produtos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A9E39-7871-4C9C-BA25-963EAD3D9D35}" name="Tabela dinâmica2" cacheId="2" applyNumberFormats="0" applyBorderFormats="0" applyFontFormats="0" applyPatternFormats="0" applyAlignmentFormats="0" applyWidthHeightFormats="1" dataCaption="Valores" tag="ccf2750b-7409-4c87-875b-feff8ec82a35" updatedVersion="8" minRefreshableVersion="3" useAutoFormatting="1" itemPrintTitles="1" createdVersion="5" indent="0" outline="1" outlineData="1" multipleFieldFilters="0">
  <location ref="B3:D9" firstHeaderRow="0" firstDataRow="1" firstDataCol="1"/>
  <pivotFields count="7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3"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da Venda" fld="1" baseField="0" baseItem="0"/>
    <dataField name="Faturamento Status" fld="2" subtotal="count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  <x15:activeTabTopLevelEntity name="[Calendário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ierarquia_de_Datas" xr10:uid="{0CBB20F9-1933-49D5-B275-AD4676FB5784}" sourceName="[Calendário].[Hierarquia de Datas]">
  <pivotTables>
    <pivotTable tabId="10" name="Indicadores_Principais"/>
    <pivotTable tabId="11" name="Entradas vs Saídas"/>
    <pivotTable tabId="13" name="Top 5 Mais Vendidos"/>
    <pivotTable tabId="15" name="Tabela dinâmica2"/>
    <pivotTable tabId="14" name="Top 5 Faturamento"/>
  </pivotTables>
  <data>
    <olap pivotCacheId="1069825265">
      <levels count="4">
        <level uniqueName="[Calendário].[Hierarquia de Datas].[(All)]" sourceCaption="(All)" count="0"/>
        <level uniqueName="[Calendário].[Hierarquia de Datas].[Ano]" sourceCaption="Ano" count="0"/>
        <level uniqueName="[Calendário].[Hierarquia de Datas].[Mês]" sourceCaption="Mês" count="12">
          <ranges>
            <range startItem="0">
              <i n="[Calendário].[Hierarquia de Datas].[Mês].&amp;[janeiro]" c="janeiro">
                <p n="[Calendário].[Hierarquia de Datas].[Ano].&amp;[2022]"/>
              </i>
              <i n="[Calendário].[Hierarquia de Datas].[Mês].&amp;[fevereiro]" c="fevereiro">
                <p n="[Calendário].[Hierarquia de Datas].[Ano].&amp;[2022]"/>
              </i>
              <i n="[Calendário].[Hierarquia de Datas].[Mês].&amp;[março]" c="março">
                <p n="[Calendário].[Hierarquia de Datas].[Ano].&amp;[2022]"/>
              </i>
              <i n="[Calendário].[Hierarquia de Datas].[Mês].&amp;[abril]" c="abril">
                <p n="[Calendário].[Hierarquia de Datas].[Ano].&amp;[2022]"/>
              </i>
              <i n="[Calendário].[Hierarquia de Datas].[Mês].&amp;[maio]" c="maio">
                <p n="[Calendário].[Hierarquia de Datas].[Ano].&amp;[2022]"/>
              </i>
              <i n="[Calendário].[Hierarquia de Datas].[Mês].&amp;[junho]" c="junho">
                <p n="[Calendário].[Hierarquia de Datas].[Ano].&amp;[2022]"/>
              </i>
              <i n="[Calendário].[Hierarquia de Datas].[Mês].&amp;[julho]" c="julho">
                <p n="[Calendário].[Hierarquia de Datas].[Ano].&amp;[2022]"/>
              </i>
              <i n="[Calendário].[Hierarquia de Datas].[Mês].&amp;[agosto]" c="agosto">
                <p n="[Calendário].[Hierarquia de Datas].[Ano].&amp;[2022]"/>
              </i>
              <i n="[Calendário].[Hierarquia de Datas].[Mês].&amp;[setembro]" c="setembro">
                <p n="[Calendário].[Hierarquia de Datas].[Ano].&amp;[2022]"/>
              </i>
              <i n="[Calendário].[Hierarquia de Datas].[Mês].&amp;[outubro]" c="outubro">
                <p n="[Calendário].[Hierarquia de Datas].[Ano].&amp;[2022]"/>
              </i>
              <i n="[Calendário].[Hierarquia de Datas].[Mês].&amp;[novembro]" c="novembro">
                <p n="[Calendário].[Hierarquia de Datas].[Ano].&amp;[2022]"/>
              </i>
              <i n="[Calendário].[Hierarquia de Datas].[Mês].&amp;[dezembro]" c="dezembro">
                <p n="[Calendário].[Hierarquia de Datas].[Ano].&amp;[2022]"/>
              </i>
            </range>
          </ranges>
        </level>
        <level uniqueName="[Calendário].[Hierarquia de Datas].[DateColumn]" sourceCaption="DateColumn" count="0"/>
      </levels>
      <selections count="1">
        <selection n="[Calendário].[Hierarquia de Datas].[Ano].&amp;[202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" xr10:uid="{B1434FFA-C05E-4603-A5DE-EC7446FF3C2B}" sourceName="[TB_Fornecedor].[Empresa]">
  <pivotTables>
    <pivotTable tabId="10" name="Indicadores_Principais"/>
    <pivotTable tabId="11" name="Entradas vs Saídas"/>
    <pivotTable tabId="13" name="Top 5 Mais Vendidos"/>
    <pivotTable tabId="15" name="Tabela dinâmica2"/>
    <pivotTable tabId="14" name="Top 5 Faturamento"/>
  </pivotTables>
  <data>
    <olap pivotCacheId="1069825265">
      <levels count="2">
        <level uniqueName="[TB_Fornecedor].[Empresa].[(All)]" sourceCaption="(All)" count="0"/>
        <level uniqueName="[TB_Fornecedor].[Empresa].[Empresa]" sourceCaption="Empresa" count="4">
          <ranges>
            <range startItem="0">
              <i n="[TB_Fornecedor].[Empresa].&amp;[Distribuídora KS]" c="Distribuídora KS"/>
              <i n="[TB_Fornecedor].[Empresa].&amp;[Frigorífico Z]" c="Frigorífico Z"/>
              <i n="[TB_Fornecedor].[Empresa].&amp;[Mercado Express]" c="Mercado Express"/>
              <i n="[TB_Fornecedor].[Empresa].&amp;[Salgados Gran]" c="Salgados Gran"/>
            </range>
          </ranges>
        </level>
      </levels>
      <selections count="1">
        <selection n="[TB_Fornecedor].[Empres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10DD02A7-1F9F-4AF2-A3BC-FC44DC23EBA4}" sourceName="[TB_Produtos].[Produto]">
  <pivotTables>
    <pivotTable tabId="10" name="Indicadores_Principais"/>
    <pivotTable tabId="11" name="Entradas vs Saídas"/>
    <pivotTable tabId="13" name="Top 5 Mais Vendidos"/>
    <pivotTable tabId="15" name="Tabela dinâmica2"/>
    <pivotTable tabId="14" name="Top 5 Faturamento"/>
  </pivotTables>
  <data>
    <olap pivotCacheId="1069825265">
      <levels count="2">
        <level uniqueName="[TB_Produtos].[Produto].[(All)]" sourceCaption="(All)" count="0"/>
        <level uniqueName="[TB_Produtos].[Produto].[Produto]" sourceCaption="Produto" count="27">
          <ranges>
            <range startItem="0">
              <i n="[TB_Produtos].[Produto].&amp;[Água]" c="Água"/>
              <i n="[TB_Produtos].[Produto].&amp;[Café]" c="Café"/>
              <i n="[TB_Produtos].[Produto].&amp;[Cerveja]" c="Cerveja"/>
              <i n="[TB_Produtos].[Produto].&amp;[Chocolate Quente]" c="Chocolate Quente"/>
              <i n="[TB_Produtos].[Produto].&amp;[Coxinha]" c="Coxinha"/>
              <i n="[TB_Produtos].[Produto].&amp;[Frango]" c="Frango"/>
              <i n="[TB_Produtos].[Produto].&amp;[Hamburguer]" c="Hamburguer"/>
              <i n="[TB_Produtos].[Produto].&amp;[Mini Pizza]" c="Mini Pizza"/>
              <i n="[TB_Produtos].[Produto].&amp;[Pão de Queijo]" c="Pão de Queijo"/>
              <i n="[TB_Produtos].[Produto].&amp;[Refrigerante]" c="Refrigerante"/>
              <i n="[TB_Produtos].[Produto].&amp;[Suco de Laranja]" c="Suco de Laranja"/>
              <i n="[TB_Produtos].[Produto].&amp;[Açúcar]" c="Açúcar" nd="1"/>
              <i n="[TB_Produtos].[Produto].&amp;[Chá]" c="Chá" nd="1"/>
              <i n="[TB_Produtos].[Produto].&amp;[Chantilly]" c="Chantilly" nd="1"/>
              <i n="[TB_Produtos].[Produto].&amp;[Empada]" c="Empada" nd="1"/>
              <i n="[TB_Produtos].[Produto].&amp;[Enroladinho]" c="Enroladinho" nd="1"/>
              <i n="[TB_Produtos].[Produto].&amp;[Esfiha]" c="Esfiha" nd="1"/>
              <i n="[TB_Produtos].[Produto].&amp;[Leite]" c="Leite" nd="1"/>
              <i n="[TB_Produtos].[Produto].&amp;[Manteiga]" c="Manteiga" nd="1"/>
              <i n="[TB_Produtos].[Produto].&amp;[Mortadela]" c="Mortadela" nd="1"/>
              <i n="[TB_Produtos].[Produto].&amp;[Pão]" c="Pão" nd="1"/>
              <i n="[TB_Produtos].[Produto].&amp;[Peito de Peru]" c="Peito de Peru" nd="1"/>
              <i n="[TB_Produtos].[Produto].&amp;[Presunto]" c="Presunto" nd="1"/>
              <i n="[TB_Produtos].[Produto].&amp;[Queijo]" c="Queijo" nd="1"/>
              <i n="[TB_Produtos].[Produto].&amp;[Quibe]" c="Quibe" nd="1"/>
              <i n="[TB_Produtos].[Produto].&amp;[Requeijão]" c="Requeijão" nd="1"/>
              <i n="[TB_Produtos].[Produto].&amp;[Risoles]" c="Risoles" nd="1"/>
            </range>
          </ranges>
        </level>
      </levels>
      <selections count="1">
        <selection n="[TB_Produtos].[Produ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B_Produtos].[Produto].[Produto]" count="16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E141A57-DFD6-4251-B323-F6E8CF8BE178}" cache="SegmentaçãodeDados_Hierarquia_de_Datas" caption="Mês" columnCount="12" showCaption="0" level="2" rowHeight="324000"/>
  <slicer name="Empresa" xr10:uid="{F9556319-8DF4-4DB0-84E3-8E2CB61CE7EE}" cache="SegmentaçãodeDados_Empresa" caption="Empresa" level="1" rowHeight="241300"/>
  <slicer name="Produto" xr10:uid="{41963FB6-B04F-411B-A46E-BDD7D0DB340D}" cache="SegmentaçãodeDados_Produto" caption="Produto" columnCount="2" level="1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9" dataDxfId="28">
  <autoFilter ref="B4:G31" xr:uid="{BF78AD2E-2996-4673-93A5-FBABBADBFCAD}"/>
  <tableColumns count="6">
    <tableColumn id="6" xr3:uid="{89619A99-9F64-4B62-9717-C624D5416E92}" name="Código" dataDxfId="27"/>
    <tableColumn id="1" xr3:uid="{377E90C8-0A45-4737-AC04-4C7CDB0AEAE2}" name="Produto" dataDxfId="26"/>
    <tableColumn id="2" xr3:uid="{4EB804C9-8A27-4783-BD36-FB9E656AE6E9}" name="Unidade de Medida" dataDxfId="25"/>
    <tableColumn id="3" xr3:uid="{A21D3E1F-EEC0-4E4A-BE5D-F1FC07B6F8D6}" name="Estoque Mínimo" dataDxfId="24"/>
    <tableColumn id="4" xr3:uid="{56ACBABD-1CFA-40E7-BC2B-DBA4120CD2CF}" name="Custo Unitário" dataDxfId="23" dataCellStyle="Moeda"/>
    <tableColumn id="5" xr3:uid="{96CD541B-A2C4-4577-95D7-DC8135FFC00B}" name="Preço Unitário" dataDxfId="22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21" dataDxfId="20">
  <autoFilter ref="B5:F9" xr:uid="{3FE8CB29-2D3F-4475-8076-85314FAA5C42}"/>
  <tableColumns count="5">
    <tableColumn id="5" xr3:uid="{5FC9FE8F-4F08-40A4-AA09-0975F9E316A7}" name="Código" dataDxfId="19"/>
    <tableColumn id="1" xr3:uid="{5957F8AA-CE75-4BE8-A28F-E63751C6F321}" name="Empresa" dataDxfId="18"/>
    <tableColumn id="2" xr3:uid="{714E240A-6400-4353-BAFA-98056A75BEB8}" name="Telefone" dataDxfId="17"/>
    <tableColumn id="3" xr3:uid="{83F2A368-4F63-4459-A8E0-C24478833107}" name="Responsável" dataDxfId="16"/>
    <tableColumn id="4" xr3:uid="{B26AA4D1-77D3-4E4E-8E26-1DD67159E60C}" name="E-mail" dataDxfId="15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4" dataDxfId="13">
  <autoFilter ref="B5:E59" xr:uid="{96889516-6D39-4469-A223-4B0F7168EF79}"/>
  <tableColumns count="4">
    <tableColumn id="1" xr3:uid="{701AD28A-1CD8-44C9-BCEB-958AEB0E91DD}" name="Data" dataDxfId="12"/>
    <tableColumn id="2" xr3:uid="{F247CE0B-0EF4-4B75-A4B5-2205D8CF8B59}" name="Produto" dataDxfId="11"/>
    <tableColumn id="3" xr3:uid="{1A5D1499-6E9D-496F-95A9-F290D6FBA0EA}" name="Fornecedor" dataDxfId="10"/>
    <tableColumn id="4" xr3:uid="{8E9FF413-1C84-4664-AA13-4DDF2E3D7D9D}" name="Quantidade Comprada" dataDxfId="9" dataCellStyle="Moeda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8" dataDxfId="7">
  <autoFilter ref="B5:D62" xr:uid="{586A585A-A0FE-42A4-967D-5B04DAD1156E}"/>
  <tableColumns count="3">
    <tableColumn id="1" xr3:uid="{B4F598A6-4052-4062-950B-44B21BB57036}" name="Data" dataDxfId="6"/>
    <tableColumn id="2" xr3:uid="{370468ED-B740-49DE-AB89-5354284A2ABF}" name="Produto" dataDxfId="5"/>
    <tableColumn id="3" xr3:uid="{BE1ABBF0-3358-4840-B3C0-322DEDC290E1}" name="Quantidade Vendida" dataDxfId="4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FF0000"/>
  </sheetPr>
  <dimension ref="B1:J31"/>
  <sheetViews>
    <sheetView showGridLines="0" topLeftCell="A16" zoomScale="140" zoomScaleNormal="14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12.85546875" customWidth="1"/>
    <col min="3" max="3" width="22.5703125" bestFit="1" customWidth="1"/>
    <col min="4" max="4" width="19.7109375" bestFit="1" customWidth="1"/>
    <col min="5" max="5" width="18.42578125" customWidth="1"/>
    <col min="6" max="6" width="16.85546875" style="1" customWidth="1"/>
    <col min="7" max="7" width="16.85546875" customWidth="1"/>
    <col min="8" max="8" width="13.5703125" customWidth="1"/>
    <col min="9" max="9" width="15.28515625" customWidth="1"/>
  </cols>
  <sheetData>
    <row r="1" spans="2:10" s="6" customFormat="1" ht="60" customHeight="1" x14ac:dyDescent="0.25">
      <c r="E1" s="13" t="s">
        <v>0</v>
      </c>
      <c r="F1" s="14"/>
    </row>
    <row r="2" spans="2:10" s="8" customFormat="1" ht="6" customHeight="1" x14ac:dyDescent="0.25">
      <c r="F2" s="9"/>
    </row>
    <row r="4" spans="2:10" x14ac:dyDescent="0.25">
      <c r="B4" s="22" t="s">
        <v>66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 ht="18" x14ac:dyDescent="0.35">
      <c r="B5" s="23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 ht="18" x14ac:dyDescent="0.35">
      <c r="B6" s="23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 ht="18" x14ac:dyDescent="0.35">
      <c r="B7" s="23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 ht="18" x14ac:dyDescent="0.35">
      <c r="B8" s="23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 ht="18" x14ac:dyDescent="0.35">
      <c r="B9" s="23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 ht="18" x14ac:dyDescent="0.35">
      <c r="B10" s="23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 ht="18" x14ac:dyDescent="0.35">
      <c r="B11" s="23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 ht="18" x14ac:dyDescent="0.35">
      <c r="B12" s="23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 ht="18" x14ac:dyDescent="0.35">
      <c r="B13" s="23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 ht="18" x14ac:dyDescent="0.35">
      <c r="B14" s="23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 ht="18" x14ac:dyDescent="0.35">
      <c r="B15" s="23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 ht="18" x14ac:dyDescent="0.35">
      <c r="B16" s="23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 ht="18" x14ac:dyDescent="0.35">
      <c r="B17" s="23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 ht="18" x14ac:dyDescent="0.35">
      <c r="B18" s="23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 ht="18" x14ac:dyDescent="0.35">
      <c r="B19" s="23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 ht="18" x14ac:dyDescent="0.35">
      <c r="B20" s="23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 ht="18" x14ac:dyDescent="0.35">
      <c r="B21" s="23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 ht="18" x14ac:dyDescent="0.35">
      <c r="B22" s="23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 ht="18" x14ac:dyDescent="0.35">
      <c r="B23" s="23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 ht="18" x14ac:dyDescent="0.35">
      <c r="B24" s="23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 ht="18" x14ac:dyDescent="0.35">
      <c r="B25" s="23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 ht="18" x14ac:dyDescent="0.35">
      <c r="B26" s="23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 ht="18" x14ac:dyDescent="0.35">
      <c r="B27" s="23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 ht="18" x14ac:dyDescent="0.35">
      <c r="B28" s="23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 ht="18" x14ac:dyDescent="0.35">
      <c r="B29" s="23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 ht="18" x14ac:dyDescent="0.35">
      <c r="B30" s="23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 ht="18" x14ac:dyDescent="0.35">
      <c r="B31" s="23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40A8-4AAA-4493-8CBA-A76AE9B9C775}">
  <dimension ref="B1:E9"/>
  <sheetViews>
    <sheetView zoomScale="140" zoomScaleNormal="140" workbookViewId="0">
      <selection activeCell="E1" sqref="E1"/>
    </sheetView>
  </sheetViews>
  <sheetFormatPr defaultRowHeight="15" x14ac:dyDescent="0.25"/>
  <cols>
    <col min="2" max="2" width="18" bestFit="1" customWidth="1"/>
    <col min="3" max="3" width="27.85546875" bestFit="1" customWidth="1"/>
    <col min="4" max="4" width="29.42578125" bestFit="1" customWidth="1"/>
    <col min="5" max="7" width="22.7109375" bestFit="1" customWidth="1"/>
  </cols>
  <sheetData>
    <row r="1" spans="2:5" x14ac:dyDescent="0.25">
      <c r="E1" s="31" t="s">
        <v>95</v>
      </c>
    </row>
    <row r="3" spans="2:5" x14ac:dyDescent="0.25">
      <c r="B3" s="29" t="s">
        <v>94</v>
      </c>
      <c r="C3" t="s">
        <v>93</v>
      </c>
      <c r="D3" t="s">
        <v>92</v>
      </c>
    </row>
    <row r="4" spans="2:5" x14ac:dyDescent="0.25">
      <c r="B4" s="30" t="s">
        <v>6</v>
      </c>
      <c r="C4">
        <v>945</v>
      </c>
      <c r="D4">
        <v>1635</v>
      </c>
    </row>
    <row r="5" spans="2:5" x14ac:dyDescent="0.25">
      <c r="B5" s="30" t="s">
        <v>19</v>
      </c>
      <c r="C5">
        <v>500</v>
      </c>
      <c r="D5">
        <v>750</v>
      </c>
    </row>
    <row r="6" spans="2:5" x14ac:dyDescent="0.25">
      <c r="B6" s="30" t="s">
        <v>25</v>
      </c>
      <c r="C6">
        <v>400</v>
      </c>
      <c r="D6">
        <v>620</v>
      </c>
    </row>
    <row r="7" spans="2:5" x14ac:dyDescent="0.25">
      <c r="B7" s="30" t="s">
        <v>10</v>
      </c>
      <c r="C7">
        <v>245</v>
      </c>
      <c r="D7">
        <v>550</v>
      </c>
    </row>
    <row r="8" spans="2:5" x14ac:dyDescent="0.25">
      <c r="B8" s="30" t="s">
        <v>36</v>
      </c>
      <c r="C8">
        <v>210</v>
      </c>
      <c r="D8">
        <v>350</v>
      </c>
    </row>
    <row r="9" spans="2:5" x14ac:dyDescent="0.25">
      <c r="B9" s="30" t="s">
        <v>91</v>
      </c>
      <c r="C9">
        <v>2300</v>
      </c>
      <c r="D9">
        <v>3905</v>
      </c>
    </row>
  </sheetData>
  <hyperlinks>
    <hyperlink ref="E1" location="Dashboard!A1" display="Voltar" xr:uid="{31B72789-A9E0-4FC6-8E32-6CE18AB42087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17E-11F7-4B8B-94C8-FF37E9500ACA}">
  <dimension ref="B3:C9"/>
  <sheetViews>
    <sheetView zoomScale="160" zoomScaleNormal="160" workbookViewId="0">
      <selection activeCell="G24" sqref="G24"/>
    </sheetView>
  </sheetViews>
  <sheetFormatPr defaultRowHeight="15" x14ac:dyDescent="0.25"/>
  <cols>
    <col min="2" max="2" width="18" bestFit="1" customWidth="1"/>
    <col min="3" max="3" width="22.85546875" bestFit="1" customWidth="1"/>
    <col min="4" max="4" width="18.5703125" bestFit="1" customWidth="1"/>
    <col min="5" max="12" width="9.5703125" bestFit="1" customWidth="1"/>
    <col min="13" max="13" width="10.140625" bestFit="1" customWidth="1"/>
    <col min="14" max="14" width="10" bestFit="1" customWidth="1"/>
    <col min="15" max="15" width="10.7109375" bestFit="1" customWidth="1"/>
  </cols>
  <sheetData>
    <row r="3" spans="2:3" x14ac:dyDescent="0.25">
      <c r="B3" s="29" t="s">
        <v>94</v>
      </c>
      <c r="C3" t="s">
        <v>97</v>
      </c>
    </row>
    <row r="4" spans="2:3" x14ac:dyDescent="0.25">
      <c r="B4" s="30" t="s">
        <v>6</v>
      </c>
      <c r="C4" s="27">
        <v>5670</v>
      </c>
    </row>
    <row r="5" spans="2:3" x14ac:dyDescent="0.25">
      <c r="B5" s="30" t="s">
        <v>19</v>
      </c>
      <c r="C5" s="27">
        <v>4250</v>
      </c>
    </row>
    <row r="6" spans="2:3" x14ac:dyDescent="0.25">
      <c r="B6" s="30" t="s">
        <v>25</v>
      </c>
      <c r="C6" s="27">
        <v>3000</v>
      </c>
    </row>
    <row r="7" spans="2:3" x14ac:dyDescent="0.25">
      <c r="B7" s="30" t="s">
        <v>36</v>
      </c>
      <c r="C7" s="27">
        <v>1680</v>
      </c>
    </row>
    <row r="8" spans="2:3" x14ac:dyDescent="0.25">
      <c r="B8" s="30" t="s">
        <v>10</v>
      </c>
      <c r="C8" s="27">
        <v>1592.5</v>
      </c>
    </row>
    <row r="9" spans="2:3" x14ac:dyDescent="0.25">
      <c r="B9" s="30" t="s">
        <v>91</v>
      </c>
      <c r="C9" s="27">
        <v>16192.5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F49A-8511-45E7-AC84-A548CA7893C5}">
  <dimension ref="B3:D9"/>
  <sheetViews>
    <sheetView tabSelected="1" zoomScale="160" zoomScaleNormal="160" workbookViewId="0">
      <selection activeCell="D15" sqref="D15"/>
    </sheetView>
  </sheetViews>
  <sheetFormatPr defaultRowHeight="15" x14ac:dyDescent="0.25"/>
  <cols>
    <col min="2" max="2" width="18" bestFit="1" customWidth="1"/>
    <col min="3" max="3" width="22.85546875" bestFit="1" customWidth="1"/>
    <col min="4" max="4" width="18.5703125" bestFit="1" customWidth="1"/>
    <col min="5" max="12" width="9.5703125" bestFit="1" customWidth="1"/>
    <col min="13" max="13" width="10.140625" bestFit="1" customWidth="1"/>
    <col min="14" max="14" width="10" bestFit="1" customWidth="1"/>
    <col min="15" max="15" width="10.7109375" bestFit="1" customWidth="1"/>
  </cols>
  <sheetData>
    <row r="3" spans="2:4" x14ac:dyDescent="0.25">
      <c r="B3" s="29" t="s">
        <v>94</v>
      </c>
      <c r="C3" t="s">
        <v>97</v>
      </c>
      <c r="D3" t="s">
        <v>98</v>
      </c>
    </row>
    <row r="4" spans="2:4" x14ac:dyDescent="0.25">
      <c r="B4" s="30" t="s">
        <v>6</v>
      </c>
      <c r="C4" s="27">
        <v>5670</v>
      </c>
      <c r="D4" s="2">
        <v>1</v>
      </c>
    </row>
    <row r="5" spans="2:4" x14ac:dyDescent="0.25">
      <c r="B5" s="30" t="s">
        <v>19</v>
      </c>
      <c r="C5" s="27">
        <v>4250</v>
      </c>
      <c r="D5" s="2">
        <v>1</v>
      </c>
    </row>
    <row r="6" spans="2:4" x14ac:dyDescent="0.25">
      <c r="B6" s="30" t="s">
        <v>25</v>
      </c>
      <c r="C6" s="27">
        <v>3000</v>
      </c>
      <c r="D6" s="2">
        <v>0</v>
      </c>
    </row>
    <row r="7" spans="2:4" x14ac:dyDescent="0.25">
      <c r="B7" s="30" t="s">
        <v>36</v>
      </c>
      <c r="C7" s="27">
        <v>1680</v>
      </c>
      <c r="D7" s="2">
        <v>-1</v>
      </c>
    </row>
    <row r="8" spans="2:4" x14ac:dyDescent="0.25">
      <c r="B8" s="30" t="s">
        <v>10</v>
      </c>
      <c r="C8" s="27">
        <v>1592.5</v>
      </c>
      <c r="D8" s="2">
        <v>-1</v>
      </c>
    </row>
    <row r="9" spans="2:4" x14ac:dyDescent="0.25">
      <c r="B9" s="30" t="s">
        <v>91</v>
      </c>
      <c r="C9" s="27">
        <v>16192.5</v>
      </c>
      <c r="D9" s="2">
        <v>1</v>
      </c>
    </row>
  </sheetData>
  <conditionalFormatting pivot="1" sqref="D4:D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47FB-9F08-47C0-ADFF-C2BD8F2232A0}">
  <sheetPr>
    <tabColor rgb="FF002060"/>
  </sheetPr>
  <dimension ref="O6:CB49"/>
  <sheetViews>
    <sheetView showGridLines="0" showRowColHeaders="0" zoomScaleNormal="100" workbookViewId="0"/>
  </sheetViews>
  <sheetFormatPr defaultColWidth="2.28515625" defaultRowHeight="9" customHeight="1" x14ac:dyDescent="0.25"/>
  <sheetData>
    <row r="6" spans="15:80" ht="9" customHeight="1" thickBot="1" x14ac:dyDescent="0.3"/>
    <row r="7" spans="15:80" ht="9" customHeight="1" thickTop="1" x14ac:dyDescent="0.25">
      <c r="O7" s="53" t="s">
        <v>67</v>
      </c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5"/>
      <c r="AF7" s="53" t="s">
        <v>68</v>
      </c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5"/>
      <c r="AW7" s="53" t="s">
        <v>69</v>
      </c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5"/>
      <c r="BN7" s="53" t="s">
        <v>70</v>
      </c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5"/>
    </row>
    <row r="8" spans="15:80" ht="9" customHeight="1" thickBot="1" x14ac:dyDescent="0.3">
      <c r="O8" s="56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F8" s="56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8"/>
      <c r="AW8" s="56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8"/>
      <c r="BN8" s="56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8"/>
    </row>
    <row r="9" spans="15:80" ht="9" customHeight="1" thickTop="1" x14ac:dyDescent="0.25">
      <c r="O9" s="59">
        <f>GETPIVOTDATA("[Measures].[Faturamento]",'Principais Indicadores'!$B$3)</f>
        <v>19042.5</v>
      </c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1"/>
      <c r="AF9" s="59">
        <f>GETPIVOTDATA("[Measures].[Despesas]",'Principais Indicadores'!$B$3)</f>
        <v>5530</v>
      </c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1"/>
      <c r="AW9" s="65">
        <f>GETPIVOTDATA("[Measures].[Margem_Lucro]",'Principais Indicadores'!$B$3)</f>
        <v>2.4434900542495481</v>
      </c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7"/>
      <c r="BN9" s="71">
        <f>GETPIVOTDATA("[Measures].[Média de Vendas]",'Principais Indicadores'!$B$3)</f>
        <v>45.526315789473685</v>
      </c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3"/>
    </row>
    <row r="10" spans="15:80" ht="9" customHeight="1" x14ac:dyDescent="0.25">
      <c r="O10" s="59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1"/>
      <c r="AF10" s="59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1"/>
      <c r="AW10" s="65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7"/>
      <c r="BN10" s="71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3"/>
    </row>
    <row r="11" spans="15:80" ht="9" customHeight="1" thickBot="1" x14ac:dyDescent="0.3">
      <c r="O11" s="62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4"/>
      <c r="AF11" s="62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4"/>
      <c r="AW11" s="68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70"/>
      <c r="BN11" s="74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6"/>
    </row>
    <row r="12" spans="15:80" ht="9" customHeight="1" thickTop="1" thickBot="1" x14ac:dyDescent="0.3"/>
    <row r="13" spans="15:80" ht="9" customHeight="1" thickTop="1" x14ac:dyDescent="0.25">
      <c r="O13" s="41" t="s">
        <v>71</v>
      </c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3"/>
      <c r="BD13" s="41" t="s">
        <v>72</v>
      </c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3"/>
    </row>
    <row r="14" spans="15:80" ht="9" customHeight="1" thickBot="1" x14ac:dyDescent="0.3">
      <c r="O14" s="44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6"/>
      <c r="BD14" s="44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6"/>
    </row>
    <row r="15" spans="15:80" ht="9" customHeight="1" thickTop="1" x14ac:dyDescent="0.25"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7"/>
      <c r="BD15" s="35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7"/>
    </row>
    <row r="16" spans="15:80" ht="9" customHeight="1" x14ac:dyDescent="0.25">
      <c r="O16" s="35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7"/>
      <c r="BD16" s="35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7"/>
    </row>
    <row r="17" spans="15:80" ht="9" customHeight="1" x14ac:dyDescent="0.25">
      <c r="O17" s="35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7"/>
      <c r="BD17" s="35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7"/>
    </row>
    <row r="18" spans="15:80" ht="9" customHeight="1" x14ac:dyDescent="0.25">
      <c r="O18" s="35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7"/>
      <c r="BD18" s="35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7"/>
    </row>
    <row r="19" spans="15:80" ht="9" customHeight="1" x14ac:dyDescent="0.25">
      <c r="O19" s="35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7"/>
      <c r="BD19" s="35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7"/>
    </row>
    <row r="20" spans="15:80" ht="9" customHeight="1" x14ac:dyDescent="0.25">
      <c r="O20" s="3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7"/>
      <c r="BD20" s="35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7"/>
    </row>
    <row r="21" spans="15:80" ht="9" customHeight="1" x14ac:dyDescent="0.25">
      <c r="O21" s="35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7"/>
      <c r="BD21" s="35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7"/>
    </row>
    <row r="22" spans="15:80" ht="9" customHeight="1" x14ac:dyDescent="0.25">
      <c r="O22" s="35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7"/>
      <c r="BD22" s="35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7"/>
    </row>
    <row r="23" spans="15:80" ht="9" customHeight="1" x14ac:dyDescent="0.25">
      <c r="O23" s="35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7"/>
      <c r="BD23" s="35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7"/>
    </row>
    <row r="24" spans="15:80" ht="9" customHeight="1" x14ac:dyDescent="0.25">
      <c r="O24" s="35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7"/>
      <c r="BD24" s="35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7"/>
    </row>
    <row r="25" spans="15:80" ht="9" customHeight="1" x14ac:dyDescent="0.25">
      <c r="O25" s="35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7"/>
      <c r="BD25" s="35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7"/>
    </row>
    <row r="26" spans="15:80" ht="9" customHeight="1" x14ac:dyDescent="0.25">
      <c r="O26" s="35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7"/>
      <c r="BD26" s="35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7"/>
    </row>
    <row r="27" spans="15:80" ht="9" customHeight="1" x14ac:dyDescent="0.25">
      <c r="O27" s="35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7"/>
      <c r="BD27" s="35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7"/>
    </row>
    <row r="28" spans="15:80" ht="9" customHeight="1" x14ac:dyDescent="0.25">
      <c r="O28" s="35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7"/>
      <c r="BD28" s="35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7"/>
    </row>
    <row r="29" spans="15:80" ht="9" customHeight="1" x14ac:dyDescent="0.25">
      <c r="O29" s="35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7"/>
      <c r="BD29" s="35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7"/>
    </row>
    <row r="30" spans="15:80" ht="9" customHeight="1" x14ac:dyDescent="0.25">
      <c r="O30" s="35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7"/>
      <c r="BD30" s="35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7"/>
    </row>
    <row r="31" spans="15:80" ht="9" customHeight="1" thickBot="1" x14ac:dyDescent="0.3">
      <c r="O31" s="38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40"/>
      <c r="BD31" s="38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40"/>
    </row>
    <row r="32" spans="15:80" ht="9" customHeight="1" thickTop="1" thickBot="1" x14ac:dyDescent="0.3"/>
    <row r="33" spans="15:80" ht="9" customHeight="1" thickTop="1" x14ac:dyDescent="0.25">
      <c r="O33" s="47" t="s">
        <v>73</v>
      </c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9"/>
      <c r="BD33" s="41" t="s">
        <v>74</v>
      </c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3"/>
    </row>
    <row r="34" spans="15:80" ht="9" customHeight="1" thickBot="1" x14ac:dyDescent="0.3">
      <c r="O34" s="50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2"/>
      <c r="BD34" s="44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6"/>
    </row>
    <row r="35" spans="15:80" ht="9" customHeight="1" thickTop="1" x14ac:dyDescent="0.25">
      <c r="O35" s="32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4"/>
      <c r="BD35" s="32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4"/>
    </row>
    <row r="36" spans="15:80" ht="9" customHeight="1" x14ac:dyDescent="0.25">
      <c r="O36" s="35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7"/>
      <c r="BD36" s="35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7"/>
    </row>
    <row r="37" spans="15:80" ht="9" customHeight="1" x14ac:dyDescent="0.25">
      <c r="O37" s="35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7"/>
      <c r="BD37" s="35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7"/>
    </row>
    <row r="38" spans="15:80" ht="9" customHeight="1" x14ac:dyDescent="0.25">
      <c r="O38" s="35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7"/>
      <c r="BD38" s="35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7"/>
    </row>
    <row r="39" spans="15:80" ht="9" customHeight="1" x14ac:dyDescent="0.25">
      <c r="O39" s="35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7"/>
      <c r="BD39" s="35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7"/>
    </row>
    <row r="40" spans="15:80" ht="9" customHeight="1" x14ac:dyDescent="0.25">
      <c r="O40" s="35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7"/>
      <c r="BD40" s="35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7"/>
    </row>
    <row r="41" spans="15:80" ht="9" customHeight="1" x14ac:dyDescent="0.25">
      <c r="O41" s="35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7"/>
      <c r="BD41" s="35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7"/>
    </row>
    <row r="42" spans="15:80" ht="9" customHeight="1" x14ac:dyDescent="0.25">
      <c r="O42" s="35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7"/>
      <c r="BD42" s="35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7"/>
    </row>
    <row r="43" spans="15:80" ht="9" customHeight="1" x14ac:dyDescent="0.25">
      <c r="O43" s="35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7"/>
      <c r="BD43" s="35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7"/>
    </row>
    <row r="44" spans="15:80" ht="9" customHeight="1" x14ac:dyDescent="0.25">
      <c r="O44" s="35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7"/>
      <c r="BD44" s="35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7"/>
    </row>
    <row r="45" spans="15:80" ht="9" customHeight="1" x14ac:dyDescent="0.25">
      <c r="O45" s="35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7"/>
      <c r="BD45" s="35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7"/>
    </row>
    <row r="46" spans="15:80" ht="9" customHeight="1" x14ac:dyDescent="0.25">
      <c r="O46" s="35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7"/>
      <c r="BD46" s="35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7"/>
    </row>
    <row r="47" spans="15:80" ht="9" customHeight="1" x14ac:dyDescent="0.25">
      <c r="O47" s="35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7"/>
      <c r="BD47" s="35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7"/>
    </row>
    <row r="48" spans="15:80" ht="9" customHeight="1" thickBot="1" x14ac:dyDescent="0.3">
      <c r="O48" s="38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40"/>
      <c r="BD48" s="38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40"/>
    </row>
    <row r="49" ht="9" customHeight="1" thickTop="1" x14ac:dyDescent="0.25"/>
  </sheetData>
  <mergeCells count="16">
    <mergeCell ref="O7:AC8"/>
    <mergeCell ref="AF7:AT8"/>
    <mergeCell ref="AW7:BK8"/>
    <mergeCell ref="BN7:CB8"/>
    <mergeCell ref="O9:AC11"/>
    <mergeCell ref="AF9:AT11"/>
    <mergeCell ref="AW9:BK11"/>
    <mergeCell ref="BN9:CB11"/>
    <mergeCell ref="O35:BB48"/>
    <mergeCell ref="BD35:CB48"/>
    <mergeCell ref="O13:BB14"/>
    <mergeCell ref="BD13:CB14"/>
    <mergeCell ref="O15:BB31"/>
    <mergeCell ref="BD15:CB31"/>
    <mergeCell ref="O33:BB34"/>
    <mergeCell ref="BD33:CB3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FF0000"/>
  </sheetPr>
  <dimension ref="B1:I9"/>
  <sheetViews>
    <sheetView showGridLines="0" zoomScale="160" zoomScaleNormal="16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8.5703125" customWidth="1"/>
    <col min="3" max="3" width="16.85546875" bestFit="1" customWidth="1"/>
    <col min="4" max="4" width="14.28515625" bestFit="1" customWidth="1"/>
    <col min="5" max="5" width="23.140625" customWidth="1"/>
    <col min="6" max="6" width="33.5703125" customWidth="1"/>
  </cols>
  <sheetData>
    <row r="1" spans="2:9" s="6" customFormat="1" ht="60" customHeight="1" x14ac:dyDescent="0.25">
      <c r="E1" s="13" t="s">
        <v>38</v>
      </c>
      <c r="F1" s="7"/>
    </row>
    <row r="2" spans="2:9" s="8" customFormat="1" ht="6" customHeight="1" x14ac:dyDescent="0.25">
      <c r="F2" s="9"/>
    </row>
    <row r="5" spans="2:9" x14ac:dyDescent="0.25">
      <c r="B5" s="22" t="s">
        <v>66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 ht="18" x14ac:dyDescent="0.35">
      <c r="B6" s="23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 ht="18" x14ac:dyDescent="0.35">
      <c r="B7" s="23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 ht="18" x14ac:dyDescent="0.35">
      <c r="B8" s="23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 ht="18" x14ac:dyDescent="0.35">
      <c r="B9" s="23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FF0000"/>
  </sheetPr>
  <dimension ref="B1:F60"/>
  <sheetViews>
    <sheetView showGridLines="0" zoomScale="140" zoomScaleNormal="140" workbookViewId="0">
      <selection activeCell="B6" sqref="B6:E9"/>
    </sheetView>
  </sheetViews>
  <sheetFormatPr defaultColWidth="9.140625" defaultRowHeight="15" x14ac:dyDescent="0.25"/>
  <cols>
    <col min="1" max="1" width="5.28515625" customWidth="1"/>
    <col min="2" max="2" width="15.7109375" customWidth="1"/>
    <col min="3" max="4" width="16.42578125" style="2" customWidth="1"/>
    <col min="5" max="5" width="22.85546875" customWidth="1"/>
    <col min="6" max="6" width="22.28515625" style="2" customWidth="1"/>
    <col min="7" max="7" width="17.42578125" customWidth="1"/>
    <col min="8" max="8" width="18.42578125" customWidth="1"/>
  </cols>
  <sheetData>
    <row r="1" spans="2:6" s="6" customFormat="1" ht="60" customHeight="1" x14ac:dyDescent="0.25">
      <c r="E1" s="13" t="s">
        <v>60</v>
      </c>
      <c r="F1" s="7"/>
    </row>
    <row r="2" spans="2:6" s="8" customFormat="1" ht="6" customHeight="1" x14ac:dyDescent="0.25">
      <c r="F2" s="9"/>
    </row>
    <row r="4" spans="2:6" x14ac:dyDescent="0.25">
      <c r="C4"/>
    </row>
    <row r="5" spans="2:6" s="4" customFormat="1" x14ac:dyDescent="0.25">
      <c r="B5" s="21" t="s">
        <v>61</v>
      </c>
      <c r="C5" s="24" t="s">
        <v>1</v>
      </c>
      <c r="D5" s="21" t="s">
        <v>62</v>
      </c>
      <c r="E5" s="21" t="s">
        <v>63</v>
      </c>
    </row>
    <row r="6" spans="2:6" ht="18" x14ac:dyDescent="0.35">
      <c r="B6" s="18">
        <v>44566</v>
      </c>
      <c r="C6" s="23">
        <v>510</v>
      </c>
      <c r="D6" s="11">
        <v>10</v>
      </c>
      <c r="E6" s="17">
        <v>100</v>
      </c>
      <c r="F6"/>
    </row>
    <row r="7" spans="2:6" ht="18" x14ac:dyDescent="0.35">
      <c r="B7" s="18">
        <v>44566</v>
      </c>
      <c r="C7" s="23">
        <v>514</v>
      </c>
      <c r="D7" s="11">
        <v>40</v>
      </c>
      <c r="E7" s="17">
        <v>100</v>
      </c>
      <c r="F7"/>
    </row>
    <row r="8" spans="2:6" ht="18" x14ac:dyDescent="0.35">
      <c r="B8" s="18">
        <v>44576</v>
      </c>
      <c r="C8" s="23">
        <v>530</v>
      </c>
      <c r="D8" s="11">
        <v>10</v>
      </c>
      <c r="E8" s="17">
        <v>90</v>
      </c>
      <c r="F8"/>
    </row>
    <row r="9" spans="2:6" ht="18" x14ac:dyDescent="0.35">
      <c r="B9" s="18">
        <v>44578</v>
      </c>
      <c r="C9" s="23">
        <v>540</v>
      </c>
      <c r="D9" s="11">
        <v>40</v>
      </c>
      <c r="E9" s="17">
        <v>100</v>
      </c>
      <c r="F9"/>
    </row>
    <row r="10" spans="2:6" ht="18" x14ac:dyDescent="0.35">
      <c r="B10" s="18">
        <v>44593</v>
      </c>
      <c r="C10" s="23">
        <v>540</v>
      </c>
      <c r="D10" s="11">
        <v>40</v>
      </c>
      <c r="E10" s="17">
        <v>85</v>
      </c>
      <c r="F10"/>
    </row>
    <row r="11" spans="2:6" ht="18" x14ac:dyDescent="0.35">
      <c r="B11" s="18">
        <v>44594</v>
      </c>
      <c r="C11" s="23">
        <v>530</v>
      </c>
      <c r="D11" s="11">
        <v>10</v>
      </c>
      <c r="E11" s="17">
        <v>80</v>
      </c>
      <c r="F11"/>
    </row>
    <row r="12" spans="2:6" ht="18" x14ac:dyDescent="0.35">
      <c r="B12" s="18">
        <v>44598</v>
      </c>
      <c r="C12" s="23">
        <v>510</v>
      </c>
      <c r="D12" s="11">
        <v>10</v>
      </c>
      <c r="E12" s="17">
        <v>125</v>
      </c>
      <c r="F12"/>
    </row>
    <row r="13" spans="2:6" ht="18" x14ac:dyDescent="0.35">
      <c r="B13" s="18">
        <v>44602</v>
      </c>
      <c r="C13" s="23">
        <v>550</v>
      </c>
      <c r="D13" s="11">
        <v>30</v>
      </c>
      <c r="E13" s="17">
        <v>50</v>
      </c>
      <c r="F13"/>
    </row>
    <row r="14" spans="2:6" ht="18" x14ac:dyDescent="0.35">
      <c r="B14" s="18">
        <v>44612</v>
      </c>
      <c r="C14" s="23">
        <v>514</v>
      </c>
      <c r="D14" s="11">
        <v>40</v>
      </c>
      <c r="E14" s="17">
        <v>100</v>
      </c>
      <c r="F14"/>
    </row>
    <row r="15" spans="2:6" ht="18" x14ac:dyDescent="0.35">
      <c r="B15" s="18">
        <v>44625</v>
      </c>
      <c r="C15" s="23">
        <v>560</v>
      </c>
      <c r="D15" s="11">
        <v>30</v>
      </c>
      <c r="E15" s="17">
        <v>250</v>
      </c>
      <c r="F15"/>
    </row>
    <row r="16" spans="2:6" ht="18" x14ac:dyDescent="0.35">
      <c r="B16" s="18">
        <v>44630</v>
      </c>
      <c r="C16" s="23">
        <v>540</v>
      </c>
      <c r="D16" s="11">
        <v>40</v>
      </c>
      <c r="E16" s="17">
        <v>50</v>
      </c>
      <c r="F16"/>
    </row>
    <row r="17" spans="2:6" ht="18" x14ac:dyDescent="0.35">
      <c r="B17" s="18">
        <v>44635</v>
      </c>
      <c r="C17" s="23">
        <v>510</v>
      </c>
      <c r="D17" s="11">
        <v>10</v>
      </c>
      <c r="E17" s="17">
        <v>150</v>
      </c>
      <c r="F17"/>
    </row>
    <row r="18" spans="2:6" ht="18" x14ac:dyDescent="0.35">
      <c r="B18" s="18">
        <v>44637</v>
      </c>
      <c r="C18" s="23">
        <v>542</v>
      </c>
      <c r="D18" s="11">
        <v>10</v>
      </c>
      <c r="E18" s="17">
        <v>100</v>
      </c>
      <c r="F18"/>
    </row>
    <row r="19" spans="2:6" ht="18" x14ac:dyDescent="0.35">
      <c r="B19" s="18">
        <v>44644</v>
      </c>
      <c r="C19" s="23">
        <v>530</v>
      </c>
      <c r="D19" s="11">
        <v>10</v>
      </c>
      <c r="E19" s="17">
        <v>40</v>
      </c>
      <c r="F19"/>
    </row>
    <row r="20" spans="2:6" ht="18" x14ac:dyDescent="0.35">
      <c r="B20" s="18">
        <v>44647</v>
      </c>
      <c r="C20" s="23">
        <v>514</v>
      </c>
      <c r="D20" s="11">
        <v>40</v>
      </c>
      <c r="E20" s="17">
        <v>50</v>
      </c>
      <c r="F20"/>
    </row>
    <row r="21" spans="2:6" ht="18" x14ac:dyDescent="0.35">
      <c r="B21" s="18">
        <v>44655</v>
      </c>
      <c r="C21" s="23">
        <v>540</v>
      </c>
      <c r="D21" s="11">
        <v>40</v>
      </c>
      <c r="E21" s="17">
        <v>90</v>
      </c>
      <c r="F21"/>
    </row>
    <row r="22" spans="2:6" ht="18" x14ac:dyDescent="0.35">
      <c r="B22" s="18">
        <v>44661</v>
      </c>
      <c r="C22" s="23">
        <v>510</v>
      </c>
      <c r="D22" s="11">
        <v>10</v>
      </c>
      <c r="E22" s="17">
        <v>150</v>
      </c>
      <c r="F22"/>
    </row>
    <row r="23" spans="2:6" ht="18" x14ac:dyDescent="0.35">
      <c r="B23" s="18">
        <v>44672</v>
      </c>
      <c r="C23" s="23">
        <v>530</v>
      </c>
      <c r="D23" s="11">
        <v>10</v>
      </c>
      <c r="E23" s="17">
        <v>60</v>
      </c>
      <c r="F23"/>
    </row>
    <row r="24" spans="2:6" ht="18" x14ac:dyDescent="0.35">
      <c r="B24" s="18">
        <v>44681</v>
      </c>
      <c r="C24" s="23">
        <v>514</v>
      </c>
      <c r="D24" s="11">
        <v>40</v>
      </c>
      <c r="E24" s="17">
        <v>50</v>
      </c>
      <c r="F24"/>
    </row>
    <row r="25" spans="2:6" ht="18" x14ac:dyDescent="0.35">
      <c r="B25" s="18">
        <v>44686</v>
      </c>
      <c r="C25" s="23">
        <v>544</v>
      </c>
      <c r="D25" s="11">
        <v>20</v>
      </c>
      <c r="E25" s="17">
        <v>60</v>
      </c>
      <c r="F25"/>
    </row>
    <row r="26" spans="2:6" ht="18" x14ac:dyDescent="0.35">
      <c r="B26" s="18">
        <v>44687</v>
      </c>
      <c r="C26" s="23">
        <v>514</v>
      </c>
      <c r="D26" s="11">
        <v>40</v>
      </c>
      <c r="E26" s="17">
        <v>50</v>
      </c>
      <c r="F26"/>
    </row>
    <row r="27" spans="2:6" ht="18" x14ac:dyDescent="0.35">
      <c r="B27" s="18">
        <v>44691</v>
      </c>
      <c r="C27" s="23">
        <v>540</v>
      </c>
      <c r="D27" s="11">
        <v>40</v>
      </c>
      <c r="E27" s="17">
        <v>30</v>
      </c>
      <c r="F27"/>
    </row>
    <row r="28" spans="2:6" ht="18" x14ac:dyDescent="0.35">
      <c r="B28" s="18">
        <v>44691</v>
      </c>
      <c r="C28" s="23">
        <v>510</v>
      </c>
      <c r="D28" s="11">
        <v>10</v>
      </c>
      <c r="E28" s="17">
        <v>100</v>
      </c>
      <c r="F28"/>
    </row>
    <row r="29" spans="2:6" ht="18" x14ac:dyDescent="0.35">
      <c r="B29" s="18">
        <v>44698</v>
      </c>
      <c r="C29" s="23">
        <v>530</v>
      </c>
      <c r="D29" s="11">
        <v>10</v>
      </c>
      <c r="E29" s="17">
        <v>45</v>
      </c>
      <c r="F29"/>
    </row>
    <row r="30" spans="2:6" ht="18" x14ac:dyDescent="0.35">
      <c r="B30" s="18">
        <v>44714</v>
      </c>
      <c r="C30" s="23">
        <v>510</v>
      </c>
      <c r="D30" s="11">
        <v>10</v>
      </c>
      <c r="E30" s="17">
        <v>150</v>
      </c>
      <c r="F30"/>
    </row>
    <row r="31" spans="2:6" ht="18" x14ac:dyDescent="0.35">
      <c r="B31" s="18">
        <v>44719</v>
      </c>
      <c r="C31" s="23">
        <v>530</v>
      </c>
      <c r="D31" s="11">
        <v>10</v>
      </c>
      <c r="E31" s="17">
        <v>115</v>
      </c>
      <c r="F31"/>
    </row>
    <row r="32" spans="2:6" ht="18" x14ac:dyDescent="0.35">
      <c r="B32" s="18">
        <v>44727</v>
      </c>
      <c r="C32" s="23">
        <v>540</v>
      </c>
      <c r="D32" s="11">
        <v>40</v>
      </c>
      <c r="E32" s="17">
        <v>100</v>
      </c>
      <c r="F32"/>
    </row>
    <row r="33" spans="2:6" ht="18" x14ac:dyDescent="0.35">
      <c r="B33" s="18">
        <v>44735</v>
      </c>
      <c r="C33" s="23">
        <v>514</v>
      </c>
      <c r="D33" s="11">
        <v>40</v>
      </c>
      <c r="E33" s="17">
        <v>45</v>
      </c>
      <c r="F33"/>
    </row>
    <row r="34" spans="2:6" ht="18" x14ac:dyDescent="0.35">
      <c r="B34" s="18">
        <v>44743</v>
      </c>
      <c r="C34" s="23">
        <v>510</v>
      </c>
      <c r="D34" s="11">
        <v>10</v>
      </c>
      <c r="E34" s="17">
        <v>150</v>
      </c>
      <c r="F34"/>
    </row>
    <row r="35" spans="2:6" ht="18" x14ac:dyDescent="0.35">
      <c r="B35" s="18">
        <v>44747</v>
      </c>
      <c r="C35" s="23">
        <v>540</v>
      </c>
      <c r="D35" s="11">
        <v>40</v>
      </c>
      <c r="E35" s="17">
        <v>60</v>
      </c>
      <c r="F35"/>
    </row>
    <row r="36" spans="2:6" ht="18" x14ac:dyDescent="0.35">
      <c r="B36" s="18">
        <v>44749</v>
      </c>
      <c r="C36" s="23">
        <v>530</v>
      </c>
      <c r="D36" s="11">
        <v>10</v>
      </c>
      <c r="E36" s="17">
        <v>120</v>
      </c>
      <c r="F36"/>
    </row>
    <row r="37" spans="2:6" ht="18" x14ac:dyDescent="0.35">
      <c r="B37" s="18">
        <v>44757</v>
      </c>
      <c r="C37" s="23">
        <v>514</v>
      </c>
      <c r="D37" s="11">
        <v>40</v>
      </c>
      <c r="E37" s="17">
        <v>20</v>
      </c>
      <c r="F37"/>
    </row>
    <row r="38" spans="2:6" ht="18" x14ac:dyDescent="0.35">
      <c r="B38" s="18">
        <v>44778</v>
      </c>
      <c r="C38" s="23">
        <v>530</v>
      </c>
      <c r="D38" s="11">
        <v>10</v>
      </c>
      <c r="E38" s="17">
        <v>35</v>
      </c>
      <c r="F38"/>
    </row>
    <row r="39" spans="2:6" ht="18" x14ac:dyDescent="0.35">
      <c r="B39" s="18">
        <v>44783</v>
      </c>
      <c r="C39" s="23">
        <v>536</v>
      </c>
      <c r="D39" s="11">
        <v>10</v>
      </c>
      <c r="E39" s="17">
        <v>100</v>
      </c>
      <c r="F39"/>
    </row>
    <row r="40" spans="2:6" ht="18" x14ac:dyDescent="0.35">
      <c r="B40" s="18">
        <v>44791</v>
      </c>
      <c r="C40" s="23">
        <v>540</v>
      </c>
      <c r="D40" s="11">
        <v>40</v>
      </c>
      <c r="E40" s="17">
        <v>30</v>
      </c>
      <c r="F40"/>
    </row>
    <row r="41" spans="2:6" ht="18" x14ac:dyDescent="0.35">
      <c r="B41" s="18">
        <v>44791</v>
      </c>
      <c r="C41" s="23">
        <v>514</v>
      </c>
      <c r="D41" s="11">
        <v>40</v>
      </c>
      <c r="E41" s="17">
        <v>30</v>
      </c>
      <c r="F41"/>
    </row>
    <row r="42" spans="2:6" ht="18" x14ac:dyDescent="0.35">
      <c r="B42" s="18">
        <v>44804</v>
      </c>
      <c r="C42" s="23">
        <v>510</v>
      </c>
      <c r="D42" s="11">
        <v>10</v>
      </c>
      <c r="E42" s="17">
        <v>150</v>
      </c>
      <c r="F42"/>
    </row>
    <row r="43" spans="2:6" ht="18" x14ac:dyDescent="0.35">
      <c r="B43" s="18">
        <v>44806</v>
      </c>
      <c r="C43" s="23">
        <v>560</v>
      </c>
      <c r="D43" s="11">
        <v>30</v>
      </c>
      <c r="E43" s="17">
        <v>100</v>
      </c>
      <c r="F43"/>
    </row>
    <row r="44" spans="2:6" ht="18" x14ac:dyDescent="0.35">
      <c r="B44" s="18">
        <v>44811</v>
      </c>
      <c r="C44" s="23">
        <v>530</v>
      </c>
      <c r="D44" s="11">
        <v>10</v>
      </c>
      <c r="E44" s="17">
        <v>34</v>
      </c>
      <c r="F44"/>
    </row>
    <row r="45" spans="2:6" ht="18" x14ac:dyDescent="0.35">
      <c r="B45" s="18">
        <v>44821</v>
      </c>
      <c r="C45" s="23">
        <v>546</v>
      </c>
      <c r="D45" s="11">
        <v>20</v>
      </c>
      <c r="E45" s="17">
        <v>50</v>
      </c>
      <c r="F45"/>
    </row>
    <row r="46" spans="2:6" ht="18" x14ac:dyDescent="0.35">
      <c r="B46" s="18">
        <v>44823</v>
      </c>
      <c r="C46" s="23">
        <v>540</v>
      </c>
      <c r="D46" s="11">
        <v>40</v>
      </c>
      <c r="E46" s="17">
        <v>20</v>
      </c>
      <c r="F46"/>
    </row>
    <row r="47" spans="2:6" ht="18" x14ac:dyDescent="0.35">
      <c r="B47" s="18">
        <v>44828</v>
      </c>
      <c r="C47" s="23">
        <v>514</v>
      </c>
      <c r="D47" s="11">
        <v>40</v>
      </c>
      <c r="E47" s="17">
        <v>15</v>
      </c>
      <c r="F47"/>
    </row>
    <row r="48" spans="2:6" ht="18" x14ac:dyDescent="0.35">
      <c r="B48" s="18">
        <v>44834</v>
      </c>
      <c r="C48" s="23">
        <v>510</v>
      </c>
      <c r="D48" s="11">
        <v>10</v>
      </c>
      <c r="E48" s="17">
        <v>180</v>
      </c>
      <c r="F48"/>
    </row>
    <row r="49" spans="2:6" ht="18" x14ac:dyDescent="0.35">
      <c r="B49" s="18">
        <v>44835</v>
      </c>
      <c r="C49" s="23">
        <v>530</v>
      </c>
      <c r="D49" s="11">
        <v>10</v>
      </c>
      <c r="E49" s="17">
        <v>46</v>
      </c>
      <c r="F49"/>
    </row>
    <row r="50" spans="2:6" ht="18" x14ac:dyDescent="0.35">
      <c r="B50" s="18">
        <v>44841</v>
      </c>
      <c r="C50" s="23">
        <v>540</v>
      </c>
      <c r="D50" s="11">
        <v>40</v>
      </c>
      <c r="E50" s="17">
        <v>35</v>
      </c>
      <c r="F50"/>
    </row>
    <row r="51" spans="2:6" ht="18" x14ac:dyDescent="0.35">
      <c r="B51" s="18">
        <v>44854</v>
      </c>
      <c r="C51" s="23">
        <v>510</v>
      </c>
      <c r="D51" s="11">
        <v>10</v>
      </c>
      <c r="E51" s="17">
        <v>100</v>
      </c>
      <c r="F51"/>
    </row>
    <row r="52" spans="2:6" ht="18" x14ac:dyDescent="0.35">
      <c r="B52" s="18">
        <v>44859</v>
      </c>
      <c r="C52" s="23">
        <v>514</v>
      </c>
      <c r="D52" s="11">
        <v>40</v>
      </c>
      <c r="E52" s="17">
        <v>55</v>
      </c>
      <c r="F52"/>
    </row>
    <row r="53" spans="2:6" ht="18" x14ac:dyDescent="0.35">
      <c r="B53" s="18">
        <v>44874</v>
      </c>
      <c r="C53" s="23">
        <v>548</v>
      </c>
      <c r="D53" s="11">
        <v>30</v>
      </c>
      <c r="E53" s="17">
        <v>100</v>
      </c>
      <c r="F53"/>
    </row>
    <row r="54" spans="2:6" ht="18" x14ac:dyDescent="0.35">
      <c r="B54" s="18">
        <v>44880</v>
      </c>
      <c r="C54" s="23">
        <v>510</v>
      </c>
      <c r="D54" s="11">
        <v>10</v>
      </c>
      <c r="E54" s="17">
        <v>80</v>
      </c>
      <c r="F54"/>
    </row>
    <row r="55" spans="2:6" ht="18" x14ac:dyDescent="0.35">
      <c r="B55" s="18">
        <v>44883</v>
      </c>
      <c r="C55" s="23">
        <v>530</v>
      </c>
      <c r="D55" s="11">
        <v>10</v>
      </c>
      <c r="E55" s="17">
        <v>45</v>
      </c>
      <c r="F55"/>
    </row>
    <row r="56" spans="2:6" ht="18" x14ac:dyDescent="0.35">
      <c r="B56" s="18">
        <v>44888</v>
      </c>
      <c r="C56" s="23">
        <v>540</v>
      </c>
      <c r="D56" s="11">
        <v>40</v>
      </c>
      <c r="E56" s="17">
        <v>20</v>
      </c>
      <c r="F56"/>
    </row>
    <row r="57" spans="2:6" ht="18" x14ac:dyDescent="0.35">
      <c r="B57" s="18">
        <v>44895</v>
      </c>
      <c r="C57" s="23">
        <v>514</v>
      </c>
      <c r="D57" s="11">
        <v>40</v>
      </c>
      <c r="E57" s="17">
        <v>35</v>
      </c>
      <c r="F57"/>
    </row>
    <row r="58" spans="2:6" ht="18" x14ac:dyDescent="0.35">
      <c r="B58" s="18">
        <v>44907</v>
      </c>
      <c r="C58" s="23">
        <v>510</v>
      </c>
      <c r="D58" s="11">
        <v>10</v>
      </c>
      <c r="E58" s="19">
        <v>200</v>
      </c>
      <c r="F58"/>
    </row>
    <row r="59" spans="2:6" ht="18" x14ac:dyDescent="0.35">
      <c r="B59" s="18">
        <v>44910</v>
      </c>
      <c r="C59" s="23">
        <v>530</v>
      </c>
      <c r="D59" s="11">
        <v>10</v>
      </c>
      <c r="E59" s="19">
        <v>40</v>
      </c>
      <c r="F59"/>
    </row>
    <row r="60" spans="2:6" x14ac:dyDescent="0.25">
      <c r="B60" s="3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FF0000"/>
  </sheetPr>
  <dimension ref="B1:E63"/>
  <sheetViews>
    <sheetView showGridLines="0" zoomScale="130" zoomScaleNormal="130" workbookViewId="0">
      <selection activeCell="B6" sqref="B6:D9"/>
    </sheetView>
  </sheetViews>
  <sheetFormatPr defaultColWidth="9.140625" defaultRowHeight="15" x14ac:dyDescent="0.25"/>
  <cols>
    <col min="1" max="1" width="5.28515625" customWidth="1"/>
    <col min="2" max="2" width="15.28515625" customWidth="1"/>
    <col min="3" max="3" width="17.140625" style="2" customWidth="1"/>
    <col min="4" max="4" width="23.28515625" customWidth="1"/>
    <col min="5" max="5" width="17.28515625" customWidth="1"/>
    <col min="6" max="6" width="17.5703125" customWidth="1"/>
  </cols>
  <sheetData>
    <row r="1" spans="2:5" s="6" customFormat="1" ht="60" customHeight="1" x14ac:dyDescent="0.25">
      <c r="C1" s="25"/>
      <c r="D1" s="13" t="s">
        <v>64</v>
      </c>
      <c r="E1" s="7"/>
    </row>
    <row r="2" spans="2:5" s="8" customFormat="1" ht="6" customHeight="1" x14ac:dyDescent="0.25">
      <c r="C2" s="26"/>
      <c r="E2" s="9"/>
    </row>
    <row r="5" spans="2:5" x14ac:dyDescent="0.25">
      <c r="B5" s="15" t="s">
        <v>61</v>
      </c>
      <c r="C5" s="15" t="s">
        <v>1</v>
      </c>
      <c r="D5" s="15" t="s">
        <v>65</v>
      </c>
    </row>
    <row r="6" spans="2:5" ht="18" x14ac:dyDescent="0.35">
      <c r="B6" s="16">
        <v>44566</v>
      </c>
      <c r="C6" s="11">
        <v>514</v>
      </c>
      <c r="D6" s="11">
        <v>30</v>
      </c>
    </row>
    <row r="7" spans="2:5" ht="18" x14ac:dyDescent="0.35">
      <c r="B7" s="16">
        <v>44567</v>
      </c>
      <c r="C7" s="11">
        <v>510</v>
      </c>
      <c r="D7" s="11">
        <v>80</v>
      </c>
    </row>
    <row r="8" spans="2:5" ht="18" x14ac:dyDescent="0.35">
      <c r="B8" s="16">
        <v>44581</v>
      </c>
      <c r="C8" s="11">
        <v>540</v>
      </c>
      <c r="D8" s="11">
        <v>50</v>
      </c>
    </row>
    <row r="9" spans="2:5" ht="18" x14ac:dyDescent="0.35">
      <c r="B9" s="16">
        <v>44586</v>
      </c>
      <c r="C9" s="11">
        <v>530</v>
      </c>
      <c r="D9" s="11">
        <v>50</v>
      </c>
    </row>
    <row r="10" spans="2:5" ht="18" x14ac:dyDescent="0.35">
      <c r="B10" s="16">
        <v>44597</v>
      </c>
      <c r="C10" s="11">
        <v>540</v>
      </c>
      <c r="D10" s="11">
        <v>30</v>
      </c>
    </row>
    <row r="11" spans="2:5" ht="18" x14ac:dyDescent="0.35">
      <c r="B11" s="16">
        <v>44598</v>
      </c>
      <c r="C11" s="11">
        <v>510</v>
      </c>
      <c r="D11" s="11">
        <v>110</v>
      </c>
    </row>
    <row r="12" spans="2:5" ht="18" x14ac:dyDescent="0.35">
      <c r="B12" s="16">
        <v>44602</v>
      </c>
      <c r="C12" s="11">
        <v>530</v>
      </c>
      <c r="D12" s="11">
        <v>75</v>
      </c>
    </row>
    <row r="13" spans="2:5" ht="18" x14ac:dyDescent="0.35">
      <c r="B13" s="16">
        <v>44620</v>
      </c>
      <c r="C13" s="11">
        <v>514</v>
      </c>
      <c r="D13" s="11">
        <v>20</v>
      </c>
    </row>
    <row r="14" spans="2:5" ht="18" x14ac:dyDescent="0.35">
      <c r="B14" s="16">
        <v>44626</v>
      </c>
      <c r="C14" s="11">
        <v>560</v>
      </c>
      <c r="D14" s="11">
        <v>110</v>
      </c>
    </row>
    <row r="15" spans="2:5" ht="18" x14ac:dyDescent="0.35">
      <c r="B15" s="16">
        <v>44631</v>
      </c>
      <c r="C15" s="11">
        <v>540</v>
      </c>
      <c r="D15" s="11">
        <v>40</v>
      </c>
    </row>
    <row r="16" spans="2:5" ht="18" x14ac:dyDescent="0.35">
      <c r="B16" s="16">
        <v>44646</v>
      </c>
      <c r="C16" s="11">
        <v>530</v>
      </c>
      <c r="D16" s="11">
        <v>50</v>
      </c>
    </row>
    <row r="17" spans="2:4" ht="18" x14ac:dyDescent="0.35">
      <c r="B17" s="16">
        <v>44649</v>
      </c>
      <c r="C17" s="11">
        <v>514</v>
      </c>
      <c r="D17" s="11">
        <v>15</v>
      </c>
    </row>
    <row r="18" spans="2:4" ht="18" x14ac:dyDescent="0.35">
      <c r="B18" s="16">
        <v>44630</v>
      </c>
      <c r="C18" s="11">
        <v>510</v>
      </c>
      <c r="D18" s="11">
        <v>100</v>
      </c>
    </row>
    <row r="19" spans="2:4" ht="18" x14ac:dyDescent="0.35">
      <c r="B19" s="16">
        <v>44659</v>
      </c>
      <c r="C19" s="11">
        <v>514</v>
      </c>
      <c r="D19" s="11">
        <v>40</v>
      </c>
    </row>
    <row r="20" spans="2:4" ht="18" x14ac:dyDescent="0.35">
      <c r="B20" s="16">
        <v>44663</v>
      </c>
      <c r="C20" s="11">
        <v>510</v>
      </c>
      <c r="D20" s="11">
        <v>75</v>
      </c>
    </row>
    <row r="21" spans="2:4" ht="18" x14ac:dyDescent="0.35">
      <c r="B21" s="16">
        <v>44667</v>
      </c>
      <c r="C21" s="11">
        <v>550</v>
      </c>
      <c r="D21" s="11">
        <v>25</v>
      </c>
    </row>
    <row r="22" spans="2:4" ht="18" x14ac:dyDescent="0.35">
      <c r="B22" s="16">
        <v>44671</v>
      </c>
      <c r="C22" s="11">
        <v>540</v>
      </c>
      <c r="D22" s="11">
        <v>40</v>
      </c>
    </row>
    <row r="23" spans="2:4" ht="18" x14ac:dyDescent="0.35">
      <c r="B23" s="16">
        <v>44681</v>
      </c>
      <c r="C23" s="11">
        <v>530</v>
      </c>
      <c r="D23" s="11">
        <v>35</v>
      </c>
    </row>
    <row r="24" spans="2:4" ht="18" x14ac:dyDescent="0.35">
      <c r="B24" s="16">
        <v>44691</v>
      </c>
      <c r="C24" s="11">
        <v>540</v>
      </c>
      <c r="D24" s="11">
        <v>35</v>
      </c>
    </row>
    <row r="25" spans="2:4" ht="18" x14ac:dyDescent="0.35">
      <c r="B25" s="16">
        <v>44692</v>
      </c>
      <c r="C25" s="11">
        <v>544</v>
      </c>
      <c r="D25" s="11">
        <v>20</v>
      </c>
    </row>
    <row r="26" spans="2:4" ht="18" x14ac:dyDescent="0.35">
      <c r="B26" s="16">
        <v>44692</v>
      </c>
      <c r="C26" s="11">
        <v>510</v>
      </c>
      <c r="D26" s="11">
        <v>75</v>
      </c>
    </row>
    <row r="27" spans="2:4" ht="18" x14ac:dyDescent="0.35">
      <c r="B27" s="16">
        <v>44700</v>
      </c>
      <c r="C27" s="11">
        <v>530</v>
      </c>
      <c r="D27" s="11">
        <v>27</v>
      </c>
    </row>
    <row r="28" spans="2:4" ht="18" x14ac:dyDescent="0.35">
      <c r="B28" s="16">
        <v>44700</v>
      </c>
      <c r="C28" s="11">
        <v>514</v>
      </c>
      <c r="D28" s="11">
        <v>20</v>
      </c>
    </row>
    <row r="29" spans="2:4" ht="18" x14ac:dyDescent="0.35">
      <c r="B29" s="16">
        <v>44737</v>
      </c>
      <c r="C29" s="11">
        <v>530</v>
      </c>
      <c r="D29" s="11">
        <v>35</v>
      </c>
    </row>
    <row r="30" spans="2:4" ht="18" x14ac:dyDescent="0.35">
      <c r="B30" s="16">
        <v>44738</v>
      </c>
      <c r="C30" s="11">
        <v>510</v>
      </c>
      <c r="D30" s="11">
        <v>100</v>
      </c>
    </row>
    <row r="31" spans="2:4" ht="18" x14ac:dyDescent="0.35">
      <c r="B31" s="16">
        <v>44738</v>
      </c>
      <c r="C31" s="11">
        <v>540</v>
      </c>
      <c r="D31" s="11">
        <v>20</v>
      </c>
    </row>
    <row r="32" spans="2:4" ht="18" x14ac:dyDescent="0.35">
      <c r="B32" s="16">
        <v>44739</v>
      </c>
      <c r="C32" s="11">
        <v>514</v>
      </c>
      <c r="D32" s="11">
        <v>15</v>
      </c>
    </row>
    <row r="33" spans="2:4" ht="18" x14ac:dyDescent="0.35">
      <c r="B33" s="16">
        <v>44749</v>
      </c>
      <c r="C33" s="11">
        <v>542</v>
      </c>
      <c r="D33" s="11">
        <v>40</v>
      </c>
    </row>
    <row r="34" spans="2:4" ht="18" x14ac:dyDescent="0.35">
      <c r="B34" s="16">
        <v>44749</v>
      </c>
      <c r="C34" s="11">
        <v>510</v>
      </c>
      <c r="D34" s="11">
        <v>90</v>
      </c>
    </row>
    <row r="35" spans="2:4" ht="18" x14ac:dyDescent="0.35">
      <c r="B35" s="16">
        <v>44758</v>
      </c>
      <c r="C35" s="11">
        <v>514</v>
      </c>
      <c r="D35" s="11">
        <v>35</v>
      </c>
    </row>
    <row r="36" spans="2:4" ht="18" x14ac:dyDescent="0.35">
      <c r="B36" s="16">
        <v>44765</v>
      </c>
      <c r="C36" s="11">
        <v>530</v>
      </c>
      <c r="D36" s="11">
        <v>75</v>
      </c>
    </row>
    <row r="37" spans="2:4" ht="18" x14ac:dyDescent="0.35">
      <c r="B37" s="16">
        <v>44772</v>
      </c>
      <c r="C37" s="11">
        <v>540</v>
      </c>
      <c r="D37" s="11">
        <v>55</v>
      </c>
    </row>
    <row r="38" spans="2:4" ht="18" x14ac:dyDescent="0.35">
      <c r="B38" s="16">
        <v>44792</v>
      </c>
      <c r="C38" s="11">
        <v>514</v>
      </c>
      <c r="D38" s="11">
        <v>12</v>
      </c>
    </row>
    <row r="39" spans="2:4" ht="18" x14ac:dyDescent="0.35">
      <c r="B39" s="16">
        <v>44794</v>
      </c>
      <c r="C39" s="11">
        <v>530</v>
      </c>
      <c r="D39" s="11">
        <v>36</v>
      </c>
    </row>
    <row r="40" spans="2:4" ht="18" x14ac:dyDescent="0.35">
      <c r="B40" s="16">
        <v>44803</v>
      </c>
      <c r="C40" s="11">
        <v>536</v>
      </c>
      <c r="D40" s="11">
        <v>90</v>
      </c>
    </row>
    <row r="41" spans="2:4" ht="18" x14ac:dyDescent="0.35">
      <c r="B41" s="16">
        <v>44803</v>
      </c>
      <c r="C41" s="11">
        <v>540</v>
      </c>
      <c r="D41" s="11">
        <v>25</v>
      </c>
    </row>
    <row r="42" spans="2:4" ht="18" x14ac:dyDescent="0.35">
      <c r="B42" s="16">
        <v>44803</v>
      </c>
      <c r="C42" s="11">
        <v>510</v>
      </c>
      <c r="D42" s="11">
        <v>100</v>
      </c>
    </row>
    <row r="43" spans="2:4" ht="18" x14ac:dyDescent="0.35">
      <c r="B43" s="16">
        <v>44811</v>
      </c>
      <c r="C43" s="11">
        <v>560</v>
      </c>
      <c r="D43" s="11">
        <v>100</v>
      </c>
    </row>
    <row r="44" spans="2:4" ht="18" x14ac:dyDescent="0.35">
      <c r="B44" s="16">
        <v>44811</v>
      </c>
      <c r="C44" s="11">
        <v>510</v>
      </c>
      <c r="D44" s="11">
        <v>35</v>
      </c>
    </row>
    <row r="45" spans="2:4" ht="18" x14ac:dyDescent="0.35">
      <c r="B45" s="16">
        <v>44821</v>
      </c>
      <c r="C45" s="11">
        <v>530</v>
      </c>
      <c r="D45" s="11">
        <v>42</v>
      </c>
    </row>
    <row r="46" spans="2:4" ht="18" x14ac:dyDescent="0.35">
      <c r="B46" s="16">
        <v>44823</v>
      </c>
      <c r="C46" s="11">
        <v>546</v>
      </c>
      <c r="D46" s="11">
        <v>30</v>
      </c>
    </row>
    <row r="47" spans="2:4" ht="18" x14ac:dyDescent="0.35">
      <c r="B47" s="16">
        <v>44829</v>
      </c>
      <c r="C47" s="11">
        <v>540</v>
      </c>
      <c r="D47" s="11">
        <v>40</v>
      </c>
    </row>
    <row r="48" spans="2:4" ht="18" x14ac:dyDescent="0.35">
      <c r="B48" s="16">
        <v>44834</v>
      </c>
      <c r="C48" s="11">
        <v>514</v>
      </c>
      <c r="D48" s="11">
        <v>18</v>
      </c>
    </row>
    <row r="49" spans="2:4" ht="18" x14ac:dyDescent="0.35">
      <c r="B49" s="16">
        <v>44838</v>
      </c>
      <c r="C49" s="11">
        <v>530</v>
      </c>
      <c r="D49" s="11">
        <v>28</v>
      </c>
    </row>
    <row r="50" spans="2:4" ht="18" x14ac:dyDescent="0.35">
      <c r="B50" s="16">
        <v>44847</v>
      </c>
      <c r="C50" s="11">
        <v>544</v>
      </c>
      <c r="D50" s="11">
        <v>30</v>
      </c>
    </row>
    <row r="51" spans="2:4" ht="18" x14ac:dyDescent="0.35">
      <c r="B51" s="16">
        <v>44851</v>
      </c>
      <c r="C51" s="11">
        <v>540</v>
      </c>
      <c r="D51" s="11">
        <v>30</v>
      </c>
    </row>
    <row r="52" spans="2:4" ht="18" x14ac:dyDescent="0.35">
      <c r="B52" s="16">
        <v>44862</v>
      </c>
      <c r="C52" s="11">
        <v>514</v>
      </c>
      <c r="D52" s="11">
        <v>10</v>
      </c>
    </row>
    <row r="53" spans="2:4" ht="18" x14ac:dyDescent="0.35">
      <c r="B53" s="16">
        <v>44865</v>
      </c>
      <c r="C53" s="11">
        <v>542</v>
      </c>
      <c r="D53" s="11">
        <v>35</v>
      </c>
    </row>
    <row r="54" spans="2:4" ht="18" x14ac:dyDescent="0.35">
      <c r="B54" s="16">
        <v>44865</v>
      </c>
      <c r="C54" s="11">
        <v>510</v>
      </c>
      <c r="D54" s="11">
        <v>30</v>
      </c>
    </row>
    <row r="55" spans="2:4" ht="18" x14ac:dyDescent="0.35">
      <c r="B55" s="16">
        <v>44869</v>
      </c>
      <c r="C55" s="11">
        <v>514</v>
      </c>
      <c r="D55" s="11">
        <v>30</v>
      </c>
    </row>
    <row r="56" spans="2:4" ht="18" x14ac:dyDescent="0.35">
      <c r="B56" s="16">
        <v>44870</v>
      </c>
      <c r="C56" s="11">
        <v>540</v>
      </c>
      <c r="D56" s="11">
        <v>15</v>
      </c>
    </row>
    <row r="57" spans="2:4" ht="18" x14ac:dyDescent="0.35">
      <c r="B57" s="16">
        <v>44872</v>
      </c>
      <c r="C57" s="11">
        <v>510</v>
      </c>
      <c r="D57" s="11">
        <v>50</v>
      </c>
    </row>
    <row r="58" spans="2:4" ht="18" x14ac:dyDescent="0.35">
      <c r="B58" s="16">
        <v>44886</v>
      </c>
      <c r="C58" s="11">
        <v>530</v>
      </c>
      <c r="D58" s="11">
        <v>24</v>
      </c>
    </row>
    <row r="59" spans="2:4" ht="18" x14ac:dyDescent="0.35">
      <c r="B59" s="16">
        <v>44897</v>
      </c>
      <c r="C59" s="11">
        <v>540</v>
      </c>
      <c r="D59" s="11">
        <v>20</v>
      </c>
    </row>
    <row r="60" spans="2:4" ht="18" x14ac:dyDescent="0.35">
      <c r="B60" s="16">
        <v>44905</v>
      </c>
      <c r="C60" s="11">
        <v>542</v>
      </c>
      <c r="D60" s="11">
        <v>25</v>
      </c>
    </row>
    <row r="61" spans="2:4" ht="18" x14ac:dyDescent="0.35">
      <c r="B61" s="16">
        <v>44915</v>
      </c>
      <c r="C61" s="11">
        <v>510</v>
      </c>
      <c r="D61" s="11">
        <v>100</v>
      </c>
    </row>
    <row r="62" spans="2:4" ht="18" x14ac:dyDescent="0.35">
      <c r="B62" s="16">
        <v>44917</v>
      </c>
      <c r="C62" s="11">
        <v>530</v>
      </c>
      <c r="D62" s="11">
        <v>23</v>
      </c>
    </row>
    <row r="63" spans="2:4" x14ac:dyDescent="0.25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633E-92BD-4120-9019-674E6C613525}">
  <dimension ref="B3:E4"/>
  <sheetViews>
    <sheetView workbookViewId="0">
      <selection activeCell="E4" sqref="E4"/>
    </sheetView>
  </sheetViews>
  <sheetFormatPr defaultRowHeight="15" x14ac:dyDescent="0.25"/>
  <cols>
    <col min="2" max="2" width="12.42578125" bestFit="1" customWidth="1"/>
    <col min="3" max="3" width="9.5703125" bestFit="1" customWidth="1"/>
    <col min="4" max="4" width="14.28515625" bestFit="1" customWidth="1"/>
    <col min="5" max="5" width="16.5703125" bestFit="1" customWidth="1"/>
  </cols>
  <sheetData>
    <row r="3" spans="2:5" x14ac:dyDescent="0.25">
      <c r="B3" t="s">
        <v>75</v>
      </c>
      <c r="C3" t="s">
        <v>76</v>
      </c>
      <c r="D3" t="s">
        <v>77</v>
      </c>
      <c r="E3" t="s">
        <v>78</v>
      </c>
    </row>
    <row r="4" spans="2:5" x14ac:dyDescent="0.25">
      <c r="B4" s="27">
        <v>19042.5</v>
      </c>
      <c r="C4" s="27">
        <v>5530</v>
      </c>
      <c r="D4" s="28">
        <v>2.4434900542495481</v>
      </c>
      <c r="E4">
        <v>45.526315789473685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FC51-30E7-4D22-9C89-52BE762AD512}">
  <dimension ref="B3:B4"/>
  <sheetViews>
    <sheetView workbookViewId="0">
      <selection activeCell="G5" sqref="G5"/>
    </sheetView>
  </sheetViews>
  <sheetFormatPr defaultRowHeight="15" x14ac:dyDescent="0.25"/>
  <cols>
    <col min="2" max="2" width="12.85546875" bestFit="1" customWidth="1"/>
  </cols>
  <sheetData>
    <row r="3" spans="2:2" x14ac:dyDescent="0.25">
      <c r="B3" t="s">
        <v>75</v>
      </c>
    </row>
    <row r="4" spans="2:2" x14ac:dyDescent="0.25">
      <c r="B4" s="5">
        <v>19042.5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CC17-0D8C-4A83-8D39-81C7EF8BAAAE}">
  <dimension ref="A1"/>
  <sheetViews>
    <sheetView workbookViewId="0">
      <selection activeCell="G18" sqref="G18"/>
    </sheetView>
  </sheetViews>
  <sheetFormatPr defaultRowHeight="15" x14ac:dyDescent="0.25"/>
  <cols>
    <col min="1" max="1" width="12.85546875" bestFit="1" customWidth="1"/>
  </cols>
  <sheetData>
    <row r="1" spans="1:1" x14ac:dyDescent="0.25">
      <c r="A1" s="5">
        <f>GETPIVOTDATA("[Measures].[Faturamento]",Planilha3!$B$3)</f>
        <v>19042.5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275-510C-4C0A-BCB5-538FEF0741A6}">
  <dimension ref="B3:E4"/>
  <sheetViews>
    <sheetView workbookViewId="0">
      <selection activeCell="I23" sqref="I23"/>
    </sheetView>
  </sheetViews>
  <sheetFormatPr defaultRowHeight="15" x14ac:dyDescent="0.25"/>
  <cols>
    <col min="2" max="2" width="12.85546875" bestFit="1" customWidth="1"/>
    <col min="3" max="3" width="11.85546875" bestFit="1" customWidth="1"/>
    <col min="4" max="4" width="13.85546875" bestFit="1" customWidth="1"/>
    <col min="5" max="5" width="15.7109375" bestFit="1" customWidth="1"/>
  </cols>
  <sheetData>
    <row r="3" spans="2:5" x14ac:dyDescent="0.25">
      <c r="B3" t="s">
        <v>75</v>
      </c>
      <c r="C3" t="s">
        <v>76</v>
      </c>
      <c r="D3" t="s">
        <v>77</v>
      </c>
      <c r="E3" t="s">
        <v>78</v>
      </c>
    </row>
    <row r="4" spans="2:5" x14ac:dyDescent="0.25">
      <c r="B4" s="5">
        <v>19042.5</v>
      </c>
      <c r="C4" s="5">
        <v>5530</v>
      </c>
      <c r="D4" s="28">
        <v>2.4434900542495481</v>
      </c>
      <c r="E4">
        <v>45.526315789473685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547D-6738-4B84-8678-073346E164A2}">
  <dimension ref="B3:E16"/>
  <sheetViews>
    <sheetView workbookViewId="0"/>
  </sheetViews>
  <sheetFormatPr defaultRowHeight="15" x14ac:dyDescent="0.25"/>
  <cols>
    <col min="2" max="2" width="18" bestFit="1" customWidth="1"/>
    <col min="3" max="3" width="29.42578125" bestFit="1" customWidth="1"/>
    <col min="4" max="4" width="27.85546875" bestFit="1" customWidth="1"/>
    <col min="5" max="7" width="20" bestFit="1" customWidth="1"/>
    <col min="8" max="25" width="29.42578125" bestFit="1" customWidth="1"/>
    <col min="26" max="26" width="34.5703125" bestFit="1" customWidth="1"/>
    <col min="27" max="27" width="32.85546875" bestFit="1" customWidth="1"/>
  </cols>
  <sheetData>
    <row r="3" spans="2:5" x14ac:dyDescent="0.25">
      <c r="B3" s="29" t="s">
        <v>94</v>
      </c>
      <c r="C3" t="s">
        <v>92</v>
      </c>
      <c r="D3" t="s">
        <v>93</v>
      </c>
      <c r="E3" t="s">
        <v>96</v>
      </c>
    </row>
    <row r="4" spans="2:5" x14ac:dyDescent="0.25">
      <c r="B4" s="30" t="s">
        <v>79</v>
      </c>
      <c r="C4">
        <v>390</v>
      </c>
      <c r="D4">
        <v>210</v>
      </c>
      <c r="E4" s="2">
        <v>1</v>
      </c>
    </row>
    <row r="5" spans="2:5" x14ac:dyDescent="0.25">
      <c r="B5" s="30" t="s">
        <v>80</v>
      </c>
      <c r="C5">
        <v>440</v>
      </c>
      <c r="D5">
        <v>235</v>
      </c>
      <c r="E5" s="2">
        <v>1</v>
      </c>
    </row>
    <row r="6" spans="2:5" x14ac:dyDescent="0.25">
      <c r="B6" s="30" t="s">
        <v>81</v>
      </c>
      <c r="C6">
        <v>640</v>
      </c>
      <c r="D6">
        <v>315</v>
      </c>
      <c r="E6" s="2">
        <v>0</v>
      </c>
    </row>
    <row r="7" spans="2:5" x14ac:dyDescent="0.25">
      <c r="B7" s="30" t="s">
        <v>82</v>
      </c>
      <c r="C7">
        <v>350</v>
      </c>
      <c r="D7">
        <v>215</v>
      </c>
      <c r="E7" s="2">
        <v>1</v>
      </c>
    </row>
    <row r="8" spans="2:5" x14ac:dyDescent="0.25">
      <c r="B8" s="30" t="s">
        <v>83</v>
      </c>
      <c r="C8">
        <v>285</v>
      </c>
      <c r="D8">
        <v>177</v>
      </c>
      <c r="E8" s="2">
        <v>1</v>
      </c>
    </row>
    <row r="9" spans="2:5" x14ac:dyDescent="0.25">
      <c r="B9" s="30" t="s">
        <v>84</v>
      </c>
      <c r="C9">
        <v>410</v>
      </c>
      <c r="D9">
        <v>170</v>
      </c>
      <c r="E9" s="2">
        <v>0</v>
      </c>
    </row>
    <row r="10" spans="2:5" x14ac:dyDescent="0.25">
      <c r="B10" s="30" t="s">
        <v>85</v>
      </c>
      <c r="C10">
        <v>350</v>
      </c>
      <c r="D10">
        <v>295</v>
      </c>
      <c r="E10" s="2">
        <v>1</v>
      </c>
    </row>
    <row r="11" spans="2:5" x14ac:dyDescent="0.25">
      <c r="B11" s="30" t="s">
        <v>86</v>
      </c>
      <c r="C11">
        <v>345</v>
      </c>
      <c r="D11">
        <v>263</v>
      </c>
      <c r="E11" s="2">
        <v>1</v>
      </c>
    </row>
    <row r="12" spans="2:5" x14ac:dyDescent="0.25">
      <c r="B12" s="30" t="s">
        <v>87</v>
      </c>
      <c r="C12">
        <v>399</v>
      </c>
      <c r="D12">
        <v>265</v>
      </c>
      <c r="E12" s="2">
        <v>1</v>
      </c>
    </row>
    <row r="13" spans="2:5" x14ac:dyDescent="0.25">
      <c r="B13" s="30" t="s">
        <v>88</v>
      </c>
      <c r="C13">
        <v>236</v>
      </c>
      <c r="D13">
        <v>163</v>
      </c>
      <c r="E13" s="2">
        <v>1</v>
      </c>
    </row>
    <row r="14" spans="2:5" x14ac:dyDescent="0.25">
      <c r="B14" s="30" t="s">
        <v>89</v>
      </c>
      <c r="C14">
        <v>280</v>
      </c>
      <c r="D14">
        <v>119</v>
      </c>
      <c r="E14" s="2">
        <v>0</v>
      </c>
    </row>
    <row r="15" spans="2:5" x14ac:dyDescent="0.25">
      <c r="B15" s="30" t="s">
        <v>90</v>
      </c>
      <c r="C15">
        <v>240</v>
      </c>
      <c r="D15">
        <v>168</v>
      </c>
      <c r="E15" s="2">
        <v>1</v>
      </c>
    </row>
    <row r="16" spans="2:5" x14ac:dyDescent="0.25">
      <c r="B16" s="30" t="s">
        <v>91</v>
      </c>
      <c r="C16">
        <v>4365</v>
      </c>
      <c r="D16">
        <v>2595</v>
      </c>
      <c r="E16" s="2">
        <v>1</v>
      </c>
    </row>
  </sheetData>
  <conditionalFormatting pivot="1" sqref="E4:E16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 1 9 2 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 2 0 0 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e 4 d 2 b 2 2 - 3 f 4 2 - 4 3 9 4 - a 2 c 0 - a 2 d 6 2 0 2 d 9 1 9 1 " > < C u s t o m C o n t e n t > < ! [ C D A T A [ < ? x m l   v e r s i o n = " 1 . 0 "   e n c o d i n g = " u t f - 1 6 " ? > < S e t t i n g s > < C a l c u l a t e d F i e l d s > < i t e m > < M e a s u r e N a m e > V e n d a s   T o t a i s < / M e a s u r e N a m e > < D i s p l a y N a m e > V e n d a s   T o t a i s 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7 b 1 3 4 a 7 - 2 4 4 e - 4 d 1 f - b c 5 7 - 6 a 1 0 4 c 8 8 2 5 2 5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3 1 d a 8 7 3 - 0 6 2 4 - 4 f 2 8 - 9 d 8 2 - c 4 9 4 7 9 7 4 2 d 6 f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1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9.xml>��< ? x m l   v e r s i o n = " 1 . 0 "   e n c o d i n g = " U T F - 1 6 " ? > < G e m i n i   x m l n s = " h t t p : / / g e m i n i / p i v o t c u s t o m i z a t i o n / 1 a 5 e 5 6 d f - 7 f d 6 - 4 d 5 3 - 8 6 9 7 - 7 9 f 3 e e a 9 7 8 9 c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6 6 2 8 7 c 9 - c 0 d d - 4 0 2 b - 8 0 0 e - c 0 c a b 5 d 3 5 d 9 3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c 7 8 0 6 e c - f 6 1 e - 4 6 f 8 - 8 5 2 6 - a c a f 6 a 0 d 0 9 0 0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d 4 1 4 3 2 9 - 1 5 b 6 - 4 1 7 b - 8 5 4 3 - 3 8 e 9 3 4 b 7 a c 2 0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3 8 3 1 5 4 5 9 - a 2 7 a - 4 5 8 a - 8 9 c 1 - e 1 9 3 0 8 7 f 6 1 a b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2 8 1 0 c 5 1 - 0 8 5 f - 4 b 1 b - 8 c 2 e - b e 7 9 e d 6 e 3 1 9 b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 Q t d s   C o m p r a d a s < / M e a s u r e N a m e > < D i s p l a y N a m e > Q t d s   C o m p r a d a s 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O r d e r " > < C u s t o m C o n t e n t > < ! [ C D A T A [ T B _ E n t r a d a s , T B _ F o r n e c e d o r , T B _ P r o d u t o s , T B _ S a � d a s , C a l e n d � r i o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l i e n t W i n d o w X M L " > < C u s t o m C o n t e n t > < ! [ C D A T A [ T B _ E n t r a d a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c c f 2 7 5 0 b - 7 4 0 9 - 4 c 8 7 - 8 7 5 b - f e f f 8 e c 8 2 a 3 5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 2 0 2 3 - 0 3 - 0 9 T 1 5 : 2 1 : 0 9 . 2 2 9 0 9 3 5 - 0 3 : 0 0 < / L a s t P r o c e s s e d T i m e > < / D a t a M o d e l i n g S a n d b o x . S e r i a l i z e d S a n d b o x E r r o r C a c h e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 D i a   d o   N � m e r o 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i t e m > < k e y > < s t r i n g > C o l u n a   c a l c u l a d a   1 < / s t r i n g > < / k e y > < v a l u e > < i n t > 1 4 9 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i t e m > < k e y > < s t r i n g > C o l u n a   c a l c u l a d a   1 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 8 6 < / i n t > < / v a l u e > < / i t e m > < i t e m > < k e y > < s t r i n g > Q u a n t i d a d e   V e n d i d a < / s t r i n g > < / k e y > < v a l u e > < i n t > 1 8 6 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 P r e � o   P r o d u t o < / s t r i n g > < / k e y > < v a l u e > < i n t > 1 4 9 < / i n t > < / v a l u e > < / i t e m > < i t e m > < k e y > < s t r i n g > V a l o r   d a   V e n d a < / s t r i n g > < / k e y > < v a l u e > < i n t > 2 3 4 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i t e m > < k e y > < s t r i n g > P r e � o   P r o d u t o < / s t r i n g > < / k e y > < v a l u e > < i n t > 5 < / i n t > < / v a l u e > < / i t e m > < i t e m > < k e y > < s t r i n g > V a l o r   d a   V e n d a 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3 c 6 6 c 6 e a - 7 9 1 d - 4 7 b c - 9 8 5 c - 4 5 9 a 1 5 7 f 2 a 3 1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 T a b l e s \ T B _ S a � d a s \ C o l u m n s \ P r e � o   P r o d u t o < / K e y > < / D i a g r a m O b j e c t K e y > < D i a g r a m O b j e c t K e y > < K e y > T a b l e s \ T B _ S a � d a s \ C o l u m n s \ V a l o r   d a   V e n d a 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 T a b l e s \ T B _ S a � d a s \ M e a s u r e s \ S o m a   d e   P r e � o   P r o d u t o < / K e y > < / D i a g r a m O b j e c t K e y > < D i a g r a m O b j e c t K e y > < K e y > T a b l e s \ T B _ S a � d a s \ S o m a   d e   P r e � o   P r o d u t o \ A d d i t i o n a l   I n f o \ M e d i d a   I m p l � c i t a < / K e y > < / D i a g r a m O b j e c t K e y > < D i a g r a m O b j e c t K e y > < K e y > T a b l e s \ T B _ S a � d a s \ M e a s u r e s \ S o m a   d e   V a l o r   d a   V e n d a < / K e y > < / D i a g r a m O b j e c t K e y > < D i a g r a m O b j e c t K e y > < K e y > T a b l e s \ T B _ S a � d a s \ S o m a   d e   V a l o r   d a   V e n d a \ A d d i t i o n a l   I n f o \ M e d i d a   I m p l � c i t a 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 T a b l e s \ C a l e n d � r i o \ C o l u m n s \ D i a   d o   N � m e r o 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 R e l a t i o n s h i p s \ & l t ; T a b l e s \ T B _ S a � d a s \ C o l u m n s \ D a t a & g t ; - & l t ; T a b l e s \ C a l e n d � r i o \ C o l u m n s \ D a t e & g t ; \ F K 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 R e l a t i o n s h i p s \ & l t ; T a b l e s \ T B _ S a � d a s \ C o l u m n s \ D a t a & g t ; - & l t ; T a b l e s \ C a l e n d � r i o \ C o l u m n s \ D a t e & g t ; \ P K 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 R e l a t i o n s h i p s \ & l t ; T a b l e s \ T B _ S a � d a s \ C o l u m n s \ D a t a & g t ; - & l t ; T a b l e s \ C a l e n d � r i o \ C o l u m n s \ D a t e & g t ; \ C r o s s F i l t e r 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 R e l a t i o n s h i p s \ & l t ; T a b l e s \ T B _ E n t r a d a s \ C o l u m n s \ D a t a & g t ; - & l t ; T a b l e s \ C a l e n d � r i o \ C o l u m n s \ D a t e & g t ; \ F K 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 R e l a t i o n s h i p s \ & l t ; T a b l e s \ T B _ E n t r a d a s \ C o l u m n s \ D a t a & g t ; - & l t ; T a b l e s \ C a l e n d � r i o \ C o l u m n s \ D a t e & g t ; \ P K 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 R e l a t i o n s h i p s \ & l t ; T a b l e s \ T B _ E n t r a d a s \ C o l u m n s \ D a t a & g t ; - & l t ; T a b l e s \ C a l e n d � r i o \ C o l u m n s \ D a t e & g t ; \ C r o s s F i l t e r < / K e y > < / D i a g r a m O b j e c t K e y > < D i a g r a m O b j e c t K e y > < K e y > T a b l e s \ T B _ S a � d a s \ M e a s u r e s \ F a t u r a m e n t o < / K e y > < / D i a g r a m O b j e c t K e y > < / A l l K e y s > < S e l e c t e d K e y s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 7 8 7 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 3 7 9 < / L e f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 2 4 3 < / L e f t > < T a b I n d e x > 3 < / T a b I n d e x > < T o p >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 P r e � o 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 V a l o r   d a  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< / L e f t > < T a b I n d e x > 4 < / T a b I n d e x > < T o p > 2 6 7 . 5 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 d o  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 ( 3 6 3 , 7 5 ) .   P o n t o   d e   e x t r e m i d a d e   2 :   ( 2 1 6 , 1 1 3 ) 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< / b : _ x > < b : _ y > 6 7 < / b : _ y > < / L a b e l L o c a t i o n > < L o c a t i o n   x m l n s : b = " h t t p : / / s c h e m a s . d a t a c o n t r a c t . o r g / 2 0 0 4 / 0 7 / S y s t e m . W i n d o w s " > < b : _ x > 3 7 9 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 1 0 5 < / b : _ y > < / L a b e l L o c a t i o n > < L o c a t i o n   x m l n s : b = " h t t p : / / s c h e m a s . d a t a c o n t r a c t . o r g / 2 0 0 4 / 0 7 / S y s t e m . W i n d o w s " > < b : _ x > 1 9 9 . 9 9 9 9 9 9 9 9 9 9 9 9 9 7 < / b : _ x > < b : _ y >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 ( 6 0 4 , 6 5 ) .   P o n t o   d e   e x t r e m i d a d e   2 :   ( 7 7 1 , 1 1 0 ) 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 5 7 < / b : _ y > < / L a b e l L o c a t i o n > < L o c a t i o n   x m l n s : b = " h t t p : / / s c h e m a s . d a t a c o n t r a c t . o r g / 2 0 0 4 / 0 7 / S y s t e m . W i n d o w s " > < b : _ x > 5 8 8 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< / b : _ x > < b : _ y > 1 0 2 < / b : _ y > < / L a b e l L o c a t i o n > < L o c a t i o n   x m l n s : b = " h t t p : / / s c h e m a s . d a t a c o n t r a c t . o r g / 2 0 0 4 / 0 7 / S y s t e m . W i n d o w s " > < b : _ x > 7 8 7 < / b : _ x > < b : _ y > 1 1 0 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 ( 3 4 3 , 2 1 7 ) .   P o n t o   d e   e x t r e m i d a d e   2 :   ( 2 1 6 , 1 3 3 ) 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 3 3 5 < / b : _ x > < b : _ y > 2 1 7 < / b : _ y > < / L a b e l L o c a t i o n > < L o c a t i o n   x m l n s : b = " h t t p : / / s c h e m a s . d a t a c o n t r a c t . o r g / 2 0 0 4 / 0 7 / S y s t e m . W i n d o w s " > < b : _ x > 3 4 3 < / b : _ x > < b : _ y > 2 3 3 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 1 2 5 < / b : _ y > < / L a b e l L o c a t i o n > < L o c a t i o n   x m l n s : b = " h t t p : / / s c h e m a s . d a t a c o n t r a c t . o r g / 2 0 0 4 / 0 7 / S y s t e m . W i n d o w s " > < b : _ x > 1 9 9 . 9 9 9 9 9 9 9 9 9 9 9 9 9 4 < / b : _ x > < b : _ y > 1 3 3 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 ( 4 5 9 , 3 6 2 , 2 5 ) .   P o n t o   d e   e x t r e m i d a d e   2 :   ( 5 3 9 , 3 4 2 , 2 5 ) 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< / b : _ x > < b : _ y > 3 5 4 . 2 5 < / b : _ y > < / L a b e l L o c a t i o n > < L o c a t i o n   x m l n s : b = " h t t p : / / s c h e m a s . d a t a c o n t r a c t . o r g / 2 0 0 4 / 0 7 / S y s t e m . W i n d o w s " > < b : _ x > 4 4 3 < / b : _ x > < b : _ y > 3 6 2 . 2 5 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 5 3 8 . 9 9 9 9 9 9 9 9 9 9 9 9 8 9 < / b : _ x > < b : _ y > 3 3 4 . 2 5 < / b : _ y > < / L a b e l L o c a t i o n > < L o c a t i o n   x m l n s : b = " h t t p : / / s c h e m a s . d a t a c o n t r a c t . o r g / 2 0 0 4 / 0 7 / S y s t e m . W i n d o w s " > < b : _ x > 5 5 4 . 9 9 9 9 9 9 9 9 9 9 9 9 8 9 < / b : _ x > < b : _ y > 3 4 2 . 2 5 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 ( 6 0 4 , 8 5 ) .   P o n t o   d e   e x t r e m i d a d e   2 :   ( 6 5 5 , 2 5 1 , 5 ) 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 7 7 < / b : _ y > < / L a b e l L o c a t i o n > < L o c a t i o n   x m l n s : b = " h t t p : / / s c h e m a s . d a t a c o n t r a c t . o r g / 2 0 0 4 / 0 7 / S y s t e m . W i n d o w s " > < b : _ x > 5 8 8 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 6 4 7 < / b : _ x > < b : _ y > 2 5 1 . 4 9 9 9 9 9 9 9 9 9 9 9 9 1 < / b : _ y > < / L a b e l L o c a t i o n > < L o c a t i o n   x m l n s : b = " h t t p : / / s c h e m a s . d a t a c o n t r a c t . o r g / 2 0 0 4 / 0 7 / S y s t e m . W i n d o w s " > < b : _ x > 6 5 5 < / b : _ x > < b : _ y > 2 6 7 . 4 9 9 9 9 9 9 9 9 9 9 9 9 4 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 T a b l e s \ T B _ S a � d a s \ M e a s u r e s \ F a t u r a m e n t o 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D i a g r a m O b j e c t K e y > < K e y > C o l u m n s \ C o l u n a   c a l c u l a d a 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 M e a s u r e s \ S o m a   d e   P r e � o   P r o d u t o < / K e y > < / D i a g r a m O b j e c t K e y > < D i a g r a m O b j e c t K e y > < K e y > M e a s u r e s \ S o m a   d e   P r e � o   P r o d u t o \ T a g I n f o \ F � r m u l a < / K e y > < / D i a g r a m O b j e c t K e y > < D i a g r a m O b j e c t K e y > < K e y > M e a s u r e s \ S o m a   d e   P r e � o   P r o d u t o \ T a g I n f o \ V a l o r < / K e y > < / D i a g r a m O b j e c t K e y > < D i a g r a m O b j e c t K e y > < K e y > M e a s u r e s \ S o m a   d e   V a l o r   d a   V e n d a < / K e y > < / D i a g r a m O b j e c t K e y > < D i a g r a m O b j e c t K e y > < K e y > M e a s u r e s \ S o m a   d e   V a l o r   d a   V e n d a \ T a g I n f o \ F � r m u l a < / K e y > < / D i a g r a m O b j e c t K e y > < D i a g r a m O b j e c t K e y > < K e y > M e a s u r e s \ S o m a   d e   V a l o r   d a   V e n d a \ T a g I n f o \ V a l o r < / K e y > < / D i a g r a m O b j e c t K e y > < D i a g r a m O b j e c t K e y > < K e y > M e a s u r e s \ M � d i a   d e   V e n d a s < / K e y > < / D i a g r a m O b j e c t K e y > < D i a g r a m O b j e c t K e y > < K e y > M e a s u r e s \ M � d i a   d e   V e n d a s \ T a g I n f o \ F � r m u l a < / K e y > < / D i a g r a m O b j e c t K e y > < D i a g r a m O b j e c t K e y > < K e y > M e a s u r e s \ M � d i a   d e   V e n d a s \ T a g I n f o \ V a l o r < / K e y > < / D i a g r a m O b j e c t K e y > < D i a g r a m O b j e c t K e y > < K e y > M e a s u r e s \ Q t d s   V e n d i d a s < / K e y > < / D i a g r a m O b j e c t K e y > < D i a g r a m O b j e c t K e y > < K e y > M e a s u r e s \ Q t d s   V e n d i d a s \ T a g I n f o \ F � r m u l a < / K e y > < / D i a g r a m O b j e c t K e y > < D i a g r a m O b j e c t K e y > < K e y > M e a s u r e s \ Q t d s   V e n d i d a s \ T a g I n f o \ V a l o r < / K e y > < / D i a g r a m O b j e c t K e y > < D i a g r a m O b j e c t K e y > < K e y > M e a s u r e s \ F a t u r a m e n t o < / K e y > < / D i a g r a m O b j e c t K e y > < D i a g r a m O b j e c t K e y > < K e y > M e a s u r e s \ F a t u r a m e n t o \ T a g I n f o \ F � r m u l a < / K e y > < / D i a g r a m O b j e c t K e y > < D i a g r a m O b j e c t K e y > < K e y > M e a s u r e s \ F a t u r a m e n t o \ T a g I n f o \ V a l o r 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 C o l u m n s \ P r e � o   P r o d u t o < / K e y > < / D i a g r a m O b j e c t K e y > < D i a g r a m O b j e c t K e y > < K e y > C o l u m n s \ V a l o r   d a   V e n d a 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 P r e � o   P r o d u t o & g t ; - & l t ; M e a s u r e s \ P r e � o   P r o d u t o & g t ; < / K e y > < / D i a g r a m O b j e c t K e y > < D i a g r a m O b j e c t K e y > < K e y > L i n k s \ & l t ; C o l u m n s \ S o m a   d e   P r e � o   P r o d u t o & g t ; - & l t ; M e a s u r e s \ P r e � o   P r o d u t o & g t ; \ C O L U M N < / K e y > < / D i a g r a m O b j e c t K e y > < D i a g r a m O b j e c t K e y > < K e y > L i n k s \ & l t ; C o l u m n s \ S o m a   d e   P r e � o   P r o d u t o & g t ; - & l t ; M e a s u r e s \ P r e � o   P r o d u t o & g t ; \ M E A S U R E < / K e y > < / D i a g r a m O b j e c t K e y > < D i a g r a m O b j e c t K e y > < K e y > L i n k s \ & l t ; C o l u m n s \ S o m a   d e   V a l o r   d a   V e n d a & g t ; - & l t ; M e a s u r e s \ V a l o r   d a   V e n d a & g t ; < / K e y > < / D i a g r a m O b j e c t K e y > < D i a g r a m O b j e c t K e y > < K e y > L i n k s \ & l t ; C o l u m n s \ S o m a   d e   V a l o r   d a   V e n d a & g t ; - & l t ; M e a s u r e s \ V a l o r   d a   V e n d a & g t ; \ C O L U M N < / K e y > < / D i a g r a m O b j e c t K e y > < D i a g r a m O b j e c t K e y > < K e y > L i n k s \ & l t ; C o l u m n s \ S o m a   d e   V a l o r   d a   V e n d a & g t ; - & l t ; M e a s u r e s \ V a l o r   d a 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 M e a s u r e s \ M � d i a 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 V e n d i d a s 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 V e n d i d a s \ T a g I n f o \ F � r m u l a 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 V e n d i d a s \ T a g I n f o \ V a l o r 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 M e a s u r e s \ M a r g e m _ L u c r o < / K e y > < / D i a g r a m O b j e c t K e y > < D i a g r a m O b j e c t K e y > < K e y > M e a s u r e s \ M a r g e m _ L u c r o \ T a g I n f o \ F � r m u l a < / K e y > < / D i a g r a m O b j e c t K e y > < D i a g r a m O b j e c t K e y > < K e y > M e a s u r e s \ M a r g e m _ L u c r o \ T a g I n f o \ V a l o r 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 M e a s u r e s \ M a r g e m _ L u c r o 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 M e a s u r e s \ M a r g e m _ L u c r o \ T a g I n f o \ F � r m u l a 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 M e a s u r e s \ D e s p e s a s < / K e y > < / D i a g r a m O b j e c t K e y > < D i a g r a m O b j e c t K e y > < K e y > M e a s u r e s \ D e s p e s a s \ T a g I n f o \ F � r m u l a < / K e y > < / D i a g r a m O b j e c t K e y > < D i a g r a m O b j e c t K e y > < K e y > M e a s u r e s \ D e s p e s a s \ T a g I n f o \ V a l o r < / K e y > < / D i a g r a m O b j e c t K e y > < D i a g r a m O b j e c t K e y > < K e y > M e a s u r e s \ Q t d s   C o m p r a d a s < / K e y > < / D i a g r a m O b j e c t K e y > < D i a g r a m O b j e c t K e y > < K e y > M e a s u r e s \ Q t d s   C o m p r a d a s \ T a g I n f o \ F � r m u l a < / K e y > < / D i a g r a m O b j e c t K e y > < D i a g r a m O b j e c t K e y > < K e y > M e a s u r e s \ Q t d s   C o m p r a d a s \ T a g I n f o \ V a l o r 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 M e a s u r e s \ D e s p e s a s \ T a g I n f o \ F � r m u l a 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 C o m p r a d a s \ T a g I n f o \ F � r m u l a 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3 b c 4 8 4 1 - 3 1 8 f - 4 6 f 4 - b 3 3 f - 8 4 5 2 0 3 b 8 2 7 7 c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95D67E1-325C-442D-95A5-63D19A5F089D}">
  <ds:schemaRefs/>
</ds:datastoreItem>
</file>

<file path=customXml/itemProps10.xml><?xml version="1.0" encoding="utf-8"?>
<ds:datastoreItem xmlns:ds="http://schemas.openxmlformats.org/officeDocument/2006/customXml" ds:itemID="{57C6100C-2BB5-4286-B41C-694EECD25D81}">
  <ds:schemaRefs/>
</ds:datastoreItem>
</file>

<file path=customXml/itemProps11.xml><?xml version="1.0" encoding="utf-8"?>
<ds:datastoreItem xmlns:ds="http://schemas.openxmlformats.org/officeDocument/2006/customXml" ds:itemID="{36BA76AB-8FE0-443F-99EC-9AC939C0B743}">
  <ds:schemaRefs/>
</ds:datastoreItem>
</file>

<file path=customXml/itemProps12.xml><?xml version="1.0" encoding="utf-8"?>
<ds:datastoreItem xmlns:ds="http://schemas.openxmlformats.org/officeDocument/2006/customXml" ds:itemID="{BD4CEA5F-DE24-4FCF-9930-2D3CDADBB5F6}">
  <ds:schemaRefs/>
</ds:datastoreItem>
</file>

<file path=customXml/itemProps13.xml><?xml version="1.0" encoding="utf-8"?>
<ds:datastoreItem xmlns:ds="http://schemas.openxmlformats.org/officeDocument/2006/customXml" ds:itemID="{BE9FCCDF-8DBF-4A1F-ADC0-6C427198E4EE}">
  <ds:schemaRefs/>
</ds:datastoreItem>
</file>

<file path=customXml/itemProps14.xml><?xml version="1.0" encoding="utf-8"?>
<ds:datastoreItem xmlns:ds="http://schemas.openxmlformats.org/officeDocument/2006/customXml" ds:itemID="{71AC08C4-5575-411E-947A-96A6280EE36C}">
  <ds:schemaRefs/>
</ds:datastoreItem>
</file>

<file path=customXml/itemProps15.xml><?xml version="1.0" encoding="utf-8"?>
<ds:datastoreItem xmlns:ds="http://schemas.openxmlformats.org/officeDocument/2006/customXml" ds:itemID="{174FC7B3-A203-4B7A-85B6-EDC0C001B60E}">
  <ds:schemaRefs/>
</ds:datastoreItem>
</file>

<file path=customXml/itemProps16.xml><?xml version="1.0" encoding="utf-8"?>
<ds:datastoreItem xmlns:ds="http://schemas.openxmlformats.org/officeDocument/2006/customXml" ds:itemID="{B639CB9F-9F2C-4F60-A4ED-0372F9AB8AD9}">
  <ds:schemaRefs/>
</ds:datastoreItem>
</file>

<file path=customXml/itemProps17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18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9.xml><?xml version="1.0" encoding="utf-8"?>
<ds:datastoreItem xmlns:ds="http://schemas.openxmlformats.org/officeDocument/2006/customXml" ds:itemID="{ECD53B1A-49DA-4AEC-A541-F01774E8970A}">
  <ds:schemaRefs/>
</ds:datastoreItem>
</file>

<file path=customXml/itemProps2.xml><?xml version="1.0" encoding="utf-8"?>
<ds:datastoreItem xmlns:ds="http://schemas.openxmlformats.org/officeDocument/2006/customXml" ds:itemID="{960A90F8-2E7D-481F-8EBE-CAE91986BD59}">
  <ds:schemaRefs/>
</ds:datastoreItem>
</file>

<file path=customXml/itemProps20.xml><?xml version="1.0" encoding="utf-8"?>
<ds:datastoreItem xmlns:ds="http://schemas.openxmlformats.org/officeDocument/2006/customXml" ds:itemID="{C8DDC46F-14A3-4F43-B2CB-8178F5D36125}">
  <ds:schemaRefs/>
</ds:datastoreItem>
</file>

<file path=customXml/itemProps21.xml><?xml version="1.0" encoding="utf-8"?>
<ds:datastoreItem xmlns:ds="http://schemas.openxmlformats.org/officeDocument/2006/customXml" ds:itemID="{65FC0D80-A157-4BC0-9AF5-31AA7EFF9FD9}">
  <ds:schemaRefs/>
</ds:datastoreItem>
</file>

<file path=customXml/itemProps22.xml><?xml version="1.0" encoding="utf-8"?>
<ds:datastoreItem xmlns:ds="http://schemas.openxmlformats.org/officeDocument/2006/customXml" ds:itemID="{CEDD6FF1-F44C-47F5-85ED-A4146D2C46D4}">
  <ds:schemaRefs/>
</ds:datastoreItem>
</file>

<file path=customXml/itemProps23.xml><?xml version="1.0" encoding="utf-8"?>
<ds:datastoreItem xmlns:ds="http://schemas.openxmlformats.org/officeDocument/2006/customXml" ds:itemID="{0963B2B5-2A54-4B45-9C5A-706620FB6999}">
  <ds:schemaRefs/>
</ds:datastoreItem>
</file>

<file path=customXml/itemProps24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5.xml><?xml version="1.0" encoding="utf-8"?>
<ds:datastoreItem xmlns:ds="http://schemas.openxmlformats.org/officeDocument/2006/customXml" ds:itemID="{0A4AAE96-A14B-42D4-838A-B8D7FADCB615}">
  <ds:schemaRefs/>
</ds:datastoreItem>
</file>

<file path=customXml/itemProps26.xml><?xml version="1.0" encoding="utf-8"?>
<ds:datastoreItem xmlns:ds="http://schemas.openxmlformats.org/officeDocument/2006/customXml" ds:itemID="{FEDC6579-8E3B-4690-87EF-3CDF58B6D2BE}">
  <ds:schemaRefs/>
</ds:datastoreItem>
</file>

<file path=customXml/itemProps27.xml><?xml version="1.0" encoding="utf-8"?>
<ds:datastoreItem xmlns:ds="http://schemas.openxmlformats.org/officeDocument/2006/customXml" ds:itemID="{CE1968FE-A49B-4669-AA56-78805BC62944}">
  <ds:schemaRefs/>
</ds:datastoreItem>
</file>

<file path=customXml/itemProps28.xml><?xml version="1.0" encoding="utf-8"?>
<ds:datastoreItem xmlns:ds="http://schemas.openxmlformats.org/officeDocument/2006/customXml" ds:itemID="{7C60E677-8AE2-4F9A-9D61-DDBF8A72873A}">
  <ds:schemaRefs/>
</ds:datastoreItem>
</file>

<file path=customXml/itemProps29.xml><?xml version="1.0" encoding="utf-8"?>
<ds:datastoreItem xmlns:ds="http://schemas.openxmlformats.org/officeDocument/2006/customXml" ds:itemID="{A462FA45-2216-4921-8644-CFF34E7B22EF}">
  <ds:schemaRefs/>
</ds:datastoreItem>
</file>

<file path=customXml/itemProps3.xml><?xml version="1.0" encoding="utf-8"?>
<ds:datastoreItem xmlns:ds="http://schemas.openxmlformats.org/officeDocument/2006/customXml" ds:itemID="{9B9CFC9F-6771-44B0-8FFA-E891718EE5C8}">
  <ds:schemaRefs/>
</ds:datastoreItem>
</file>

<file path=customXml/itemProps30.xml><?xml version="1.0" encoding="utf-8"?>
<ds:datastoreItem xmlns:ds="http://schemas.openxmlformats.org/officeDocument/2006/customXml" ds:itemID="{F666D227-CAE6-4B3D-987F-663F1EEB1D54}">
  <ds:schemaRefs/>
</ds:datastoreItem>
</file>

<file path=customXml/itemProps31.xml><?xml version="1.0" encoding="utf-8"?>
<ds:datastoreItem xmlns:ds="http://schemas.openxmlformats.org/officeDocument/2006/customXml" ds:itemID="{9D78795A-EEE1-4915-8F61-0D17977E6CF2}">
  <ds:schemaRefs/>
</ds:datastoreItem>
</file>

<file path=customXml/itemProps32.xml><?xml version="1.0" encoding="utf-8"?>
<ds:datastoreItem xmlns:ds="http://schemas.openxmlformats.org/officeDocument/2006/customXml" ds:itemID="{F4B30471-570F-4558-B82E-87AE6DB68B7B}">
  <ds:schemaRefs/>
</ds:datastoreItem>
</file>

<file path=customXml/itemProps33.xml><?xml version="1.0" encoding="utf-8"?>
<ds:datastoreItem xmlns:ds="http://schemas.openxmlformats.org/officeDocument/2006/customXml" ds:itemID="{EB62C265-F175-4972-BB4B-570CF6F9735A}">
  <ds:schemaRefs/>
</ds:datastoreItem>
</file>

<file path=customXml/itemProps34.xml><?xml version="1.0" encoding="utf-8"?>
<ds:datastoreItem xmlns:ds="http://schemas.openxmlformats.org/officeDocument/2006/customXml" ds:itemID="{7CB749A5-6014-472F-969B-F28A43EEF959}">
  <ds:schemaRefs/>
</ds:datastoreItem>
</file>

<file path=customXml/itemProps35.xml><?xml version="1.0" encoding="utf-8"?>
<ds:datastoreItem xmlns:ds="http://schemas.openxmlformats.org/officeDocument/2006/customXml" ds:itemID="{5FB934FB-3BFA-44F0-AAF9-33C0ECFC86B5}">
  <ds:schemaRefs/>
</ds:datastoreItem>
</file>

<file path=customXml/itemProps36.xml><?xml version="1.0" encoding="utf-8"?>
<ds:datastoreItem xmlns:ds="http://schemas.openxmlformats.org/officeDocument/2006/customXml" ds:itemID="{C409932F-AAEA-4DB7-8C3E-320076D34ED4}">
  <ds:schemaRefs/>
</ds:datastoreItem>
</file>

<file path=customXml/itemProps37.xml><?xml version="1.0" encoding="utf-8"?>
<ds:datastoreItem xmlns:ds="http://schemas.openxmlformats.org/officeDocument/2006/customXml" ds:itemID="{5A2A1E9F-EA1F-454B-A6E0-1D25D9660249}">
  <ds:schemaRefs/>
</ds:datastoreItem>
</file>

<file path=customXml/itemProps38.xml><?xml version="1.0" encoding="utf-8"?>
<ds:datastoreItem xmlns:ds="http://schemas.openxmlformats.org/officeDocument/2006/customXml" ds:itemID="{691F3552-5186-463B-BD11-02DA3A86659C}">
  <ds:schemaRefs/>
</ds:datastoreItem>
</file>

<file path=customXml/itemProps4.xml><?xml version="1.0" encoding="utf-8"?>
<ds:datastoreItem xmlns:ds="http://schemas.openxmlformats.org/officeDocument/2006/customXml" ds:itemID="{DD4BC02B-4D28-4C09-8FBA-C66C482C0312}">
  <ds:schemaRefs/>
</ds:datastoreItem>
</file>

<file path=customXml/itemProps5.xml><?xml version="1.0" encoding="utf-8"?>
<ds:datastoreItem xmlns:ds="http://schemas.openxmlformats.org/officeDocument/2006/customXml" ds:itemID="{74EEE840-E580-4A33-8153-7134E3B80879}">
  <ds:schemaRefs/>
</ds:datastoreItem>
</file>

<file path=customXml/itemProps6.xml><?xml version="1.0" encoding="utf-8"?>
<ds:datastoreItem xmlns:ds="http://schemas.openxmlformats.org/officeDocument/2006/customXml" ds:itemID="{A100BCA7-2C58-49E5-8EE4-F8340C94B4AE}">
  <ds:schemaRefs/>
</ds:datastoreItem>
</file>

<file path=customXml/itemProps7.xml><?xml version="1.0" encoding="utf-8"?>
<ds:datastoreItem xmlns:ds="http://schemas.openxmlformats.org/officeDocument/2006/customXml" ds:itemID="{B5B1AD9F-D453-4F98-B614-511E9997DE1B}">
  <ds:schemaRefs/>
</ds:datastoreItem>
</file>

<file path=customXml/itemProps8.xml><?xml version="1.0" encoding="utf-8"?>
<ds:datastoreItem xmlns:ds="http://schemas.openxmlformats.org/officeDocument/2006/customXml" ds:itemID="{CED1C5E6-B8E5-4AD1-AE26-CB6C7069D6B4}">
  <ds:schemaRefs/>
</ds:datastoreItem>
</file>

<file path=customXml/itemProps9.xml><?xml version="1.0" encoding="utf-8"?>
<ds:datastoreItem xmlns:ds="http://schemas.openxmlformats.org/officeDocument/2006/customXml" ds:itemID="{50E274AD-8B27-4C76-8217-3B0332E143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Produtos</vt:lpstr>
      <vt:lpstr>Fornecedor</vt:lpstr>
      <vt:lpstr>Entradas</vt:lpstr>
      <vt:lpstr>Saídas</vt:lpstr>
      <vt:lpstr>Principais Indicadores</vt:lpstr>
      <vt:lpstr>Planilha3</vt:lpstr>
      <vt:lpstr>Planilha1</vt:lpstr>
      <vt:lpstr>Planilha2</vt:lpstr>
      <vt:lpstr>Entradas vs Saídas</vt:lpstr>
      <vt:lpstr>Top 5 Mais Vendidos</vt:lpstr>
      <vt:lpstr>Top 5 Faturamento origem</vt:lpstr>
      <vt:lpstr>Top 5 Faturamento</vt:lpstr>
      <vt:lpstr>Dashboard</vt:lpstr>
      <vt:lpstr>'Top 5 Faturamento'!Lista_Produtos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Henrique Faria</cp:lastModifiedBy>
  <cp:revision/>
  <dcterms:created xsi:type="dcterms:W3CDTF">2022-11-17T13:49:56Z</dcterms:created>
  <dcterms:modified xsi:type="dcterms:W3CDTF">2024-04-08T20:01:06Z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