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slicerCaches/slicerCache1.xml" ContentType="application/vnd.ms-excel.slicerCache+xml"/>
  <Override PartName="/xl/pivotCache/pivotCacheDefinition8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drawings/drawing7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timelines/timeline1.xml" ContentType="application/vnd.ms-excel.timelin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3E90CE4A-1FAF-4F22-BFA7-ACA6A112180D}" xr6:coauthVersionLast="47" xr6:coauthVersionMax="47" xr10:uidLastSave="{00000000-0000-0000-0000-000000000000}"/>
  <bookViews>
    <workbookView xWindow="-120" yWindow="-120" windowWidth="29040" windowHeight="15840" tabRatio="860" firstSheet="4" activeTab="10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r:id="rId6"/>
    <sheet name="DN_Produtos" sheetId="35" r:id="rId7"/>
    <sheet name="Cadastros Auxiliares" sheetId="23" state="hidden" r:id="rId8"/>
    <sheet name="DN_Vendedores" sheetId="39" r:id="rId9"/>
    <sheet name="DN_Vendas" sheetId="37" r:id="rId10"/>
    <sheet name="DN_Vendas histórico" sheetId="42" r:id="rId11"/>
    <sheet name="Dashboard" sheetId="18" r:id="rId12"/>
    <sheet name="Dashboard Histórico" sheetId="40" r:id="rId13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4.xlsxVendas1" hidden="1">Vendas[]</definedName>
    <definedName name="_xlcn.WorksheetConnection_VendedoresA4D91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Timeline_Data">#N/A</definedName>
  </definedNames>
  <calcPr calcId="191029"/>
  <pivotCaches>
    <pivotCache cacheId="0" r:id="rId14"/>
    <pivotCache cacheId="50" r:id="rId15"/>
    <pivotCache cacheId="53" r:id="rId16"/>
    <pivotCache cacheId="59" r:id="rId17"/>
    <pivotCache cacheId="62" r:id="rId18"/>
    <pivotCache cacheId="65" r:id="rId19"/>
    <pivotCache cacheId="74" r:id="rId20"/>
  </pivotCaches>
  <extLst>
    <ext xmlns:x14="http://schemas.microsoft.com/office/spreadsheetml/2009/9/main" uri="{BBE1A952-AA13-448e-AADC-164F8A28A991}">
      <x14:slicerCaches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49" r:id="rId22"/>
      </x15:timelineCachePivotCaches>
    </ext>
    <ext xmlns:x15="http://schemas.microsoft.com/office/spreadsheetml/2010/11/main" uri="{D0CA8CA8-9F24-4464-BF8E-62219DCF47F9}">
      <x15:timelineCacheRefs>
        <x15:timelineCacheRef r:id="rId23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Vendas" name="Vendas" connection="WorksheetConnection_Meteora Ecommerce - FINAL AULA 4.xlsx!Vendas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Vendas" fromColumn="Vendedor" toTable="Intervalo" toColumn="Código"/>
          <x15:modelRelationship fromTable="Vendas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Vendas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2" l="1"/>
  <c r="O3" i="42"/>
  <c r="P3" i="42"/>
  <c r="N4" i="42"/>
  <c r="O4" i="42"/>
  <c r="P4" i="42"/>
  <c r="N5" i="42"/>
  <c r="O5" i="42"/>
  <c r="P5" i="42"/>
  <c r="N6" i="42"/>
  <c r="O6" i="42"/>
  <c r="P6" i="42"/>
  <c r="N7" i="42"/>
  <c r="O7" i="42"/>
  <c r="P7" i="42"/>
  <c r="M4" i="42"/>
  <c r="M5" i="42"/>
  <c r="M6" i="42"/>
  <c r="M7" i="42"/>
  <c r="M3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K5" i="37"/>
  <c r="BK4" i="18"/>
  <c r="AQ4" i="18"/>
  <c r="K4" i="37"/>
  <c r="J6" i="37"/>
  <c r="J4" i="37"/>
  <c r="J5" i="37"/>
  <c r="K6" i="37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36C8A38-E3CB-45C7-AD86-F53CD8D9E8A4}" name="WorksheetConnection_Meteora Ecommerce - FINAL AULA 4.xlsx!Vendas" type="102" refreshedVersion="7" minRefreshableVersion="5">
    <extLst>
      <ext xmlns:x15="http://schemas.microsoft.com/office/spreadsheetml/2010/11/main" uri="{DE250136-89BD-433C-8126-D09CA5730AF9}">
        <x15:connection id="Vendas" autoDelete="1">
          <x15:rangePr sourceName="_xlcn.WorksheetConnection_MeteoraEcommerceFINALAULA4.xlsxVendas1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<sst xmlns="http://schemas.openxmlformats.org/spreadsheetml/2006/main" count="1331" uniqueCount="185">
  <si>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</si>
  <si>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</si>
  <si>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</si>
  <si>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</si>
  <si>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</si>
  <si>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</si>
  <si>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</si>
  <si>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</si>
  <si>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</si>
  <si>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</si>
  <si>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</si>
  <si>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</si>
  <si>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</si>
  <si>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</si>
  <si>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</si>
  <si>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</si>
  <si>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</si>
  <si>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</si>
  <si>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</si>
  <si>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</si>
  <si>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</si>
  <si>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</si>
  <si>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</si>
  <si>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</si>
  <si>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</si>
  <si>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</si>
  <si>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</si>
  <si>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</si>
  <si>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</si>
  <si>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</si>
  <si>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</si>
  <si>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</si>
  <si>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</si>
  <si>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</si>
  <si>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</si>
  <si>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</si>
  <si>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</si>
  <si>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</si>
  <si>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</si>
  <si>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</si>
  <si>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</si>
  <si>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</si>
  <si>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</si>
  <si>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</si>
  <si>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</si>
  <si>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</si>
  <si>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</si>
  <si>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</si>
  <si>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</si>
  <si>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</si>
  <si>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</si>
  <si>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</si>
  <si>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</si>
  <si>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</si>
  <si>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</si>
  <si>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</si>
  <si>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</si>
  <si>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</si>
  <si>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</si>
  <si>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</si>
  <si>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</si>
  <si>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</si>
  <si>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</si>
  <si>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</si>
  <si>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</si>
  <si>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</si>
  <si>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</si>
  <si>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</si>
  <si>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</si>
  <si>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</si>
  <si>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</si>
  <si>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</si>
  <si>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</si>
  <si>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</si>
  <si>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</si>
  <si>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</si>
  <si>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</si>
  <si>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</si>
  <si>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</si>
  <si>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</si>
  <si>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</si>
  <si>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</si>
  <si>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</si>
  <si>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</si>
  <si>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</si>
  <si>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</si>
  <si>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</si>
  <si>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</si>
  <si>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</si>
  <si>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</si>
  <si>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</si>
  <si>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</si>
  <si>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</si>
  <si>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</si>
  <si>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</si>
  <si>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</si>
  <si>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</si>
  <si>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</si>
  <si>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</si>
  <si>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</si>
  <si>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</si>
  <si>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</si>
  <si>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</si>
  <si>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</si>
  <si>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</si>
  <si>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</si>
  <si>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</si>
  <si>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</si>
  <si>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</si>
  <si>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</si>
  <si>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</si>
  <si>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</si>
  <si>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</si>
  <si>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</si>
  <si>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</si>
  <si>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</si>
  <si>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</si>
  <si>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</si>
  <si>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</si>
  <si>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</si>
  <si>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</si>
  <si>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</si>
  <si>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</si>
  <si>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</si>
  <si>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</si>
  <si>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</si>
  <si>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</si>
  <si>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</si>
  <si>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</si>
  <si>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</si>
  <si>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</si>
  <si>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</si>
  <si>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</si>
  <si>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</si>
  <si>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</si>
  <si>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</si>
  <si>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</si>
  <si>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</si>
  <si>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</si>
  <si>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</si>
  <si>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</si>
  <si>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</si>
  <si>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</si>
  <si>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</si>
  <si>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</si>
  <si>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</si>
  <si>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</si>
  <si>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</si>
  <si>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</si>
  <si>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</si>
  <si>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</si>
  <si>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</si>
  <si>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</si>
  <si>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</si>
  <si>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</si>
  <si>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</si>
  <si>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</si>
  <si>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</si>
  <si>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</si>
  <si>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</si>
  <si>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</si>
  <si>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</si>
  <si>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</si>
  <si>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</si>
  <si>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</si>
  <si>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</si>
  <si>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</si>
  <si>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</si>
  <si>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</si>
  <si>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</si>
  <si>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</si>
  <si>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</si>
  <si>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</si>
  <si>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</si>
  <si>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</si>
  <si>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</si>
  <si>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</si>
  <si>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2021</t>
  </si>
  <si>
    <t>2022</t>
  </si>
  <si>
    <t>set</t>
  </si>
  <si>
    <t>out</t>
  </si>
  <si>
    <t>nov</t>
  </si>
  <si>
    <t>dez</t>
  </si>
  <si>
    <t>% Categoria Histórico</t>
  </si>
  <si>
    <t>%Restante 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</si>
</sst>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66" fontId="0" fillId="0" borderId="0" xfId="0" applyNumberFormat="1"/>
    <xf numFmtId="9" fontId="0" fillId="0" borderId="0" xfId="0" applyNumberFormat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tyles" Target="styles.xml"/><Relationship Id="rId39" Type="http://schemas.openxmlformats.org/officeDocument/2006/relationships/customXml" Target="../customXml/item9.xml"/><Relationship Id="rId21" Type="http://schemas.microsoft.com/office/2007/relationships/slicerCache" Target="slicerCaches/slicerCache1.xml"/><Relationship Id="rId34" Type="http://schemas.openxmlformats.org/officeDocument/2006/relationships/customXml" Target="../customXml/item4.xml"/><Relationship Id="rId42" Type="http://schemas.openxmlformats.org/officeDocument/2006/relationships/customXml" Target="../customXml/item12.xml"/><Relationship Id="rId47" Type="http://schemas.openxmlformats.org/officeDocument/2006/relationships/customXml" Target="../customXml/item17.xml"/><Relationship Id="rId50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powerPivotData" Target="model/item.data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2.xml"/><Relationship Id="rId37" Type="http://schemas.openxmlformats.org/officeDocument/2006/relationships/customXml" Target="../customXml/item7.xml"/><Relationship Id="rId40" Type="http://schemas.openxmlformats.org/officeDocument/2006/relationships/customXml" Target="../customXml/item10.xml"/><Relationship Id="rId45" Type="http://schemas.openxmlformats.org/officeDocument/2006/relationships/customXml" Target="../customXml/item15.xml"/><Relationship Id="rId53" Type="http://schemas.openxmlformats.org/officeDocument/2006/relationships/customXml" Target="../customXml/item2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31" Type="http://schemas.openxmlformats.org/officeDocument/2006/relationships/customXml" Target="../customXml/item1.xml"/><Relationship Id="rId44" Type="http://schemas.openxmlformats.org/officeDocument/2006/relationships/customXml" Target="../customXml/item14.xml"/><Relationship Id="rId52" Type="http://schemas.openxmlformats.org/officeDocument/2006/relationships/customXml" Target="../customXml/item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Relationship Id="rId35" Type="http://schemas.openxmlformats.org/officeDocument/2006/relationships/customXml" Target="../customXml/item5.xml"/><Relationship Id="rId43" Type="http://schemas.openxmlformats.org/officeDocument/2006/relationships/customXml" Target="../customXml/item13.xml"/><Relationship Id="rId48" Type="http://schemas.openxmlformats.org/officeDocument/2006/relationships/customXml" Target="../customXml/item18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3.xml"/><Relationship Id="rId38" Type="http://schemas.openxmlformats.org/officeDocument/2006/relationships/customXml" Target="../customXml/item8.xml"/><Relationship Id="rId46" Type="http://schemas.openxmlformats.org/officeDocument/2006/relationships/customXml" Target="../customXml/item16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11.xml"/><Relationship Id="rId54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11/relationships/timelineCache" Target="timelineCaches/timelineCache1.xml"/><Relationship Id="rId28" Type="http://schemas.openxmlformats.org/officeDocument/2006/relationships/sheetMetadata" Target="metadata.xml"/><Relationship Id="rId36" Type="http://schemas.openxmlformats.org/officeDocument/2006/relationships/customXml" Target="../customXml/item6.xml"/><Relationship Id="rId49" Type="http://schemas.openxmlformats.org/officeDocument/2006/relationships/customXml" Target="../customXml/item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#.##000_-;\-[$R$-416]\ * #.##000_-;_-[$R$-416]\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.##000_-;\-[$R$-416]\ * #.##0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#.##000_-;\-[$R$-416]\ * #.##000_-;_-[$R$-416]\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.##000_-;\-[$R$-416]\ * #.##0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4.xlsx]DN_Vendas histórico!TB_Vendas histórico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'DN_Vendas histórico'!$B$3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'DN_Vendas histórico'!$A$4:$A$30</c:f>
              <c:multiLvlStrCache>
                <c:ptCount val="24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set</c:v>
                  </c:pt>
                  <c:pt idx="21">
                    <c:v>out</c:v>
                  </c:pt>
                  <c:pt idx="22">
                    <c:v>nov</c:v>
                  </c:pt>
                  <c:pt idx="23">
                    <c:v>dez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'DN_Vendas histórico'!$B$4:$B$30</c:f>
              <c:numCache>
                <c:formatCode>_("R$"* #,##0.00_);_("R$"* \(#,##0.00\);_("R$"* "-"??_);_(@_)</c:formatCode>
                <c:ptCount val="24"/>
                <c:pt idx="0">
                  <c:v>10085.700000000001</c:v>
                </c:pt>
                <c:pt idx="1">
                  <c:v>3597.1</c:v>
                </c:pt>
                <c:pt idx="2">
                  <c:v>3440.6</c:v>
                </c:pt>
                <c:pt idx="3">
                  <c:v>7675.5</c:v>
                </c:pt>
                <c:pt idx="4">
                  <c:v>10123.799999999999</c:v>
                </c:pt>
                <c:pt idx="5">
                  <c:v>9458.9</c:v>
                </c:pt>
                <c:pt idx="6">
                  <c:v>7533.2</c:v>
                </c:pt>
                <c:pt idx="7">
                  <c:v>12000.8</c:v>
                </c:pt>
                <c:pt idx="8">
                  <c:v>8557.4</c:v>
                </c:pt>
                <c:pt idx="9">
                  <c:v>6333.7</c:v>
                </c:pt>
                <c:pt idx="10">
                  <c:v>4529.1000000000004</c:v>
                </c:pt>
                <c:pt idx="11">
                  <c:v>9727.1</c:v>
                </c:pt>
                <c:pt idx="12">
                  <c:v>16979.8</c:v>
                </c:pt>
                <c:pt idx="13">
                  <c:v>3905.5</c:v>
                </c:pt>
                <c:pt idx="14">
                  <c:v>3756.8</c:v>
                </c:pt>
                <c:pt idx="15">
                  <c:v>9704.2999999999993</c:v>
                </c:pt>
                <c:pt idx="16">
                  <c:v>10561.7</c:v>
                </c:pt>
                <c:pt idx="17">
                  <c:v>13127.4</c:v>
                </c:pt>
                <c:pt idx="18">
                  <c:v>11196.9</c:v>
                </c:pt>
                <c:pt idx="19">
                  <c:v>9585</c:v>
                </c:pt>
                <c:pt idx="20">
                  <c:v>11293.6</c:v>
                </c:pt>
                <c:pt idx="21">
                  <c:v>9325.7000000000007</c:v>
                </c:pt>
                <c:pt idx="22">
                  <c:v>4926.1000000000004</c:v>
                </c:pt>
                <c:pt idx="23">
                  <c:v>10015.4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1-4F55-A703-C767D8331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692703"/>
        <c:axId val="1366693119"/>
      </c:barChart>
      <c:lineChart>
        <c:grouping val="standard"/>
        <c:varyColors val="0"/>
        <c:ser>
          <c:idx val="1"/>
          <c:order val="1"/>
          <c:tx>
            <c:strRef>
              <c:f>'DN_Vendas histórico'!$C$3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'DN_Vendas histórico'!$A$4:$A$30</c:f>
              <c:multiLvlStrCache>
                <c:ptCount val="24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set</c:v>
                  </c:pt>
                  <c:pt idx="21">
                    <c:v>out</c:v>
                  </c:pt>
                  <c:pt idx="22">
                    <c:v>nov</c:v>
                  </c:pt>
                  <c:pt idx="23">
                    <c:v>dez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'DN_Vendas histórico'!$C$4:$C$30</c:f>
              <c:numCache>
                <c:formatCode>General</c:formatCode>
                <c:ptCount val="24"/>
                <c:pt idx="0">
                  <c:v>74</c:v>
                </c:pt>
                <c:pt idx="1">
                  <c:v>49</c:v>
                </c:pt>
                <c:pt idx="2">
                  <c:v>54</c:v>
                </c:pt>
                <c:pt idx="3">
                  <c:v>75</c:v>
                </c:pt>
                <c:pt idx="4">
                  <c:v>58</c:v>
                </c:pt>
                <c:pt idx="5">
                  <c:v>90</c:v>
                </c:pt>
                <c:pt idx="6">
                  <c:v>67</c:v>
                </c:pt>
                <c:pt idx="7">
                  <c:v>77</c:v>
                </c:pt>
                <c:pt idx="8">
                  <c:v>81</c:v>
                </c:pt>
                <c:pt idx="9">
                  <c:v>67</c:v>
                </c:pt>
                <c:pt idx="10">
                  <c:v>40</c:v>
                </c:pt>
                <c:pt idx="11">
                  <c:v>66</c:v>
                </c:pt>
                <c:pt idx="12">
                  <c:v>80</c:v>
                </c:pt>
                <c:pt idx="13">
                  <c:v>34</c:v>
                </c:pt>
                <c:pt idx="14">
                  <c:v>60</c:v>
                </c:pt>
                <c:pt idx="15">
                  <c:v>71</c:v>
                </c:pt>
                <c:pt idx="16">
                  <c:v>56</c:v>
                </c:pt>
                <c:pt idx="17">
                  <c:v>95</c:v>
                </c:pt>
                <c:pt idx="18">
                  <c:v>66</c:v>
                </c:pt>
                <c:pt idx="19">
                  <c:v>70</c:v>
                </c:pt>
                <c:pt idx="20">
                  <c:v>70</c:v>
                </c:pt>
                <c:pt idx="21">
                  <c:v>84</c:v>
                </c:pt>
                <c:pt idx="22">
                  <c:v>52</c:v>
                </c:pt>
                <c:pt idx="2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1-4F55-A703-C767D8331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227551"/>
        <c:axId val="1313234623"/>
      </c:lineChart>
      <c:catAx>
        <c:axId val="136669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693119"/>
        <c:crosses val="autoZero"/>
        <c:auto val="1"/>
        <c:lblAlgn val="ctr"/>
        <c:lblOffset val="100"/>
        <c:noMultiLvlLbl val="0"/>
      </c:catAx>
      <c:valAx>
        <c:axId val="136669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692703"/>
        <c:crosses val="autoZero"/>
        <c:crossBetween val="between"/>
      </c:valAx>
      <c:valAx>
        <c:axId val="13132346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3227551"/>
        <c:crosses val="max"/>
        <c:crossBetween val="between"/>
      </c:valAx>
      <c:catAx>
        <c:axId val="1313227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32346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4.xlsx]DN_Vendas histórico!Tabela dinâmica2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'DN_Vendas histórico'!$F$3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'DN_Vendas histórico'!$E$4:$E$9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'DN_Vendas histórico'!$F$4:$F$9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0-4D3A-918F-0388212FE2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1881263"/>
        <c:axId val="151872943"/>
      </c:barChart>
      <c:catAx>
        <c:axId val="15188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872943"/>
        <c:crosses val="autoZero"/>
        <c:auto val="1"/>
        <c:lblAlgn val="ctr"/>
        <c:lblOffset val="100"/>
        <c:noMultiLvlLbl val="0"/>
      </c:catAx>
      <c:valAx>
        <c:axId val="151872943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5188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354330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1190624</xdr:colOff>
      <xdr:row>1</xdr:row>
      <xdr:rowOff>19049</xdr:rowOff>
    </xdr:from>
    <xdr:to>
      <xdr:col>2</xdr:col>
      <xdr:colOff>1800225</xdr:colOff>
      <xdr:row>1</xdr:row>
      <xdr:rowOff>809625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24" y="209549"/>
              <a:ext cx="3781426" cy="790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15</xdr:row>
      <xdr:rowOff>57150</xdr:rowOff>
    </xdr:from>
    <xdr:to>
      <xdr:col>79</xdr:col>
      <xdr:colOff>28575</xdr:colOff>
      <xdr:row>28</xdr:row>
      <xdr:rowOff>57150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1960815D-4492-4859-A30F-E4565ACEC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104774</xdr:colOff>
      <xdr:row>0</xdr:row>
      <xdr:rowOff>107876</xdr:rowOff>
    </xdr:from>
    <xdr:to>
      <xdr:col>79</xdr:col>
      <xdr:colOff>90318</xdr:colOff>
      <xdr:row>11</xdr:row>
      <xdr:rowOff>47625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Data">
              <a:extLst>
                <a:ext uri="{FF2B5EF4-FFF2-40B4-BE49-F238E27FC236}">
                  <a16:creationId xmlns:a16="http://schemas.microsoft.com/office/drawing/2014/main" id="{9E0FD032-57DA-432E-BDD4-0A5C4426D0DE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8474" y="107876"/>
              <a:ext cx="7586494" cy="1301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>
    <xdr:from>
      <xdr:col>43</xdr:col>
      <xdr:colOff>76200</xdr:colOff>
      <xdr:row>32</xdr:row>
      <xdr:rowOff>119062</xdr:rowOff>
    </xdr:from>
    <xdr:to>
      <xdr:col>77</xdr:col>
      <xdr:colOff>38100</xdr:colOff>
      <xdr:row>49</xdr:row>
      <xdr:rowOff>66675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DB90839B-9834-482B-9C42-12D32E66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67740972222" backgroundQuery="1" createdVersion="7" refreshedVersion="7" minRefreshableVersion="3" recordCount="0" supportSubquery="1" supportAdvancedDrill="1" xr:uid="{4169D09B-1226-41AB-94D7-A1810A2C3DDB}">
  <cacheSource type="external" connectionId="2"/>
  <cacheFields count="5">
    <cacheField name="[Vendas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Vendas].[Data (Ano)].[Data (Ano)]" caption="Data (Ano)" numFmtId="0" hierarchy="32" level="1">
      <sharedItems count="2">
        <s v="2021"/>
        <s v="2022"/>
      </sharedItems>
    </cacheField>
    <cacheField name="[Measures].[Soma de Qtd 2]" caption="Soma de Qtd 2" numFmtId="0" hierarchy="41" level="32767"/>
    <cacheField name="[Measures].[Soma de Total 2]" caption="Soma de Total 2" numFmtId="0" hierarchy="42" level="32767"/>
    <cacheField name="[Vendas].[Data].[Data]" caption="Data" numFmtId="0" hierarchy="24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2" memberValueDatatype="7" unbalanced="0">
      <fieldsUsage count="2">
        <fieldUsage x="-1"/>
        <fieldUsage x="4"/>
      </fieldsUsage>
    </cacheHierarchy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2" memberValueDatatype="130" unbalanced="0">
      <fieldsUsage count="2">
        <fieldUsage x="-1"/>
        <fieldUsage x="1"/>
      </fieldsUsage>
    </cacheHierarchy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dida 1]" caption="Medida 1" measure="1" displayFolder="" measureGroup="Vendas" count="0"/>
    <cacheHierarchy uniqueName="[Measures].[Medida 2]" caption="Medida 2" measure="1" displayFolder="" measureGroup="Vendas" count="0"/>
    <cacheHierarchy uniqueName="[Measures].[% Categoria Histórico]" caption="% Categoria Histórico" measure="1" displayFolder="" measureGroup="Vendas" count="0"/>
    <cacheHierarchy uniqueName="[Measures].[%Restante Histórico]" caption="%Restante Histórico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67742013892" backgroundQuery="1" createdVersion="7" refreshedVersion="7" minRefreshableVersion="3" recordCount="0" supportSubquery="1" supportAdvancedDrill="1" xr:uid="{D1225614-6C9B-4C8A-84CE-29F4D385ED06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2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dida 1]" caption="Medida 1" measure="1" displayFolder="" measureGroup="Vendas" count="0"/>
    <cacheHierarchy uniqueName="[Measures].[Medida 2]" caption="Medida 2" measure="1" displayFolder="" measureGroup="Vendas" count="0"/>
    <cacheHierarchy uniqueName="[Measures].[% Categoria Histórico]" caption="% Categoria Histórico" measure="1" displayFolder="" measureGroup="Vendas" count="0"/>
    <cacheHierarchy uniqueName="[Measures].[%Restante Histórico]" caption="%Restante Histórico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67744328702" backgroundQuery="1" createdVersion="8" refreshedVersion="7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Medida 1]" caption="Medida 1" measure="1" displayFolder="" measureGroup="Vendas" count="0"/>
    <cacheHierarchy uniqueName="[Measures].[Medida 2]" caption="Medida 2" measure="1" displayFolder="" measureGroup="Vendas" count="0"/>
    <cacheHierarchy uniqueName="[Measures].[% Categoria Histórico]" caption="% Categoria Histórico" measure="1" displayFolder="" measureGroup="Vendas" count="0"/>
    <cacheHierarchy uniqueName="[Measures].[%Restante Histórico]" caption="%Restante Histórico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6774548611" backgroundQuery="1" createdVersion="8" refreshedVersion="7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dida 1]" caption="Medida 1" measure="1" displayFolder="" measureGroup="Vendas" count="0"/>
    <cacheHierarchy uniqueName="[Measures].[Medida 2]" caption="Medida 2" measure="1" displayFolder="" measureGroup="Vendas" count="0"/>
    <cacheHierarchy uniqueName="[Measures].[% Categoria Histórico]" caption="% Categoria Histórico" measure="1" displayFolder="" measureGroup="Vendas" count="0"/>
    <cacheHierarchy uniqueName="[Measures].[%Restante Histórico]" caption="%Restante Histórico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67746412034" backgroundQuery="1" createdVersion="8" refreshedVersion="7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dida 1]" caption="Medida 1" measure="1" displayFolder="" measureGroup="Vendas" count="0"/>
    <cacheHierarchy uniqueName="[Measures].[Medida 2]" caption="Medida 2" measure="1" displayFolder="" measureGroup="Vendas" count="0"/>
    <cacheHierarchy uniqueName="[Measures].[% Categoria Histórico]" caption="% Categoria Histórico" measure="1" displayFolder="" measureGroup="Vendas" count="0"/>
    <cacheHierarchy uniqueName="[Measures].[%Restante Histórico]" caption="%Restante Histórico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68225810184" backgroundQuery="1" createdVersion="7" refreshedVersion="7" minRefreshableVersion="3" recordCount="0" supportSubquery="1" supportAdvancedDrill="1" xr:uid="{7A2E483A-04E3-4EDD-A221-59BC9DD103DF}">
  <cacheSource type="external" connectionId="2"/>
  <cacheFields count="4">
    <cacheField name="[Vendas].[Categoria].[Categoria]" caption="Categoria" numFmtId="0" hierarchy="26" level="1">
      <sharedItems count="3">
        <s v="Acessórios"/>
        <s v="Calçado"/>
        <s v="Vestuário"/>
      </sharedItems>
    </cacheField>
    <cacheField name="[Measures].[Soma de Total 2]" caption="Soma de Total 2" numFmtId="0" hierarchy="42" level="32767"/>
    <cacheField name="[Measures].[% Categoria Histórico]" caption="% Categoria Histórico" numFmtId="0" hierarchy="49" level="32767"/>
    <cacheField name="[Measures].[%Restante Histórico]" caption="%Restante Histórico" numFmtId="0" hierarchy="50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2" memberValueDatatype="130" unbalanced="0">
      <fieldsUsage count="2">
        <fieldUsage x="-1"/>
        <fieldUsage x="0"/>
      </fieldsUsage>
    </cacheHierarchy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dida 1]" caption="Medida 1" measure="1" displayFolder="" measureGroup="Vendas" count="0"/>
    <cacheHierarchy uniqueName="[Measures].[Medida 2]" caption="Medida 2" measure="1" displayFolder="" measureGroup="Vendas" count="0"/>
    <cacheHierarchy uniqueName="[Measures].[% Categoria Histórico]" caption="% Categoria Histórico" measure="1" displayFolder="" measureGroup="Vendas" count="0" oneField="1">
      <fieldsUsage count="1">
        <fieldUsage x="2"/>
      </fieldsUsage>
    </cacheHierarchy>
    <cacheHierarchy uniqueName="[Measures].[%Restante Histórico]" caption="%Restante Histórico" measure="1" displayFolder="" measureGroup="Vendas" count="0" oneField="1">
      <fieldsUsage count="1">
        <fieldUsage x="3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67739351852" backgroundQuery="1" createdVersion="3" refreshedVersion="7" minRefreshableVersion="3" recordCount="0" supportSubquery="1" supportAdvancedDrill="1" xr:uid="{595FE880-7716-4CF2-9578-17AF5CC5ACA4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2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dida 1]" caption="Medida 1" measure="1" displayFolder="" measureGroup="Vendas" count="0"/>
    <cacheHierarchy uniqueName="[Measures].[Medida 2]" caption="Medida 2" measure="1" displayFolder="" measureGroup="Vendas" count="0"/>
    <cacheHierarchy uniqueName="[Measures].[% Categoria Histórico]" caption="% Categoria Histórico" measure="1" displayFolder="" measureGroup="Vendas" count="0"/>
    <cacheHierarchy uniqueName="[Measures].[%Restante Histórico]" caption="%Restante Histórico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pivotCacheId="91064728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5">
      <pivotArea collapsedLevelsAreSubtotals="1" fieldPosition="0">
        <references count="1">
          <reference field="3" count="0"/>
        </references>
      </pivotArea>
    </format>
    <format dxfId="4">
      <pivotArea dataOnly="0" labelOnly="1" fieldPosition="0">
        <references count="1">
          <reference field="3" count="0"/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65" applyNumberFormats="0" applyBorderFormats="0" applyFontFormats="0" applyPatternFormats="0" applyAlignmentFormats="0" applyWidthHeightFormats="1" dataCaption="Valores" tag="dcf589ae-5672-4650-a21a-b4d454948888" updatedVersion="7" minRefreshableVersion="3" useAutoFormatting="1" itemPrintTitles="1" createdVersion="8" indent="0" outline="1" outlineData="1" multipleFieldFilters="0" chartFormat="7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62" applyNumberFormats="0" applyBorderFormats="0" applyFontFormats="0" applyPatternFormats="0" applyAlignmentFormats="0" applyWidthHeightFormats="1" dataCaption="Valores" tag="bc3dc771-d3ba-40d4-8642-502c32103ea2" updatedVersion="7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59" dataPosition="0" applyNumberFormats="0" applyBorderFormats="0" applyFontFormats="0" applyPatternFormats="0" applyAlignmentFormats="0" applyWidthHeightFormats="1" dataCaption="Valores" tag="c3573571-e117-4642-8ccd-b311d841ec66" updatedVersion="7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F1FCD-967F-43EF-9B51-E367CC787C2A}" name="Tabela dinâmica1" cacheId="74" applyNumberFormats="0" applyBorderFormats="0" applyFontFormats="0" applyPatternFormats="0" applyAlignmentFormats="0" applyWidthHeightFormats="1" dataCaption="Valores" tag="e02e57cf-ff96-4c76-a42e-12f785b031cc" updatedVersion="7" minRefreshableVersion="3" useAutoFormatting="1" itemPrintTitles="1" createdVersion="7" indent="0" outline="1" outlineData="1" multipleFieldFilters="0">
  <location ref="H3:K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2" subtotal="count" baseField="0" baseItem="0"/>
    <dataField fld="3" subtotal="count" baseField="0" baseItem="0"/>
    <dataField name="Soma de Total" fld="1" baseField="0" baseItem="0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EE903-4388-4C8B-928E-F5D7A3F6B7A1}" name="Tabela dinâmica2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E3:F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]"/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2508D-1730-4A84-9FC1-FC86E5DFE0B0}" name="TB_Vendas histórico" cacheId="50" applyNumberFormats="0" applyBorderFormats="0" applyFontFormats="0" applyPatternFormats="0" applyAlignmentFormats="0" applyWidthHeightFormats="1" dataCaption="Valores" updatedVersion="7" minRefreshableVersion="5" useAutoFormatting="1" subtotalHiddenItems="1" itemPrintTitles="1" createdVersion="7" indent="0" outline="1" outlineData="1" multipleFieldFilters="0" chartFormat="2">
  <location ref="A3:C30" firstHeaderRow="0" firstDataRow="1" firstDataCol="1"/>
  <pivotFields count="5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2">
    <field x="1"/>
    <field x="0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3" baseField="1" baseItem="0" numFmtId="44"/>
    <dataField name="Soma de Qtd" fld="2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4" type="dateBetween" evalOrder="-1" id="8" name="[Vendas].[Data]">
      <autoFilter ref="A1">
        <filterColumn colId="0">
          <customFilters and="1">
            <customFilter operator="greaterThanOrEqual" val="44197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2">
    <rowHierarchyUsage hierarchyUsage="32"/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4.xlsx!Vendas">
        <x15:activeTabTopLevelEntity name="[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 showMissing="0">
      <items count="4">
        <i x="1" s="1"/>
        <i x="2" s="1"/>
        <i x="0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4" dataDxfId="23" headerRowCellStyle="Cabeçalho Meteora">
  <autoFilter ref="A4:M86" xr:uid="{AD739091-30BD-4C30-BDDA-7504C0C4B6E2}"/>
  <tableColumns count="13">
    <tableColumn id="7" xr3:uid="{5E8DE7C3-CDB6-4314-A5CC-C44D3C21973F}" name="Nº" dataDxfId="22">
      <calculatedColumnFormula>MONTH(TB_Vendas[[#This Row],[Data]])</calculatedColumnFormula>
    </tableColumn>
    <tableColumn id="1" xr3:uid="{43632F1F-6978-4CE7-BB13-7CCE587D6821}" name="Data" dataDxfId="21"/>
    <tableColumn id="12" xr3:uid="{205A55AB-454E-4288-AE23-042C3C399E7A}" name="Código" dataDxfId="20"/>
    <tableColumn id="16" xr3:uid="{059789B1-50A2-47F3-849D-D1EE26B94731}" name="Categoria" dataDxfId="19">
      <calculatedColumnFormula>_xlfn.XLOOKUP(TB_Vendas[[#This Row],[Código]],TB_Produtos[Código],TB_Produtos[Categoria])</calculatedColumnFormula>
    </tableColumn>
    <tableColumn id="5" xr3:uid="{7DC2ADED-AF8A-4BC8-A38E-FEF676FE49C9}" name="Qtd" dataDxfId="18"/>
    <tableColumn id="9" xr3:uid="{05B7315B-2774-41BC-AFEC-4A19E452D6C7}" name="Preço Unitário" dataDxfId="17">
      <calculatedColumnFormula>VLOOKUP(TB_Vendas[[#This Row],[Código]],Produtos!$B$6:$G$66,6,0)</calculatedColumnFormula>
    </tableColumn>
    <tableColumn id="18" xr3:uid="{152BED38-8D5F-4FAA-8C38-58740E2353E5}" name="Indice" dataDxfId="16">
      <calculatedColumnFormula>_xlfn.XMATCH(TB_Vendas[[#This Row],[Categoria]],Desc_Categorias,0)</calculatedColumnFormula>
    </tableColumn>
    <tableColumn id="17" xr3:uid="{C4E78734-94D7-4D31-B07D-5609B855AC0F}" name="Desconto _x000a_(Passo a Passo)" dataDxfId="15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4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3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2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1">
      <calculatedColumnFormula>TB_Vendas[[#This Row],[Preço Unitário]]*TB_Vendas[[#This Row],[Qtd]]</calculatedColumnFormula>
    </tableColumn>
    <tableColumn id="8" xr3:uid="{192FEBCA-1287-48A6-9BE6-69528F71C305}" name="Vendedor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Vendas" displayName="Vendas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9"/>
    <tableColumn id="2" xr3:uid="{8AEDD25B-97D5-4F29-9E05-99E0F581FFD0}" uniqueName="2" name="Código" queryTableFieldId="2" dataDxfId="8"/>
    <tableColumn id="3" xr3:uid="{709E2B07-FCC3-4092-AFD5-DD4C42111BA7}" uniqueName="3" name="Categoria" queryTableFieldId="3" dataDxfId="7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" xr10:uid="{23C136A3-9881-41ED-A315-3E55234DFB9F}" sourceName="[Vendas].[Data]">
  <pivotTables>
    <pivotTable tabId="42" name="TB_Vendas histórico"/>
  </pivotTables>
  <state minimalRefreshVersion="6" lastRefreshVersion="6" pivotCacheId="910647289" filterType="dateBetween">
    <selection startDate="2021-01-01T00:00:00" endDate="2022-12-31T00:00:00"/>
    <bounds startDate="2021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83779A8D-DB52-4D45-8019-31FE882C4C00}" cache="Timeline_Data" caption="Data" showHeader="0" showSelectionLabel="0" level="2" selectionLevel="0" scrollPosition="2021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2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12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</row>
    <row r="5" spans="1:12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</row>
    <row r="6" spans="1:12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6" t="s">
        <v>82</v>
      </c>
      <c r="C1" s="76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5"/>
  <cols>
    <col min="1" max="1" width="8.85546875" style="1" hidden="1" customWidth="1"/>
    <col min="2" max="2" width="11.5703125" style="1" bestFit="1" customWidth="1"/>
    <col min="3" max="3" width="11.5703125" style="1" customWidth="1"/>
    <col min="4" max="4" width="16.7109375" style="1" customWidth="1"/>
    <col min="5" max="5" width="10.140625" bestFit="1" customWidth="1"/>
    <col min="6" max="6" width="18.7109375" customWidth="1"/>
    <col min="7" max="7" width="13.140625" bestFit="1" customWidth="1"/>
    <col min="8" max="9" width="16" customWidth="1"/>
    <col min="10" max="11" width="17" customWidth="1"/>
    <col min="12" max="12" width="20.28515625" customWidth="1"/>
    <col min="13" max="13" width="17" bestFit="1" customWidth="1"/>
  </cols>
  <sheetData>
    <row r="1" spans="1:13" s="13" customFormat="1" ht="40.15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7.5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25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dimension ref="A1:H253"/>
  <sheetViews>
    <sheetView topLeftCell="A2" workbookViewId="0">
      <selection activeCell="B3" sqref="B3"/>
    </sheetView>
  </sheetViews>
  <sheetFormatPr defaultRowHeight="15"/>
  <cols>
    <col min="1" max="1" width="10.5703125" bestFit="1" customWidth="1"/>
    <col min="2" max="2" width="9.140625" bestFit="1" customWidth="1"/>
    <col min="3" max="3" width="11.28515625" bestFit="1" customWidth="1"/>
    <col min="4" max="4" width="6.28515625" bestFit="1" customWidth="1"/>
    <col min="5" max="5" width="15.28515625" bestFit="1" customWidth="1"/>
    <col min="6" max="6" width="15.5703125" bestFit="1" customWidth="1"/>
    <col min="7" max="7" width="7.42578125" bestFit="1" customWidth="1"/>
    <col min="8" max="8" width="11.570312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2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2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2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2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2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2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2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2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2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2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2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2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2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2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2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2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2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2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2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2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2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2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2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2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2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2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2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2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2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2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2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2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2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2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2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2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2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2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2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2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2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2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2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2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2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2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2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2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2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2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2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2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2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2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2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2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2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2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2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2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2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2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2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2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2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2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2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2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2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2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2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2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2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2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2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2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2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2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2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2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2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2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2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2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2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2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2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2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2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2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2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2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2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2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2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2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2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2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2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2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2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2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2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2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2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2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2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2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2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2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2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2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2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2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2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2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2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2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2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2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2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2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2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2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2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2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2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2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2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2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2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2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2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2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2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2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2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2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2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2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2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2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2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2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2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2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2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2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2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2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2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2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2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2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2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2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2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2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2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2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2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2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2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2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2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2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2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2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2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2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2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2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2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2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2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2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2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2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2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2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2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2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2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2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2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2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2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2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2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2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2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2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2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2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2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2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2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2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2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2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2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2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2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2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2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2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2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2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2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2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2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2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2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2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2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2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2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2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2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2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2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2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2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2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2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2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2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2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2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2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2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2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2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2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2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2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2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2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2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2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2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2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2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2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2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2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2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2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2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2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2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2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C9" sqref="C9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7" t="s">
        <v>140</v>
      </c>
      <c r="C4" s="77"/>
      <c r="D4" s="15"/>
      <c r="E4" s="77" t="s">
        <v>147</v>
      </c>
      <c r="F4" s="77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23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56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E16" sqref="E16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75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75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75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.75" thickBot="1"/>
    <row r="8" spans="2:10" ht="44.25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workbookViewId="0">
      <selection activeCell="H10" sqref="H10"/>
    </sheetView>
  </sheetViews>
  <sheetFormatPr defaultRowHeight="15"/>
  <cols>
    <col min="1" max="1" width="18" bestFit="1" customWidth="1"/>
    <col min="2" max="2" width="13.5703125" bestFit="1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workbookViewId="0">
      <selection activeCell="M5" sqref="M5"/>
    </sheetView>
  </sheetViews>
  <sheetFormatPr defaultRowHeight="15"/>
  <cols>
    <col min="1" max="1" width="18" bestFit="1" customWidth="1"/>
    <col min="2" max="2" width="13.5703125" bestFit="1" customWidth="1"/>
    <col min="3" max="3" width="12.28515625" bestFit="1" customWidth="1"/>
    <col min="4" max="4" width="4.85546875" customWidth="1"/>
    <col min="5" max="5" width="18" bestFit="1" customWidth="1"/>
    <col min="6" max="6" width="11.42578125" style="1" bestFit="1" customWidth="1"/>
    <col min="7" max="7" width="10.85546875" style="1" bestFit="1" customWidth="1"/>
    <col min="8" max="8" width="13.5703125" bestFit="1" customWidth="1"/>
    <col min="9" max="9" width="13.28515625" bestFit="1" customWidth="1"/>
    <col min="10" max="77" width="19.5703125" bestFit="1" customWidth="1"/>
    <col min="78" max="78" width="10.710937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 s="73">
        <v>14</v>
      </c>
      <c r="E4" s="64" t="s">
        <v>13</v>
      </c>
      <c r="F4" s="68">
        <v>0.15879092503182729</v>
      </c>
      <c r="G4" s="68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 s="73">
        <v>15</v>
      </c>
      <c r="E5" s="64" t="s">
        <v>14</v>
      </c>
      <c r="F5" s="68">
        <v>0.10835675338089411</v>
      </c>
      <c r="G5" s="68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 s="73">
        <v>26</v>
      </c>
      <c r="E6" s="64" t="s">
        <v>12</v>
      </c>
      <c r="F6" s="68">
        <v>0.73285232158727887</v>
      </c>
      <c r="G6" s="68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 s="73">
        <v>28</v>
      </c>
      <c r="E7" s="64" t="s">
        <v>161</v>
      </c>
      <c r="F7" s="68">
        <v>1</v>
      </c>
      <c r="G7" s="68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 s="73">
        <v>17</v>
      </c>
    </row>
    <row r="9" spans="1:11">
      <c r="A9" s="64" t="s">
        <v>171</v>
      </c>
      <c r="B9" s="2">
        <v>3477.7000000000007</v>
      </c>
      <c r="C9" s="73">
        <v>41</v>
      </c>
    </row>
    <row r="10" spans="1:11">
      <c r="A10" s="64" t="s">
        <v>172</v>
      </c>
      <c r="B10" s="2">
        <v>8602.0999999999985</v>
      </c>
      <c r="C10" s="73">
        <v>53</v>
      </c>
    </row>
    <row r="11" spans="1:11">
      <c r="A11" s="64" t="s">
        <v>173</v>
      </c>
      <c r="B11" s="2">
        <v>6373.7</v>
      </c>
      <c r="C11" s="73">
        <v>56</v>
      </c>
    </row>
    <row r="12" spans="1:11">
      <c r="A12" s="64" t="s">
        <v>161</v>
      </c>
      <c r="B12" s="2">
        <v>33304.799999999988</v>
      </c>
      <c r="C12" s="73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EEF1-8F2A-464D-A1BB-55DBA7A0DB2F}">
  <sheetPr>
    <tabColor rgb="FFFF0000"/>
  </sheetPr>
  <dimension ref="A3:P30"/>
  <sheetViews>
    <sheetView tabSelected="1" workbookViewId="0">
      <selection activeCell="N9" sqref="N9"/>
    </sheetView>
  </sheetViews>
  <sheetFormatPr defaultRowHeight="15"/>
  <cols>
    <col min="1" max="1" width="18" bestFit="1" customWidth="1"/>
    <col min="2" max="2" width="14.28515625" bestFit="1" customWidth="1"/>
    <col min="3" max="3" width="12.28515625" bestFit="1" customWidth="1"/>
    <col min="4" max="4" width="3.85546875" customWidth="1"/>
    <col min="5" max="5" width="18" bestFit="1" customWidth="1"/>
    <col min="6" max="6" width="14.28515625" bestFit="1" customWidth="1"/>
    <col min="7" max="7" width="3.85546875" customWidth="1"/>
    <col min="8" max="8" width="18" bestFit="1" customWidth="1"/>
    <col min="9" max="9" width="13.28515625" customWidth="1"/>
    <col min="10" max="10" width="13" customWidth="1"/>
    <col min="11" max="11" width="13.5703125" bestFit="1" customWidth="1"/>
    <col min="12" max="12" width="3.140625" customWidth="1"/>
    <col min="13" max="13" width="13.5703125" bestFit="1" customWidth="1"/>
    <col min="14" max="14" width="12.28515625" bestFit="1" customWidth="1"/>
    <col min="15" max="15" width="13.5703125" bestFit="1" customWidth="1"/>
    <col min="16" max="16" width="12.28515625" bestFit="1" customWidth="1"/>
    <col min="17" max="17" width="13.5703125" bestFit="1" customWidth="1"/>
    <col min="18" max="18" width="12.28515625" bestFit="1" customWidth="1"/>
    <col min="19" max="19" width="13.5703125" bestFit="1" customWidth="1"/>
    <col min="20" max="20" width="12.28515625" bestFit="1" customWidth="1"/>
    <col min="21" max="21" width="13.5703125" bestFit="1" customWidth="1"/>
    <col min="22" max="22" width="12.28515625" bestFit="1" customWidth="1"/>
    <col min="23" max="23" width="13.5703125" bestFit="1" customWidth="1"/>
    <col min="24" max="24" width="12.28515625" bestFit="1" customWidth="1"/>
    <col min="25" max="25" width="13.5703125" bestFit="1" customWidth="1"/>
    <col min="26" max="26" width="12.28515625" bestFit="1" customWidth="1"/>
    <col min="27" max="27" width="13.5703125" bestFit="1" customWidth="1"/>
    <col min="28" max="28" width="12.28515625" bestFit="1" customWidth="1"/>
    <col min="29" max="29" width="13.5703125" bestFit="1" customWidth="1"/>
    <col min="30" max="30" width="12.28515625" bestFit="1" customWidth="1"/>
    <col min="31" max="31" width="13.5703125" bestFit="1" customWidth="1"/>
    <col min="32" max="32" width="12.28515625" bestFit="1" customWidth="1"/>
    <col min="33" max="33" width="13.5703125" bestFit="1" customWidth="1"/>
    <col min="34" max="34" width="12.28515625" bestFit="1" customWidth="1"/>
    <col min="35" max="35" width="13.5703125" bestFit="1" customWidth="1"/>
    <col min="36" max="36" width="12.28515625" bestFit="1" customWidth="1"/>
    <col min="37" max="37" width="13.5703125" bestFit="1" customWidth="1"/>
    <col min="38" max="38" width="12.28515625" bestFit="1" customWidth="1"/>
    <col min="39" max="39" width="13.5703125" bestFit="1" customWidth="1"/>
    <col min="40" max="40" width="12.28515625" bestFit="1" customWidth="1"/>
    <col min="41" max="41" width="13.5703125" bestFit="1" customWidth="1"/>
    <col min="42" max="42" width="12.28515625" bestFit="1" customWidth="1"/>
    <col min="43" max="43" width="13.5703125" bestFit="1" customWidth="1"/>
    <col min="44" max="44" width="12.28515625" bestFit="1" customWidth="1"/>
    <col min="45" max="45" width="13.5703125" bestFit="1" customWidth="1"/>
    <col min="46" max="46" width="12.28515625" bestFit="1" customWidth="1"/>
    <col min="47" max="47" width="13.5703125" bestFit="1" customWidth="1"/>
    <col min="48" max="48" width="12.28515625" bestFit="1" customWidth="1"/>
    <col min="49" max="49" width="13.5703125" bestFit="1" customWidth="1"/>
    <col min="50" max="50" width="12.28515625" bestFit="1" customWidth="1"/>
    <col min="51" max="51" width="13.5703125" bestFit="1" customWidth="1"/>
    <col min="52" max="52" width="12.28515625" bestFit="1" customWidth="1"/>
    <col min="53" max="53" width="13.5703125" bestFit="1" customWidth="1"/>
    <col min="54" max="54" width="12.28515625" bestFit="1" customWidth="1"/>
    <col min="55" max="55" width="13.5703125" bestFit="1" customWidth="1"/>
    <col min="56" max="56" width="12.28515625" bestFit="1" customWidth="1"/>
    <col min="57" max="57" width="13.5703125" bestFit="1" customWidth="1"/>
    <col min="58" max="58" width="12.28515625" bestFit="1" customWidth="1"/>
    <col min="59" max="59" width="13.5703125" bestFit="1" customWidth="1"/>
    <col min="60" max="60" width="12.28515625" bestFit="1" customWidth="1"/>
    <col min="61" max="61" width="13.5703125" bestFit="1" customWidth="1"/>
    <col min="62" max="62" width="12.28515625" bestFit="1" customWidth="1"/>
    <col min="63" max="63" width="13.5703125" bestFit="1" customWidth="1"/>
    <col min="64" max="64" width="12.28515625" bestFit="1" customWidth="1"/>
    <col min="65" max="65" width="13.5703125" bestFit="1" customWidth="1"/>
    <col min="66" max="66" width="12.28515625" bestFit="1" customWidth="1"/>
    <col min="67" max="67" width="13.5703125" bestFit="1" customWidth="1"/>
    <col min="68" max="68" width="12.28515625" bestFit="1" customWidth="1"/>
    <col min="69" max="69" width="13.5703125" bestFit="1" customWidth="1"/>
    <col min="70" max="70" width="12.28515625" bestFit="1" customWidth="1"/>
    <col min="71" max="71" width="13.5703125" bestFit="1" customWidth="1"/>
    <col min="72" max="72" width="12.28515625" bestFit="1" customWidth="1"/>
    <col min="73" max="73" width="13.5703125" bestFit="1" customWidth="1"/>
    <col min="74" max="74" width="12.28515625" bestFit="1" customWidth="1"/>
    <col min="75" max="75" width="13.5703125" bestFit="1" customWidth="1"/>
    <col min="76" max="76" width="12.28515625" bestFit="1" customWidth="1"/>
    <col min="77" max="77" width="13.5703125" bestFit="1" customWidth="1"/>
    <col min="78" max="78" width="12.28515625" bestFit="1" customWidth="1"/>
    <col min="79" max="79" width="13.5703125" bestFit="1" customWidth="1"/>
    <col min="80" max="80" width="12.28515625" bestFit="1" customWidth="1"/>
    <col min="81" max="81" width="13.5703125" bestFit="1" customWidth="1"/>
    <col min="82" max="82" width="12.28515625" bestFit="1" customWidth="1"/>
    <col min="83" max="83" width="13.5703125" bestFit="1" customWidth="1"/>
    <col min="84" max="84" width="12.28515625" bestFit="1" customWidth="1"/>
    <col min="85" max="85" width="13.5703125" bestFit="1" customWidth="1"/>
    <col min="86" max="86" width="12.28515625" bestFit="1" customWidth="1"/>
    <col min="87" max="87" width="13.5703125" bestFit="1" customWidth="1"/>
    <col min="88" max="88" width="12.28515625" bestFit="1" customWidth="1"/>
    <col min="89" max="89" width="13.5703125" bestFit="1" customWidth="1"/>
    <col min="90" max="90" width="12.28515625" bestFit="1" customWidth="1"/>
    <col min="91" max="91" width="13.5703125" bestFit="1" customWidth="1"/>
    <col min="92" max="92" width="12.28515625" bestFit="1" customWidth="1"/>
    <col min="93" max="93" width="13.5703125" bestFit="1" customWidth="1"/>
    <col min="94" max="94" width="12.28515625" bestFit="1" customWidth="1"/>
    <col min="95" max="95" width="13.5703125" bestFit="1" customWidth="1"/>
    <col min="96" max="96" width="12.28515625" bestFit="1" customWidth="1"/>
    <col min="97" max="97" width="13.5703125" bestFit="1" customWidth="1"/>
    <col min="98" max="98" width="12.28515625" bestFit="1" customWidth="1"/>
    <col min="99" max="99" width="13.5703125" bestFit="1" customWidth="1"/>
    <col min="100" max="100" width="12.28515625" bestFit="1" customWidth="1"/>
    <col min="101" max="101" width="13.5703125" bestFit="1" customWidth="1"/>
    <col min="102" max="102" width="12.28515625" bestFit="1" customWidth="1"/>
    <col min="103" max="103" width="13.5703125" bestFit="1" customWidth="1"/>
    <col min="104" max="104" width="12.28515625" bestFit="1" customWidth="1"/>
    <col min="105" max="105" width="13.5703125" bestFit="1" customWidth="1"/>
    <col min="106" max="106" width="12.28515625" bestFit="1" customWidth="1"/>
    <col min="107" max="107" width="13.5703125" bestFit="1" customWidth="1"/>
    <col min="108" max="108" width="12.28515625" bestFit="1" customWidth="1"/>
    <col min="109" max="109" width="13.5703125" bestFit="1" customWidth="1"/>
    <col min="110" max="110" width="12.28515625" bestFit="1" customWidth="1"/>
    <col min="111" max="111" width="13.5703125" bestFit="1" customWidth="1"/>
    <col min="112" max="112" width="12.28515625" bestFit="1" customWidth="1"/>
    <col min="113" max="113" width="13.5703125" bestFit="1" customWidth="1"/>
    <col min="114" max="114" width="12.28515625" bestFit="1" customWidth="1"/>
    <col min="115" max="115" width="13.5703125" bestFit="1" customWidth="1"/>
    <col min="116" max="116" width="12.28515625" bestFit="1" customWidth="1"/>
    <col min="117" max="117" width="13.5703125" bestFit="1" customWidth="1"/>
    <col min="118" max="118" width="12.28515625" bestFit="1" customWidth="1"/>
    <col min="119" max="119" width="13.5703125" bestFit="1" customWidth="1"/>
    <col min="120" max="120" width="12.28515625" bestFit="1" customWidth="1"/>
    <col min="121" max="121" width="13.5703125" bestFit="1" customWidth="1"/>
    <col min="122" max="122" width="12.28515625" bestFit="1" customWidth="1"/>
    <col min="123" max="123" width="13.5703125" bestFit="1" customWidth="1"/>
    <col min="124" max="124" width="12.28515625" bestFit="1" customWidth="1"/>
    <col min="125" max="125" width="13.5703125" bestFit="1" customWidth="1"/>
    <col min="126" max="126" width="12.28515625" bestFit="1" customWidth="1"/>
    <col min="127" max="127" width="13.5703125" bestFit="1" customWidth="1"/>
    <col min="128" max="128" width="12.28515625" bestFit="1" customWidth="1"/>
    <col min="129" max="129" width="13.5703125" bestFit="1" customWidth="1"/>
    <col min="130" max="130" width="12.28515625" bestFit="1" customWidth="1"/>
    <col min="131" max="131" width="13.5703125" bestFit="1" customWidth="1"/>
    <col min="132" max="132" width="12.28515625" bestFit="1" customWidth="1"/>
    <col min="133" max="133" width="13.5703125" bestFit="1" customWidth="1"/>
    <col min="134" max="134" width="12.28515625" bestFit="1" customWidth="1"/>
    <col min="135" max="135" width="13.5703125" bestFit="1" customWidth="1"/>
    <col min="136" max="136" width="12.28515625" bestFit="1" customWidth="1"/>
    <col min="137" max="137" width="13.5703125" bestFit="1" customWidth="1"/>
    <col min="138" max="138" width="12.28515625" bestFit="1" customWidth="1"/>
    <col min="139" max="139" width="13.5703125" bestFit="1" customWidth="1"/>
    <col min="140" max="140" width="12.28515625" bestFit="1" customWidth="1"/>
    <col min="141" max="141" width="13.5703125" bestFit="1" customWidth="1"/>
    <col min="142" max="142" width="12.28515625" bestFit="1" customWidth="1"/>
    <col min="143" max="143" width="13.5703125" bestFit="1" customWidth="1"/>
    <col min="144" max="144" width="12.28515625" bestFit="1" customWidth="1"/>
    <col min="145" max="145" width="13.5703125" bestFit="1" customWidth="1"/>
    <col min="146" max="146" width="12.28515625" bestFit="1" customWidth="1"/>
    <col min="147" max="147" width="13.5703125" bestFit="1" customWidth="1"/>
    <col min="148" max="148" width="12.28515625" bestFit="1" customWidth="1"/>
    <col min="149" max="149" width="13.5703125" bestFit="1" customWidth="1"/>
    <col min="150" max="150" width="12.28515625" bestFit="1" customWidth="1"/>
    <col min="151" max="151" width="13.5703125" bestFit="1" customWidth="1"/>
    <col min="152" max="152" width="12.28515625" bestFit="1" customWidth="1"/>
    <col min="153" max="153" width="13.5703125" bestFit="1" customWidth="1"/>
    <col min="154" max="154" width="12.28515625" bestFit="1" customWidth="1"/>
    <col min="155" max="155" width="13.5703125" bestFit="1" customWidth="1"/>
    <col min="156" max="156" width="12.28515625" bestFit="1" customWidth="1"/>
    <col min="157" max="157" width="13.5703125" bestFit="1" customWidth="1"/>
    <col min="158" max="158" width="12.28515625" bestFit="1" customWidth="1"/>
    <col min="159" max="159" width="13.5703125" bestFit="1" customWidth="1"/>
    <col min="160" max="160" width="12.28515625" bestFit="1" customWidth="1"/>
    <col min="161" max="161" width="13.5703125" bestFit="1" customWidth="1"/>
    <col min="162" max="162" width="12.28515625" bestFit="1" customWidth="1"/>
    <col min="163" max="163" width="13.5703125" bestFit="1" customWidth="1"/>
    <col min="164" max="164" width="12.28515625" bestFit="1" customWidth="1"/>
    <col min="165" max="165" width="13.5703125" bestFit="1" customWidth="1"/>
    <col min="166" max="166" width="12.28515625" bestFit="1" customWidth="1"/>
    <col min="167" max="167" width="13.5703125" bestFit="1" customWidth="1"/>
    <col min="168" max="168" width="12.28515625" bestFit="1" customWidth="1"/>
    <col min="169" max="169" width="13.5703125" bestFit="1" customWidth="1"/>
    <col min="170" max="170" width="12.28515625" bestFit="1" customWidth="1"/>
    <col min="171" max="171" width="13.5703125" bestFit="1" customWidth="1"/>
    <col min="172" max="172" width="12.28515625" bestFit="1" customWidth="1"/>
    <col min="173" max="173" width="13.5703125" bestFit="1" customWidth="1"/>
    <col min="174" max="174" width="12.28515625" bestFit="1" customWidth="1"/>
    <col min="175" max="175" width="13.5703125" bestFit="1" customWidth="1"/>
    <col min="176" max="176" width="12.28515625" bestFit="1" customWidth="1"/>
    <col min="177" max="177" width="13.5703125" bestFit="1" customWidth="1"/>
    <col min="178" max="178" width="12.28515625" bestFit="1" customWidth="1"/>
    <col min="179" max="179" width="13.5703125" bestFit="1" customWidth="1"/>
    <col min="180" max="180" width="12.28515625" bestFit="1" customWidth="1"/>
    <col min="181" max="181" width="13.5703125" bestFit="1" customWidth="1"/>
    <col min="182" max="182" width="12.28515625" bestFit="1" customWidth="1"/>
    <col min="183" max="183" width="13.5703125" bestFit="1" customWidth="1"/>
    <col min="184" max="184" width="12.28515625" bestFit="1" customWidth="1"/>
    <col min="185" max="185" width="13.5703125" bestFit="1" customWidth="1"/>
    <col min="186" max="186" width="12.28515625" bestFit="1" customWidth="1"/>
    <col min="187" max="187" width="13.5703125" bestFit="1" customWidth="1"/>
    <col min="188" max="188" width="12.28515625" bestFit="1" customWidth="1"/>
    <col min="189" max="189" width="13.5703125" bestFit="1" customWidth="1"/>
    <col min="190" max="190" width="12.28515625" bestFit="1" customWidth="1"/>
    <col min="191" max="191" width="13.5703125" bestFit="1" customWidth="1"/>
    <col min="192" max="192" width="12.28515625" bestFit="1" customWidth="1"/>
    <col min="193" max="193" width="13.5703125" bestFit="1" customWidth="1"/>
    <col min="194" max="194" width="12.28515625" bestFit="1" customWidth="1"/>
    <col min="195" max="195" width="13.5703125" bestFit="1" customWidth="1"/>
    <col min="196" max="196" width="12.28515625" bestFit="1" customWidth="1"/>
    <col min="197" max="197" width="13.5703125" bestFit="1" customWidth="1"/>
    <col min="198" max="198" width="12.28515625" bestFit="1" customWidth="1"/>
    <col min="199" max="199" width="13.5703125" bestFit="1" customWidth="1"/>
    <col min="200" max="200" width="12.28515625" bestFit="1" customWidth="1"/>
    <col min="201" max="201" width="13.5703125" bestFit="1" customWidth="1"/>
    <col min="202" max="202" width="12.28515625" bestFit="1" customWidth="1"/>
    <col min="203" max="203" width="13.5703125" bestFit="1" customWidth="1"/>
    <col min="204" max="204" width="12.28515625" bestFit="1" customWidth="1"/>
    <col min="205" max="205" width="13.5703125" bestFit="1" customWidth="1"/>
    <col min="206" max="206" width="12.28515625" bestFit="1" customWidth="1"/>
    <col min="207" max="207" width="13.5703125" bestFit="1" customWidth="1"/>
    <col min="208" max="208" width="12.28515625" bestFit="1" customWidth="1"/>
    <col min="209" max="209" width="13.5703125" bestFit="1" customWidth="1"/>
    <col min="210" max="210" width="12.28515625" bestFit="1" customWidth="1"/>
    <col min="211" max="211" width="13.5703125" bestFit="1" customWidth="1"/>
    <col min="212" max="212" width="12.28515625" bestFit="1" customWidth="1"/>
    <col min="213" max="213" width="13.5703125" bestFit="1" customWidth="1"/>
    <col min="214" max="214" width="12.28515625" bestFit="1" customWidth="1"/>
    <col min="215" max="215" width="13.5703125" bestFit="1" customWidth="1"/>
    <col min="216" max="216" width="12.28515625" bestFit="1" customWidth="1"/>
    <col min="217" max="217" width="13.5703125" bestFit="1" customWidth="1"/>
    <col min="218" max="218" width="12.28515625" bestFit="1" customWidth="1"/>
    <col min="219" max="219" width="13.5703125" bestFit="1" customWidth="1"/>
    <col min="220" max="220" width="12.28515625" bestFit="1" customWidth="1"/>
    <col min="221" max="221" width="13.5703125" bestFit="1" customWidth="1"/>
    <col min="222" max="222" width="12.28515625" bestFit="1" customWidth="1"/>
    <col min="223" max="223" width="13.5703125" bestFit="1" customWidth="1"/>
    <col min="224" max="224" width="12.28515625" bestFit="1" customWidth="1"/>
    <col min="225" max="225" width="13.5703125" bestFit="1" customWidth="1"/>
    <col min="226" max="226" width="12.28515625" bestFit="1" customWidth="1"/>
    <col min="227" max="227" width="13.5703125" bestFit="1" customWidth="1"/>
    <col min="228" max="228" width="12.28515625" bestFit="1" customWidth="1"/>
    <col min="229" max="229" width="13.5703125" bestFit="1" customWidth="1"/>
    <col min="230" max="230" width="12.28515625" bestFit="1" customWidth="1"/>
    <col min="231" max="231" width="13.5703125" bestFit="1" customWidth="1"/>
    <col min="232" max="232" width="12.28515625" bestFit="1" customWidth="1"/>
    <col min="233" max="233" width="13.5703125" bestFit="1" customWidth="1"/>
    <col min="234" max="234" width="12.28515625" bestFit="1" customWidth="1"/>
    <col min="235" max="235" width="13.5703125" bestFit="1" customWidth="1"/>
    <col min="236" max="236" width="12.28515625" bestFit="1" customWidth="1"/>
    <col min="237" max="237" width="13.5703125" bestFit="1" customWidth="1"/>
    <col min="238" max="238" width="12.28515625" bestFit="1" customWidth="1"/>
    <col min="239" max="239" width="13.5703125" bestFit="1" customWidth="1"/>
    <col min="240" max="240" width="12.28515625" bestFit="1" customWidth="1"/>
    <col min="241" max="241" width="13.5703125" bestFit="1" customWidth="1"/>
    <col min="242" max="242" width="12.28515625" bestFit="1" customWidth="1"/>
    <col min="243" max="243" width="13.5703125" bestFit="1" customWidth="1"/>
    <col min="244" max="244" width="12.28515625" bestFit="1" customWidth="1"/>
    <col min="245" max="245" width="13.5703125" bestFit="1" customWidth="1"/>
    <col min="246" max="246" width="12.28515625" bestFit="1" customWidth="1"/>
    <col min="247" max="247" width="13.5703125" bestFit="1" customWidth="1"/>
    <col min="248" max="248" width="12.28515625" bestFit="1" customWidth="1"/>
    <col min="249" max="249" width="13.5703125" bestFit="1" customWidth="1"/>
    <col min="250" max="250" width="12.28515625" bestFit="1" customWidth="1"/>
    <col min="251" max="251" width="13.5703125" bestFit="1" customWidth="1"/>
    <col min="252" max="252" width="12.28515625" bestFit="1" customWidth="1"/>
    <col min="253" max="253" width="13.5703125" bestFit="1" customWidth="1"/>
    <col min="254" max="254" width="12.28515625" bestFit="1" customWidth="1"/>
    <col min="255" max="255" width="13.5703125" bestFit="1" customWidth="1"/>
    <col min="256" max="256" width="12.28515625" bestFit="1" customWidth="1"/>
    <col min="257" max="257" width="13.5703125" bestFit="1" customWidth="1"/>
    <col min="258" max="258" width="12.28515625" bestFit="1" customWidth="1"/>
    <col min="259" max="259" width="13.5703125" bestFit="1" customWidth="1"/>
    <col min="260" max="260" width="12.28515625" bestFit="1" customWidth="1"/>
    <col min="261" max="261" width="13.5703125" bestFit="1" customWidth="1"/>
    <col min="262" max="262" width="12.28515625" bestFit="1" customWidth="1"/>
    <col min="263" max="263" width="13.5703125" bestFit="1" customWidth="1"/>
    <col min="264" max="264" width="12.28515625" bestFit="1" customWidth="1"/>
    <col min="265" max="265" width="13.5703125" bestFit="1" customWidth="1"/>
    <col min="266" max="266" width="12.28515625" bestFit="1" customWidth="1"/>
    <col min="267" max="267" width="13.5703125" bestFit="1" customWidth="1"/>
    <col min="268" max="268" width="12.28515625" bestFit="1" customWidth="1"/>
    <col min="269" max="269" width="13.5703125" bestFit="1" customWidth="1"/>
    <col min="270" max="270" width="12.28515625" bestFit="1" customWidth="1"/>
    <col min="271" max="271" width="13.5703125" bestFit="1" customWidth="1"/>
    <col min="272" max="272" width="12.28515625" bestFit="1" customWidth="1"/>
    <col min="273" max="273" width="13.5703125" bestFit="1" customWidth="1"/>
    <col min="274" max="274" width="12.28515625" bestFit="1" customWidth="1"/>
    <col min="275" max="275" width="13.5703125" bestFit="1" customWidth="1"/>
    <col min="276" max="276" width="12.28515625" bestFit="1" customWidth="1"/>
    <col min="277" max="277" width="13.5703125" bestFit="1" customWidth="1"/>
    <col min="278" max="278" width="12.28515625" bestFit="1" customWidth="1"/>
    <col min="279" max="279" width="13.5703125" bestFit="1" customWidth="1"/>
    <col min="280" max="280" width="12.28515625" bestFit="1" customWidth="1"/>
    <col min="281" max="281" width="13.5703125" bestFit="1" customWidth="1"/>
    <col min="282" max="282" width="12.28515625" bestFit="1" customWidth="1"/>
    <col min="283" max="283" width="13.5703125" bestFit="1" customWidth="1"/>
    <col min="284" max="284" width="12.28515625" bestFit="1" customWidth="1"/>
    <col min="285" max="285" width="13.5703125" bestFit="1" customWidth="1"/>
    <col min="286" max="286" width="12.28515625" bestFit="1" customWidth="1"/>
    <col min="287" max="287" width="13.5703125" bestFit="1" customWidth="1"/>
    <col min="288" max="288" width="12.28515625" bestFit="1" customWidth="1"/>
    <col min="289" max="289" width="13.5703125" bestFit="1" customWidth="1"/>
    <col min="290" max="290" width="12.28515625" bestFit="1" customWidth="1"/>
    <col min="291" max="291" width="13.5703125" bestFit="1" customWidth="1"/>
    <col min="292" max="292" width="12.28515625" bestFit="1" customWidth="1"/>
    <col min="293" max="293" width="13.5703125" bestFit="1" customWidth="1"/>
    <col min="294" max="294" width="12.28515625" bestFit="1" customWidth="1"/>
    <col min="295" max="295" width="13.5703125" bestFit="1" customWidth="1"/>
    <col min="296" max="296" width="12.28515625" bestFit="1" customWidth="1"/>
    <col min="297" max="297" width="13.5703125" bestFit="1" customWidth="1"/>
    <col min="298" max="298" width="12.28515625" bestFit="1" customWidth="1"/>
    <col min="299" max="299" width="13.5703125" bestFit="1" customWidth="1"/>
    <col min="300" max="300" width="12.28515625" bestFit="1" customWidth="1"/>
    <col min="301" max="301" width="13.5703125" bestFit="1" customWidth="1"/>
    <col min="302" max="302" width="12.28515625" bestFit="1" customWidth="1"/>
    <col min="303" max="303" width="13.5703125" bestFit="1" customWidth="1"/>
    <col min="304" max="304" width="12.28515625" bestFit="1" customWidth="1"/>
    <col min="305" max="305" width="13.5703125" bestFit="1" customWidth="1"/>
    <col min="306" max="306" width="12.28515625" bestFit="1" customWidth="1"/>
    <col min="307" max="307" width="13.5703125" bestFit="1" customWidth="1"/>
    <col min="308" max="308" width="12.28515625" bestFit="1" customWidth="1"/>
    <col min="309" max="309" width="13.5703125" bestFit="1" customWidth="1"/>
    <col min="310" max="310" width="12.28515625" bestFit="1" customWidth="1"/>
    <col min="311" max="311" width="13.5703125" bestFit="1" customWidth="1"/>
    <col min="312" max="312" width="12.28515625" bestFit="1" customWidth="1"/>
    <col min="313" max="313" width="13.5703125" bestFit="1" customWidth="1"/>
    <col min="314" max="314" width="12.28515625" bestFit="1" customWidth="1"/>
    <col min="315" max="315" width="13.5703125" bestFit="1" customWidth="1"/>
    <col min="316" max="316" width="12.28515625" bestFit="1" customWidth="1"/>
    <col min="317" max="317" width="13.5703125" bestFit="1" customWidth="1"/>
    <col min="318" max="318" width="12.28515625" bestFit="1" customWidth="1"/>
    <col min="319" max="319" width="13.5703125" bestFit="1" customWidth="1"/>
    <col min="320" max="320" width="12.28515625" bestFit="1" customWidth="1"/>
    <col min="321" max="321" width="13.5703125" bestFit="1" customWidth="1"/>
    <col min="322" max="322" width="12.28515625" bestFit="1" customWidth="1"/>
    <col min="323" max="323" width="13.5703125" bestFit="1" customWidth="1"/>
    <col min="324" max="324" width="12.28515625" bestFit="1" customWidth="1"/>
    <col min="325" max="325" width="13.5703125" bestFit="1" customWidth="1"/>
    <col min="326" max="326" width="12.28515625" bestFit="1" customWidth="1"/>
    <col min="327" max="327" width="13.5703125" bestFit="1" customWidth="1"/>
    <col min="328" max="328" width="12.28515625" bestFit="1" customWidth="1"/>
    <col min="329" max="329" width="13.5703125" bestFit="1" customWidth="1"/>
    <col min="330" max="330" width="12.28515625" bestFit="1" customWidth="1"/>
    <col min="331" max="331" width="13.5703125" bestFit="1" customWidth="1"/>
    <col min="332" max="332" width="12.28515625" bestFit="1" customWidth="1"/>
    <col min="333" max="333" width="13.5703125" bestFit="1" customWidth="1"/>
    <col min="334" max="334" width="12.28515625" bestFit="1" customWidth="1"/>
    <col min="335" max="335" width="13.5703125" bestFit="1" customWidth="1"/>
    <col min="336" max="336" width="12.28515625" bestFit="1" customWidth="1"/>
    <col min="337" max="337" width="13.5703125" bestFit="1" customWidth="1"/>
    <col min="338" max="338" width="12.28515625" bestFit="1" customWidth="1"/>
    <col min="339" max="339" width="13.5703125" bestFit="1" customWidth="1"/>
    <col min="340" max="340" width="12.28515625" bestFit="1" customWidth="1"/>
    <col min="341" max="341" width="13.5703125" bestFit="1" customWidth="1"/>
    <col min="342" max="342" width="12.28515625" bestFit="1" customWidth="1"/>
    <col min="343" max="343" width="13.5703125" bestFit="1" customWidth="1"/>
    <col min="344" max="344" width="12.28515625" bestFit="1" customWidth="1"/>
    <col min="345" max="345" width="13.5703125" bestFit="1" customWidth="1"/>
    <col min="346" max="346" width="12.28515625" bestFit="1" customWidth="1"/>
    <col min="347" max="347" width="13.5703125" bestFit="1" customWidth="1"/>
    <col min="348" max="348" width="12.28515625" bestFit="1" customWidth="1"/>
    <col min="349" max="349" width="13.5703125" bestFit="1" customWidth="1"/>
    <col min="350" max="350" width="12.28515625" bestFit="1" customWidth="1"/>
    <col min="351" max="351" width="13.5703125" bestFit="1" customWidth="1"/>
    <col min="352" max="352" width="12.28515625" bestFit="1" customWidth="1"/>
    <col min="353" max="353" width="13.5703125" bestFit="1" customWidth="1"/>
    <col min="354" max="354" width="12.28515625" bestFit="1" customWidth="1"/>
    <col min="355" max="355" width="13.5703125" bestFit="1" customWidth="1"/>
    <col min="356" max="356" width="12.28515625" bestFit="1" customWidth="1"/>
    <col min="357" max="357" width="13.5703125" bestFit="1" customWidth="1"/>
    <col min="358" max="358" width="12.28515625" bestFit="1" customWidth="1"/>
    <col min="359" max="359" width="13.5703125" bestFit="1" customWidth="1"/>
    <col min="360" max="360" width="12.28515625" bestFit="1" customWidth="1"/>
    <col min="361" max="361" width="13.5703125" bestFit="1" customWidth="1"/>
    <col min="362" max="362" width="12.28515625" bestFit="1" customWidth="1"/>
    <col min="363" max="363" width="13.5703125" bestFit="1" customWidth="1"/>
    <col min="364" max="364" width="12.28515625" bestFit="1" customWidth="1"/>
    <col min="365" max="365" width="13.5703125" bestFit="1" customWidth="1"/>
    <col min="366" max="366" width="12.28515625" bestFit="1" customWidth="1"/>
    <col min="367" max="367" width="13.5703125" bestFit="1" customWidth="1"/>
    <col min="368" max="368" width="12.28515625" bestFit="1" customWidth="1"/>
    <col min="369" max="369" width="13.5703125" bestFit="1" customWidth="1"/>
    <col min="370" max="370" width="12.28515625" bestFit="1" customWidth="1"/>
    <col min="371" max="371" width="13.5703125" bestFit="1" customWidth="1"/>
    <col min="372" max="372" width="12.28515625" bestFit="1" customWidth="1"/>
    <col min="373" max="373" width="13.5703125" bestFit="1" customWidth="1"/>
    <col min="374" max="374" width="12.28515625" bestFit="1" customWidth="1"/>
    <col min="375" max="375" width="13.5703125" bestFit="1" customWidth="1"/>
    <col min="376" max="376" width="12.28515625" bestFit="1" customWidth="1"/>
    <col min="377" max="377" width="13.5703125" bestFit="1" customWidth="1"/>
    <col min="378" max="378" width="12.28515625" bestFit="1" customWidth="1"/>
    <col min="379" max="379" width="13.5703125" bestFit="1" customWidth="1"/>
    <col min="380" max="380" width="12.28515625" bestFit="1" customWidth="1"/>
    <col min="381" max="381" width="13.5703125" bestFit="1" customWidth="1"/>
    <col min="382" max="382" width="12.28515625" bestFit="1" customWidth="1"/>
    <col min="383" max="383" width="13.5703125" bestFit="1" customWidth="1"/>
    <col min="384" max="384" width="12.28515625" bestFit="1" customWidth="1"/>
    <col min="385" max="385" width="13.5703125" bestFit="1" customWidth="1"/>
    <col min="386" max="386" width="12.28515625" bestFit="1" customWidth="1"/>
    <col min="387" max="387" width="13.5703125" bestFit="1" customWidth="1"/>
    <col min="388" max="388" width="12.28515625" bestFit="1" customWidth="1"/>
    <col min="389" max="389" width="13.5703125" bestFit="1" customWidth="1"/>
    <col min="390" max="390" width="12.28515625" bestFit="1" customWidth="1"/>
    <col min="391" max="391" width="13.5703125" bestFit="1" customWidth="1"/>
    <col min="392" max="392" width="12.28515625" bestFit="1" customWidth="1"/>
    <col min="393" max="393" width="13.5703125" bestFit="1" customWidth="1"/>
    <col min="394" max="394" width="12.28515625" bestFit="1" customWidth="1"/>
    <col min="395" max="395" width="13.5703125" bestFit="1" customWidth="1"/>
    <col min="396" max="396" width="12.28515625" bestFit="1" customWidth="1"/>
    <col min="397" max="397" width="13.5703125" bestFit="1" customWidth="1"/>
    <col min="398" max="398" width="12.28515625" bestFit="1" customWidth="1"/>
    <col min="399" max="399" width="13.5703125" bestFit="1" customWidth="1"/>
    <col min="400" max="400" width="12.28515625" bestFit="1" customWidth="1"/>
    <col min="401" max="401" width="13.5703125" bestFit="1" customWidth="1"/>
    <col min="402" max="402" width="12.28515625" bestFit="1" customWidth="1"/>
    <col min="403" max="403" width="13.5703125" bestFit="1" customWidth="1"/>
    <col min="404" max="404" width="12.28515625" bestFit="1" customWidth="1"/>
    <col min="405" max="405" width="13.5703125" bestFit="1" customWidth="1"/>
    <col min="406" max="406" width="12.28515625" bestFit="1" customWidth="1"/>
    <col min="407" max="407" width="13.5703125" bestFit="1" customWidth="1"/>
    <col min="408" max="408" width="12.28515625" bestFit="1" customWidth="1"/>
    <col min="409" max="409" width="13.5703125" bestFit="1" customWidth="1"/>
    <col min="410" max="410" width="12.28515625" bestFit="1" customWidth="1"/>
    <col min="411" max="411" width="13.5703125" bestFit="1" customWidth="1"/>
    <col min="412" max="412" width="12.28515625" bestFit="1" customWidth="1"/>
    <col min="413" max="413" width="13.5703125" bestFit="1" customWidth="1"/>
    <col min="414" max="414" width="12.28515625" bestFit="1" customWidth="1"/>
    <col min="415" max="415" width="13.5703125" bestFit="1" customWidth="1"/>
    <col min="416" max="416" width="12.28515625" bestFit="1" customWidth="1"/>
    <col min="417" max="417" width="13.5703125" bestFit="1" customWidth="1"/>
    <col min="418" max="418" width="12.28515625" bestFit="1" customWidth="1"/>
    <col min="419" max="419" width="13.5703125" bestFit="1" customWidth="1"/>
    <col min="420" max="420" width="12.28515625" bestFit="1" customWidth="1"/>
    <col min="421" max="421" width="13.5703125" bestFit="1" customWidth="1"/>
    <col min="422" max="422" width="12.28515625" bestFit="1" customWidth="1"/>
    <col min="423" max="423" width="13.5703125" bestFit="1" customWidth="1"/>
    <col min="424" max="424" width="12.28515625" bestFit="1" customWidth="1"/>
    <col min="425" max="425" width="13.5703125" bestFit="1" customWidth="1"/>
    <col min="426" max="426" width="12.28515625" bestFit="1" customWidth="1"/>
    <col min="427" max="427" width="13.5703125" bestFit="1" customWidth="1"/>
    <col min="428" max="428" width="12.28515625" bestFit="1" customWidth="1"/>
    <col min="429" max="429" width="13.5703125" bestFit="1" customWidth="1"/>
    <col min="430" max="430" width="12.28515625" bestFit="1" customWidth="1"/>
    <col min="431" max="431" width="13.5703125" bestFit="1" customWidth="1"/>
    <col min="432" max="432" width="12.28515625" bestFit="1" customWidth="1"/>
    <col min="433" max="433" width="13.5703125" bestFit="1" customWidth="1"/>
    <col min="434" max="434" width="12.28515625" bestFit="1" customWidth="1"/>
    <col min="435" max="435" width="13.5703125" bestFit="1" customWidth="1"/>
    <col min="436" max="436" width="12.28515625" bestFit="1" customWidth="1"/>
    <col min="437" max="437" width="13.5703125" bestFit="1" customWidth="1"/>
    <col min="438" max="438" width="12.28515625" bestFit="1" customWidth="1"/>
    <col min="439" max="439" width="13.5703125" bestFit="1" customWidth="1"/>
    <col min="440" max="440" width="12.28515625" bestFit="1" customWidth="1"/>
    <col min="441" max="441" width="13.5703125" bestFit="1" customWidth="1"/>
    <col min="442" max="442" width="12.28515625" bestFit="1" customWidth="1"/>
    <col min="443" max="443" width="13.5703125" bestFit="1" customWidth="1"/>
    <col min="444" max="444" width="12.28515625" bestFit="1" customWidth="1"/>
    <col min="445" max="445" width="13.5703125" bestFit="1" customWidth="1"/>
    <col min="446" max="446" width="12.28515625" bestFit="1" customWidth="1"/>
    <col min="447" max="447" width="13.5703125" bestFit="1" customWidth="1"/>
    <col min="448" max="448" width="12.28515625" bestFit="1" customWidth="1"/>
    <col min="449" max="449" width="13.5703125" bestFit="1" customWidth="1"/>
    <col min="450" max="450" width="12.28515625" bestFit="1" customWidth="1"/>
    <col min="451" max="451" width="13.5703125" bestFit="1" customWidth="1"/>
    <col min="452" max="452" width="12.28515625" bestFit="1" customWidth="1"/>
    <col min="453" max="453" width="13.5703125" bestFit="1" customWidth="1"/>
    <col min="454" max="454" width="12.28515625" bestFit="1" customWidth="1"/>
    <col min="455" max="455" width="13.5703125" bestFit="1" customWidth="1"/>
    <col min="456" max="456" width="12.28515625" bestFit="1" customWidth="1"/>
    <col min="457" max="457" width="13.5703125" bestFit="1" customWidth="1"/>
    <col min="458" max="458" width="12.28515625" bestFit="1" customWidth="1"/>
    <col min="459" max="459" width="13.5703125" bestFit="1" customWidth="1"/>
    <col min="460" max="460" width="12.28515625" bestFit="1" customWidth="1"/>
    <col min="461" max="461" width="13.5703125" bestFit="1" customWidth="1"/>
    <col min="462" max="462" width="12.28515625" bestFit="1" customWidth="1"/>
    <col min="463" max="463" width="13.5703125" bestFit="1" customWidth="1"/>
    <col min="464" max="464" width="12.28515625" bestFit="1" customWidth="1"/>
    <col min="465" max="465" width="13.5703125" bestFit="1" customWidth="1"/>
    <col min="466" max="466" width="12.28515625" bestFit="1" customWidth="1"/>
    <col min="467" max="467" width="13.5703125" bestFit="1" customWidth="1"/>
    <col min="468" max="468" width="12.28515625" bestFit="1" customWidth="1"/>
    <col min="469" max="469" width="13.5703125" bestFit="1" customWidth="1"/>
    <col min="470" max="470" width="12.28515625" bestFit="1" customWidth="1"/>
    <col min="471" max="471" width="13.5703125" bestFit="1" customWidth="1"/>
    <col min="472" max="472" width="12.28515625" bestFit="1" customWidth="1"/>
    <col min="473" max="473" width="13.5703125" bestFit="1" customWidth="1"/>
    <col min="474" max="474" width="12.28515625" bestFit="1" customWidth="1"/>
    <col min="475" max="475" width="13.5703125" bestFit="1" customWidth="1"/>
    <col min="476" max="476" width="12.28515625" bestFit="1" customWidth="1"/>
    <col min="477" max="477" width="13.5703125" bestFit="1" customWidth="1"/>
    <col min="478" max="478" width="12.28515625" bestFit="1" customWidth="1"/>
    <col min="479" max="479" width="13.5703125" bestFit="1" customWidth="1"/>
    <col min="480" max="480" width="12.28515625" bestFit="1" customWidth="1"/>
    <col min="481" max="481" width="13.5703125" bestFit="1" customWidth="1"/>
    <col min="482" max="482" width="12.28515625" bestFit="1" customWidth="1"/>
    <col min="483" max="483" width="13.5703125" bestFit="1" customWidth="1"/>
    <col min="484" max="484" width="12.28515625" bestFit="1" customWidth="1"/>
    <col min="485" max="485" width="13.5703125" bestFit="1" customWidth="1"/>
    <col min="486" max="486" width="17.42578125" bestFit="1" customWidth="1"/>
    <col min="487" max="487" width="18.5703125" bestFit="1" customWidth="1"/>
  </cols>
  <sheetData>
    <row r="3" spans="1:16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183</v>
      </c>
      <c r="J3" t="s">
        <v>184</v>
      </c>
      <c r="K3" t="s">
        <v>174</v>
      </c>
      <c r="M3" t="str">
        <f>H3</f>
        <v>Rótulos de Linha</v>
      </c>
      <c r="N3" t="str">
        <f t="shared" ref="N3:P7" si="0">I3</f>
        <v>% Categoria Histórico</v>
      </c>
      <c r="O3" t="str">
        <f t="shared" si="0"/>
        <v>%Restante Histórico</v>
      </c>
      <c r="P3" t="str">
        <f t="shared" si="0"/>
        <v>Soma de Total</v>
      </c>
    </row>
    <row r="4" spans="1:16">
      <c r="A4" s="64" t="s">
        <v>177</v>
      </c>
      <c r="B4" s="8"/>
      <c r="C4" s="73"/>
      <c r="E4" s="64" t="s">
        <v>70</v>
      </c>
      <c r="F4" s="8">
        <v>36204.6</v>
      </c>
      <c r="H4" s="64" t="s">
        <v>13</v>
      </c>
      <c r="I4" s="111">
        <v>0.15173704728715764</v>
      </c>
      <c r="J4" s="111">
        <v>0.84826295271284236</v>
      </c>
      <c r="K4" s="73">
        <v>31476.5</v>
      </c>
      <c r="M4" t="str">
        <f t="shared" ref="M4:M7" si="1">H4</f>
        <v>Acessórios</v>
      </c>
      <c r="N4" s="112">
        <f t="shared" si="0"/>
        <v>0.15173704728715764</v>
      </c>
      <c r="O4" s="112">
        <f t="shared" si="0"/>
        <v>0.84826295271284236</v>
      </c>
      <c r="P4">
        <f t="shared" si="0"/>
        <v>31476.5</v>
      </c>
    </row>
    <row r="5" spans="1:16">
      <c r="A5" s="74" t="s">
        <v>166</v>
      </c>
      <c r="B5" s="8">
        <v>10085.700000000001</v>
      </c>
      <c r="C5" s="73">
        <v>74</v>
      </c>
      <c r="E5" s="64" t="s">
        <v>71</v>
      </c>
      <c r="F5" s="8">
        <v>36468.6</v>
      </c>
      <c r="H5" s="64" t="s">
        <v>14</v>
      </c>
      <c r="I5" s="111">
        <v>0.19696868171254395</v>
      </c>
      <c r="J5" s="111">
        <v>0.803031318287456</v>
      </c>
      <c r="K5" s="73">
        <v>40859.4</v>
      </c>
      <c r="M5" t="str">
        <f t="shared" si="1"/>
        <v>Calçado</v>
      </c>
      <c r="N5" s="112">
        <f t="shared" si="0"/>
        <v>0.19696868171254395</v>
      </c>
      <c r="O5" s="112">
        <f t="shared" si="0"/>
        <v>0.803031318287456</v>
      </c>
      <c r="P5">
        <f t="shared" si="0"/>
        <v>40859.4</v>
      </c>
    </row>
    <row r="6" spans="1:16">
      <c r="A6" s="74" t="s">
        <v>167</v>
      </c>
      <c r="B6" s="8">
        <v>3597.1</v>
      </c>
      <c r="C6" s="73">
        <v>49</v>
      </c>
      <c r="E6" s="64" t="s">
        <v>118</v>
      </c>
      <c r="F6" s="8">
        <v>37864</v>
      </c>
      <c r="H6" s="64" t="s">
        <v>12</v>
      </c>
      <c r="I6" s="111">
        <v>0.65129427100029846</v>
      </c>
      <c r="J6" s="111">
        <v>0.34870572899970154</v>
      </c>
      <c r="K6" s="73">
        <v>135105.20000000001</v>
      </c>
      <c r="M6" t="str">
        <f t="shared" si="1"/>
        <v>Vestuário</v>
      </c>
      <c r="N6" s="112">
        <f t="shared" si="0"/>
        <v>0.65129427100029846</v>
      </c>
      <c r="O6" s="112">
        <f t="shared" si="0"/>
        <v>0.34870572899970154</v>
      </c>
      <c r="P6">
        <f t="shared" si="0"/>
        <v>135105.20000000001</v>
      </c>
    </row>
    <row r="7" spans="1:16">
      <c r="A7" s="74" t="s">
        <v>168</v>
      </c>
      <c r="B7" s="8">
        <v>3440.6</v>
      </c>
      <c r="C7" s="73">
        <v>54</v>
      </c>
      <c r="E7" s="64" t="s">
        <v>73</v>
      </c>
      <c r="F7" s="8">
        <v>47690</v>
      </c>
      <c r="H7" s="64" t="s">
        <v>161</v>
      </c>
      <c r="I7" s="111">
        <v>1</v>
      </c>
      <c r="J7" s="111">
        <v>0</v>
      </c>
      <c r="K7" s="73">
        <v>207441.1</v>
      </c>
      <c r="M7" t="str">
        <f t="shared" si="1"/>
        <v>Total Geral</v>
      </c>
      <c r="N7" s="112">
        <f t="shared" si="0"/>
        <v>1</v>
      </c>
      <c r="O7" s="112">
        <f t="shared" si="0"/>
        <v>0</v>
      </c>
      <c r="P7">
        <f t="shared" si="0"/>
        <v>207441.1</v>
      </c>
    </row>
    <row r="8" spans="1:16">
      <c r="A8" s="74" t="s">
        <v>169</v>
      </c>
      <c r="B8" s="8">
        <v>7675.5</v>
      </c>
      <c r="C8" s="73">
        <v>75</v>
      </c>
      <c r="E8" s="64" t="s">
        <v>119</v>
      </c>
      <c r="F8" s="8">
        <v>49213.9</v>
      </c>
    </row>
    <row r="9" spans="1:16">
      <c r="A9" s="74" t="s">
        <v>170</v>
      </c>
      <c r="B9" s="8">
        <v>10123.799999999999</v>
      </c>
      <c r="C9" s="73">
        <v>58</v>
      </c>
      <c r="E9" s="64" t="s">
        <v>161</v>
      </c>
      <c r="F9" s="8">
        <v>207441.1</v>
      </c>
    </row>
    <row r="10" spans="1:16">
      <c r="A10" s="74" t="s">
        <v>171</v>
      </c>
      <c r="B10" s="8">
        <v>9458.9</v>
      </c>
      <c r="C10" s="73">
        <v>90</v>
      </c>
    </row>
    <row r="11" spans="1:16">
      <c r="A11" s="74" t="s">
        <v>172</v>
      </c>
      <c r="B11" s="8">
        <v>7533.2</v>
      </c>
      <c r="C11" s="73">
        <v>67</v>
      </c>
    </row>
    <row r="12" spans="1:16">
      <c r="A12" s="74" t="s">
        <v>173</v>
      </c>
      <c r="B12" s="8">
        <v>12000.8</v>
      </c>
      <c r="C12" s="73">
        <v>77</v>
      </c>
    </row>
    <row r="13" spans="1:16">
      <c r="A13" s="74" t="s">
        <v>179</v>
      </c>
      <c r="B13" s="8">
        <v>8557.4</v>
      </c>
      <c r="C13" s="73">
        <v>81</v>
      </c>
    </row>
    <row r="14" spans="1:16">
      <c r="A14" s="74" t="s">
        <v>180</v>
      </c>
      <c r="B14" s="8">
        <v>6333.7</v>
      </c>
      <c r="C14" s="73">
        <v>67</v>
      </c>
    </row>
    <row r="15" spans="1:16">
      <c r="A15" s="74" t="s">
        <v>181</v>
      </c>
      <c r="B15" s="8">
        <v>4529.1000000000004</v>
      </c>
      <c r="C15" s="73">
        <v>40</v>
      </c>
    </row>
    <row r="16" spans="1:16">
      <c r="A16" s="74" t="s">
        <v>182</v>
      </c>
      <c r="B16" s="8">
        <v>9727.1</v>
      </c>
      <c r="C16" s="73">
        <v>66</v>
      </c>
    </row>
    <row r="17" spans="1:3">
      <c r="A17" s="64" t="s">
        <v>178</v>
      </c>
      <c r="B17" s="8"/>
      <c r="C17" s="73"/>
    </row>
    <row r="18" spans="1:3">
      <c r="A18" s="74" t="s">
        <v>166</v>
      </c>
      <c r="B18" s="8">
        <v>16979.8</v>
      </c>
      <c r="C18" s="73">
        <v>80</v>
      </c>
    </row>
    <row r="19" spans="1:3">
      <c r="A19" s="74" t="s">
        <v>167</v>
      </c>
      <c r="B19" s="8">
        <v>3905.5</v>
      </c>
      <c r="C19" s="73">
        <v>34</v>
      </c>
    </row>
    <row r="20" spans="1:3">
      <c r="A20" s="74" t="s">
        <v>168</v>
      </c>
      <c r="B20" s="8">
        <v>3756.8</v>
      </c>
      <c r="C20" s="73">
        <v>60</v>
      </c>
    </row>
    <row r="21" spans="1:3">
      <c r="A21" s="74" t="s">
        <v>169</v>
      </c>
      <c r="B21" s="8">
        <v>9704.2999999999993</v>
      </c>
      <c r="C21" s="73">
        <v>71</v>
      </c>
    </row>
    <row r="22" spans="1:3">
      <c r="A22" s="74" t="s">
        <v>170</v>
      </c>
      <c r="B22" s="8">
        <v>10561.7</v>
      </c>
      <c r="C22" s="73">
        <v>56</v>
      </c>
    </row>
    <row r="23" spans="1:3">
      <c r="A23" s="74" t="s">
        <v>171</v>
      </c>
      <c r="B23" s="8">
        <v>13127.4</v>
      </c>
      <c r="C23" s="73">
        <v>95</v>
      </c>
    </row>
    <row r="24" spans="1:3">
      <c r="A24" s="74" t="s">
        <v>172</v>
      </c>
      <c r="B24" s="8">
        <v>11196.9</v>
      </c>
      <c r="C24" s="73">
        <v>66</v>
      </c>
    </row>
    <row r="25" spans="1:3">
      <c r="A25" s="74" t="s">
        <v>173</v>
      </c>
      <c r="B25" s="8">
        <v>9585</v>
      </c>
      <c r="C25" s="73">
        <v>70</v>
      </c>
    </row>
    <row r="26" spans="1:3">
      <c r="A26" s="74" t="s">
        <v>179</v>
      </c>
      <c r="B26" s="8">
        <v>11293.6</v>
      </c>
      <c r="C26" s="73">
        <v>70</v>
      </c>
    </row>
    <row r="27" spans="1:3">
      <c r="A27" s="74" t="s">
        <v>180</v>
      </c>
      <c r="B27" s="8">
        <v>9325.7000000000007</v>
      </c>
      <c r="C27" s="73">
        <v>84</v>
      </c>
    </row>
    <row r="28" spans="1:3">
      <c r="A28" s="74" t="s">
        <v>181</v>
      </c>
      <c r="B28" s="8">
        <v>4926.1000000000004</v>
      </c>
      <c r="C28" s="73">
        <v>52</v>
      </c>
    </row>
    <row r="29" spans="1:3">
      <c r="A29" s="74" t="s">
        <v>182</v>
      </c>
      <c r="B29" s="8">
        <v>10015.4</v>
      </c>
      <c r="C29" s="73">
        <v>63</v>
      </c>
    </row>
    <row r="30" spans="1:3">
      <c r="A30" s="64" t="s">
        <v>161</v>
      </c>
      <c r="B30" s="8">
        <v>207441.1</v>
      </c>
      <c r="C30" s="73">
        <v>1599</v>
      </c>
    </row>
  </sheetData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BM48" sqref="BM48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8" t="s">
        <v>76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80"/>
      <c r="AQ2" s="78" t="s">
        <v>77</v>
      </c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80"/>
      <c r="BK2" s="78" t="s">
        <v>78</v>
      </c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80"/>
    </row>
    <row r="3" spans="3:80" ht="9.75" customHeight="1" thickBot="1">
      <c r="W3" s="81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  <c r="AQ3" s="81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3"/>
      <c r="BK3" s="81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3"/>
    </row>
    <row r="4" spans="3:80" ht="9.75" customHeight="1">
      <c r="W4" s="84">
        <f>GETPIVOTDATA("Produtos",DN_Produtos!$E$3)</f>
        <v>60</v>
      </c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6"/>
      <c r="AQ4" s="84">
        <f>GETPIVOTDATA("[Measures].[Soma de Qtd]",DN_Vendas!$A$3)</f>
        <v>250</v>
      </c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6"/>
      <c r="BK4" s="93">
        <f>GETPIVOTDATA("[Measures].[Soma de Total]",DN_Vendas!$A$3)</f>
        <v>33304.799999999988</v>
      </c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5"/>
    </row>
    <row r="5" spans="3:80" ht="9.75" customHeight="1">
      <c r="W5" s="87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9"/>
      <c r="AQ5" s="87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9"/>
      <c r="BK5" s="96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8"/>
    </row>
    <row r="6" spans="3:80" ht="9.75" customHeight="1">
      <c r="W6" s="87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9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9"/>
      <c r="BK6" s="96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8"/>
    </row>
    <row r="7" spans="3:80" ht="9.75" customHeight="1" thickBot="1">
      <c r="W7" s="90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2"/>
      <c r="AQ7" s="90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2"/>
      <c r="BK7" s="99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1"/>
    </row>
    <row r="8" spans="3:80" ht="9.75" customHeight="1" thickBot="1"/>
    <row r="9" spans="3:80" ht="9.75" customHeight="1">
      <c r="C9" s="78" t="s">
        <v>79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80"/>
    </row>
    <row r="10" spans="3:80" ht="9.75" customHeight="1" thickBot="1"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3"/>
    </row>
    <row r="11" spans="3:80" ht="9.75" customHeight="1">
      <c r="C11" s="102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4"/>
    </row>
    <row r="12" spans="3:80" ht="9.75" customHeight="1">
      <c r="C12" s="105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7"/>
    </row>
    <row r="13" spans="3:80" ht="9.75" customHeight="1">
      <c r="C13" s="105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7"/>
    </row>
    <row r="14" spans="3:80" ht="9.75" customHeight="1">
      <c r="C14" s="105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7"/>
    </row>
    <row r="15" spans="3:80" ht="9.75" customHeight="1">
      <c r="C15" s="105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7"/>
    </row>
    <row r="16" spans="3:80" ht="9.75" customHeight="1">
      <c r="C16" s="105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7"/>
    </row>
    <row r="17" spans="3:80" ht="9.75" customHeight="1">
      <c r="C17" s="105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7"/>
    </row>
    <row r="18" spans="3:80" ht="9.75" customHeight="1"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7"/>
    </row>
    <row r="19" spans="3:80" ht="9.75" customHeight="1">
      <c r="C19" s="105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7"/>
    </row>
    <row r="20" spans="3:80" ht="9.75" customHeight="1"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7"/>
    </row>
    <row r="21" spans="3:80" ht="9.75" customHeight="1"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7"/>
    </row>
    <row r="22" spans="3:80" ht="9.75" customHeight="1">
      <c r="C22" s="105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7"/>
    </row>
    <row r="23" spans="3:80" ht="9.75" customHeight="1">
      <c r="C23" s="105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7"/>
    </row>
    <row r="24" spans="3:80" ht="9.75" customHeight="1" thickBot="1">
      <c r="C24" s="10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10"/>
    </row>
    <row r="25" spans="3:80" ht="9.75" customHeight="1" thickBot="1"/>
    <row r="26" spans="3:80" ht="9.75" customHeight="1">
      <c r="C26" s="78" t="s">
        <v>80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80"/>
      <c r="AO26" s="6"/>
      <c r="AP26" s="6"/>
      <c r="AQ26" s="78" t="s">
        <v>81</v>
      </c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80"/>
    </row>
    <row r="27" spans="3:80" ht="9.75" customHeight="1" thickBot="1"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3"/>
      <c r="AO27" s="6"/>
      <c r="AP27" s="6"/>
      <c r="AQ27" s="81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3"/>
    </row>
    <row r="28" spans="3:80" ht="9.75" customHeight="1">
      <c r="C28" s="102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4"/>
      <c r="AQ28" s="102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4"/>
    </row>
    <row r="29" spans="3:80" ht="9.75" customHeight="1">
      <c r="C29" s="105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7"/>
      <c r="AQ29" s="105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7"/>
    </row>
    <row r="30" spans="3:80" ht="9.75" customHeight="1">
      <c r="C30" s="105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7"/>
      <c r="AQ30" s="105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7"/>
    </row>
    <row r="31" spans="3:80" ht="9.75" customHeight="1">
      <c r="C31" s="10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7"/>
      <c r="AQ31" s="105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7"/>
    </row>
    <row r="32" spans="3:80" ht="9.75" customHeight="1">
      <c r="C32" s="105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7"/>
      <c r="AQ32" s="105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7"/>
    </row>
    <row r="33" spans="3:80" ht="9.75" customHeight="1">
      <c r="C33" s="105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7"/>
      <c r="AQ33" s="105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7"/>
    </row>
    <row r="34" spans="3:80" ht="9.75" customHeight="1">
      <c r="C34" s="105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7"/>
      <c r="AQ34" s="105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7"/>
    </row>
    <row r="35" spans="3:80" ht="9.75" customHeight="1">
      <c r="C35" s="105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7"/>
      <c r="AQ35" s="105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7"/>
    </row>
    <row r="36" spans="3:80" ht="9.75" customHeight="1">
      <c r="C36" s="105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7"/>
      <c r="AQ36" s="105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7"/>
    </row>
    <row r="37" spans="3:80" ht="9.75" customHeight="1">
      <c r="C37" s="105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7"/>
      <c r="AQ37" s="105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7"/>
    </row>
    <row r="38" spans="3:80" ht="9.75" customHeight="1">
      <c r="C38" s="105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7"/>
      <c r="AQ38" s="105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7"/>
    </row>
    <row r="39" spans="3:80" ht="9.75" customHeight="1">
      <c r="C39" s="10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7"/>
      <c r="AQ39" s="105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7"/>
    </row>
    <row r="40" spans="3:80" ht="9.75" customHeight="1">
      <c r="C40" s="105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7"/>
      <c r="AQ40" s="105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7"/>
    </row>
    <row r="41" spans="3:80" ht="9.75" customHeight="1">
      <c r="C41" s="105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7"/>
      <c r="AQ41" s="105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7"/>
    </row>
    <row r="42" spans="3:80" ht="9.75" customHeight="1">
      <c r="C42" s="105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7"/>
      <c r="AQ42" s="105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7"/>
    </row>
    <row r="43" spans="3:80" ht="9.75" customHeight="1"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7"/>
      <c r="AQ43" s="105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7"/>
    </row>
    <row r="44" spans="3:80" ht="9.75" customHeight="1">
      <c r="C44" s="105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7"/>
      <c r="AQ44" s="105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7"/>
    </row>
    <row r="45" spans="3:80" ht="9.75" customHeight="1">
      <c r="C45" s="105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7"/>
      <c r="AQ45" s="105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7"/>
    </row>
    <row r="46" spans="3:80" ht="9.75" customHeight="1" thickBot="1">
      <c r="C46" s="108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10"/>
      <c r="AQ46" s="108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09"/>
      <c r="BY46" s="109"/>
      <c r="BZ46" s="109"/>
      <c r="CA46" s="109"/>
      <c r="CB46" s="110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dimension ref="C2:CB51"/>
  <sheetViews>
    <sheetView showGridLines="0" zoomScaleNormal="100" workbookViewId="0">
      <selection activeCell="CP12" sqref="CP12"/>
    </sheetView>
  </sheetViews>
  <sheetFormatPr defaultColWidth="2" defaultRowHeight="9.75" customHeight="1"/>
  <cols>
    <col min="1" max="16384" width="2" style="5"/>
  </cols>
  <sheetData>
    <row r="2" spans="3:80" ht="9.75" customHeight="1"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</row>
    <row r="3" spans="3:80" ht="9.75" customHeight="1"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</row>
    <row r="4" spans="3:80" ht="9.75" customHeight="1"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</row>
    <row r="5" spans="3:80" ht="9.75" customHeight="1"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</row>
    <row r="6" spans="3:80" ht="9.75" customHeight="1"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</row>
    <row r="7" spans="3:80" ht="9.75" customHeight="1"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</row>
    <row r="8" spans="3:80" ht="9.75" customHeight="1"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</row>
    <row r="9" spans="3:80" ht="9.75" customHeight="1"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</row>
    <row r="10" spans="3:80" ht="9.75" customHeight="1"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</row>
    <row r="11" spans="3:80" ht="9.75" customHeight="1"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</row>
    <row r="12" spans="3:80" ht="9.75" customHeight="1"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</row>
    <row r="13" spans="3:80" ht="9.75" customHeight="1" thickBot="1"/>
    <row r="14" spans="3:80" ht="9.75" customHeight="1">
      <c r="C14" s="78" t="s">
        <v>79</v>
      </c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80"/>
    </row>
    <row r="15" spans="3:80" ht="9.75" customHeight="1" thickBot="1">
      <c r="C15" s="81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3"/>
    </row>
    <row r="16" spans="3:80" ht="9.75" customHeight="1">
      <c r="C16" s="102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4"/>
    </row>
    <row r="17" spans="3:80" ht="9.75" customHeight="1">
      <c r="C17" s="105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7"/>
    </row>
    <row r="18" spans="3:80" ht="9.75" customHeight="1"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7"/>
    </row>
    <row r="19" spans="3:80" ht="9.75" customHeight="1">
      <c r="C19" s="105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7"/>
    </row>
    <row r="20" spans="3:80" ht="9.75" customHeight="1"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7"/>
    </row>
    <row r="21" spans="3:80" ht="9.75" customHeight="1"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7"/>
    </row>
    <row r="22" spans="3:80" ht="9.75" customHeight="1">
      <c r="C22" s="105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7"/>
    </row>
    <row r="23" spans="3:80" ht="9.75" customHeight="1">
      <c r="C23" s="105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7"/>
    </row>
    <row r="24" spans="3:80" ht="9.75" customHeight="1">
      <c r="C24" s="105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7"/>
    </row>
    <row r="25" spans="3:80" ht="9.75" customHeight="1">
      <c r="C25" s="105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7"/>
    </row>
    <row r="26" spans="3:80" ht="9.75" customHeight="1">
      <c r="C26" s="105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7"/>
    </row>
    <row r="27" spans="3:80" ht="9.75" customHeight="1">
      <c r="C27" s="105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7"/>
    </row>
    <row r="28" spans="3:80" ht="9.75" customHeight="1">
      <c r="C28" s="105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7"/>
    </row>
    <row r="29" spans="3:80" ht="9.75" customHeight="1" thickBot="1">
      <c r="C29" s="108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10"/>
    </row>
    <row r="30" spans="3:80" ht="9.75" customHeight="1" thickBot="1"/>
    <row r="31" spans="3:80" ht="9.75" customHeight="1">
      <c r="C31" s="78" t="s">
        <v>80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80"/>
      <c r="AO31" s="6"/>
      <c r="AP31" s="6"/>
      <c r="AQ31" s="78" t="s">
        <v>81</v>
      </c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80"/>
    </row>
    <row r="32" spans="3:80" ht="9.75" customHeight="1" thickBot="1">
      <c r="C32" s="81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3"/>
      <c r="AO32" s="6"/>
      <c r="AP32" s="6"/>
      <c r="AQ32" s="81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3"/>
    </row>
    <row r="33" spans="3:80" ht="9.75" customHeight="1">
      <c r="C33" s="102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4"/>
      <c r="AQ33" s="102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4"/>
    </row>
    <row r="34" spans="3:80" ht="9.75" customHeight="1">
      <c r="C34" s="105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7"/>
      <c r="AQ34" s="105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7"/>
    </row>
    <row r="35" spans="3:80" ht="9.75" customHeight="1">
      <c r="C35" s="105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7"/>
      <c r="AQ35" s="105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7"/>
    </row>
    <row r="36" spans="3:80" ht="9.75" customHeight="1">
      <c r="C36" s="105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7"/>
      <c r="AQ36" s="105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7"/>
    </row>
    <row r="37" spans="3:80" ht="9.75" customHeight="1">
      <c r="C37" s="105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7"/>
      <c r="AQ37" s="105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7"/>
    </row>
    <row r="38" spans="3:80" ht="9.75" customHeight="1">
      <c r="C38" s="105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7"/>
      <c r="AQ38" s="105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7"/>
    </row>
    <row r="39" spans="3:80" ht="9.75" customHeight="1">
      <c r="C39" s="10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7"/>
      <c r="AQ39" s="105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7"/>
    </row>
    <row r="40" spans="3:80" ht="9.75" customHeight="1">
      <c r="C40" s="105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7"/>
      <c r="AQ40" s="105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7"/>
    </row>
    <row r="41" spans="3:80" ht="9.75" customHeight="1">
      <c r="C41" s="105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7"/>
      <c r="AQ41" s="105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7"/>
    </row>
    <row r="42" spans="3:80" ht="9.75" customHeight="1">
      <c r="C42" s="105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7"/>
      <c r="AQ42" s="105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7"/>
    </row>
    <row r="43" spans="3:80" ht="9.75" customHeight="1"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7"/>
      <c r="AQ43" s="105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7"/>
    </row>
    <row r="44" spans="3:80" ht="9.75" customHeight="1">
      <c r="C44" s="105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7"/>
      <c r="AQ44" s="105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7"/>
    </row>
    <row r="45" spans="3:80" ht="9.75" customHeight="1">
      <c r="C45" s="105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7"/>
      <c r="AQ45" s="105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7"/>
    </row>
    <row r="46" spans="3:80" ht="9.75" customHeight="1">
      <c r="C46" s="105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7"/>
      <c r="AQ46" s="105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7"/>
    </row>
    <row r="47" spans="3:80" ht="9.75" customHeight="1">
      <c r="C47" s="105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7"/>
      <c r="AQ47" s="105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06"/>
      <c r="BT47" s="106"/>
      <c r="BU47" s="106"/>
      <c r="BV47" s="106"/>
      <c r="BW47" s="106"/>
      <c r="BX47" s="106"/>
      <c r="BY47" s="106"/>
      <c r="BZ47" s="106"/>
      <c r="CA47" s="106"/>
      <c r="CB47" s="107"/>
    </row>
    <row r="48" spans="3:80" ht="9.75" customHeight="1">
      <c r="C48" s="105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  <c r="AQ48" s="105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/>
      <c r="BX48" s="106"/>
      <c r="BY48" s="106"/>
      <c r="BZ48" s="106"/>
      <c r="CA48" s="106"/>
      <c r="CB48" s="107"/>
    </row>
    <row r="49" spans="3:80" ht="9.75" customHeight="1">
      <c r="C49" s="105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  <c r="AQ49" s="105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6"/>
      <c r="BT49" s="106"/>
      <c r="BU49" s="106"/>
      <c r="BV49" s="106"/>
      <c r="BW49" s="106"/>
      <c r="BX49" s="106"/>
      <c r="BY49" s="106"/>
      <c r="BZ49" s="106"/>
      <c r="CA49" s="106"/>
      <c r="CB49" s="107"/>
    </row>
    <row r="50" spans="3:80" ht="9.75" customHeight="1">
      <c r="C50" s="105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7"/>
      <c r="AQ50" s="105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7"/>
    </row>
    <row r="51" spans="3:80" ht="9.75" customHeight="1" thickBot="1">
      <c r="C51" s="108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10"/>
      <c r="AQ51" s="108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109"/>
      <c r="BV51" s="109"/>
      <c r="BW51" s="109"/>
      <c r="BX51" s="109"/>
      <c r="BY51" s="109"/>
      <c r="BZ51" s="109"/>
      <c r="CA51" s="109"/>
      <c r="CB51" s="110"/>
    </row>
  </sheetData>
  <mergeCells count="6">
    <mergeCell ref="C14:CB15"/>
    <mergeCell ref="C16:CB29"/>
    <mergeCell ref="C31:AN32"/>
    <mergeCell ref="AQ31:CB32"/>
    <mergeCell ref="C33:AN51"/>
    <mergeCell ref="AQ33:CB51"/>
  </mergeCells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976831BA-0CE6-4B82-881B-24FD45E1155C}">
  <ds:schemaRefs/>
</ds:datastoreItem>
</file>

<file path=customXml/itemProps2.xml><?xml version="1.0" encoding="utf-8"?>
<ds:datastoreItem xmlns:ds="http://schemas.openxmlformats.org/officeDocument/2006/customXml" ds:itemID="{AB524BF0-2866-4F2E-B9D9-B7538D8EA4BC}">
  <ds:schemaRefs/>
</ds:datastoreItem>
</file>

<file path=customXml/itemProps3.xml><?xml version="1.0" encoding="utf-8"?>
<ds:datastoreItem xmlns:ds="http://schemas.openxmlformats.org/officeDocument/2006/customXml" ds:itemID="{14F30766-877F-4CEE-8B61-99D4DA6E0404}">
  <ds:schemaRefs/>
</ds:datastoreItem>
</file>

<file path=customXml/itemProps4.xml><?xml version="1.0" encoding="utf-8"?>
<ds:datastoreItem xmlns:ds="http://schemas.openxmlformats.org/officeDocument/2006/customXml" ds:itemID="{E137AB40-1728-4643-B64A-5DFE56A4798E}">
  <ds:schemaRefs/>
</ds:datastoreItem>
</file>

<file path=customXml/itemProps5.xml><?xml version="1.0" encoding="utf-8"?>
<ds:datastoreItem xmlns:ds="http://schemas.openxmlformats.org/officeDocument/2006/customXml" ds:itemID="{B21C3F93-5E73-42A5-930D-80E9914997CC}">
  <ds:schemaRefs/>
</ds:datastoreItem>
</file>

<file path=customXml/itemProps6.xml><?xml version="1.0" encoding="utf-8"?>
<ds:datastoreItem xmlns:ds="http://schemas.openxmlformats.org/officeDocument/2006/customXml" ds:itemID="{C764DF94-E366-48D4-986E-013B7086CDEA}">
  <ds:schemaRefs/>
</ds:datastoreItem>
</file>

<file path=customXml/itemProps7.xml><?xml version="1.0" encoding="utf-8"?>
<ds:datastoreItem xmlns:ds="http://schemas.openxmlformats.org/officeDocument/2006/customXml" ds:itemID="{4A8E958C-7F93-4889-B450-DBCB563BE705}">
  <ds:schemaRefs/>
</ds:datastoreItem>
</file>

<file path=customXml/itemProps8.xml><?xml version="1.0" encoding="utf-8"?>
<ds:datastoreItem xmlns:ds="http://schemas.openxmlformats.org/officeDocument/2006/customXml" ds:itemID="{7E0C7BAF-40DC-4B74-98A7-8D734812F189}">
  <ds:schemaRefs/>
</ds:datastoreItem>
</file>

<file path=customXml/itemProps9.xml><?xml version="1.0" encoding="utf-8"?>
<ds:datastoreItem xmlns:ds="http://schemas.openxmlformats.org/officeDocument/2006/customXml" ds:itemID="{77072F31-D762-4318-BD47-917AC6BCF19A}">
  <ds:schemaRefs/>
</ds:datastoreItem>
</file>

<file path=customXml/itemProps10.xml><?xml version="1.0" encoding="utf-8"?>
<ds:datastoreItem xmlns:ds="http://schemas.openxmlformats.org/officeDocument/2006/customXml" ds:itemID="{8467EB31-1629-4343-9314-56544F2D7367}">
  <ds:schemaRefs/>
</ds:datastoreItem>
</file>

<file path=customXml/itemProps11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6E87F8A6-5B3C-4ADE-98DB-48C175F0A2B0}">
  <ds:schemaRefs/>
</ds:datastoreItem>
</file>

<file path=customXml/itemProps13.xml><?xml version="1.0" encoding="utf-8"?>
<ds:datastoreItem xmlns:ds="http://schemas.openxmlformats.org/officeDocument/2006/customXml" ds:itemID="{23B1EBF1-B439-46F6-AF65-1EC21CB2DC88}">
  <ds:schemaRefs/>
</ds:datastoreItem>
</file>

<file path=customXml/itemProps14.xml><?xml version="1.0" encoding="utf-8"?>
<ds:datastoreItem xmlns:ds="http://schemas.openxmlformats.org/officeDocument/2006/customXml" ds:itemID="{C284071C-D8EC-4636-B103-96384F72C2AF}">
  <ds:schemaRefs/>
</ds:datastoreItem>
</file>

<file path=customXml/itemProps15.xml><?xml version="1.0" encoding="utf-8"?>
<ds:datastoreItem xmlns:ds="http://schemas.openxmlformats.org/officeDocument/2006/customXml" ds:itemID="{89F6F7A8-A314-44D1-94CF-276F69AF8A8C}">
  <ds:schemaRefs/>
</ds:datastoreItem>
</file>

<file path=customXml/itemProps16.xml><?xml version="1.0" encoding="utf-8"?>
<ds:datastoreItem xmlns:ds="http://schemas.openxmlformats.org/officeDocument/2006/customXml" ds:itemID="{B6653B20-479F-468E-BC3E-733E48F2C526}">
  <ds:schemaRefs/>
</ds:datastoreItem>
</file>

<file path=customXml/itemProps17.xml><?xml version="1.0" encoding="utf-8"?>
<ds:datastoreItem xmlns:ds="http://schemas.openxmlformats.org/officeDocument/2006/customXml" ds:itemID="{8870E46C-3320-435F-8B54-CA27D00AB93F}">
  <ds:schemaRefs/>
</ds:datastoreItem>
</file>

<file path=customXml/itemProps18.xml><?xml version="1.0" encoding="utf-8"?>
<ds:datastoreItem xmlns:ds="http://schemas.openxmlformats.org/officeDocument/2006/customXml" ds:itemID="{BC01B1EA-D220-47B4-A448-26AF1210BDE0}">
  <ds:schemaRefs/>
</ds:datastoreItem>
</file>

<file path=customXml/itemProps19.xml><?xml version="1.0" encoding="utf-8"?>
<ds:datastoreItem xmlns:ds="http://schemas.openxmlformats.org/officeDocument/2006/customXml" ds:itemID="{922CB5E1-8000-4AC0-901C-D20F47D66BEF}">
  <ds:schemaRefs/>
</ds:datastoreItem>
</file>

<file path=customXml/itemProps20.xml><?xml version="1.0" encoding="utf-8"?>
<ds:datastoreItem xmlns:ds="http://schemas.openxmlformats.org/officeDocument/2006/customXml" ds:itemID="{67EBC370-3D8D-4623-A865-0C8D22D9C303}">
  <ds:schemaRefs/>
</ds:datastoreItem>
</file>

<file path=customXml/itemProps21.xml><?xml version="1.0" encoding="utf-8"?>
<ds:datastoreItem xmlns:ds="http://schemas.openxmlformats.org/officeDocument/2006/customXml" ds:itemID="{62340A59-1CF5-491C-A0AA-4DFD117FC8FD}">
  <ds:schemaRefs/>
</ds:datastoreItem>
</file>

<file path=customXml/itemProps22.xml><?xml version="1.0" encoding="utf-8"?>
<ds:datastoreItem xmlns:ds="http://schemas.openxmlformats.org/officeDocument/2006/customXml" ds:itemID="{0A5620E6-6804-4ED5-BE94-1B4904F732FC}">
  <ds:schemaRefs/>
</ds:datastoreItem>
</file>

<file path=customXml/itemProps23.xml><?xml version="1.0" encoding="utf-8"?>
<ds:datastoreItem xmlns:ds="http://schemas.openxmlformats.org/officeDocument/2006/customXml" ds:itemID="{8874C550-E1AA-4389-A018-1317075167F5}">
  <ds:schemaRefs/>
</ds:datastoreItem>
</file>

<file path=customXml/itemProps24.xml><?xml version="1.0" encoding="utf-8"?>
<ds:datastoreItem xmlns:ds="http://schemas.openxmlformats.org/officeDocument/2006/customXml" ds:itemID="{F535F1F1-0E21-4320-B20D-4073DC24D7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3</vt:i4>
      </vt:variant>
    </vt:vector>
  </HeadingPairs>
  <TitlesOfParts>
    <vt:vector size="16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Cadastros Auxiliares</vt:lpstr>
      <vt:lpstr>DN_Vendedores</vt:lpstr>
      <vt:lpstr>DN_Vendas</vt:lpstr>
      <vt:lpstr>DN_Vendas histórico</vt:lpstr>
      <vt:lpstr>Dashboard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2024-03-31T23:50:53Z</dcterms:modified>
</cp:coreProperties>
</file>